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https://d.docs.live.net/fd4f83c754f1b212/Documents/"/>
    </mc:Choice>
  </mc:AlternateContent>
  <xr:revisionPtr revIDLastSave="6836" documentId="13_ncr:40009_{496B254F-A1FF-6944-88F8-DCED48510D2A}" xr6:coauthVersionLast="47" xr6:coauthVersionMax="47" xr10:uidLastSave="{DE38B5E0-605B-114A-8C97-D44569B594C1}"/>
  <bookViews>
    <workbookView xWindow="6180" yWindow="760" windowWidth="25680" windowHeight="19940" xr2:uid="{00000000-000D-0000-FFFF-FFFF00000000}"/>
  </bookViews>
  <sheets>
    <sheet name="Workbook Guide" sheetId="17" r:id="rId1"/>
    <sheet name="projectdata-nyse(raw)" sheetId="1" r:id="rId2"/>
    <sheet name="projectdata-nyse(analysis)" sheetId="10" r:id="rId3"/>
    <sheet name="Dictionary" sheetId="7" r:id="rId4"/>
    <sheet name="Scenarios" sheetId="9" r:id="rId5"/>
    <sheet name="NYSE Pivot Tables" sheetId="6" r:id="rId6"/>
    <sheet name="Dynamic P&amp;L Statement" sheetId="13" r:id="rId7"/>
    <sheet name="Chart No-Mans Land" sheetId="14" r:id="rId8"/>
    <sheet name="Company Financial Model" sheetId="8" r:id="rId9"/>
    <sheet name="GICS Model" sheetId="11" r:id="rId10"/>
    <sheet name="GICS P&amp;L Dashboard" sheetId="18" r:id="rId11"/>
    <sheet name="GICS Sub Model" sheetId="12" r:id="rId12"/>
  </sheets>
  <definedNames>
    <definedName name="_xlnm._FilterDatabase" localSheetId="2" hidden="1">'projectdata-nyse(analysis)'!$A$1:$P$1711</definedName>
    <definedName name="_xlnm._FilterDatabase" localSheetId="1" hidden="1">'projectdata-nyse(raw)'!$A$1:$K$1711</definedName>
    <definedName name="_xlnm._FilterDatabase" localSheetId="4" hidden="1">Scenarios!$A$1:$H$7723</definedName>
    <definedName name="_xlchart.v1.10" hidden="1">'Chart No-Mans Land'!$B$64</definedName>
    <definedName name="_xlchart.v1.11" hidden="1">'Chart No-Mans Land'!$B$65</definedName>
    <definedName name="_xlchart.v1.12" hidden="1">'Chart No-Mans Land'!$B$66</definedName>
    <definedName name="_xlchart.v1.13" hidden="1">'Chart No-Mans Land'!$B$67</definedName>
    <definedName name="_xlchart.v1.14" hidden="1">'Chart No-Mans Land'!$B$68</definedName>
    <definedName name="_xlchart.v1.15" hidden="1">'Chart No-Mans Land'!$B$69</definedName>
    <definedName name="_xlchart.v1.16" hidden="1">'Chart No-Mans Land'!$B$70</definedName>
    <definedName name="_xlchart.v1.17" hidden="1">'Chart No-Mans Land'!$B$71</definedName>
    <definedName name="_xlchart.v1.18" hidden="1">'Chart No-Mans Land'!$A$127:$A$137</definedName>
    <definedName name="_xlchart.v1.19" hidden="1">'Chart No-Mans Land'!$C$125:$C$126</definedName>
    <definedName name="_xlchart.v1.2" hidden="1">'Chart No-Mans Land'!$A$62</definedName>
    <definedName name="_xlchart.v1.20" hidden="1">'Chart No-Mans Land'!$C$127:$C$137</definedName>
    <definedName name="_xlchart.v1.21" hidden="1">'Chart No-Mans Land'!$E$125:$E$126</definedName>
    <definedName name="_xlchart.v1.22" hidden="1">'Chart No-Mans Land'!$E$127:$E$137</definedName>
    <definedName name="_xlchart.v1.23" hidden="1">'Chart No-Mans Land'!$G$125:$G$126</definedName>
    <definedName name="_xlchart.v1.24" hidden="1">'Chart No-Mans Land'!$G$127:$G$137</definedName>
    <definedName name="_xlchart.v1.25" hidden="1">'Chart No-Mans Land'!$A$62</definedName>
    <definedName name="_xlchart.v1.26" hidden="1">'Chart No-Mans Land'!$A$64</definedName>
    <definedName name="_xlchart.v1.27" hidden="1">'Chart No-Mans Land'!$A$66</definedName>
    <definedName name="_xlchart.v1.28" hidden="1">'Chart No-Mans Land'!$A$68</definedName>
    <definedName name="_xlchart.v1.29" hidden="1">'Chart No-Mans Land'!$A$70</definedName>
    <definedName name="_xlchart.v1.3" hidden="1">'Chart No-Mans Land'!$A$64</definedName>
    <definedName name="_xlchart.v1.30" hidden="1">'Chart No-Mans Land'!$B$61</definedName>
    <definedName name="_xlchart.v1.31" hidden="1">'Chart No-Mans Land'!$B$62</definedName>
    <definedName name="_xlchart.v1.32" hidden="1">'Chart No-Mans Land'!$B$63</definedName>
    <definedName name="_xlchart.v1.33" hidden="1">'Chart No-Mans Land'!$B$64</definedName>
    <definedName name="_xlchart.v1.34" hidden="1">'Chart No-Mans Land'!$B$65</definedName>
    <definedName name="_xlchart.v1.35" hidden="1">'Chart No-Mans Land'!$B$66</definedName>
    <definedName name="_xlchart.v1.36" hidden="1">'Chart No-Mans Land'!$B$67</definedName>
    <definedName name="_xlchart.v1.37" hidden="1">'Chart No-Mans Land'!$B$68</definedName>
    <definedName name="_xlchart.v1.38" hidden="1">'Chart No-Mans Land'!$B$69</definedName>
    <definedName name="_xlchart.v1.39" hidden="1">'Chart No-Mans Land'!$B$70</definedName>
    <definedName name="_xlchart.v1.4" hidden="1">'Chart No-Mans Land'!$A$66</definedName>
    <definedName name="_xlchart.v1.40" hidden="1">'Chart No-Mans Land'!$B$71</definedName>
    <definedName name="_xlchart.v1.41" hidden="1">'Chart No-Mans Land'!$A$127:$A$137</definedName>
    <definedName name="_xlchart.v1.42" hidden="1">'Chart No-Mans Land'!$C$125:$C$126</definedName>
    <definedName name="_xlchart.v1.43" hidden="1">'Chart No-Mans Land'!$C$127:$C$137</definedName>
    <definedName name="_xlchart.v1.44" hidden="1">'Chart No-Mans Land'!$E$125:$E$126</definedName>
    <definedName name="_xlchart.v1.45" hidden="1">'Chart No-Mans Land'!$E$127:$E$137</definedName>
    <definedName name="_xlchart.v1.46" hidden="1">'Chart No-Mans Land'!$G$125:$G$126</definedName>
    <definedName name="_xlchart.v1.47" hidden="1">'Chart No-Mans Land'!$G$127:$G$137</definedName>
    <definedName name="_xlchart.v1.5" hidden="1">'Chart No-Mans Land'!$A$68</definedName>
    <definedName name="_xlchart.v1.6" hidden="1">'Chart No-Mans Land'!$A$70</definedName>
    <definedName name="_xlchart.v1.7" hidden="1">'Chart No-Mans Land'!$B$61</definedName>
    <definedName name="_xlchart.v1.8" hidden="1">'Chart No-Mans Land'!$B$62</definedName>
    <definedName name="_xlchart.v1.9" hidden="1">'Chart No-Mans Land'!$B$63</definedName>
    <definedName name="_xlchart.v2.0" hidden="1">'Chart No-Mans Land'!$A$12:$A$22</definedName>
    <definedName name="_xlchart.v2.1" hidden="1">'Chart No-Mans Land'!$B$12:$B$22</definedName>
    <definedName name="assum_cases">Scenarios!$C$2:$C$7723</definedName>
    <definedName name="assum_gics">Scenarios!$D$2:$D$7723</definedName>
    <definedName name="assum_gics_sub">Scenarios!$E$2:$E$7723</definedName>
    <definedName name="assum_gross_margin">Scenarios!$G$2:$G$7723</definedName>
    <definedName name="assum_operating_margin">Scenarios!$H$2:$H$7723</definedName>
    <definedName name="assum_revenue_growth">Scenarios!$F$2:$F$7723</definedName>
    <definedName name="cogs">'projectdata-nyse(analysis)'!$F$2:$F$1711</definedName>
    <definedName name="company_list">Dictionary!$A$2:$A$431</definedName>
    <definedName name="end_period">'projectdata-nyse(analysis)'!$D$2:$D$1711</definedName>
    <definedName name="gics_list">Dictionary!$C$2:$C$12</definedName>
    <definedName name="gics_sector">'projectdata-nyse(analysis)'!$O$2:$O$1711</definedName>
    <definedName name="gics_sub">'projectdata-nyse(analysis)'!$P$2:$P$1711</definedName>
    <definedName name="gics_sub_list">Dictionary!$D$2:$D$121</definedName>
    <definedName name="gross_margin">'projectdata-nyse(analysis)'!$H$2:$H$1711</definedName>
    <definedName name="operating_margin">'projectdata-nyse(analysis)'!$N$2:$N$1711</definedName>
    <definedName name="other_operating_items">'projectdata-nyse(analysis)'!$K$2:$K$1711</definedName>
    <definedName name="period_list">Dictionary!$E$2:$E$11</definedName>
    <definedName name="project_data">'projectdata-nyse(analysis)'!$A$1:$P$1711</definedName>
    <definedName name="r_and_d">'projectdata-nyse(analysis)'!$J$2:$J$1711</definedName>
    <definedName name="scenario_cases">Dictionary!$F$2:$F$4</definedName>
    <definedName name="sgas">'projectdata-nyse(analysis)'!$I$2:$I$1711</definedName>
    <definedName name="ticker_scenarios">Scenarios!$A$2:$A$7723</definedName>
    <definedName name="ticker_symbol">'projectdata-nyse(analysis)'!$B$2:$B$1711</definedName>
    <definedName name="total_revenue">'projectdata-nyse(analysis)'!$E$2:$E$1711</definedName>
    <definedName name="year">'projectdata-nyse(analysis)'!$C$2:$C$1711</definedName>
    <definedName name="year_list">Dictionary!$B$2:$B$5</definedName>
    <definedName name="year_scenario">Scenarios!$B$2:$B$7723</definedName>
  </definedNames>
  <calcPr calcId="191029"/>
  <pivotCaches>
    <pivotCache cacheId="0" r:id="rId13"/>
    <pivotCache cacheId="16"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13" l="1"/>
  <c r="E1" i="13"/>
  <c r="C2" i="12" a="1"/>
  <c r="C2" i="12" s="1"/>
  <c r="C2" i="11" a="1"/>
  <c r="C2" i="11" s="1"/>
  <c r="G46" i="11" a="1"/>
  <c r="G46" i="11" s="1"/>
  <c r="H46" i="11" a="1"/>
  <c r="H46" i="11" s="1"/>
  <c r="I46" i="11" a="1"/>
  <c r="I46" i="11" s="1"/>
  <c r="J46" i="11" a="1"/>
  <c r="J46" i="11" s="1"/>
  <c r="K46" i="11" a="1"/>
  <c r="K46" i="11" s="1"/>
  <c r="G47" i="11" a="1"/>
  <c r="G47" i="11" s="1"/>
  <c r="G21" i="11" s="1"/>
  <c r="H47" i="11" a="1"/>
  <c r="H47" i="11" s="1"/>
  <c r="H21" i="11" s="1"/>
  <c r="I47" i="11" a="1"/>
  <c r="I47" i="11" s="1"/>
  <c r="I21" i="11" s="1"/>
  <c r="J47" i="11" a="1"/>
  <c r="J47" i="11" s="1"/>
  <c r="J21" i="11" s="1"/>
  <c r="K47" i="11" a="1"/>
  <c r="K47" i="11" s="1"/>
  <c r="K21" i="11" s="1"/>
  <c r="G48" i="11" a="1"/>
  <c r="G48" i="11" s="1"/>
  <c r="H48" i="11" a="1"/>
  <c r="H48" i="11" s="1"/>
  <c r="I48" i="11" a="1"/>
  <c r="I48" i="11" s="1"/>
  <c r="J48" i="11" a="1"/>
  <c r="J48" i="11" s="1"/>
  <c r="K48" i="11" a="1"/>
  <c r="K48" i="11" s="1"/>
  <c r="F47" i="11" a="1"/>
  <c r="F47" i="11" s="1"/>
  <c r="F21" i="11" s="1"/>
  <c r="F48" i="11" a="1"/>
  <c r="F48" i="11" s="1"/>
  <c r="G42" i="11" a="1"/>
  <c r="G42" i="11" s="1"/>
  <c r="H42" i="11" a="1"/>
  <c r="H42" i="11" s="1"/>
  <c r="I42" i="11" a="1"/>
  <c r="I42" i="11" s="1"/>
  <c r="J42" i="11" a="1"/>
  <c r="J42" i="11" s="1"/>
  <c r="K42" i="11" a="1"/>
  <c r="K42" i="11" s="1"/>
  <c r="G43" i="11" a="1"/>
  <c r="G43" i="11" s="1"/>
  <c r="G20" i="11" s="1"/>
  <c r="H43" i="11" a="1"/>
  <c r="H43" i="11" s="1"/>
  <c r="H20" i="11" s="1"/>
  <c r="I43" i="11" a="1"/>
  <c r="I43" i="11" s="1"/>
  <c r="I20" i="11" s="1"/>
  <c r="J43" i="11" a="1"/>
  <c r="J43" i="11" s="1"/>
  <c r="J20" i="11" s="1"/>
  <c r="K43" i="11" a="1"/>
  <c r="K43" i="11" s="1"/>
  <c r="K20" i="11" s="1"/>
  <c r="G44" i="11" a="1"/>
  <c r="G44" i="11" s="1"/>
  <c r="H44" i="11" a="1"/>
  <c r="H44" i="11" s="1"/>
  <c r="I44" i="11" a="1"/>
  <c r="I44" i="11" s="1"/>
  <c r="J44" i="11" a="1"/>
  <c r="J44" i="11" s="1"/>
  <c r="K44" i="11" a="1"/>
  <c r="K44" i="11" s="1"/>
  <c r="F43" i="11" a="1"/>
  <c r="F43" i="11" s="1"/>
  <c r="F20" i="11" s="1"/>
  <c r="F44" i="11" a="1"/>
  <c r="F44" i="11" s="1"/>
  <c r="F42" i="11" a="1"/>
  <c r="F42" i="11" s="1"/>
  <c r="F46" i="11" a="1"/>
  <c r="F46" i="11" s="1"/>
  <c r="G38" i="11" a="1"/>
  <c r="G38" i="11" s="1"/>
  <c r="H38" i="11" a="1"/>
  <c r="H38" i="11" s="1"/>
  <c r="I38" i="11" a="1"/>
  <c r="I38" i="11" s="1"/>
  <c r="J38" i="11" a="1"/>
  <c r="J38" i="11" s="1"/>
  <c r="K38" i="11" a="1"/>
  <c r="K38" i="11" s="1"/>
  <c r="G39" i="11" a="1"/>
  <c r="G39" i="11" s="1"/>
  <c r="G19" i="11" s="1"/>
  <c r="H39" i="11" a="1"/>
  <c r="H39" i="11" s="1"/>
  <c r="H19" i="11" s="1"/>
  <c r="I39" i="11" a="1"/>
  <c r="I39" i="11" s="1"/>
  <c r="I19" i="11" s="1"/>
  <c r="J39" i="11" a="1"/>
  <c r="J39" i="11" s="1"/>
  <c r="J19" i="11" s="1"/>
  <c r="K39" i="11" a="1"/>
  <c r="K39" i="11" s="1"/>
  <c r="K19" i="11" s="1"/>
  <c r="G40" i="11" a="1"/>
  <c r="G40" i="11" s="1"/>
  <c r="H40" i="11" a="1"/>
  <c r="H40" i="11" s="1"/>
  <c r="I40" i="11" a="1"/>
  <c r="I40" i="11" s="1"/>
  <c r="J40" i="11" a="1"/>
  <c r="J40" i="11" s="1"/>
  <c r="K40" i="11" a="1"/>
  <c r="K40" i="11" s="1"/>
  <c r="F39" i="11" a="1"/>
  <c r="F39" i="11" s="1"/>
  <c r="F19" i="11" s="1"/>
  <c r="F40" i="11" a="1"/>
  <c r="F40" i="11" s="1"/>
  <c r="F38" i="11" a="1"/>
  <c r="F38" i="11" s="1"/>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J46" i="12" s="1" a="1"/>
  <c r="J46" i="12" s="1"/>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H38" i="12" s="1" a="1"/>
  <c r="H38" i="12" s="1"/>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K39" i="12" s="1" a="1"/>
  <c r="K39" i="12" s="1"/>
  <c r="K19" i="12" s="1"/>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G38" i="12" s="1" a="1"/>
  <c r="G38" i="12" s="1"/>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E2134" i="9"/>
  <c r="E2135" i="9"/>
  <c r="E2136" i="9"/>
  <c r="E2137" i="9"/>
  <c r="E2138"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502" i="9"/>
  <c r="E2503" i="9"/>
  <c r="E2504" i="9"/>
  <c r="E2505" i="9"/>
  <c r="E2506" i="9"/>
  <c r="E2507" i="9"/>
  <c r="E2508" i="9"/>
  <c r="E2509" i="9"/>
  <c r="E2510" i="9"/>
  <c r="E2511" i="9"/>
  <c r="E2512" i="9"/>
  <c r="E2513" i="9"/>
  <c r="E2514" i="9"/>
  <c r="E2515" i="9"/>
  <c r="E2516" i="9"/>
  <c r="E2517" i="9"/>
  <c r="E2518" i="9"/>
  <c r="E2519" i="9"/>
  <c r="E2520" i="9"/>
  <c r="E2521" i="9"/>
  <c r="E2522" i="9"/>
  <c r="E2523" i="9"/>
  <c r="E2524" i="9"/>
  <c r="E2525" i="9"/>
  <c r="E2526" i="9"/>
  <c r="E2527" i="9"/>
  <c r="E2528" i="9"/>
  <c r="E2529" i="9"/>
  <c r="E2530" i="9"/>
  <c r="E2531" i="9"/>
  <c r="E2532" i="9"/>
  <c r="E2533" i="9"/>
  <c r="E2534" i="9"/>
  <c r="E2535" i="9"/>
  <c r="E2536" i="9"/>
  <c r="E2537" i="9"/>
  <c r="E2538" i="9"/>
  <c r="E2539" i="9"/>
  <c r="E2540" i="9"/>
  <c r="E2541" i="9"/>
  <c r="E2542" i="9"/>
  <c r="E2543" i="9"/>
  <c r="E2544" i="9"/>
  <c r="E2545" i="9"/>
  <c r="E2546" i="9"/>
  <c r="E2547" i="9"/>
  <c r="E2548" i="9"/>
  <c r="E2549" i="9"/>
  <c r="E2550" i="9"/>
  <c r="E2551" i="9"/>
  <c r="E2552" i="9"/>
  <c r="E2553" i="9"/>
  <c r="E2554" i="9"/>
  <c r="E2555" i="9"/>
  <c r="E2556" i="9"/>
  <c r="E2557" i="9"/>
  <c r="E2558" i="9"/>
  <c r="E2559" i="9"/>
  <c r="E2560" i="9"/>
  <c r="E2561" i="9"/>
  <c r="E2562" i="9"/>
  <c r="E2563" i="9"/>
  <c r="E2564" i="9"/>
  <c r="E2565" i="9"/>
  <c r="E2566" i="9"/>
  <c r="E2567" i="9"/>
  <c r="E2568" i="9"/>
  <c r="E2569" i="9"/>
  <c r="E2570" i="9"/>
  <c r="E2571" i="9"/>
  <c r="E2572" i="9"/>
  <c r="E2573" i="9"/>
  <c r="E2574" i="9"/>
  <c r="E2575" i="9"/>
  <c r="E2576" i="9"/>
  <c r="E2577" i="9"/>
  <c r="E2578" i="9"/>
  <c r="E2579" i="9"/>
  <c r="E2580" i="9"/>
  <c r="E2581" i="9"/>
  <c r="E2582" i="9"/>
  <c r="E2583" i="9"/>
  <c r="E2584" i="9"/>
  <c r="E2585" i="9"/>
  <c r="E2586" i="9"/>
  <c r="E2587" i="9"/>
  <c r="E2588" i="9"/>
  <c r="E2589" i="9"/>
  <c r="E2590" i="9"/>
  <c r="E2591" i="9"/>
  <c r="E2592" i="9"/>
  <c r="E2593" i="9"/>
  <c r="E2594" i="9"/>
  <c r="E2595" i="9"/>
  <c r="E2596" i="9"/>
  <c r="E2597" i="9"/>
  <c r="E2598" i="9"/>
  <c r="E2599" i="9"/>
  <c r="E2600" i="9"/>
  <c r="E2601" i="9"/>
  <c r="E2602" i="9"/>
  <c r="E2603" i="9"/>
  <c r="E2604" i="9"/>
  <c r="E2605" i="9"/>
  <c r="E2606" i="9"/>
  <c r="E2607" i="9"/>
  <c r="E2608" i="9"/>
  <c r="E2609" i="9"/>
  <c r="E2610" i="9"/>
  <c r="E2611" i="9"/>
  <c r="E2612" i="9"/>
  <c r="E2613" i="9"/>
  <c r="E2614" i="9"/>
  <c r="E2615" i="9"/>
  <c r="E2616" i="9"/>
  <c r="E2617" i="9"/>
  <c r="E2618" i="9"/>
  <c r="E2619" i="9"/>
  <c r="E2620" i="9"/>
  <c r="E2621" i="9"/>
  <c r="E2622" i="9"/>
  <c r="E2623" i="9"/>
  <c r="E2624" i="9"/>
  <c r="E2625" i="9"/>
  <c r="E2626" i="9"/>
  <c r="E2627" i="9"/>
  <c r="E2628" i="9"/>
  <c r="E2629" i="9"/>
  <c r="E2630" i="9"/>
  <c r="E2631" i="9"/>
  <c r="E2632" i="9"/>
  <c r="E2633" i="9"/>
  <c r="E2634" i="9"/>
  <c r="E2635" i="9"/>
  <c r="E2636" i="9"/>
  <c r="E2637" i="9"/>
  <c r="E2638" i="9"/>
  <c r="E2639" i="9"/>
  <c r="E2640" i="9"/>
  <c r="E2641" i="9"/>
  <c r="E2642" i="9"/>
  <c r="E2643" i="9"/>
  <c r="E2644" i="9"/>
  <c r="E2645" i="9"/>
  <c r="E2646" i="9"/>
  <c r="E2647" i="9"/>
  <c r="E2648" i="9"/>
  <c r="E2649" i="9"/>
  <c r="E2650" i="9"/>
  <c r="E2651" i="9"/>
  <c r="E2652" i="9"/>
  <c r="E2653" i="9"/>
  <c r="E2654" i="9"/>
  <c r="E2655" i="9"/>
  <c r="E2656" i="9"/>
  <c r="E2657" i="9"/>
  <c r="E2658" i="9"/>
  <c r="E2659" i="9"/>
  <c r="E2660" i="9"/>
  <c r="E2661" i="9"/>
  <c r="E2662" i="9"/>
  <c r="E2663" i="9"/>
  <c r="E2664" i="9"/>
  <c r="E2665" i="9"/>
  <c r="E2666" i="9"/>
  <c r="E2667" i="9"/>
  <c r="E2668" i="9"/>
  <c r="E2669" i="9"/>
  <c r="E2670" i="9"/>
  <c r="E2671" i="9"/>
  <c r="E2672" i="9"/>
  <c r="E2673" i="9"/>
  <c r="E2674" i="9"/>
  <c r="E2675" i="9"/>
  <c r="E2676" i="9"/>
  <c r="E2677" i="9"/>
  <c r="E2678" i="9"/>
  <c r="E2679" i="9"/>
  <c r="E2680" i="9"/>
  <c r="E2681" i="9"/>
  <c r="E2682" i="9"/>
  <c r="E2683" i="9"/>
  <c r="E2684" i="9"/>
  <c r="E2685" i="9"/>
  <c r="E2686" i="9"/>
  <c r="E2687" i="9"/>
  <c r="E2688" i="9"/>
  <c r="E2689" i="9"/>
  <c r="E2690" i="9"/>
  <c r="E2691" i="9"/>
  <c r="E2692" i="9"/>
  <c r="E2693" i="9"/>
  <c r="E2694" i="9"/>
  <c r="E2695" i="9"/>
  <c r="E2696" i="9"/>
  <c r="E2697" i="9"/>
  <c r="E2698" i="9"/>
  <c r="E2699" i="9"/>
  <c r="E2700" i="9"/>
  <c r="E2701" i="9"/>
  <c r="E2702" i="9"/>
  <c r="E2703" i="9"/>
  <c r="E2704" i="9"/>
  <c r="E2705" i="9"/>
  <c r="E2706" i="9"/>
  <c r="E2707" i="9"/>
  <c r="E2708" i="9"/>
  <c r="E2709" i="9"/>
  <c r="E2710" i="9"/>
  <c r="E2711" i="9"/>
  <c r="E2712" i="9"/>
  <c r="E2713" i="9"/>
  <c r="E2714" i="9"/>
  <c r="E2715" i="9"/>
  <c r="E2716" i="9"/>
  <c r="E2717" i="9"/>
  <c r="E2718" i="9"/>
  <c r="E2719" i="9"/>
  <c r="E2720" i="9"/>
  <c r="E2721" i="9"/>
  <c r="E2722" i="9"/>
  <c r="E2723" i="9"/>
  <c r="E2724" i="9"/>
  <c r="E2725" i="9"/>
  <c r="E2726" i="9"/>
  <c r="E2727" i="9"/>
  <c r="E2728" i="9"/>
  <c r="E2729" i="9"/>
  <c r="E2730" i="9"/>
  <c r="E2731" i="9"/>
  <c r="E2732" i="9"/>
  <c r="E2733" i="9"/>
  <c r="E2734" i="9"/>
  <c r="E2735" i="9"/>
  <c r="E2736" i="9"/>
  <c r="E2737" i="9"/>
  <c r="E2738" i="9"/>
  <c r="E2739" i="9"/>
  <c r="E2740" i="9"/>
  <c r="E2741" i="9"/>
  <c r="E2742" i="9"/>
  <c r="E2743" i="9"/>
  <c r="E2744" i="9"/>
  <c r="E2745" i="9"/>
  <c r="E2746" i="9"/>
  <c r="E2747" i="9"/>
  <c r="E2748" i="9"/>
  <c r="E2749" i="9"/>
  <c r="E2750" i="9"/>
  <c r="E2751" i="9"/>
  <c r="E2752" i="9"/>
  <c r="E2753" i="9"/>
  <c r="E2754" i="9"/>
  <c r="E2755" i="9"/>
  <c r="E2756" i="9"/>
  <c r="E2757" i="9"/>
  <c r="E2758" i="9"/>
  <c r="E2759" i="9"/>
  <c r="E2760" i="9"/>
  <c r="E2761" i="9"/>
  <c r="E2762" i="9"/>
  <c r="E2763" i="9"/>
  <c r="E2764" i="9"/>
  <c r="E2765" i="9"/>
  <c r="E2766" i="9"/>
  <c r="E2767" i="9"/>
  <c r="E2768" i="9"/>
  <c r="E2769" i="9"/>
  <c r="E2770" i="9"/>
  <c r="E2771" i="9"/>
  <c r="E2772" i="9"/>
  <c r="E2773" i="9"/>
  <c r="E2774" i="9"/>
  <c r="E2775" i="9"/>
  <c r="E2776" i="9"/>
  <c r="E2777" i="9"/>
  <c r="E2778" i="9"/>
  <c r="E2779" i="9"/>
  <c r="E2780" i="9"/>
  <c r="E2781" i="9"/>
  <c r="E2782" i="9"/>
  <c r="E2783" i="9"/>
  <c r="E2784" i="9"/>
  <c r="E2785" i="9"/>
  <c r="E2786" i="9"/>
  <c r="E2787" i="9"/>
  <c r="E2788" i="9"/>
  <c r="E2789" i="9"/>
  <c r="E2790" i="9"/>
  <c r="E2791" i="9"/>
  <c r="E2792" i="9"/>
  <c r="E2793" i="9"/>
  <c r="E2794" i="9"/>
  <c r="E2795" i="9"/>
  <c r="E2796" i="9"/>
  <c r="E2797" i="9"/>
  <c r="E2798" i="9"/>
  <c r="E2799" i="9"/>
  <c r="E2800" i="9"/>
  <c r="E2801" i="9"/>
  <c r="E2802" i="9"/>
  <c r="E2803" i="9"/>
  <c r="E2804" i="9"/>
  <c r="E2805" i="9"/>
  <c r="E2806" i="9"/>
  <c r="E2807" i="9"/>
  <c r="E2808" i="9"/>
  <c r="E2809" i="9"/>
  <c r="E2810" i="9"/>
  <c r="E2811" i="9"/>
  <c r="E2812" i="9"/>
  <c r="E2813" i="9"/>
  <c r="E2814" i="9"/>
  <c r="E2815" i="9"/>
  <c r="E2816" i="9"/>
  <c r="E2817" i="9"/>
  <c r="E2818" i="9"/>
  <c r="E2819" i="9"/>
  <c r="E2820" i="9"/>
  <c r="E2821" i="9"/>
  <c r="E2822" i="9"/>
  <c r="E2823" i="9"/>
  <c r="E2824" i="9"/>
  <c r="E2825" i="9"/>
  <c r="E2826" i="9"/>
  <c r="E2827" i="9"/>
  <c r="E2828" i="9"/>
  <c r="E2829" i="9"/>
  <c r="E2830" i="9"/>
  <c r="E2831" i="9"/>
  <c r="E2832" i="9"/>
  <c r="E2833" i="9"/>
  <c r="E2834" i="9"/>
  <c r="E2835" i="9"/>
  <c r="E2836" i="9"/>
  <c r="E2837" i="9"/>
  <c r="E2838" i="9"/>
  <c r="E2839" i="9"/>
  <c r="E2840" i="9"/>
  <c r="E2841" i="9"/>
  <c r="E2842" i="9"/>
  <c r="E2843" i="9"/>
  <c r="E2844" i="9"/>
  <c r="E2845" i="9"/>
  <c r="E2846" i="9"/>
  <c r="E2847" i="9"/>
  <c r="E2848" i="9"/>
  <c r="E2849" i="9"/>
  <c r="E2850" i="9"/>
  <c r="E2851" i="9"/>
  <c r="E2852" i="9"/>
  <c r="E2853" i="9"/>
  <c r="E2854" i="9"/>
  <c r="E2855" i="9"/>
  <c r="E2856" i="9"/>
  <c r="E2857" i="9"/>
  <c r="E2858" i="9"/>
  <c r="E2859" i="9"/>
  <c r="E2860" i="9"/>
  <c r="E2861" i="9"/>
  <c r="E2862" i="9"/>
  <c r="E2863" i="9"/>
  <c r="E2864" i="9"/>
  <c r="E2865" i="9"/>
  <c r="E2866" i="9"/>
  <c r="E2867" i="9"/>
  <c r="E2868" i="9"/>
  <c r="E2869" i="9"/>
  <c r="E2870" i="9"/>
  <c r="E2871" i="9"/>
  <c r="E2872" i="9"/>
  <c r="E2873" i="9"/>
  <c r="E2874" i="9"/>
  <c r="E2875" i="9"/>
  <c r="E2876" i="9"/>
  <c r="E2877" i="9"/>
  <c r="E2878" i="9"/>
  <c r="E2879" i="9"/>
  <c r="E2880" i="9"/>
  <c r="E2881" i="9"/>
  <c r="E2882" i="9"/>
  <c r="E2883" i="9"/>
  <c r="E2884" i="9"/>
  <c r="E2885" i="9"/>
  <c r="E2886" i="9"/>
  <c r="E2887" i="9"/>
  <c r="E2888" i="9"/>
  <c r="E2889" i="9"/>
  <c r="E2890" i="9"/>
  <c r="E2891" i="9"/>
  <c r="E2892" i="9"/>
  <c r="E2893" i="9"/>
  <c r="E2894" i="9"/>
  <c r="E2895" i="9"/>
  <c r="E2896" i="9"/>
  <c r="E2897" i="9"/>
  <c r="E2898" i="9"/>
  <c r="E2899" i="9"/>
  <c r="E2900" i="9"/>
  <c r="E2901" i="9"/>
  <c r="E2902" i="9"/>
  <c r="E2903" i="9"/>
  <c r="E2904" i="9"/>
  <c r="E2905" i="9"/>
  <c r="E2906" i="9"/>
  <c r="E2907" i="9"/>
  <c r="E2908" i="9"/>
  <c r="E2909" i="9"/>
  <c r="E2910" i="9"/>
  <c r="E2911" i="9"/>
  <c r="E2912" i="9"/>
  <c r="E2913" i="9"/>
  <c r="E2914" i="9"/>
  <c r="E2915" i="9"/>
  <c r="E2916" i="9"/>
  <c r="E2917" i="9"/>
  <c r="E2918" i="9"/>
  <c r="E2919" i="9"/>
  <c r="E2920" i="9"/>
  <c r="E2921" i="9"/>
  <c r="E2922" i="9"/>
  <c r="E2923" i="9"/>
  <c r="E2924" i="9"/>
  <c r="E2925" i="9"/>
  <c r="E2926" i="9"/>
  <c r="E2927" i="9"/>
  <c r="E2928" i="9"/>
  <c r="E2929" i="9"/>
  <c r="E2930" i="9"/>
  <c r="E2931" i="9"/>
  <c r="E2932" i="9"/>
  <c r="E2933" i="9"/>
  <c r="E2934" i="9"/>
  <c r="E2935" i="9"/>
  <c r="E2936" i="9"/>
  <c r="E2937" i="9"/>
  <c r="E2938" i="9"/>
  <c r="E2939" i="9"/>
  <c r="E2940" i="9"/>
  <c r="E2941" i="9"/>
  <c r="E2942" i="9"/>
  <c r="E2943" i="9"/>
  <c r="E2944" i="9"/>
  <c r="E2945" i="9"/>
  <c r="E2946" i="9"/>
  <c r="E2947" i="9"/>
  <c r="E2948" i="9"/>
  <c r="E2949" i="9"/>
  <c r="E2950" i="9"/>
  <c r="E2951" i="9"/>
  <c r="E2952" i="9"/>
  <c r="E2953" i="9"/>
  <c r="E2954" i="9"/>
  <c r="E2955" i="9"/>
  <c r="E2956" i="9"/>
  <c r="E2957" i="9"/>
  <c r="E2958" i="9"/>
  <c r="E2959" i="9"/>
  <c r="E2960" i="9"/>
  <c r="E2961" i="9"/>
  <c r="E2962" i="9"/>
  <c r="E2963" i="9"/>
  <c r="E2964" i="9"/>
  <c r="E2965" i="9"/>
  <c r="E2966" i="9"/>
  <c r="E2967" i="9"/>
  <c r="E2968" i="9"/>
  <c r="E2969" i="9"/>
  <c r="E2970" i="9"/>
  <c r="E2971" i="9"/>
  <c r="E2972" i="9"/>
  <c r="E2973" i="9"/>
  <c r="E2974" i="9"/>
  <c r="E2975" i="9"/>
  <c r="E2976" i="9"/>
  <c r="E2977" i="9"/>
  <c r="E2978" i="9"/>
  <c r="E2979" i="9"/>
  <c r="E2980" i="9"/>
  <c r="E2981" i="9"/>
  <c r="E2982" i="9"/>
  <c r="E2983" i="9"/>
  <c r="E2984" i="9"/>
  <c r="E2985" i="9"/>
  <c r="E2986" i="9"/>
  <c r="E2987" i="9"/>
  <c r="E2988" i="9"/>
  <c r="E2989" i="9"/>
  <c r="E2990" i="9"/>
  <c r="E2991" i="9"/>
  <c r="E2992" i="9"/>
  <c r="E2993" i="9"/>
  <c r="E2994" i="9"/>
  <c r="E2995" i="9"/>
  <c r="E2996" i="9"/>
  <c r="E2997" i="9"/>
  <c r="E2998" i="9"/>
  <c r="E2999" i="9"/>
  <c r="E3000" i="9"/>
  <c r="E3001" i="9"/>
  <c r="E3002" i="9"/>
  <c r="E3003" i="9"/>
  <c r="E3004" i="9"/>
  <c r="E3005" i="9"/>
  <c r="E3006" i="9"/>
  <c r="E3007" i="9"/>
  <c r="E3008" i="9"/>
  <c r="E3009" i="9"/>
  <c r="E3010" i="9"/>
  <c r="E3011" i="9"/>
  <c r="E3012" i="9"/>
  <c r="E3013" i="9"/>
  <c r="E3014" i="9"/>
  <c r="E3015" i="9"/>
  <c r="E3016" i="9"/>
  <c r="E3017" i="9"/>
  <c r="E3018" i="9"/>
  <c r="E3019" i="9"/>
  <c r="E3020" i="9"/>
  <c r="E3021" i="9"/>
  <c r="E3022" i="9"/>
  <c r="E3023" i="9"/>
  <c r="E3024" i="9"/>
  <c r="E3025" i="9"/>
  <c r="E3026" i="9"/>
  <c r="E3027" i="9"/>
  <c r="E3028" i="9"/>
  <c r="E3029" i="9"/>
  <c r="E3030" i="9"/>
  <c r="E3031" i="9"/>
  <c r="E3032" i="9"/>
  <c r="E3033" i="9"/>
  <c r="E3034" i="9"/>
  <c r="E3035" i="9"/>
  <c r="E3036" i="9"/>
  <c r="E3037" i="9"/>
  <c r="E3038" i="9"/>
  <c r="E3039" i="9"/>
  <c r="E3040" i="9"/>
  <c r="E3041" i="9"/>
  <c r="E3042" i="9"/>
  <c r="E3043" i="9"/>
  <c r="E3044" i="9"/>
  <c r="E3045" i="9"/>
  <c r="E3046" i="9"/>
  <c r="E3047" i="9"/>
  <c r="E3048" i="9"/>
  <c r="E3049" i="9"/>
  <c r="E3050" i="9"/>
  <c r="E3051" i="9"/>
  <c r="E3052" i="9"/>
  <c r="E3053" i="9"/>
  <c r="E3054" i="9"/>
  <c r="E3055" i="9"/>
  <c r="E3056" i="9"/>
  <c r="E3057" i="9"/>
  <c r="E3058" i="9"/>
  <c r="E3059" i="9"/>
  <c r="E3060" i="9"/>
  <c r="E3061" i="9"/>
  <c r="E3062" i="9"/>
  <c r="E3063" i="9"/>
  <c r="E3064" i="9"/>
  <c r="E3065" i="9"/>
  <c r="E3066" i="9"/>
  <c r="E3067" i="9"/>
  <c r="E3068" i="9"/>
  <c r="E3069" i="9"/>
  <c r="E3070" i="9"/>
  <c r="E3071" i="9"/>
  <c r="E3072" i="9"/>
  <c r="E3073" i="9"/>
  <c r="E3074" i="9"/>
  <c r="E3075" i="9"/>
  <c r="E3076" i="9"/>
  <c r="E3077" i="9"/>
  <c r="E3078" i="9"/>
  <c r="E3079" i="9"/>
  <c r="E3080" i="9"/>
  <c r="E3081" i="9"/>
  <c r="E3082" i="9"/>
  <c r="E3083" i="9"/>
  <c r="E3084" i="9"/>
  <c r="E3085" i="9"/>
  <c r="E3086" i="9"/>
  <c r="E3087" i="9"/>
  <c r="E3088" i="9"/>
  <c r="E3089" i="9"/>
  <c r="E3090" i="9"/>
  <c r="E3091" i="9"/>
  <c r="E3092" i="9"/>
  <c r="E3093" i="9"/>
  <c r="E3094" i="9"/>
  <c r="E3095" i="9"/>
  <c r="E3096" i="9"/>
  <c r="E3097" i="9"/>
  <c r="E3098" i="9"/>
  <c r="E3099" i="9"/>
  <c r="E3100" i="9"/>
  <c r="E3101" i="9"/>
  <c r="E3102" i="9"/>
  <c r="E3103" i="9"/>
  <c r="E3104" i="9"/>
  <c r="E3105" i="9"/>
  <c r="E3106" i="9"/>
  <c r="E3107" i="9"/>
  <c r="E3108" i="9"/>
  <c r="E3109" i="9"/>
  <c r="E3110" i="9"/>
  <c r="E3111" i="9"/>
  <c r="E3112" i="9"/>
  <c r="E3113" i="9"/>
  <c r="E3114" i="9"/>
  <c r="E3115" i="9"/>
  <c r="E3116" i="9"/>
  <c r="E3117" i="9"/>
  <c r="E3118" i="9"/>
  <c r="E3119" i="9"/>
  <c r="E3120" i="9"/>
  <c r="E3121" i="9"/>
  <c r="E3122" i="9"/>
  <c r="E3123" i="9"/>
  <c r="E3124" i="9"/>
  <c r="E3125" i="9"/>
  <c r="E3126" i="9"/>
  <c r="E3127" i="9"/>
  <c r="E3128" i="9"/>
  <c r="E3129" i="9"/>
  <c r="E3130" i="9"/>
  <c r="E3131" i="9"/>
  <c r="E3132" i="9"/>
  <c r="E3133" i="9"/>
  <c r="E3134" i="9"/>
  <c r="E3135" i="9"/>
  <c r="E3136" i="9"/>
  <c r="E3137" i="9"/>
  <c r="E3138" i="9"/>
  <c r="E3139" i="9"/>
  <c r="E3140" i="9"/>
  <c r="E3141" i="9"/>
  <c r="E3142" i="9"/>
  <c r="E3143" i="9"/>
  <c r="E3144" i="9"/>
  <c r="E3145" i="9"/>
  <c r="E3146" i="9"/>
  <c r="E3147" i="9"/>
  <c r="E3148" i="9"/>
  <c r="E3149" i="9"/>
  <c r="E3150" i="9"/>
  <c r="E3151" i="9"/>
  <c r="E3152" i="9"/>
  <c r="E3153" i="9"/>
  <c r="E3154" i="9"/>
  <c r="E3155" i="9"/>
  <c r="E3156" i="9"/>
  <c r="E3157" i="9"/>
  <c r="E3158" i="9"/>
  <c r="E3159" i="9"/>
  <c r="E3160" i="9"/>
  <c r="E3161" i="9"/>
  <c r="E3162" i="9"/>
  <c r="E3163" i="9"/>
  <c r="E3164" i="9"/>
  <c r="E3165" i="9"/>
  <c r="E3166" i="9"/>
  <c r="E3167" i="9"/>
  <c r="E3168" i="9"/>
  <c r="E3169" i="9"/>
  <c r="E3170" i="9"/>
  <c r="E3171" i="9"/>
  <c r="E3172" i="9"/>
  <c r="E3173" i="9"/>
  <c r="E3174" i="9"/>
  <c r="E3175" i="9"/>
  <c r="E3176" i="9"/>
  <c r="E3177" i="9"/>
  <c r="E3178" i="9"/>
  <c r="E3179" i="9"/>
  <c r="E3180" i="9"/>
  <c r="E3181" i="9"/>
  <c r="E3182" i="9"/>
  <c r="E3183" i="9"/>
  <c r="E3184" i="9"/>
  <c r="E3185" i="9"/>
  <c r="E3186" i="9"/>
  <c r="E3187" i="9"/>
  <c r="E3188" i="9"/>
  <c r="E3189" i="9"/>
  <c r="E3190" i="9"/>
  <c r="E3191" i="9"/>
  <c r="E3192" i="9"/>
  <c r="E3193" i="9"/>
  <c r="E3194" i="9"/>
  <c r="E3195" i="9"/>
  <c r="E3196" i="9"/>
  <c r="E3197" i="9"/>
  <c r="E3198" i="9"/>
  <c r="E3199" i="9"/>
  <c r="E3200" i="9"/>
  <c r="E3201" i="9"/>
  <c r="E3202" i="9"/>
  <c r="E3203" i="9"/>
  <c r="E3204" i="9"/>
  <c r="E3205" i="9"/>
  <c r="E3206" i="9"/>
  <c r="E3207" i="9"/>
  <c r="E3208" i="9"/>
  <c r="E3209" i="9"/>
  <c r="E3210" i="9"/>
  <c r="E3211" i="9"/>
  <c r="E3212" i="9"/>
  <c r="E3213" i="9"/>
  <c r="E3214" i="9"/>
  <c r="E3215" i="9"/>
  <c r="E3216" i="9"/>
  <c r="E3217" i="9"/>
  <c r="E3218" i="9"/>
  <c r="E3219" i="9"/>
  <c r="E3220" i="9"/>
  <c r="E3221" i="9"/>
  <c r="E3222" i="9"/>
  <c r="E3223" i="9"/>
  <c r="E3224" i="9"/>
  <c r="E3225" i="9"/>
  <c r="E3226" i="9"/>
  <c r="E3227" i="9"/>
  <c r="E3228" i="9"/>
  <c r="E3229" i="9"/>
  <c r="E3230" i="9"/>
  <c r="E3231" i="9"/>
  <c r="E3232" i="9"/>
  <c r="E3233" i="9"/>
  <c r="E3234" i="9"/>
  <c r="E3235" i="9"/>
  <c r="E3236" i="9"/>
  <c r="E3237" i="9"/>
  <c r="E3238" i="9"/>
  <c r="E3239" i="9"/>
  <c r="E3240" i="9"/>
  <c r="E3241" i="9"/>
  <c r="E3242" i="9"/>
  <c r="E3243" i="9"/>
  <c r="E3244" i="9"/>
  <c r="E3245" i="9"/>
  <c r="E3246" i="9"/>
  <c r="E3247" i="9"/>
  <c r="E3248" i="9"/>
  <c r="E3249" i="9"/>
  <c r="E3250" i="9"/>
  <c r="E3251" i="9"/>
  <c r="E3252" i="9"/>
  <c r="E3253" i="9"/>
  <c r="E3254" i="9"/>
  <c r="E3255" i="9"/>
  <c r="E3256" i="9"/>
  <c r="E3257" i="9"/>
  <c r="E3258" i="9"/>
  <c r="E3259" i="9"/>
  <c r="E3260" i="9"/>
  <c r="E3261" i="9"/>
  <c r="E3262" i="9"/>
  <c r="E3263" i="9"/>
  <c r="E3264" i="9"/>
  <c r="E3265" i="9"/>
  <c r="E3266" i="9"/>
  <c r="E3267" i="9"/>
  <c r="E3268" i="9"/>
  <c r="E3269" i="9"/>
  <c r="E3270" i="9"/>
  <c r="E3271" i="9"/>
  <c r="E3272" i="9"/>
  <c r="E3273" i="9"/>
  <c r="E3274" i="9"/>
  <c r="E3275" i="9"/>
  <c r="E3276" i="9"/>
  <c r="E3277" i="9"/>
  <c r="E3278" i="9"/>
  <c r="E3279" i="9"/>
  <c r="E3280" i="9"/>
  <c r="E3281" i="9"/>
  <c r="E3282" i="9"/>
  <c r="E3283" i="9"/>
  <c r="E3284" i="9"/>
  <c r="E3285" i="9"/>
  <c r="E3286" i="9"/>
  <c r="E3287" i="9"/>
  <c r="E3288" i="9"/>
  <c r="E3289" i="9"/>
  <c r="E3290" i="9"/>
  <c r="E3291" i="9"/>
  <c r="E3292" i="9"/>
  <c r="E3293" i="9"/>
  <c r="E3294" i="9"/>
  <c r="E3295" i="9"/>
  <c r="E3296" i="9"/>
  <c r="E3297" i="9"/>
  <c r="E3298" i="9"/>
  <c r="E3299" i="9"/>
  <c r="E3300" i="9"/>
  <c r="E3301" i="9"/>
  <c r="E3302" i="9"/>
  <c r="E3303" i="9"/>
  <c r="E3304" i="9"/>
  <c r="E3305" i="9"/>
  <c r="E3306" i="9"/>
  <c r="E3307" i="9"/>
  <c r="E3308" i="9"/>
  <c r="E3309" i="9"/>
  <c r="E3310" i="9"/>
  <c r="E3311" i="9"/>
  <c r="E3312" i="9"/>
  <c r="E3313" i="9"/>
  <c r="E3314" i="9"/>
  <c r="E3315" i="9"/>
  <c r="E3316" i="9"/>
  <c r="E3317" i="9"/>
  <c r="E3318" i="9"/>
  <c r="E3319" i="9"/>
  <c r="E3320" i="9"/>
  <c r="E3321" i="9"/>
  <c r="E3322" i="9"/>
  <c r="E3323" i="9"/>
  <c r="E3324" i="9"/>
  <c r="E3325" i="9"/>
  <c r="E3326" i="9"/>
  <c r="E3327" i="9"/>
  <c r="E3328" i="9"/>
  <c r="E3329" i="9"/>
  <c r="E3330" i="9"/>
  <c r="E3331" i="9"/>
  <c r="E3332" i="9"/>
  <c r="E3333" i="9"/>
  <c r="E3334" i="9"/>
  <c r="E3335" i="9"/>
  <c r="E3336" i="9"/>
  <c r="E3337" i="9"/>
  <c r="E3338" i="9"/>
  <c r="E3339" i="9"/>
  <c r="E3340" i="9"/>
  <c r="E3341" i="9"/>
  <c r="E3342" i="9"/>
  <c r="E3343" i="9"/>
  <c r="E3344" i="9"/>
  <c r="E3345" i="9"/>
  <c r="E3346" i="9"/>
  <c r="E3347" i="9"/>
  <c r="E3348" i="9"/>
  <c r="E3349" i="9"/>
  <c r="E3350" i="9"/>
  <c r="E3351" i="9"/>
  <c r="E3352" i="9"/>
  <c r="E3353" i="9"/>
  <c r="E3354" i="9"/>
  <c r="E3355" i="9"/>
  <c r="E3356" i="9"/>
  <c r="E3357" i="9"/>
  <c r="E3358" i="9"/>
  <c r="E3359" i="9"/>
  <c r="E3360" i="9"/>
  <c r="E3361" i="9"/>
  <c r="E3362" i="9"/>
  <c r="E3363" i="9"/>
  <c r="E3364" i="9"/>
  <c r="E3365" i="9"/>
  <c r="E3366" i="9"/>
  <c r="E3367" i="9"/>
  <c r="E3368" i="9"/>
  <c r="E3369" i="9"/>
  <c r="E3370" i="9"/>
  <c r="E3371" i="9"/>
  <c r="E3372" i="9"/>
  <c r="E3373" i="9"/>
  <c r="E3374" i="9"/>
  <c r="E3375" i="9"/>
  <c r="E3376" i="9"/>
  <c r="E3377" i="9"/>
  <c r="E3378" i="9"/>
  <c r="E3379" i="9"/>
  <c r="E3380" i="9"/>
  <c r="E3381" i="9"/>
  <c r="E3382" i="9"/>
  <c r="E3383" i="9"/>
  <c r="E3384" i="9"/>
  <c r="E3385" i="9"/>
  <c r="E3386" i="9"/>
  <c r="E3387" i="9"/>
  <c r="E3388" i="9"/>
  <c r="E3389" i="9"/>
  <c r="E3390" i="9"/>
  <c r="E3391" i="9"/>
  <c r="E3392" i="9"/>
  <c r="E3393" i="9"/>
  <c r="E3394" i="9"/>
  <c r="E3395" i="9"/>
  <c r="E3396" i="9"/>
  <c r="E3397" i="9"/>
  <c r="E3398" i="9"/>
  <c r="E3399" i="9"/>
  <c r="E3400" i="9"/>
  <c r="E3401" i="9"/>
  <c r="E3402" i="9"/>
  <c r="E3403" i="9"/>
  <c r="E3404" i="9"/>
  <c r="E3405" i="9"/>
  <c r="E3406" i="9"/>
  <c r="E3407" i="9"/>
  <c r="E3408" i="9"/>
  <c r="E3409" i="9"/>
  <c r="E3410" i="9"/>
  <c r="E3411" i="9"/>
  <c r="E3412" i="9"/>
  <c r="E3413" i="9"/>
  <c r="E3414" i="9"/>
  <c r="E3415" i="9"/>
  <c r="E3416" i="9"/>
  <c r="E3417" i="9"/>
  <c r="E3418" i="9"/>
  <c r="E3419" i="9"/>
  <c r="E3420" i="9"/>
  <c r="E3421" i="9"/>
  <c r="E3422" i="9"/>
  <c r="E3423" i="9"/>
  <c r="E3424" i="9"/>
  <c r="E3425" i="9"/>
  <c r="E3426" i="9"/>
  <c r="E3427" i="9"/>
  <c r="E3428" i="9"/>
  <c r="E3429" i="9"/>
  <c r="E3430" i="9"/>
  <c r="E3431" i="9"/>
  <c r="E3432" i="9"/>
  <c r="E3433" i="9"/>
  <c r="E3434" i="9"/>
  <c r="E3435" i="9"/>
  <c r="E3436" i="9"/>
  <c r="E3437" i="9"/>
  <c r="E3438" i="9"/>
  <c r="E3439" i="9"/>
  <c r="E3440" i="9"/>
  <c r="E3441" i="9"/>
  <c r="E3442" i="9"/>
  <c r="E3443" i="9"/>
  <c r="E3444" i="9"/>
  <c r="E3445" i="9"/>
  <c r="E3446" i="9"/>
  <c r="E3447" i="9"/>
  <c r="E3448" i="9"/>
  <c r="E3449" i="9"/>
  <c r="E3450" i="9"/>
  <c r="E3451" i="9"/>
  <c r="E3452" i="9"/>
  <c r="E3453" i="9"/>
  <c r="E3454" i="9"/>
  <c r="E3455" i="9"/>
  <c r="E3456" i="9"/>
  <c r="E3457" i="9"/>
  <c r="E3458" i="9"/>
  <c r="E3459" i="9"/>
  <c r="E3460" i="9"/>
  <c r="E3461" i="9"/>
  <c r="E3462" i="9"/>
  <c r="E3463" i="9"/>
  <c r="E3464" i="9"/>
  <c r="E3465" i="9"/>
  <c r="E3466" i="9"/>
  <c r="E3467" i="9"/>
  <c r="E3468" i="9"/>
  <c r="E3469" i="9"/>
  <c r="E3470" i="9"/>
  <c r="E3471" i="9"/>
  <c r="E3472" i="9"/>
  <c r="E3473" i="9"/>
  <c r="E3474" i="9"/>
  <c r="E3475" i="9"/>
  <c r="E3476" i="9"/>
  <c r="E3477" i="9"/>
  <c r="E3478" i="9"/>
  <c r="E3479" i="9"/>
  <c r="E3480" i="9"/>
  <c r="E3481" i="9"/>
  <c r="E3482" i="9"/>
  <c r="E3483" i="9"/>
  <c r="E3484" i="9"/>
  <c r="E3485" i="9"/>
  <c r="E3486" i="9"/>
  <c r="E3487" i="9"/>
  <c r="E3488" i="9"/>
  <c r="E3489" i="9"/>
  <c r="E3490" i="9"/>
  <c r="E3491" i="9"/>
  <c r="E3492" i="9"/>
  <c r="E3493" i="9"/>
  <c r="E3494" i="9"/>
  <c r="E3495" i="9"/>
  <c r="E3496" i="9"/>
  <c r="E3497" i="9"/>
  <c r="E3498" i="9"/>
  <c r="E3499" i="9"/>
  <c r="E3500" i="9"/>
  <c r="E3501" i="9"/>
  <c r="E3502" i="9"/>
  <c r="E3503" i="9"/>
  <c r="E3504" i="9"/>
  <c r="E3505" i="9"/>
  <c r="E3506" i="9"/>
  <c r="E3507" i="9"/>
  <c r="E3508" i="9"/>
  <c r="E3509" i="9"/>
  <c r="E3510" i="9"/>
  <c r="E3511" i="9"/>
  <c r="E3512" i="9"/>
  <c r="E3513" i="9"/>
  <c r="E3514" i="9"/>
  <c r="E3515" i="9"/>
  <c r="E3516" i="9"/>
  <c r="E3517" i="9"/>
  <c r="E3518" i="9"/>
  <c r="E3519" i="9"/>
  <c r="E3520" i="9"/>
  <c r="E3521" i="9"/>
  <c r="E3522" i="9"/>
  <c r="E3523" i="9"/>
  <c r="E3524" i="9"/>
  <c r="E3525" i="9"/>
  <c r="E3526" i="9"/>
  <c r="E3527" i="9"/>
  <c r="E3528" i="9"/>
  <c r="E3529" i="9"/>
  <c r="E3530" i="9"/>
  <c r="E3531" i="9"/>
  <c r="E3532" i="9"/>
  <c r="E3533" i="9"/>
  <c r="E3534" i="9"/>
  <c r="E3535" i="9"/>
  <c r="E3536" i="9"/>
  <c r="E3537" i="9"/>
  <c r="E3538" i="9"/>
  <c r="E3539" i="9"/>
  <c r="E3540" i="9"/>
  <c r="E3541" i="9"/>
  <c r="E3542" i="9"/>
  <c r="E3543" i="9"/>
  <c r="E3544" i="9"/>
  <c r="E3545" i="9"/>
  <c r="E3546" i="9"/>
  <c r="E3547" i="9"/>
  <c r="E3548" i="9"/>
  <c r="E3549" i="9"/>
  <c r="E3550" i="9"/>
  <c r="E3551" i="9"/>
  <c r="E3552" i="9"/>
  <c r="E3553" i="9"/>
  <c r="E3554" i="9"/>
  <c r="E3555" i="9"/>
  <c r="E3556" i="9"/>
  <c r="E3557" i="9"/>
  <c r="E3558" i="9"/>
  <c r="E3559" i="9"/>
  <c r="E3560" i="9"/>
  <c r="E3561" i="9"/>
  <c r="E3562" i="9"/>
  <c r="E3563" i="9"/>
  <c r="E3564" i="9"/>
  <c r="E3565" i="9"/>
  <c r="E3566" i="9"/>
  <c r="E3567" i="9"/>
  <c r="E3568" i="9"/>
  <c r="E3569" i="9"/>
  <c r="E3570" i="9"/>
  <c r="E3571" i="9"/>
  <c r="E3572" i="9"/>
  <c r="E3573" i="9"/>
  <c r="E3574" i="9"/>
  <c r="E3575" i="9"/>
  <c r="E3576" i="9"/>
  <c r="E3577" i="9"/>
  <c r="E3578" i="9"/>
  <c r="E3579" i="9"/>
  <c r="E3580" i="9"/>
  <c r="E3581" i="9"/>
  <c r="E3582" i="9"/>
  <c r="E3583" i="9"/>
  <c r="E3584" i="9"/>
  <c r="E3585" i="9"/>
  <c r="E3586" i="9"/>
  <c r="E3587" i="9"/>
  <c r="E3588" i="9"/>
  <c r="E3589" i="9"/>
  <c r="E3590" i="9"/>
  <c r="E3591" i="9"/>
  <c r="E3592" i="9"/>
  <c r="E3593" i="9"/>
  <c r="E3594" i="9"/>
  <c r="E3595" i="9"/>
  <c r="E3596" i="9"/>
  <c r="E3597" i="9"/>
  <c r="E3598" i="9"/>
  <c r="E3599" i="9"/>
  <c r="E3600" i="9"/>
  <c r="E3601" i="9"/>
  <c r="E3602" i="9"/>
  <c r="E3603" i="9"/>
  <c r="E3604" i="9"/>
  <c r="E3605" i="9"/>
  <c r="E3606" i="9"/>
  <c r="E3607" i="9"/>
  <c r="E3608" i="9"/>
  <c r="E3609" i="9"/>
  <c r="E3610" i="9"/>
  <c r="E3611" i="9"/>
  <c r="E3612" i="9"/>
  <c r="E3613" i="9"/>
  <c r="E3614" i="9"/>
  <c r="E3615" i="9"/>
  <c r="E3616" i="9"/>
  <c r="E3617" i="9"/>
  <c r="E3618" i="9"/>
  <c r="E3619" i="9"/>
  <c r="E3620" i="9"/>
  <c r="E3621" i="9"/>
  <c r="E3622" i="9"/>
  <c r="E3623" i="9"/>
  <c r="E3624" i="9"/>
  <c r="E3625" i="9"/>
  <c r="E3626" i="9"/>
  <c r="E3627" i="9"/>
  <c r="E3628" i="9"/>
  <c r="E3629" i="9"/>
  <c r="E3630" i="9"/>
  <c r="E3631" i="9"/>
  <c r="E3632" i="9"/>
  <c r="E3633" i="9"/>
  <c r="E3634" i="9"/>
  <c r="E3635" i="9"/>
  <c r="E3636" i="9"/>
  <c r="E3637" i="9"/>
  <c r="E3638" i="9"/>
  <c r="E3639" i="9"/>
  <c r="E3640" i="9"/>
  <c r="E3641" i="9"/>
  <c r="E3642" i="9"/>
  <c r="E3643" i="9"/>
  <c r="E3644" i="9"/>
  <c r="E3645" i="9"/>
  <c r="E3646" i="9"/>
  <c r="E3647" i="9"/>
  <c r="E3648" i="9"/>
  <c r="E3649" i="9"/>
  <c r="E3650" i="9"/>
  <c r="E3651" i="9"/>
  <c r="E3652" i="9"/>
  <c r="E3653" i="9"/>
  <c r="E3654" i="9"/>
  <c r="E3655" i="9"/>
  <c r="E3656" i="9"/>
  <c r="E3657" i="9"/>
  <c r="E3658" i="9"/>
  <c r="E3659" i="9"/>
  <c r="E3660" i="9"/>
  <c r="E3661" i="9"/>
  <c r="E3662" i="9"/>
  <c r="E3663" i="9"/>
  <c r="E3664" i="9"/>
  <c r="E3665" i="9"/>
  <c r="E3666" i="9"/>
  <c r="E3667" i="9"/>
  <c r="E3668" i="9"/>
  <c r="E3669" i="9"/>
  <c r="E3670" i="9"/>
  <c r="E3671" i="9"/>
  <c r="E3672" i="9"/>
  <c r="E3673" i="9"/>
  <c r="E3674" i="9"/>
  <c r="E3675" i="9"/>
  <c r="E3676" i="9"/>
  <c r="E3677" i="9"/>
  <c r="E3678" i="9"/>
  <c r="E3679" i="9"/>
  <c r="E3680" i="9"/>
  <c r="E3681" i="9"/>
  <c r="E3682" i="9"/>
  <c r="E3683" i="9"/>
  <c r="E3684" i="9"/>
  <c r="E3685" i="9"/>
  <c r="E3686" i="9"/>
  <c r="E3687" i="9"/>
  <c r="E3688" i="9"/>
  <c r="E3689" i="9"/>
  <c r="E3690" i="9"/>
  <c r="E3691" i="9"/>
  <c r="E3692" i="9"/>
  <c r="E3693" i="9"/>
  <c r="E3694" i="9"/>
  <c r="E3695" i="9"/>
  <c r="E3696" i="9"/>
  <c r="E3697" i="9"/>
  <c r="E3698" i="9"/>
  <c r="E3699" i="9"/>
  <c r="E3700" i="9"/>
  <c r="E3701" i="9"/>
  <c r="E3702" i="9"/>
  <c r="E3703" i="9"/>
  <c r="E3704" i="9"/>
  <c r="E3705" i="9"/>
  <c r="E3706" i="9"/>
  <c r="E3707" i="9"/>
  <c r="E3708" i="9"/>
  <c r="E3709" i="9"/>
  <c r="E3710" i="9"/>
  <c r="E3711" i="9"/>
  <c r="E3712" i="9"/>
  <c r="E3713" i="9"/>
  <c r="E3714" i="9"/>
  <c r="E3715" i="9"/>
  <c r="E3716" i="9"/>
  <c r="E3717" i="9"/>
  <c r="E3718" i="9"/>
  <c r="E3719" i="9"/>
  <c r="E3720" i="9"/>
  <c r="E3721" i="9"/>
  <c r="E3722" i="9"/>
  <c r="E3723" i="9"/>
  <c r="E3724" i="9"/>
  <c r="E3725" i="9"/>
  <c r="E3726" i="9"/>
  <c r="E3727" i="9"/>
  <c r="E3728" i="9"/>
  <c r="E3729" i="9"/>
  <c r="E3730" i="9"/>
  <c r="E3731" i="9"/>
  <c r="E3732" i="9"/>
  <c r="E3733" i="9"/>
  <c r="E3734" i="9"/>
  <c r="E3735" i="9"/>
  <c r="E3736" i="9"/>
  <c r="E3737" i="9"/>
  <c r="E3738" i="9"/>
  <c r="E3739" i="9"/>
  <c r="E3740" i="9"/>
  <c r="E3741" i="9"/>
  <c r="E3742" i="9"/>
  <c r="E3743" i="9"/>
  <c r="E3744" i="9"/>
  <c r="E3745" i="9"/>
  <c r="E3746" i="9"/>
  <c r="E3747" i="9"/>
  <c r="E3748" i="9"/>
  <c r="E3749" i="9"/>
  <c r="E3750" i="9"/>
  <c r="E3751" i="9"/>
  <c r="E3752" i="9"/>
  <c r="E3753" i="9"/>
  <c r="E3754" i="9"/>
  <c r="E3755" i="9"/>
  <c r="E3756" i="9"/>
  <c r="E3757" i="9"/>
  <c r="E3758" i="9"/>
  <c r="E3759" i="9"/>
  <c r="E3760" i="9"/>
  <c r="E3761" i="9"/>
  <c r="E3762" i="9"/>
  <c r="E3763" i="9"/>
  <c r="E3764" i="9"/>
  <c r="E3765" i="9"/>
  <c r="E3766" i="9"/>
  <c r="E3767" i="9"/>
  <c r="E3768" i="9"/>
  <c r="E3769" i="9"/>
  <c r="E3770" i="9"/>
  <c r="E3771" i="9"/>
  <c r="E3772" i="9"/>
  <c r="E3773" i="9"/>
  <c r="E3774" i="9"/>
  <c r="E3775" i="9"/>
  <c r="E3776" i="9"/>
  <c r="E3777" i="9"/>
  <c r="E3778" i="9"/>
  <c r="E3779" i="9"/>
  <c r="E3780" i="9"/>
  <c r="E3781" i="9"/>
  <c r="E3782" i="9"/>
  <c r="E3783" i="9"/>
  <c r="E3784" i="9"/>
  <c r="E3785" i="9"/>
  <c r="E3786" i="9"/>
  <c r="E3787" i="9"/>
  <c r="E3788" i="9"/>
  <c r="E3789" i="9"/>
  <c r="E3790" i="9"/>
  <c r="E3791" i="9"/>
  <c r="E3792" i="9"/>
  <c r="E3793" i="9"/>
  <c r="E3794" i="9"/>
  <c r="E3795" i="9"/>
  <c r="E3796" i="9"/>
  <c r="E3797" i="9"/>
  <c r="E3798" i="9"/>
  <c r="E3799" i="9"/>
  <c r="E3800" i="9"/>
  <c r="E3801" i="9"/>
  <c r="E3802" i="9"/>
  <c r="E3803" i="9"/>
  <c r="E3804" i="9"/>
  <c r="E3805" i="9"/>
  <c r="E3806" i="9"/>
  <c r="E3807" i="9"/>
  <c r="E3808" i="9"/>
  <c r="E3809" i="9"/>
  <c r="E3810" i="9"/>
  <c r="E3811" i="9"/>
  <c r="E3812" i="9"/>
  <c r="E3813" i="9"/>
  <c r="E3814" i="9"/>
  <c r="E3815" i="9"/>
  <c r="E3816" i="9"/>
  <c r="E3817" i="9"/>
  <c r="E3818" i="9"/>
  <c r="E3819" i="9"/>
  <c r="E3820" i="9"/>
  <c r="E3821" i="9"/>
  <c r="E3822" i="9"/>
  <c r="E3823" i="9"/>
  <c r="E3824" i="9"/>
  <c r="E3825" i="9"/>
  <c r="E3826" i="9"/>
  <c r="E3827" i="9"/>
  <c r="E3828" i="9"/>
  <c r="E3829" i="9"/>
  <c r="E3830" i="9"/>
  <c r="E3831" i="9"/>
  <c r="E3832" i="9"/>
  <c r="E3833" i="9"/>
  <c r="E3834" i="9"/>
  <c r="E3835" i="9"/>
  <c r="E3836" i="9"/>
  <c r="E3837" i="9"/>
  <c r="E3838" i="9"/>
  <c r="E3839" i="9"/>
  <c r="E3840" i="9"/>
  <c r="E3841" i="9"/>
  <c r="E3842" i="9"/>
  <c r="E3843" i="9"/>
  <c r="E3844" i="9"/>
  <c r="E3845" i="9"/>
  <c r="E3846" i="9"/>
  <c r="E3847" i="9"/>
  <c r="E3848" i="9"/>
  <c r="E3849" i="9"/>
  <c r="E3850" i="9"/>
  <c r="E3851" i="9"/>
  <c r="E3852" i="9"/>
  <c r="E3853" i="9"/>
  <c r="E3854" i="9"/>
  <c r="E3855" i="9"/>
  <c r="E3856" i="9"/>
  <c r="E3857" i="9"/>
  <c r="E3858" i="9"/>
  <c r="E3859" i="9"/>
  <c r="E3860" i="9"/>
  <c r="E3861" i="9"/>
  <c r="E3862" i="9"/>
  <c r="E3863" i="9"/>
  <c r="E3864" i="9"/>
  <c r="E3865" i="9"/>
  <c r="E3866" i="9"/>
  <c r="E3867" i="9"/>
  <c r="E3868" i="9"/>
  <c r="E3869" i="9"/>
  <c r="E3870" i="9"/>
  <c r="E3871" i="9"/>
  <c r="E3872" i="9"/>
  <c r="E3873" i="9"/>
  <c r="E3874" i="9"/>
  <c r="E3875" i="9"/>
  <c r="E3876" i="9"/>
  <c r="E3877" i="9"/>
  <c r="E3878" i="9"/>
  <c r="E3879" i="9"/>
  <c r="E3880" i="9"/>
  <c r="E3881" i="9"/>
  <c r="E3882" i="9"/>
  <c r="E3883" i="9"/>
  <c r="E3884" i="9"/>
  <c r="E3885" i="9"/>
  <c r="E3886" i="9"/>
  <c r="E3887" i="9"/>
  <c r="E3888" i="9"/>
  <c r="E3889" i="9"/>
  <c r="E3890" i="9"/>
  <c r="E3891" i="9"/>
  <c r="E3892" i="9"/>
  <c r="E3893" i="9"/>
  <c r="E3894" i="9"/>
  <c r="E3895" i="9"/>
  <c r="E3896" i="9"/>
  <c r="E3897" i="9"/>
  <c r="E3898" i="9"/>
  <c r="E3899" i="9"/>
  <c r="E3900" i="9"/>
  <c r="E3901" i="9"/>
  <c r="E3902" i="9"/>
  <c r="E3903" i="9"/>
  <c r="E3904" i="9"/>
  <c r="E3905" i="9"/>
  <c r="E3906" i="9"/>
  <c r="E3907" i="9"/>
  <c r="E3908" i="9"/>
  <c r="E3909" i="9"/>
  <c r="E3910" i="9"/>
  <c r="E3911" i="9"/>
  <c r="E3912" i="9"/>
  <c r="E3913" i="9"/>
  <c r="E3914" i="9"/>
  <c r="E3915" i="9"/>
  <c r="E3916" i="9"/>
  <c r="E3917" i="9"/>
  <c r="E3918" i="9"/>
  <c r="E3919" i="9"/>
  <c r="E3920" i="9"/>
  <c r="E3921" i="9"/>
  <c r="E3922" i="9"/>
  <c r="E3923" i="9"/>
  <c r="E3924" i="9"/>
  <c r="E3925" i="9"/>
  <c r="E3926" i="9"/>
  <c r="E3927" i="9"/>
  <c r="E3928" i="9"/>
  <c r="E3929" i="9"/>
  <c r="E3930" i="9"/>
  <c r="E3931" i="9"/>
  <c r="E3932" i="9"/>
  <c r="E3933" i="9"/>
  <c r="E3934" i="9"/>
  <c r="E3935" i="9"/>
  <c r="E3936" i="9"/>
  <c r="E3937" i="9"/>
  <c r="E3938" i="9"/>
  <c r="E3939" i="9"/>
  <c r="E3940" i="9"/>
  <c r="E3941" i="9"/>
  <c r="E3942" i="9"/>
  <c r="E3943" i="9"/>
  <c r="E3944" i="9"/>
  <c r="E3945" i="9"/>
  <c r="E3946" i="9"/>
  <c r="E3947" i="9"/>
  <c r="E3948" i="9"/>
  <c r="E3949" i="9"/>
  <c r="E3950" i="9"/>
  <c r="E3951" i="9"/>
  <c r="E3952" i="9"/>
  <c r="E3953" i="9"/>
  <c r="E3954" i="9"/>
  <c r="E3955" i="9"/>
  <c r="E3956" i="9"/>
  <c r="E3957" i="9"/>
  <c r="E3958" i="9"/>
  <c r="E3959" i="9"/>
  <c r="E3960" i="9"/>
  <c r="E3961" i="9"/>
  <c r="E3962" i="9"/>
  <c r="E3963" i="9"/>
  <c r="E3964" i="9"/>
  <c r="E3965" i="9"/>
  <c r="E3966" i="9"/>
  <c r="E3967" i="9"/>
  <c r="E3968" i="9"/>
  <c r="E3969" i="9"/>
  <c r="E3970" i="9"/>
  <c r="E3971" i="9"/>
  <c r="E3972" i="9"/>
  <c r="E3973" i="9"/>
  <c r="E3974" i="9"/>
  <c r="E3975" i="9"/>
  <c r="E3976" i="9"/>
  <c r="E3977" i="9"/>
  <c r="E3978" i="9"/>
  <c r="E3979" i="9"/>
  <c r="E3980" i="9"/>
  <c r="E3981" i="9"/>
  <c r="E3982" i="9"/>
  <c r="E3983" i="9"/>
  <c r="E3984" i="9"/>
  <c r="E3985" i="9"/>
  <c r="E3986" i="9"/>
  <c r="E3987" i="9"/>
  <c r="E3988" i="9"/>
  <c r="E3989" i="9"/>
  <c r="E3990" i="9"/>
  <c r="E3991" i="9"/>
  <c r="E3992" i="9"/>
  <c r="E3993" i="9"/>
  <c r="E3994" i="9"/>
  <c r="E3995" i="9"/>
  <c r="E3996" i="9"/>
  <c r="E3997" i="9"/>
  <c r="E3998" i="9"/>
  <c r="E3999" i="9"/>
  <c r="E4000" i="9"/>
  <c r="E4001" i="9"/>
  <c r="E4002" i="9"/>
  <c r="E4003" i="9"/>
  <c r="E4004" i="9"/>
  <c r="E4005" i="9"/>
  <c r="E4006" i="9"/>
  <c r="E4007" i="9"/>
  <c r="E4008" i="9"/>
  <c r="E4009" i="9"/>
  <c r="E4010" i="9"/>
  <c r="E4011" i="9"/>
  <c r="E4012" i="9"/>
  <c r="E4013" i="9"/>
  <c r="E4014" i="9"/>
  <c r="E4015" i="9"/>
  <c r="E4016" i="9"/>
  <c r="E4017" i="9"/>
  <c r="E4018" i="9"/>
  <c r="E4019" i="9"/>
  <c r="E4020" i="9"/>
  <c r="E4021" i="9"/>
  <c r="E4022" i="9"/>
  <c r="E4023" i="9"/>
  <c r="E4024" i="9"/>
  <c r="E4025" i="9"/>
  <c r="E4026" i="9"/>
  <c r="E4027" i="9"/>
  <c r="E4028" i="9"/>
  <c r="E4029" i="9"/>
  <c r="E4030" i="9"/>
  <c r="E4031" i="9"/>
  <c r="E4032" i="9"/>
  <c r="E4033" i="9"/>
  <c r="E4034" i="9"/>
  <c r="E4035" i="9"/>
  <c r="E4036" i="9"/>
  <c r="E4037" i="9"/>
  <c r="E4038" i="9"/>
  <c r="E4039" i="9"/>
  <c r="E4040" i="9"/>
  <c r="E4041" i="9"/>
  <c r="E4042" i="9"/>
  <c r="E4043" i="9"/>
  <c r="E4044" i="9"/>
  <c r="E4045" i="9"/>
  <c r="E4046" i="9"/>
  <c r="E4047" i="9"/>
  <c r="E4048" i="9"/>
  <c r="E4049" i="9"/>
  <c r="E4050" i="9"/>
  <c r="E4051" i="9"/>
  <c r="E4052" i="9"/>
  <c r="E4053" i="9"/>
  <c r="E4054" i="9"/>
  <c r="E4055" i="9"/>
  <c r="E4056" i="9"/>
  <c r="E4057" i="9"/>
  <c r="E4058" i="9"/>
  <c r="E4059" i="9"/>
  <c r="E4060" i="9"/>
  <c r="E4061" i="9"/>
  <c r="E4062" i="9"/>
  <c r="E4063" i="9"/>
  <c r="E4064" i="9"/>
  <c r="E4065" i="9"/>
  <c r="E4066" i="9"/>
  <c r="E4067" i="9"/>
  <c r="E4068" i="9"/>
  <c r="E4069" i="9"/>
  <c r="E4070" i="9"/>
  <c r="E4071" i="9"/>
  <c r="E4072" i="9"/>
  <c r="E4073" i="9"/>
  <c r="E4074" i="9"/>
  <c r="E4075" i="9"/>
  <c r="E4076" i="9"/>
  <c r="E4077" i="9"/>
  <c r="E4078" i="9"/>
  <c r="E4079" i="9"/>
  <c r="E4080" i="9"/>
  <c r="E4081" i="9"/>
  <c r="E4082" i="9"/>
  <c r="E4083" i="9"/>
  <c r="E4084" i="9"/>
  <c r="E4085" i="9"/>
  <c r="E4086" i="9"/>
  <c r="E4087" i="9"/>
  <c r="E4088" i="9"/>
  <c r="E4089" i="9"/>
  <c r="E4090" i="9"/>
  <c r="E4091" i="9"/>
  <c r="E4092" i="9"/>
  <c r="E4093" i="9"/>
  <c r="E4094" i="9"/>
  <c r="E4095" i="9"/>
  <c r="E4096" i="9"/>
  <c r="E4097" i="9"/>
  <c r="E4098" i="9"/>
  <c r="E4099" i="9"/>
  <c r="E4100" i="9"/>
  <c r="E4101" i="9"/>
  <c r="E4102" i="9"/>
  <c r="E4103" i="9"/>
  <c r="E4104" i="9"/>
  <c r="E4105" i="9"/>
  <c r="E4106" i="9"/>
  <c r="E4107" i="9"/>
  <c r="E4108" i="9"/>
  <c r="E4109" i="9"/>
  <c r="E4110" i="9"/>
  <c r="E4111" i="9"/>
  <c r="E4112" i="9"/>
  <c r="E4113" i="9"/>
  <c r="E4114" i="9"/>
  <c r="E4115" i="9"/>
  <c r="E4116" i="9"/>
  <c r="E4117" i="9"/>
  <c r="E4118" i="9"/>
  <c r="E4119" i="9"/>
  <c r="E4120" i="9"/>
  <c r="E4121" i="9"/>
  <c r="E4122" i="9"/>
  <c r="E4123" i="9"/>
  <c r="E4124" i="9"/>
  <c r="E4125" i="9"/>
  <c r="E4126" i="9"/>
  <c r="E4127" i="9"/>
  <c r="E4128" i="9"/>
  <c r="E4129" i="9"/>
  <c r="E4130" i="9"/>
  <c r="E4131" i="9"/>
  <c r="E4132" i="9"/>
  <c r="E4133" i="9"/>
  <c r="E4134" i="9"/>
  <c r="E4135" i="9"/>
  <c r="E4136" i="9"/>
  <c r="E4137" i="9"/>
  <c r="E4138" i="9"/>
  <c r="E4139" i="9"/>
  <c r="E4140" i="9"/>
  <c r="E4141" i="9"/>
  <c r="E4142" i="9"/>
  <c r="E4143" i="9"/>
  <c r="E4144" i="9"/>
  <c r="E4145" i="9"/>
  <c r="E4146" i="9"/>
  <c r="E4147" i="9"/>
  <c r="E4148" i="9"/>
  <c r="E4149" i="9"/>
  <c r="E4150" i="9"/>
  <c r="E4151" i="9"/>
  <c r="E4152" i="9"/>
  <c r="E4153" i="9"/>
  <c r="E4154" i="9"/>
  <c r="E4155" i="9"/>
  <c r="E4156" i="9"/>
  <c r="E4157" i="9"/>
  <c r="E4158" i="9"/>
  <c r="E4159" i="9"/>
  <c r="E4160" i="9"/>
  <c r="E4161" i="9"/>
  <c r="E4162" i="9"/>
  <c r="E4163" i="9"/>
  <c r="E4164" i="9"/>
  <c r="E4165" i="9"/>
  <c r="E4166" i="9"/>
  <c r="E4167" i="9"/>
  <c r="E4168" i="9"/>
  <c r="E4169" i="9"/>
  <c r="E4170" i="9"/>
  <c r="E4171" i="9"/>
  <c r="E4172" i="9"/>
  <c r="E4173" i="9"/>
  <c r="E4174" i="9"/>
  <c r="E4175" i="9"/>
  <c r="E4176" i="9"/>
  <c r="E4177" i="9"/>
  <c r="E4178" i="9"/>
  <c r="E4179" i="9"/>
  <c r="E4180" i="9"/>
  <c r="E4181" i="9"/>
  <c r="E4182" i="9"/>
  <c r="E4183" i="9"/>
  <c r="E4184" i="9"/>
  <c r="E4185" i="9"/>
  <c r="E4186" i="9"/>
  <c r="E4187" i="9"/>
  <c r="E4188" i="9"/>
  <c r="E4189" i="9"/>
  <c r="E4190" i="9"/>
  <c r="E4191" i="9"/>
  <c r="E4192" i="9"/>
  <c r="E4193" i="9"/>
  <c r="E4194" i="9"/>
  <c r="E4195" i="9"/>
  <c r="E4196" i="9"/>
  <c r="E4197" i="9"/>
  <c r="E4198" i="9"/>
  <c r="E4199" i="9"/>
  <c r="E4200" i="9"/>
  <c r="E4201" i="9"/>
  <c r="E4202" i="9"/>
  <c r="E4203" i="9"/>
  <c r="E4204" i="9"/>
  <c r="E4205" i="9"/>
  <c r="E4206" i="9"/>
  <c r="E4207" i="9"/>
  <c r="E4208" i="9"/>
  <c r="E4209" i="9"/>
  <c r="E4210" i="9"/>
  <c r="E4211" i="9"/>
  <c r="E4212" i="9"/>
  <c r="E4213" i="9"/>
  <c r="E4214" i="9"/>
  <c r="E4215" i="9"/>
  <c r="E4216" i="9"/>
  <c r="E4217" i="9"/>
  <c r="E4218" i="9"/>
  <c r="E4219" i="9"/>
  <c r="E4220" i="9"/>
  <c r="E4221" i="9"/>
  <c r="E4222" i="9"/>
  <c r="E4223" i="9"/>
  <c r="E4224" i="9"/>
  <c r="E4225" i="9"/>
  <c r="E4226" i="9"/>
  <c r="E4227" i="9"/>
  <c r="E4228" i="9"/>
  <c r="E4229" i="9"/>
  <c r="E4230" i="9"/>
  <c r="E4231" i="9"/>
  <c r="E4232" i="9"/>
  <c r="E4233" i="9"/>
  <c r="E4234" i="9"/>
  <c r="E4235" i="9"/>
  <c r="E4236" i="9"/>
  <c r="E4237" i="9"/>
  <c r="E4238" i="9"/>
  <c r="E4239" i="9"/>
  <c r="E4240" i="9"/>
  <c r="E4241" i="9"/>
  <c r="E4242" i="9"/>
  <c r="E4243" i="9"/>
  <c r="E4244" i="9"/>
  <c r="E4245" i="9"/>
  <c r="E4246" i="9"/>
  <c r="E4247" i="9"/>
  <c r="E4248" i="9"/>
  <c r="E4249" i="9"/>
  <c r="E4250" i="9"/>
  <c r="E4251" i="9"/>
  <c r="E4252" i="9"/>
  <c r="E4253" i="9"/>
  <c r="E4254" i="9"/>
  <c r="E4255" i="9"/>
  <c r="E4256" i="9"/>
  <c r="E4257" i="9"/>
  <c r="E4258" i="9"/>
  <c r="E4259" i="9"/>
  <c r="E4260" i="9"/>
  <c r="E4261" i="9"/>
  <c r="E4262" i="9"/>
  <c r="E4263" i="9"/>
  <c r="E4264" i="9"/>
  <c r="E4265" i="9"/>
  <c r="E4266" i="9"/>
  <c r="E4267" i="9"/>
  <c r="E4268" i="9"/>
  <c r="E4269" i="9"/>
  <c r="E4270" i="9"/>
  <c r="E4271" i="9"/>
  <c r="E4272" i="9"/>
  <c r="E4273" i="9"/>
  <c r="E4274" i="9"/>
  <c r="E4275" i="9"/>
  <c r="E4276" i="9"/>
  <c r="E4277" i="9"/>
  <c r="E4278" i="9"/>
  <c r="E4279" i="9"/>
  <c r="E4280" i="9"/>
  <c r="E4281" i="9"/>
  <c r="E4282" i="9"/>
  <c r="E4283" i="9"/>
  <c r="E4284" i="9"/>
  <c r="E4285" i="9"/>
  <c r="E4286" i="9"/>
  <c r="E4287" i="9"/>
  <c r="E4288" i="9"/>
  <c r="E4289" i="9"/>
  <c r="E4290" i="9"/>
  <c r="E4291" i="9"/>
  <c r="E4292" i="9"/>
  <c r="E4293" i="9"/>
  <c r="E4294" i="9"/>
  <c r="E4295" i="9"/>
  <c r="E4296" i="9"/>
  <c r="E4297" i="9"/>
  <c r="E4298" i="9"/>
  <c r="E4299" i="9"/>
  <c r="E4300" i="9"/>
  <c r="E4301" i="9"/>
  <c r="E4302" i="9"/>
  <c r="E4303" i="9"/>
  <c r="E4304" i="9"/>
  <c r="E4305" i="9"/>
  <c r="E4306" i="9"/>
  <c r="E4307" i="9"/>
  <c r="E4308" i="9"/>
  <c r="E4309" i="9"/>
  <c r="E4310" i="9"/>
  <c r="E4311" i="9"/>
  <c r="E4312" i="9"/>
  <c r="E4313" i="9"/>
  <c r="E4314" i="9"/>
  <c r="E4315" i="9"/>
  <c r="E4316" i="9"/>
  <c r="E4317" i="9"/>
  <c r="E4318" i="9"/>
  <c r="E4319" i="9"/>
  <c r="E4320" i="9"/>
  <c r="E4321" i="9"/>
  <c r="E4322" i="9"/>
  <c r="E4323" i="9"/>
  <c r="E4324" i="9"/>
  <c r="E4325" i="9"/>
  <c r="E4326" i="9"/>
  <c r="E4327" i="9"/>
  <c r="E4328" i="9"/>
  <c r="E4329" i="9"/>
  <c r="E4330" i="9"/>
  <c r="E4331" i="9"/>
  <c r="E4332" i="9"/>
  <c r="E4333" i="9"/>
  <c r="E4334" i="9"/>
  <c r="E4335" i="9"/>
  <c r="E4336" i="9"/>
  <c r="E4337" i="9"/>
  <c r="E4338" i="9"/>
  <c r="E4339" i="9"/>
  <c r="E4340" i="9"/>
  <c r="E4341" i="9"/>
  <c r="E4342" i="9"/>
  <c r="E4343" i="9"/>
  <c r="E4344" i="9"/>
  <c r="E4345" i="9"/>
  <c r="E4346" i="9"/>
  <c r="E4347" i="9"/>
  <c r="E4348" i="9"/>
  <c r="E4349" i="9"/>
  <c r="E4350" i="9"/>
  <c r="E4351" i="9"/>
  <c r="E4352" i="9"/>
  <c r="E4353" i="9"/>
  <c r="E4354" i="9"/>
  <c r="E4355" i="9"/>
  <c r="E4356" i="9"/>
  <c r="E4357" i="9"/>
  <c r="E4358" i="9"/>
  <c r="E4359" i="9"/>
  <c r="E4360" i="9"/>
  <c r="E4361" i="9"/>
  <c r="E4362" i="9"/>
  <c r="E4363" i="9"/>
  <c r="E4364" i="9"/>
  <c r="E4365" i="9"/>
  <c r="E4366" i="9"/>
  <c r="E4367" i="9"/>
  <c r="E4368" i="9"/>
  <c r="E4369" i="9"/>
  <c r="E4370" i="9"/>
  <c r="E4371" i="9"/>
  <c r="E4372" i="9"/>
  <c r="E4373" i="9"/>
  <c r="E4374" i="9"/>
  <c r="E4375" i="9"/>
  <c r="E4376" i="9"/>
  <c r="E4377" i="9"/>
  <c r="E4378" i="9"/>
  <c r="E4379" i="9"/>
  <c r="E4380" i="9"/>
  <c r="E4381" i="9"/>
  <c r="E4382" i="9"/>
  <c r="E4383" i="9"/>
  <c r="E4384" i="9"/>
  <c r="E4385" i="9"/>
  <c r="E4386" i="9"/>
  <c r="E4387" i="9"/>
  <c r="E4388" i="9"/>
  <c r="E4389" i="9"/>
  <c r="E4390" i="9"/>
  <c r="E4391" i="9"/>
  <c r="E4392" i="9"/>
  <c r="E4393" i="9"/>
  <c r="E4394" i="9"/>
  <c r="E4395" i="9"/>
  <c r="E4396" i="9"/>
  <c r="E4397" i="9"/>
  <c r="E4398" i="9"/>
  <c r="E4399" i="9"/>
  <c r="E4400" i="9"/>
  <c r="E4401" i="9"/>
  <c r="E4402" i="9"/>
  <c r="E4403" i="9"/>
  <c r="E4404" i="9"/>
  <c r="E4405" i="9"/>
  <c r="E4406" i="9"/>
  <c r="E4407" i="9"/>
  <c r="E4408" i="9"/>
  <c r="E4409" i="9"/>
  <c r="E4410" i="9"/>
  <c r="E4411" i="9"/>
  <c r="E4412" i="9"/>
  <c r="E4413" i="9"/>
  <c r="E4414" i="9"/>
  <c r="E4415" i="9"/>
  <c r="E4416" i="9"/>
  <c r="E4417" i="9"/>
  <c r="E4418" i="9"/>
  <c r="E4419" i="9"/>
  <c r="E4420" i="9"/>
  <c r="E4421" i="9"/>
  <c r="E4422" i="9"/>
  <c r="E4423" i="9"/>
  <c r="E4424" i="9"/>
  <c r="E4425" i="9"/>
  <c r="E4426" i="9"/>
  <c r="E4427" i="9"/>
  <c r="E4428" i="9"/>
  <c r="E4429" i="9"/>
  <c r="E4430" i="9"/>
  <c r="E4431" i="9"/>
  <c r="E4432" i="9"/>
  <c r="E4433" i="9"/>
  <c r="E4434" i="9"/>
  <c r="E4435" i="9"/>
  <c r="E4436" i="9"/>
  <c r="E4437" i="9"/>
  <c r="E4438" i="9"/>
  <c r="E4439" i="9"/>
  <c r="E4440" i="9"/>
  <c r="E4441" i="9"/>
  <c r="E4442" i="9"/>
  <c r="E4443" i="9"/>
  <c r="E4444" i="9"/>
  <c r="E4445" i="9"/>
  <c r="E4446" i="9"/>
  <c r="E4447" i="9"/>
  <c r="E4448" i="9"/>
  <c r="E4449" i="9"/>
  <c r="E4450" i="9"/>
  <c r="E4451" i="9"/>
  <c r="E4452" i="9"/>
  <c r="E4453" i="9"/>
  <c r="E4454" i="9"/>
  <c r="E4455" i="9"/>
  <c r="E4456" i="9"/>
  <c r="E4457" i="9"/>
  <c r="E4458" i="9"/>
  <c r="E4459" i="9"/>
  <c r="E4460" i="9"/>
  <c r="E4461" i="9"/>
  <c r="E4462" i="9"/>
  <c r="E4463" i="9"/>
  <c r="E4464" i="9"/>
  <c r="E4465" i="9"/>
  <c r="E4466" i="9"/>
  <c r="E4467" i="9"/>
  <c r="E4468" i="9"/>
  <c r="E4469" i="9"/>
  <c r="E4470" i="9"/>
  <c r="E4471" i="9"/>
  <c r="E4472" i="9"/>
  <c r="E4473" i="9"/>
  <c r="E4474" i="9"/>
  <c r="E4475" i="9"/>
  <c r="E4476" i="9"/>
  <c r="E4477" i="9"/>
  <c r="E4478" i="9"/>
  <c r="E4479" i="9"/>
  <c r="E4480" i="9"/>
  <c r="E4481" i="9"/>
  <c r="E4482" i="9"/>
  <c r="E4483" i="9"/>
  <c r="E4484" i="9"/>
  <c r="E4485" i="9"/>
  <c r="E4486" i="9"/>
  <c r="E4487" i="9"/>
  <c r="E4488" i="9"/>
  <c r="E4489" i="9"/>
  <c r="E4490" i="9"/>
  <c r="E4491" i="9"/>
  <c r="E4492" i="9"/>
  <c r="E4493" i="9"/>
  <c r="E4494" i="9"/>
  <c r="E4495" i="9"/>
  <c r="E4496" i="9"/>
  <c r="E4497" i="9"/>
  <c r="E4498" i="9"/>
  <c r="E4499" i="9"/>
  <c r="E4500" i="9"/>
  <c r="E4501" i="9"/>
  <c r="E4502" i="9"/>
  <c r="E4503" i="9"/>
  <c r="E4504" i="9"/>
  <c r="E4505" i="9"/>
  <c r="E4506" i="9"/>
  <c r="E4507" i="9"/>
  <c r="E4508" i="9"/>
  <c r="E4509" i="9"/>
  <c r="E4510" i="9"/>
  <c r="E4511" i="9"/>
  <c r="E4512" i="9"/>
  <c r="E4513" i="9"/>
  <c r="E4514" i="9"/>
  <c r="E4515" i="9"/>
  <c r="E4516" i="9"/>
  <c r="E4517" i="9"/>
  <c r="E4518" i="9"/>
  <c r="E4519" i="9"/>
  <c r="E4520" i="9"/>
  <c r="E4521" i="9"/>
  <c r="E4522" i="9"/>
  <c r="E4523" i="9"/>
  <c r="E4524" i="9"/>
  <c r="E4525" i="9"/>
  <c r="E4526" i="9"/>
  <c r="E4527" i="9"/>
  <c r="E4528" i="9"/>
  <c r="E4529" i="9"/>
  <c r="E4530" i="9"/>
  <c r="E4531" i="9"/>
  <c r="E4532" i="9"/>
  <c r="E4533" i="9"/>
  <c r="E4534" i="9"/>
  <c r="E4535" i="9"/>
  <c r="E4536" i="9"/>
  <c r="E4537" i="9"/>
  <c r="E4538" i="9"/>
  <c r="E4539" i="9"/>
  <c r="E4540" i="9"/>
  <c r="E4541" i="9"/>
  <c r="E4542" i="9"/>
  <c r="E4543" i="9"/>
  <c r="E4544" i="9"/>
  <c r="E4545" i="9"/>
  <c r="E4546" i="9"/>
  <c r="E4547" i="9"/>
  <c r="E4548" i="9"/>
  <c r="E4549" i="9"/>
  <c r="E4550" i="9"/>
  <c r="E4551" i="9"/>
  <c r="E4552" i="9"/>
  <c r="E4553" i="9"/>
  <c r="E4554" i="9"/>
  <c r="E4555" i="9"/>
  <c r="E4556" i="9"/>
  <c r="E4557" i="9"/>
  <c r="E4558" i="9"/>
  <c r="E4559" i="9"/>
  <c r="E4560" i="9"/>
  <c r="E4561" i="9"/>
  <c r="E4562" i="9"/>
  <c r="E4563" i="9"/>
  <c r="E4564" i="9"/>
  <c r="E4565" i="9"/>
  <c r="E4566" i="9"/>
  <c r="E4567" i="9"/>
  <c r="E4568" i="9"/>
  <c r="E4569" i="9"/>
  <c r="E4570" i="9"/>
  <c r="E4571" i="9"/>
  <c r="E4572" i="9"/>
  <c r="E4573" i="9"/>
  <c r="E4574" i="9"/>
  <c r="E4575" i="9"/>
  <c r="E4576" i="9"/>
  <c r="E4577" i="9"/>
  <c r="E4578" i="9"/>
  <c r="E4579" i="9"/>
  <c r="E4580" i="9"/>
  <c r="E4581" i="9"/>
  <c r="E4582" i="9"/>
  <c r="E4583" i="9"/>
  <c r="E4584" i="9"/>
  <c r="E4585" i="9"/>
  <c r="E4586" i="9"/>
  <c r="E4587" i="9"/>
  <c r="E4588" i="9"/>
  <c r="E4589" i="9"/>
  <c r="E4590" i="9"/>
  <c r="E4591" i="9"/>
  <c r="E4592" i="9"/>
  <c r="E4593" i="9"/>
  <c r="E4594" i="9"/>
  <c r="E4595" i="9"/>
  <c r="E4596" i="9"/>
  <c r="E4597" i="9"/>
  <c r="E4598" i="9"/>
  <c r="E4599" i="9"/>
  <c r="E4600" i="9"/>
  <c r="E4601" i="9"/>
  <c r="E4602" i="9"/>
  <c r="E4603" i="9"/>
  <c r="E4604" i="9"/>
  <c r="E4605" i="9"/>
  <c r="E4606" i="9"/>
  <c r="E4607" i="9"/>
  <c r="E4608" i="9"/>
  <c r="E4609" i="9"/>
  <c r="E4610" i="9"/>
  <c r="E4611" i="9"/>
  <c r="E4612" i="9"/>
  <c r="E4613" i="9"/>
  <c r="E4614" i="9"/>
  <c r="E4615" i="9"/>
  <c r="E4616" i="9"/>
  <c r="E4617" i="9"/>
  <c r="E4618" i="9"/>
  <c r="E4619" i="9"/>
  <c r="E4620" i="9"/>
  <c r="E4621" i="9"/>
  <c r="E4622" i="9"/>
  <c r="E4623" i="9"/>
  <c r="E4624" i="9"/>
  <c r="E4625" i="9"/>
  <c r="E4626" i="9"/>
  <c r="E4627" i="9"/>
  <c r="E4628" i="9"/>
  <c r="E4629" i="9"/>
  <c r="E4630" i="9"/>
  <c r="E4631" i="9"/>
  <c r="E4632" i="9"/>
  <c r="E4633" i="9"/>
  <c r="E4634" i="9"/>
  <c r="E4635" i="9"/>
  <c r="E4636" i="9"/>
  <c r="E4637" i="9"/>
  <c r="E4638" i="9"/>
  <c r="E4639" i="9"/>
  <c r="E4640" i="9"/>
  <c r="E4641" i="9"/>
  <c r="E4642" i="9"/>
  <c r="E4643" i="9"/>
  <c r="E4644" i="9"/>
  <c r="E4645" i="9"/>
  <c r="E4646" i="9"/>
  <c r="E4647" i="9"/>
  <c r="E4648" i="9"/>
  <c r="E4649" i="9"/>
  <c r="E4650" i="9"/>
  <c r="E4651" i="9"/>
  <c r="E4652" i="9"/>
  <c r="E4653" i="9"/>
  <c r="E4654" i="9"/>
  <c r="E4655" i="9"/>
  <c r="E4656" i="9"/>
  <c r="E4657" i="9"/>
  <c r="E4658" i="9"/>
  <c r="E4659" i="9"/>
  <c r="E4660" i="9"/>
  <c r="E4661" i="9"/>
  <c r="E4662" i="9"/>
  <c r="E4663" i="9"/>
  <c r="E4664" i="9"/>
  <c r="E4665" i="9"/>
  <c r="E4666" i="9"/>
  <c r="E4667" i="9"/>
  <c r="E4668" i="9"/>
  <c r="E4669" i="9"/>
  <c r="E4670" i="9"/>
  <c r="E4671" i="9"/>
  <c r="E4672" i="9"/>
  <c r="E4673" i="9"/>
  <c r="E4674" i="9"/>
  <c r="E4675" i="9"/>
  <c r="E4676" i="9"/>
  <c r="E4677" i="9"/>
  <c r="E4678" i="9"/>
  <c r="E4679" i="9"/>
  <c r="E4680" i="9"/>
  <c r="E4681" i="9"/>
  <c r="E4682" i="9"/>
  <c r="E4683" i="9"/>
  <c r="E4684" i="9"/>
  <c r="E4685" i="9"/>
  <c r="E4686" i="9"/>
  <c r="E4687" i="9"/>
  <c r="E4688" i="9"/>
  <c r="E4689" i="9"/>
  <c r="E4690" i="9"/>
  <c r="E4691" i="9"/>
  <c r="E4692" i="9"/>
  <c r="E4693" i="9"/>
  <c r="E4694" i="9"/>
  <c r="E4695" i="9"/>
  <c r="E4696" i="9"/>
  <c r="E4697" i="9"/>
  <c r="E4698" i="9"/>
  <c r="E4699" i="9"/>
  <c r="E4700" i="9"/>
  <c r="E4701" i="9"/>
  <c r="E4702" i="9"/>
  <c r="E4703" i="9"/>
  <c r="E4704" i="9"/>
  <c r="E4705" i="9"/>
  <c r="E4706" i="9"/>
  <c r="E4707" i="9"/>
  <c r="E4708" i="9"/>
  <c r="E4709" i="9"/>
  <c r="E4710" i="9"/>
  <c r="E4711" i="9"/>
  <c r="E4712" i="9"/>
  <c r="E4713" i="9"/>
  <c r="E4714" i="9"/>
  <c r="E4715" i="9"/>
  <c r="E4716" i="9"/>
  <c r="E4717" i="9"/>
  <c r="E4718" i="9"/>
  <c r="E4719" i="9"/>
  <c r="E4720" i="9"/>
  <c r="E4721" i="9"/>
  <c r="E4722" i="9"/>
  <c r="E4723" i="9"/>
  <c r="E4724" i="9"/>
  <c r="E4725" i="9"/>
  <c r="E4726" i="9"/>
  <c r="E4727" i="9"/>
  <c r="E4728" i="9"/>
  <c r="E4729" i="9"/>
  <c r="E4730" i="9"/>
  <c r="E4731" i="9"/>
  <c r="E4732" i="9"/>
  <c r="E4733" i="9"/>
  <c r="E4734" i="9"/>
  <c r="E4735" i="9"/>
  <c r="E4736" i="9"/>
  <c r="E4737" i="9"/>
  <c r="E4738" i="9"/>
  <c r="E4739" i="9"/>
  <c r="E4740" i="9"/>
  <c r="E4741" i="9"/>
  <c r="E4742" i="9"/>
  <c r="E4743" i="9"/>
  <c r="E4744" i="9"/>
  <c r="E4745" i="9"/>
  <c r="E4746" i="9"/>
  <c r="E4747" i="9"/>
  <c r="E4748" i="9"/>
  <c r="E4749" i="9"/>
  <c r="E4750" i="9"/>
  <c r="E4751" i="9"/>
  <c r="E4752" i="9"/>
  <c r="E4753" i="9"/>
  <c r="E4754" i="9"/>
  <c r="E4755" i="9"/>
  <c r="E4756" i="9"/>
  <c r="E4757" i="9"/>
  <c r="E4758" i="9"/>
  <c r="E4759" i="9"/>
  <c r="E4760" i="9"/>
  <c r="E4761" i="9"/>
  <c r="E4762" i="9"/>
  <c r="E4763" i="9"/>
  <c r="E4764" i="9"/>
  <c r="E4765" i="9"/>
  <c r="E4766" i="9"/>
  <c r="E4767" i="9"/>
  <c r="E4768" i="9"/>
  <c r="E4769" i="9"/>
  <c r="E4770" i="9"/>
  <c r="E4771" i="9"/>
  <c r="E4772" i="9"/>
  <c r="E4773" i="9"/>
  <c r="E4774" i="9"/>
  <c r="E4775" i="9"/>
  <c r="E4776" i="9"/>
  <c r="E4777" i="9"/>
  <c r="E4778" i="9"/>
  <c r="E4779" i="9"/>
  <c r="E4780" i="9"/>
  <c r="E4781" i="9"/>
  <c r="E4782" i="9"/>
  <c r="E4783" i="9"/>
  <c r="E4784" i="9"/>
  <c r="E4785" i="9"/>
  <c r="E4786" i="9"/>
  <c r="E4787" i="9"/>
  <c r="E4788" i="9"/>
  <c r="E4789" i="9"/>
  <c r="E4790" i="9"/>
  <c r="E4791" i="9"/>
  <c r="E4792" i="9"/>
  <c r="E4793" i="9"/>
  <c r="E4794" i="9"/>
  <c r="E4795" i="9"/>
  <c r="E4796" i="9"/>
  <c r="E4797" i="9"/>
  <c r="E4798" i="9"/>
  <c r="E4799" i="9"/>
  <c r="E4800" i="9"/>
  <c r="E4801" i="9"/>
  <c r="E4802" i="9"/>
  <c r="E4803" i="9"/>
  <c r="E4804" i="9"/>
  <c r="E4805" i="9"/>
  <c r="E4806" i="9"/>
  <c r="E4807" i="9"/>
  <c r="E4808" i="9"/>
  <c r="E4809" i="9"/>
  <c r="E4810" i="9"/>
  <c r="E4811" i="9"/>
  <c r="E4812" i="9"/>
  <c r="E4813" i="9"/>
  <c r="E4814" i="9"/>
  <c r="E4815" i="9"/>
  <c r="E4816" i="9"/>
  <c r="E4817" i="9"/>
  <c r="E4818" i="9"/>
  <c r="E4819" i="9"/>
  <c r="E4820" i="9"/>
  <c r="E4821" i="9"/>
  <c r="E4822" i="9"/>
  <c r="E4823" i="9"/>
  <c r="E4824" i="9"/>
  <c r="E4825" i="9"/>
  <c r="E4826" i="9"/>
  <c r="E4827" i="9"/>
  <c r="E4828" i="9"/>
  <c r="E4829" i="9"/>
  <c r="E4830" i="9"/>
  <c r="E4831" i="9"/>
  <c r="E4832" i="9"/>
  <c r="E4833" i="9"/>
  <c r="E4834" i="9"/>
  <c r="E4835" i="9"/>
  <c r="E4836" i="9"/>
  <c r="E4837" i="9"/>
  <c r="E4838" i="9"/>
  <c r="E4839" i="9"/>
  <c r="E4840" i="9"/>
  <c r="E4841" i="9"/>
  <c r="E4842" i="9"/>
  <c r="E4843" i="9"/>
  <c r="E4844" i="9"/>
  <c r="E4845" i="9"/>
  <c r="E4846" i="9"/>
  <c r="E4847" i="9"/>
  <c r="E4848" i="9"/>
  <c r="E4849" i="9"/>
  <c r="E4850" i="9"/>
  <c r="E4851" i="9"/>
  <c r="E4852" i="9"/>
  <c r="E4853" i="9"/>
  <c r="E4854" i="9"/>
  <c r="E4855" i="9"/>
  <c r="E4856" i="9"/>
  <c r="E4857" i="9"/>
  <c r="E4858" i="9"/>
  <c r="E4859" i="9"/>
  <c r="E4860" i="9"/>
  <c r="E4861" i="9"/>
  <c r="E4862" i="9"/>
  <c r="E4863" i="9"/>
  <c r="E4864" i="9"/>
  <c r="E4865" i="9"/>
  <c r="E4866" i="9"/>
  <c r="E4867" i="9"/>
  <c r="E4868" i="9"/>
  <c r="E4869" i="9"/>
  <c r="E4870" i="9"/>
  <c r="E4871" i="9"/>
  <c r="E4872" i="9"/>
  <c r="E4873" i="9"/>
  <c r="E4874" i="9"/>
  <c r="E4875" i="9"/>
  <c r="E4876" i="9"/>
  <c r="E4877" i="9"/>
  <c r="E4878" i="9"/>
  <c r="E4879" i="9"/>
  <c r="E4880" i="9"/>
  <c r="E4881" i="9"/>
  <c r="E4882" i="9"/>
  <c r="E4883" i="9"/>
  <c r="E4884" i="9"/>
  <c r="E4885" i="9"/>
  <c r="E4886" i="9"/>
  <c r="E4887" i="9"/>
  <c r="E4888" i="9"/>
  <c r="E4889" i="9"/>
  <c r="E4890" i="9"/>
  <c r="E4891" i="9"/>
  <c r="E4892" i="9"/>
  <c r="E4893" i="9"/>
  <c r="E4894" i="9"/>
  <c r="E4895" i="9"/>
  <c r="E4896" i="9"/>
  <c r="E4897" i="9"/>
  <c r="E4898" i="9"/>
  <c r="E4899" i="9"/>
  <c r="E4900" i="9"/>
  <c r="E4901" i="9"/>
  <c r="E4902" i="9"/>
  <c r="E4903" i="9"/>
  <c r="E4904" i="9"/>
  <c r="E4905" i="9"/>
  <c r="E4906" i="9"/>
  <c r="E4907" i="9"/>
  <c r="E4908" i="9"/>
  <c r="E4909" i="9"/>
  <c r="E4910" i="9"/>
  <c r="E4911" i="9"/>
  <c r="E4912" i="9"/>
  <c r="E4913" i="9"/>
  <c r="E4914" i="9"/>
  <c r="E4915" i="9"/>
  <c r="E4916" i="9"/>
  <c r="E4917" i="9"/>
  <c r="E4918" i="9"/>
  <c r="E4919" i="9"/>
  <c r="E4920" i="9"/>
  <c r="E4921" i="9"/>
  <c r="E4922" i="9"/>
  <c r="E4923" i="9"/>
  <c r="E4924" i="9"/>
  <c r="E4925" i="9"/>
  <c r="E4926" i="9"/>
  <c r="E4927" i="9"/>
  <c r="E4928" i="9"/>
  <c r="E4929" i="9"/>
  <c r="E4930" i="9"/>
  <c r="E4931" i="9"/>
  <c r="E4932" i="9"/>
  <c r="E4933" i="9"/>
  <c r="E4934" i="9"/>
  <c r="E4935" i="9"/>
  <c r="E4936" i="9"/>
  <c r="E4937" i="9"/>
  <c r="E4938" i="9"/>
  <c r="E4939" i="9"/>
  <c r="E4940" i="9"/>
  <c r="E4941" i="9"/>
  <c r="E4942" i="9"/>
  <c r="E4943" i="9"/>
  <c r="E4944" i="9"/>
  <c r="E4945" i="9"/>
  <c r="E4946" i="9"/>
  <c r="E4947" i="9"/>
  <c r="E4948" i="9"/>
  <c r="E4949" i="9"/>
  <c r="E4950" i="9"/>
  <c r="E4951" i="9"/>
  <c r="E4952" i="9"/>
  <c r="E4953" i="9"/>
  <c r="E4954" i="9"/>
  <c r="E4955" i="9"/>
  <c r="E4956" i="9"/>
  <c r="E4957" i="9"/>
  <c r="E4958" i="9"/>
  <c r="E4959" i="9"/>
  <c r="E4960" i="9"/>
  <c r="E4961" i="9"/>
  <c r="E4962" i="9"/>
  <c r="E4963" i="9"/>
  <c r="E4964" i="9"/>
  <c r="E4965" i="9"/>
  <c r="E4966" i="9"/>
  <c r="E4967" i="9"/>
  <c r="E4968" i="9"/>
  <c r="E4969" i="9"/>
  <c r="E4970" i="9"/>
  <c r="E4971" i="9"/>
  <c r="E4972" i="9"/>
  <c r="E4973" i="9"/>
  <c r="E4974" i="9"/>
  <c r="E4975" i="9"/>
  <c r="E4976" i="9"/>
  <c r="E4977" i="9"/>
  <c r="E4978" i="9"/>
  <c r="E4979" i="9"/>
  <c r="E4980" i="9"/>
  <c r="E4981" i="9"/>
  <c r="E4982" i="9"/>
  <c r="E4983" i="9"/>
  <c r="E4984" i="9"/>
  <c r="E4985" i="9"/>
  <c r="E4986" i="9"/>
  <c r="E4987" i="9"/>
  <c r="E4988" i="9"/>
  <c r="E4989" i="9"/>
  <c r="E4990" i="9"/>
  <c r="E4991" i="9"/>
  <c r="E4992" i="9"/>
  <c r="E4993" i="9"/>
  <c r="E4994" i="9"/>
  <c r="E4995" i="9"/>
  <c r="E4996" i="9"/>
  <c r="E4997" i="9"/>
  <c r="E4998" i="9"/>
  <c r="E4999" i="9"/>
  <c r="E5000" i="9"/>
  <c r="E5001" i="9"/>
  <c r="E5002" i="9"/>
  <c r="E5003" i="9"/>
  <c r="E5004" i="9"/>
  <c r="E5005" i="9"/>
  <c r="E5006" i="9"/>
  <c r="E5007" i="9"/>
  <c r="E5008" i="9"/>
  <c r="E5009" i="9"/>
  <c r="E5010" i="9"/>
  <c r="E5011" i="9"/>
  <c r="E5012" i="9"/>
  <c r="E5013" i="9"/>
  <c r="E5014" i="9"/>
  <c r="E5015" i="9"/>
  <c r="E5016" i="9"/>
  <c r="E5017" i="9"/>
  <c r="E5018" i="9"/>
  <c r="E5019" i="9"/>
  <c r="E5020" i="9"/>
  <c r="E5021" i="9"/>
  <c r="E5022" i="9"/>
  <c r="E5023" i="9"/>
  <c r="E5024" i="9"/>
  <c r="E5025" i="9"/>
  <c r="E5026" i="9"/>
  <c r="E5027" i="9"/>
  <c r="E5028" i="9"/>
  <c r="E5029" i="9"/>
  <c r="E5030" i="9"/>
  <c r="E5031" i="9"/>
  <c r="E5032" i="9"/>
  <c r="E5033" i="9"/>
  <c r="E5034" i="9"/>
  <c r="E5035" i="9"/>
  <c r="E5036" i="9"/>
  <c r="E5037" i="9"/>
  <c r="E5038" i="9"/>
  <c r="E5039" i="9"/>
  <c r="E5040" i="9"/>
  <c r="E5041" i="9"/>
  <c r="E5042" i="9"/>
  <c r="E5043" i="9"/>
  <c r="E5044" i="9"/>
  <c r="E5045" i="9"/>
  <c r="E5046" i="9"/>
  <c r="E5047" i="9"/>
  <c r="E5048" i="9"/>
  <c r="E5049" i="9"/>
  <c r="E5050" i="9"/>
  <c r="E5051" i="9"/>
  <c r="E5052" i="9"/>
  <c r="E5053" i="9"/>
  <c r="E5054" i="9"/>
  <c r="E5055" i="9"/>
  <c r="E5056" i="9"/>
  <c r="E5057" i="9"/>
  <c r="E5058" i="9"/>
  <c r="E5059" i="9"/>
  <c r="E5060" i="9"/>
  <c r="E5061" i="9"/>
  <c r="E5062" i="9"/>
  <c r="E5063" i="9"/>
  <c r="E5064" i="9"/>
  <c r="E5065" i="9"/>
  <c r="E5066" i="9"/>
  <c r="E5067" i="9"/>
  <c r="E5068" i="9"/>
  <c r="E5069" i="9"/>
  <c r="E5070" i="9"/>
  <c r="E5071" i="9"/>
  <c r="E5072" i="9"/>
  <c r="E5073" i="9"/>
  <c r="E5074" i="9"/>
  <c r="E5075" i="9"/>
  <c r="E5076" i="9"/>
  <c r="E5077" i="9"/>
  <c r="E5078" i="9"/>
  <c r="E5079" i="9"/>
  <c r="E5080" i="9"/>
  <c r="E5081" i="9"/>
  <c r="E5082" i="9"/>
  <c r="E5083" i="9"/>
  <c r="E5084" i="9"/>
  <c r="E5085" i="9"/>
  <c r="E5086" i="9"/>
  <c r="E5087" i="9"/>
  <c r="E5088" i="9"/>
  <c r="E5089" i="9"/>
  <c r="E5090" i="9"/>
  <c r="E5091" i="9"/>
  <c r="E5092" i="9"/>
  <c r="E5093" i="9"/>
  <c r="E5094" i="9"/>
  <c r="E5095" i="9"/>
  <c r="E5096" i="9"/>
  <c r="E5097" i="9"/>
  <c r="E5098" i="9"/>
  <c r="E5099" i="9"/>
  <c r="E5100" i="9"/>
  <c r="E5101" i="9"/>
  <c r="E5102" i="9"/>
  <c r="E5103" i="9"/>
  <c r="E5104" i="9"/>
  <c r="E5105" i="9"/>
  <c r="E5106" i="9"/>
  <c r="E5107" i="9"/>
  <c r="E5108" i="9"/>
  <c r="E5109" i="9"/>
  <c r="E5110" i="9"/>
  <c r="E5111" i="9"/>
  <c r="E5112" i="9"/>
  <c r="E5113" i="9"/>
  <c r="E5114" i="9"/>
  <c r="E5115" i="9"/>
  <c r="E5116" i="9"/>
  <c r="E5117" i="9"/>
  <c r="E5118" i="9"/>
  <c r="E5119" i="9"/>
  <c r="E5120" i="9"/>
  <c r="E5121" i="9"/>
  <c r="E5122" i="9"/>
  <c r="E5123" i="9"/>
  <c r="E5124" i="9"/>
  <c r="E5125" i="9"/>
  <c r="E5126" i="9"/>
  <c r="E5127" i="9"/>
  <c r="E5128" i="9"/>
  <c r="E5129" i="9"/>
  <c r="E5130" i="9"/>
  <c r="E5131" i="9"/>
  <c r="E5132" i="9"/>
  <c r="E5133" i="9"/>
  <c r="E5134" i="9"/>
  <c r="E5135" i="9"/>
  <c r="E5136" i="9"/>
  <c r="E5137" i="9"/>
  <c r="E5138" i="9"/>
  <c r="E5139" i="9"/>
  <c r="E5140" i="9"/>
  <c r="E5141" i="9"/>
  <c r="E5142" i="9"/>
  <c r="E5143" i="9"/>
  <c r="E5144" i="9"/>
  <c r="E5145" i="9"/>
  <c r="E5146" i="9"/>
  <c r="E5147" i="9"/>
  <c r="E5148" i="9"/>
  <c r="E5149" i="9"/>
  <c r="E5150" i="9"/>
  <c r="E5151" i="9"/>
  <c r="E5152" i="9"/>
  <c r="E5153" i="9"/>
  <c r="E5154" i="9"/>
  <c r="E5155" i="9"/>
  <c r="E5156" i="9"/>
  <c r="E5157" i="9"/>
  <c r="E5158" i="9"/>
  <c r="E5159" i="9"/>
  <c r="E5160" i="9"/>
  <c r="E5161" i="9"/>
  <c r="E5162" i="9"/>
  <c r="E5163" i="9"/>
  <c r="E5164" i="9"/>
  <c r="E5165" i="9"/>
  <c r="E5166" i="9"/>
  <c r="E5167" i="9"/>
  <c r="E5168" i="9"/>
  <c r="E5169" i="9"/>
  <c r="E5170" i="9"/>
  <c r="E5171" i="9"/>
  <c r="E5172" i="9"/>
  <c r="E5173" i="9"/>
  <c r="E5174" i="9"/>
  <c r="E5175" i="9"/>
  <c r="E5176" i="9"/>
  <c r="E5177" i="9"/>
  <c r="E5178" i="9"/>
  <c r="E5179" i="9"/>
  <c r="E5180" i="9"/>
  <c r="E5181" i="9"/>
  <c r="E5182" i="9"/>
  <c r="E5183" i="9"/>
  <c r="E5184" i="9"/>
  <c r="E5185" i="9"/>
  <c r="E5186" i="9"/>
  <c r="E5187" i="9"/>
  <c r="E5188" i="9"/>
  <c r="E5189" i="9"/>
  <c r="E5190" i="9"/>
  <c r="E5191" i="9"/>
  <c r="E5192" i="9"/>
  <c r="E5193" i="9"/>
  <c r="E5194" i="9"/>
  <c r="E5195" i="9"/>
  <c r="E5196" i="9"/>
  <c r="E5197" i="9"/>
  <c r="E5198" i="9"/>
  <c r="E5199" i="9"/>
  <c r="E5200" i="9"/>
  <c r="E5201" i="9"/>
  <c r="E5202" i="9"/>
  <c r="E5203" i="9"/>
  <c r="E5204" i="9"/>
  <c r="E5205" i="9"/>
  <c r="E5206" i="9"/>
  <c r="E5207" i="9"/>
  <c r="E5208" i="9"/>
  <c r="E5209" i="9"/>
  <c r="E5210" i="9"/>
  <c r="E5211" i="9"/>
  <c r="E5212" i="9"/>
  <c r="E5213" i="9"/>
  <c r="E5214" i="9"/>
  <c r="E5215" i="9"/>
  <c r="E5216" i="9"/>
  <c r="E5217" i="9"/>
  <c r="E5218" i="9"/>
  <c r="E5219" i="9"/>
  <c r="E5220" i="9"/>
  <c r="E5221" i="9"/>
  <c r="E5222" i="9"/>
  <c r="E5223" i="9"/>
  <c r="E5224" i="9"/>
  <c r="E5225" i="9"/>
  <c r="E5226" i="9"/>
  <c r="E5227" i="9"/>
  <c r="E5228" i="9"/>
  <c r="E5229" i="9"/>
  <c r="E5230" i="9"/>
  <c r="E5231" i="9"/>
  <c r="E5232" i="9"/>
  <c r="E5233" i="9"/>
  <c r="E5234" i="9"/>
  <c r="E5235" i="9"/>
  <c r="E5236" i="9"/>
  <c r="E5237" i="9"/>
  <c r="E5238" i="9"/>
  <c r="E5239" i="9"/>
  <c r="E5240" i="9"/>
  <c r="E5241" i="9"/>
  <c r="E5242" i="9"/>
  <c r="E5243" i="9"/>
  <c r="E5244" i="9"/>
  <c r="E5245" i="9"/>
  <c r="E5246" i="9"/>
  <c r="E5247" i="9"/>
  <c r="E5248" i="9"/>
  <c r="E5249" i="9"/>
  <c r="E5250" i="9"/>
  <c r="E5251" i="9"/>
  <c r="E5252" i="9"/>
  <c r="E5253" i="9"/>
  <c r="E5254" i="9"/>
  <c r="E5255" i="9"/>
  <c r="E5256" i="9"/>
  <c r="E5257" i="9"/>
  <c r="E5258" i="9"/>
  <c r="E5259" i="9"/>
  <c r="E5260" i="9"/>
  <c r="E5261" i="9"/>
  <c r="E5262" i="9"/>
  <c r="E5263" i="9"/>
  <c r="E5264" i="9"/>
  <c r="E5265" i="9"/>
  <c r="E5266" i="9"/>
  <c r="E5267" i="9"/>
  <c r="E5268" i="9"/>
  <c r="E5269" i="9"/>
  <c r="E5270" i="9"/>
  <c r="E5271" i="9"/>
  <c r="E5272" i="9"/>
  <c r="E5273" i="9"/>
  <c r="E5274" i="9"/>
  <c r="E5275" i="9"/>
  <c r="E5276" i="9"/>
  <c r="E5277" i="9"/>
  <c r="E5278" i="9"/>
  <c r="E5279" i="9"/>
  <c r="E5280" i="9"/>
  <c r="E5281" i="9"/>
  <c r="E5282" i="9"/>
  <c r="E5283" i="9"/>
  <c r="E5284" i="9"/>
  <c r="E5285" i="9"/>
  <c r="E5286" i="9"/>
  <c r="E5287" i="9"/>
  <c r="E5288" i="9"/>
  <c r="E5289" i="9"/>
  <c r="E5290" i="9"/>
  <c r="E5291" i="9"/>
  <c r="E5292" i="9"/>
  <c r="E5293" i="9"/>
  <c r="E5294" i="9"/>
  <c r="E5295" i="9"/>
  <c r="E5296" i="9"/>
  <c r="E5297" i="9"/>
  <c r="E5298" i="9"/>
  <c r="E5299" i="9"/>
  <c r="E5300" i="9"/>
  <c r="E5301" i="9"/>
  <c r="E5302" i="9"/>
  <c r="E5303" i="9"/>
  <c r="E5304" i="9"/>
  <c r="E5305" i="9"/>
  <c r="E5306" i="9"/>
  <c r="E5307" i="9"/>
  <c r="E5308" i="9"/>
  <c r="E5309" i="9"/>
  <c r="E5310" i="9"/>
  <c r="E5311" i="9"/>
  <c r="E5312" i="9"/>
  <c r="E5313" i="9"/>
  <c r="E5314" i="9"/>
  <c r="E5315" i="9"/>
  <c r="E5316" i="9"/>
  <c r="E5317" i="9"/>
  <c r="E5318" i="9"/>
  <c r="E5319" i="9"/>
  <c r="E5320" i="9"/>
  <c r="E5321" i="9"/>
  <c r="E5322" i="9"/>
  <c r="E5323" i="9"/>
  <c r="E5324" i="9"/>
  <c r="E5325" i="9"/>
  <c r="E5326" i="9"/>
  <c r="E5327" i="9"/>
  <c r="E5328" i="9"/>
  <c r="E5329" i="9"/>
  <c r="E5330" i="9"/>
  <c r="E5331" i="9"/>
  <c r="E5332" i="9"/>
  <c r="E5333" i="9"/>
  <c r="E5334" i="9"/>
  <c r="E5335" i="9"/>
  <c r="E5336" i="9"/>
  <c r="E5337" i="9"/>
  <c r="E5338" i="9"/>
  <c r="E5339" i="9"/>
  <c r="E5340" i="9"/>
  <c r="E5341" i="9"/>
  <c r="E5342" i="9"/>
  <c r="E5343" i="9"/>
  <c r="E5344" i="9"/>
  <c r="E5345" i="9"/>
  <c r="E5346" i="9"/>
  <c r="E5347" i="9"/>
  <c r="E5348" i="9"/>
  <c r="E5349" i="9"/>
  <c r="E5350" i="9"/>
  <c r="E5351" i="9"/>
  <c r="E5352" i="9"/>
  <c r="E5353" i="9"/>
  <c r="E5354" i="9"/>
  <c r="E5355" i="9"/>
  <c r="E5356" i="9"/>
  <c r="E5357" i="9"/>
  <c r="E5358" i="9"/>
  <c r="E5359" i="9"/>
  <c r="E5360" i="9"/>
  <c r="E5361" i="9"/>
  <c r="E5362" i="9"/>
  <c r="E5363" i="9"/>
  <c r="E5364" i="9"/>
  <c r="E5365" i="9"/>
  <c r="E5366" i="9"/>
  <c r="E5367" i="9"/>
  <c r="E5368" i="9"/>
  <c r="E5369" i="9"/>
  <c r="E5370" i="9"/>
  <c r="E5371" i="9"/>
  <c r="E5372" i="9"/>
  <c r="E5373" i="9"/>
  <c r="E5374" i="9"/>
  <c r="E5375" i="9"/>
  <c r="E5376" i="9"/>
  <c r="E5377" i="9"/>
  <c r="E5378" i="9"/>
  <c r="E5379" i="9"/>
  <c r="E5380" i="9"/>
  <c r="E5381" i="9"/>
  <c r="E5382" i="9"/>
  <c r="E5383" i="9"/>
  <c r="E5384" i="9"/>
  <c r="E5385" i="9"/>
  <c r="E5386" i="9"/>
  <c r="E5387" i="9"/>
  <c r="E5388" i="9"/>
  <c r="E5389" i="9"/>
  <c r="E5390" i="9"/>
  <c r="E5391" i="9"/>
  <c r="E5392" i="9"/>
  <c r="E5393" i="9"/>
  <c r="E5394" i="9"/>
  <c r="E5395" i="9"/>
  <c r="E5396" i="9"/>
  <c r="E5397" i="9"/>
  <c r="E5398" i="9"/>
  <c r="E5399" i="9"/>
  <c r="E5400" i="9"/>
  <c r="E5401" i="9"/>
  <c r="E5402" i="9"/>
  <c r="E5403" i="9"/>
  <c r="E5404" i="9"/>
  <c r="E5405" i="9"/>
  <c r="E5406" i="9"/>
  <c r="E5407" i="9"/>
  <c r="E5408" i="9"/>
  <c r="E5409" i="9"/>
  <c r="E5410" i="9"/>
  <c r="E5411" i="9"/>
  <c r="E5412" i="9"/>
  <c r="E5413" i="9"/>
  <c r="E5414" i="9"/>
  <c r="E5415" i="9"/>
  <c r="E5416" i="9"/>
  <c r="E5417" i="9"/>
  <c r="E5418" i="9"/>
  <c r="E5419" i="9"/>
  <c r="E5420" i="9"/>
  <c r="E5421" i="9"/>
  <c r="E5422" i="9"/>
  <c r="E5423" i="9"/>
  <c r="E5424" i="9"/>
  <c r="E5425" i="9"/>
  <c r="E5426" i="9"/>
  <c r="E5427" i="9"/>
  <c r="E5428" i="9"/>
  <c r="E5429" i="9"/>
  <c r="E5430" i="9"/>
  <c r="E5431" i="9"/>
  <c r="E5432" i="9"/>
  <c r="E5433" i="9"/>
  <c r="E5434" i="9"/>
  <c r="E5435" i="9"/>
  <c r="E5436" i="9"/>
  <c r="E5437" i="9"/>
  <c r="E5438" i="9"/>
  <c r="E5439" i="9"/>
  <c r="E5440" i="9"/>
  <c r="E5441" i="9"/>
  <c r="E5442" i="9"/>
  <c r="E5443" i="9"/>
  <c r="E5444" i="9"/>
  <c r="E5445" i="9"/>
  <c r="E5446" i="9"/>
  <c r="E5447" i="9"/>
  <c r="E5448" i="9"/>
  <c r="E5449" i="9"/>
  <c r="E5450" i="9"/>
  <c r="E5451" i="9"/>
  <c r="E5452" i="9"/>
  <c r="E5453" i="9"/>
  <c r="E5454" i="9"/>
  <c r="E5455" i="9"/>
  <c r="E5456" i="9"/>
  <c r="E5457" i="9"/>
  <c r="E5458" i="9"/>
  <c r="E5459" i="9"/>
  <c r="E5460" i="9"/>
  <c r="E5461" i="9"/>
  <c r="E5462" i="9"/>
  <c r="E5463" i="9"/>
  <c r="E5464" i="9"/>
  <c r="E5465" i="9"/>
  <c r="E5466" i="9"/>
  <c r="E5467" i="9"/>
  <c r="E5468" i="9"/>
  <c r="E5469" i="9"/>
  <c r="E5470" i="9"/>
  <c r="E5471" i="9"/>
  <c r="E5472" i="9"/>
  <c r="E5473" i="9"/>
  <c r="E5474" i="9"/>
  <c r="E5475" i="9"/>
  <c r="E5476" i="9"/>
  <c r="E5477" i="9"/>
  <c r="E5478" i="9"/>
  <c r="E5479" i="9"/>
  <c r="E5480" i="9"/>
  <c r="E5481" i="9"/>
  <c r="E5482" i="9"/>
  <c r="E5483" i="9"/>
  <c r="E5484" i="9"/>
  <c r="E5485" i="9"/>
  <c r="E5486" i="9"/>
  <c r="E5487" i="9"/>
  <c r="E5488" i="9"/>
  <c r="E5489" i="9"/>
  <c r="E5490" i="9"/>
  <c r="E5491" i="9"/>
  <c r="E5492" i="9"/>
  <c r="E5493" i="9"/>
  <c r="E5494" i="9"/>
  <c r="E5495" i="9"/>
  <c r="E5496" i="9"/>
  <c r="E5497" i="9"/>
  <c r="E5498" i="9"/>
  <c r="E5499" i="9"/>
  <c r="E5500" i="9"/>
  <c r="E5501" i="9"/>
  <c r="E5502" i="9"/>
  <c r="E5503" i="9"/>
  <c r="E5504" i="9"/>
  <c r="E5505" i="9"/>
  <c r="E5506" i="9"/>
  <c r="E5507" i="9"/>
  <c r="E5508" i="9"/>
  <c r="E5509" i="9"/>
  <c r="E5510" i="9"/>
  <c r="E5511" i="9"/>
  <c r="E5512" i="9"/>
  <c r="E5513" i="9"/>
  <c r="E5514" i="9"/>
  <c r="E5515" i="9"/>
  <c r="E5516" i="9"/>
  <c r="E5517" i="9"/>
  <c r="E5518" i="9"/>
  <c r="E5519" i="9"/>
  <c r="E5520" i="9"/>
  <c r="E5521" i="9"/>
  <c r="E5522" i="9"/>
  <c r="E5523" i="9"/>
  <c r="E5524" i="9"/>
  <c r="E5525" i="9"/>
  <c r="E5526" i="9"/>
  <c r="E5527" i="9"/>
  <c r="E5528" i="9"/>
  <c r="E5529" i="9"/>
  <c r="E5530" i="9"/>
  <c r="E5531" i="9"/>
  <c r="E5532" i="9"/>
  <c r="E5533" i="9"/>
  <c r="E5534" i="9"/>
  <c r="E5535" i="9"/>
  <c r="E5536" i="9"/>
  <c r="E5537" i="9"/>
  <c r="E5538" i="9"/>
  <c r="E5539" i="9"/>
  <c r="E5540" i="9"/>
  <c r="E5541" i="9"/>
  <c r="E5542" i="9"/>
  <c r="E5543" i="9"/>
  <c r="E5544" i="9"/>
  <c r="E5545" i="9"/>
  <c r="E5546" i="9"/>
  <c r="E5547" i="9"/>
  <c r="E5548" i="9"/>
  <c r="E5549" i="9"/>
  <c r="E5550" i="9"/>
  <c r="E5551" i="9"/>
  <c r="E5552" i="9"/>
  <c r="E5553" i="9"/>
  <c r="E5554" i="9"/>
  <c r="E5555" i="9"/>
  <c r="E5556" i="9"/>
  <c r="E5557" i="9"/>
  <c r="E5558" i="9"/>
  <c r="E5559" i="9"/>
  <c r="E5560" i="9"/>
  <c r="E5561" i="9"/>
  <c r="E5562" i="9"/>
  <c r="E5563" i="9"/>
  <c r="E5564" i="9"/>
  <c r="E5565" i="9"/>
  <c r="E5566" i="9"/>
  <c r="E5567" i="9"/>
  <c r="E5568" i="9"/>
  <c r="E5569" i="9"/>
  <c r="E5570" i="9"/>
  <c r="E5571" i="9"/>
  <c r="E5572" i="9"/>
  <c r="E5573" i="9"/>
  <c r="E5574" i="9"/>
  <c r="E5575" i="9"/>
  <c r="E5576" i="9"/>
  <c r="E5577" i="9"/>
  <c r="E5578" i="9"/>
  <c r="E5579" i="9"/>
  <c r="E5580" i="9"/>
  <c r="E5581" i="9"/>
  <c r="E5582" i="9"/>
  <c r="E5583" i="9"/>
  <c r="E5584" i="9"/>
  <c r="E5585" i="9"/>
  <c r="E5586" i="9"/>
  <c r="E5587" i="9"/>
  <c r="E5588" i="9"/>
  <c r="E5589" i="9"/>
  <c r="E5590" i="9"/>
  <c r="E5591" i="9"/>
  <c r="E5592" i="9"/>
  <c r="E5593" i="9"/>
  <c r="E5594" i="9"/>
  <c r="E5595" i="9"/>
  <c r="E5596" i="9"/>
  <c r="E5597" i="9"/>
  <c r="E5598" i="9"/>
  <c r="E5599" i="9"/>
  <c r="E5600" i="9"/>
  <c r="E5601" i="9"/>
  <c r="E5602" i="9"/>
  <c r="E5603" i="9"/>
  <c r="E5604" i="9"/>
  <c r="E5605" i="9"/>
  <c r="E5606" i="9"/>
  <c r="E5607" i="9"/>
  <c r="E5608" i="9"/>
  <c r="E5609" i="9"/>
  <c r="E5610" i="9"/>
  <c r="E5611" i="9"/>
  <c r="E5612" i="9"/>
  <c r="E5613" i="9"/>
  <c r="E5614" i="9"/>
  <c r="E5615" i="9"/>
  <c r="E5616" i="9"/>
  <c r="E5617" i="9"/>
  <c r="E5618" i="9"/>
  <c r="E5619" i="9"/>
  <c r="E5620" i="9"/>
  <c r="E5621" i="9"/>
  <c r="E5622" i="9"/>
  <c r="E5623" i="9"/>
  <c r="E5624" i="9"/>
  <c r="E5625" i="9"/>
  <c r="E5626" i="9"/>
  <c r="E5627" i="9"/>
  <c r="E5628" i="9"/>
  <c r="E5629" i="9"/>
  <c r="E5630" i="9"/>
  <c r="E5631" i="9"/>
  <c r="E5632" i="9"/>
  <c r="E5633" i="9"/>
  <c r="E5634" i="9"/>
  <c r="E5635" i="9"/>
  <c r="E5636" i="9"/>
  <c r="E5637" i="9"/>
  <c r="E5638" i="9"/>
  <c r="E5639" i="9"/>
  <c r="E5640" i="9"/>
  <c r="E5641" i="9"/>
  <c r="E5642" i="9"/>
  <c r="E5643" i="9"/>
  <c r="E5644" i="9"/>
  <c r="E5645" i="9"/>
  <c r="E5646" i="9"/>
  <c r="E5647" i="9"/>
  <c r="E5648" i="9"/>
  <c r="E5649" i="9"/>
  <c r="E5650" i="9"/>
  <c r="E5651" i="9"/>
  <c r="E5652" i="9"/>
  <c r="E5653" i="9"/>
  <c r="E5654" i="9"/>
  <c r="E5655" i="9"/>
  <c r="E5656" i="9"/>
  <c r="E5657" i="9"/>
  <c r="E5658" i="9"/>
  <c r="E5659" i="9"/>
  <c r="E5660" i="9"/>
  <c r="E5661" i="9"/>
  <c r="E5662" i="9"/>
  <c r="E5663" i="9"/>
  <c r="E5664" i="9"/>
  <c r="E5665" i="9"/>
  <c r="E5666" i="9"/>
  <c r="E5667" i="9"/>
  <c r="E5668" i="9"/>
  <c r="E5669" i="9"/>
  <c r="E5670" i="9"/>
  <c r="E5671" i="9"/>
  <c r="E5672" i="9"/>
  <c r="E5673" i="9"/>
  <c r="E5674" i="9"/>
  <c r="E5675" i="9"/>
  <c r="E5676" i="9"/>
  <c r="E5677" i="9"/>
  <c r="E5678" i="9"/>
  <c r="E5679" i="9"/>
  <c r="E5680" i="9"/>
  <c r="E5681" i="9"/>
  <c r="E5682" i="9"/>
  <c r="E5683" i="9"/>
  <c r="E5684" i="9"/>
  <c r="E5685" i="9"/>
  <c r="E5686" i="9"/>
  <c r="E5687" i="9"/>
  <c r="E5688" i="9"/>
  <c r="E5689" i="9"/>
  <c r="E5690" i="9"/>
  <c r="E5691" i="9"/>
  <c r="E5692" i="9"/>
  <c r="E5693" i="9"/>
  <c r="E5694" i="9"/>
  <c r="E5695" i="9"/>
  <c r="E5696" i="9"/>
  <c r="E5697" i="9"/>
  <c r="E5698" i="9"/>
  <c r="E5699" i="9"/>
  <c r="E5700" i="9"/>
  <c r="E5701" i="9"/>
  <c r="E5702" i="9"/>
  <c r="E5703" i="9"/>
  <c r="E5704" i="9"/>
  <c r="E5705" i="9"/>
  <c r="E5706" i="9"/>
  <c r="E5707" i="9"/>
  <c r="E5708" i="9"/>
  <c r="E5709" i="9"/>
  <c r="E5710" i="9"/>
  <c r="E5711" i="9"/>
  <c r="E5712" i="9"/>
  <c r="E5713" i="9"/>
  <c r="E5714" i="9"/>
  <c r="E5715" i="9"/>
  <c r="E5716" i="9"/>
  <c r="E5717" i="9"/>
  <c r="E5718" i="9"/>
  <c r="E5719" i="9"/>
  <c r="E5720" i="9"/>
  <c r="E5721" i="9"/>
  <c r="E5722" i="9"/>
  <c r="E5723" i="9"/>
  <c r="E5724" i="9"/>
  <c r="E5725" i="9"/>
  <c r="E5726" i="9"/>
  <c r="E5727" i="9"/>
  <c r="E5728" i="9"/>
  <c r="E5729" i="9"/>
  <c r="E5730" i="9"/>
  <c r="E5731" i="9"/>
  <c r="E5732" i="9"/>
  <c r="E5733" i="9"/>
  <c r="E5734" i="9"/>
  <c r="E5735" i="9"/>
  <c r="E5736" i="9"/>
  <c r="E5737" i="9"/>
  <c r="E5738" i="9"/>
  <c r="E5739" i="9"/>
  <c r="E5740" i="9"/>
  <c r="E5741" i="9"/>
  <c r="E5742" i="9"/>
  <c r="E5743" i="9"/>
  <c r="E5744" i="9"/>
  <c r="E5745" i="9"/>
  <c r="E5746" i="9"/>
  <c r="E5747" i="9"/>
  <c r="E5748" i="9"/>
  <c r="E5749" i="9"/>
  <c r="E5750" i="9"/>
  <c r="E5751" i="9"/>
  <c r="E5752" i="9"/>
  <c r="E5753" i="9"/>
  <c r="E5754" i="9"/>
  <c r="E5755" i="9"/>
  <c r="E5756" i="9"/>
  <c r="E5757" i="9"/>
  <c r="E5758" i="9"/>
  <c r="E5759" i="9"/>
  <c r="E5760" i="9"/>
  <c r="E5761" i="9"/>
  <c r="E5762" i="9"/>
  <c r="E5763" i="9"/>
  <c r="E5764" i="9"/>
  <c r="E5765" i="9"/>
  <c r="E5766" i="9"/>
  <c r="E5767" i="9"/>
  <c r="E5768" i="9"/>
  <c r="E5769" i="9"/>
  <c r="E5770" i="9"/>
  <c r="E5771" i="9"/>
  <c r="E5772" i="9"/>
  <c r="E5773" i="9"/>
  <c r="E5774" i="9"/>
  <c r="E5775" i="9"/>
  <c r="E5776" i="9"/>
  <c r="E5777" i="9"/>
  <c r="E5778" i="9"/>
  <c r="E5779" i="9"/>
  <c r="E5780" i="9"/>
  <c r="E5781" i="9"/>
  <c r="E5782" i="9"/>
  <c r="E5783" i="9"/>
  <c r="E5784" i="9"/>
  <c r="E5785" i="9"/>
  <c r="E5786" i="9"/>
  <c r="E5787" i="9"/>
  <c r="E5788" i="9"/>
  <c r="E5789" i="9"/>
  <c r="E5790" i="9"/>
  <c r="E5791" i="9"/>
  <c r="E5792" i="9"/>
  <c r="E5793" i="9"/>
  <c r="E5794" i="9"/>
  <c r="E5795" i="9"/>
  <c r="E5796" i="9"/>
  <c r="E5797" i="9"/>
  <c r="E5798" i="9"/>
  <c r="E5799" i="9"/>
  <c r="E5800" i="9"/>
  <c r="E5801" i="9"/>
  <c r="E5802" i="9"/>
  <c r="E5803" i="9"/>
  <c r="E5804" i="9"/>
  <c r="E5805" i="9"/>
  <c r="E5806" i="9"/>
  <c r="E5807" i="9"/>
  <c r="E5808" i="9"/>
  <c r="E5809" i="9"/>
  <c r="E5810" i="9"/>
  <c r="E5811" i="9"/>
  <c r="E5812" i="9"/>
  <c r="E5813" i="9"/>
  <c r="E5814" i="9"/>
  <c r="E5815" i="9"/>
  <c r="E5816" i="9"/>
  <c r="E5817" i="9"/>
  <c r="E5818" i="9"/>
  <c r="E5819" i="9"/>
  <c r="E5820" i="9"/>
  <c r="E5821" i="9"/>
  <c r="E5822" i="9"/>
  <c r="E5823" i="9"/>
  <c r="E5824" i="9"/>
  <c r="E5825" i="9"/>
  <c r="E5826" i="9"/>
  <c r="E5827" i="9"/>
  <c r="E5828" i="9"/>
  <c r="E5829" i="9"/>
  <c r="E5830" i="9"/>
  <c r="E5831" i="9"/>
  <c r="E5832" i="9"/>
  <c r="E5833" i="9"/>
  <c r="E5834" i="9"/>
  <c r="E5835" i="9"/>
  <c r="E5836" i="9"/>
  <c r="E5837" i="9"/>
  <c r="E5838" i="9"/>
  <c r="E5839" i="9"/>
  <c r="E5840" i="9"/>
  <c r="E5841" i="9"/>
  <c r="E5842" i="9"/>
  <c r="E5843" i="9"/>
  <c r="E5844" i="9"/>
  <c r="E5845" i="9"/>
  <c r="E5846" i="9"/>
  <c r="E5847" i="9"/>
  <c r="E5848" i="9"/>
  <c r="E5849" i="9"/>
  <c r="E5850" i="9"/>
  <c r="E5851" i="9"/>
  <c r="E5852" i="9"/>
  <c r="E5853" i="9"/>
  <c r="E5854" i="9"/>
  <c r="E5855" i="9"/>
  <c r="E5856" i="9"/>
  <c r="E5857" i="9"/>
  <c r="E5858" i="9"/>
  <c r="E5859" i="9"/>
  <c r="E5860" i="9"/>
  <c r="E5861" i="9"/>
  <c r="E5862" i="9"/>
  <c r="E5863" i="9"/>
  <c r="E5864" i="9"/>
  <c r="E5865" i="9"/>
  <c r="E5866" i="9"/>
  <c r="E5867" i="9"/>
  <c r="E5868" i="9"/>
  <c r="E5869" i="9"/>
  <c r="E5870" i="9"/>
  <c r="E5871" i="9"/>
  <c r="E5872" i="9"/>
  <c r="E5873" i="9"/>
  <c r="E5874" i="9"/>
  <c r="E5875" i="9"/>
  <c r="E5876" i="9"/>
  <c r="E5877" i="9"/>
  <c r="E5878" i="9"/>
  <c r="E5879" i="9"/>
  <c r="E5880" i="9"/>
  <c r="E5881" i="9"/>
  <c r="E5882" i="9"/>
  <c r="E5883" i="9"/>
  <c r="E5884" i="9"/>
  <c r="E5885" i="9"/>
  <c r="E5886" i="9"/>
  <c r="E5887" i="9"/>
  <c r="E5888" i="9"/>
  <c r="E5889" i="9"/>
  <c r="E5890" i="9"/>
  <c r="E5891" i="9"/>
  <c r="E5892" i="9"/>
  <c r="E5893" i="9"/>
  <c r="E5894" i="9"/>
  <c r="E5895" i="9"/>
  <c r="E5896" i="9"/>
  <c r="E5897" i="9"/>
  <c r="E5898" i="9"/>
  <c r="E5899" i="9"/>
  <c r="E5900" i="9"/>
  <c r="E5901" i="9"/>
  <c r="E5902" i="9"/>
  <c r="E5903" i="9"/>
  <c r="E5904" i="9"/>
  <c r="E5905" i="9"/>
  <c r="E5906" i="9"/>
  <c r="E5907" i="9"/>
  <c r="E5908" i="9"/>
  <c r="E5909" i="9"/>
  <c r="E5910" i="9"/>
  <c r="E5911" i="9"/>
  <c r="E5912" i="9"/>
  <c r="E5913" i="9"/>
  <c r="E5914" i="9"/>
  <c r="E5915" i="9"/>
  <c r="E5916" i="9"/>
  <c r="E5917" i="9"/>
  <c r="E5918" i="9"/>
  <c r="E5919" i="9"/>
  <c r="E5920" i="9"/>
  <c r="E5921" i="9"/>
  <c r="E5922" i="9"/>
  <c r="E5923" i="9"/>
  <c r="E5924" i="9"/>
  <c r="E5925" i="9"/>
  <c r="E5926" i="9"/>
  <c r="E5927" i="9"/>
  <c r="E5928" i="9"/>
  <c r="E5929" i="9"/>
  <c r="E5930" i="9"/>
  <c r="E5931" i="9"/>
  <c r="E5932" i="9"/>
  <c r="E5933" i="9"/>
  <c r="E5934" i="9"/>
  <c r="E5935" i="9"/>
  <c r="E5936" i="9"/>
  <c r="E5937" i="9"/>
  <c r="E5938" i="9"/>
  <c r="E5939" i="9"/>
  <c r="E5940" i="9"/>
  <c r="E5941" i="9"/>
  <c r="E5942" i="9"/>
  <c r="E5943" i="9"/>
  <c r="E5944" i="9"/>
  <c r="E5945" i="9"/>
  <c r="E5946" i="9"/>
  <c r="E5947" i="9"/>
  <c r="E5948" i="9"/>
  <c r="E5949" i="9"/>
  <c r="E5950" i="9"/>
  <c r="E5951" i="9"/>
  <c r="E5952" i="9"/>
  <c r="E5953" i="9"/>
  <c r="E5954" i="9"/>
  <c r="E5955" i="9"/>
  <c r="E5956" i="9"/>
  <c r="E5957" i="9"/>
  <c r="E5958" i="9"/>
  <c r="E5959" i="9"/>
  <c r="E5960" i="9"/>
  <c r="E5961" i="9"/>
  <c r="E5962" i="9"/>
  <c r="E5963" i="9"/>
  <c r="E5964" i="9"/>
  <c r="E5965" i="9"/>
  <c r="E5966" i="9"/>
  <c r="E5967" i="9"/>
  <c r="E5968" i="9"/>
  <c r="E5969" i="9"/>
  <c r="E5970" i="9"/>
  <c r="E5971" i="9"/>
  <c r="E5972" i="9"/>
  <c r="E5973" i="9"/>
  <c r="E5974" i="9"/>
  <c r="E5975" i="9"/>
  <c r="E5976" i="9"/>
  <c r="E5977" i="9"/>
  <c r="E5978" i="9"/>
  <c r="E5979" i="9"/>
  <c r="E5980" i="9"/>
  <c r="E5981" i="9"/>
  <c r="E5982" i="9"/>
  <c r="E5983" i="9"/>
  <c r="E5984" i="9"/>
  <c r="E5985" i="9"/>
  <c r="E5986" i="9"/>
  <c r="E5987" i="9"/>
  <c r="E5988" i="9"/>
  <c r="E5989" i="9"/>
  <c r="E5990" i="9"/>
  <c r="E5991" i="9"/>
  <c r="E5992" i="9"/>
  <c r="E5993" i="9"/>
  <c r="E5994" i="9"/>
  <c r="E5995" i="9"/>
  <c r="E5996" i="9"/>
  <c r="E5997" i="9"/>
  <c r="E5998" i="9"/>
  <c r="E5999" i="9"/>
  <c r="E6000" i="9"/>
  <c r="E6001" i="9"/>
  <c r="E6002" i="9"/>
  <c r="E6003" i="9"/>
  <c r="E6004" i="9"/>
  <c r="E6005" i="9"/>
  <c r="E6006" i="9"/>
  <c r="E6007" i="9"/>
  <c r="E6008" i="9"/>
  <c r="E6009" i="9"/>
  <c r="E6010" i="9"/>
  <c r="E6011" i="9"/>
  <c r="E6012" i="9"/>
  <c r="E6013" i="9"/>
  <c r="E6014" i="9"/>
  <c r="E6015" i="9"/>
  <c r="E6016" i="9"/>
  <c r="E6017" i="9"/>
  <c r="E6018" i="9"/>
  <c r="E6019" i="9"/>
  <c r="E6020" i="9"/>
  <c r="E6021" i="9"/>
  <c r="E6022" i="9"/>
  <c r="E6023" i="9"/>
  <c r="E6024" i="9"/>
  <c r="E6025" i="9"/>
  <c r="E6026" i="9"/>
  <c r="E6027" i="9"/>
  <c r="E6028" i="9"/>
  <c r="E6029" i="9"/>
  <c r="E6030" i="9"/>
  <c r="E6031" i="9"/>
  <c r="E6032" i="9"/>
  <c r="E6033" i="9"/>
  <c r="E6034" i="9"/>
  <c r="E6035" i="9"/>
  <c r="E6036" i="9"/>
  <c r="E6037" i="9"/>
  <c r="E6038" i="9"/>
  <c r="E6039" i="9"/>
  <c r="E6040" i="9"/>
  <c r="E6041" i="9"/>
  <c r="E6042" i="9"/>
  <c r="E6043" i="9"/>
  <c r="E6044" i="9"/>
  <c r="E6045" i="9"/>
  <c r="E6046" i="9"/>
  <c r="E6047" i="9"/>
  <c r="E6048" i="9"/>
  <c r="E6049" i="9"/>
  <c r="E6050" i="9"/>
  <c r="E6051" i="9"/>
  <c r="E6052" i="9"/>
  <c r="E6053" i="9"/>
  <c r="E6054" i="9"/>
  <c r="E6055" i="9"/>
  <c r="E6056" i="9"/>
  <c r="E6057" i="9"/>
  <c r="E6058" i="9"/>
  <c r="E6059" i="9"/>
  <c r="E6060" i="9"/>
  <c r="E6061" i="9"/>
  <c r="E6062" i="9"/>
  <c r="E6063" i="9"/>
  <c r="E6064" i="9"/>
  <c r="E6065" i="9"/>
  <c r="E6066" i="9"/>
  <c r="E6067" i="9"/>
  <c r="E6068" i="9"/>
  <c r="E6069" i="9"/>
  <c r="E6070" i="9"/>
  <c r="E6071" i="9"/>
  <c r="E6072" i="9"/>
  <c r="E6073" i="9"/>
  <c r="E6074" i="9"/>
  <c r="E6075" i="9"/>
  <c r="E6076" i="9"/>
  <c r="E6077" i="9"/>
  <c r="E6078" i="9"/>
  <c r="E6079" i="9"/>
  <c r="E6080" i="9"/>
  <c r="E6081" i="9"/>
  <c r="E6082" i="9"/>
  <c r="E6083" i="9"/>
  <c r="E6084" i="9"/>
  <c r="E6085" i="9"/>
  <c r="E6086" i="9"/>
  <c r="E6087" i="9"/>
  <c r="E6088" i="9"/>
  <c r="E6089" i="9"/>
  <c r="E6090" i="9"/>
  <c r="E6091" i="9"/>
  <c r="E6092" i="9"/>
  <c r="E6093" i="9"/>
  <c r="E6094" i="9"/>
  <c r="E6095" i="9"/>
  <c r="E6096" i="9"/>
  <c r="E6097" i="9"/>
  <c r="E6098" i="9"/>
  <c r="E6099" i="9"/>
  <c r="E6100" i="9"/>
  <c r="E6101" i="9"/>
  <c r="E6102" i="9"/>
  <c r="E6103" i="9"/>
  <c r="E6104" i="9"/>
  <c r="E6105" i="9"/>
  <c r="E6106" i="9"/>
  <c r="E6107" i="9"/>
  <c r="E6108" i="9"/>
  <c r="E6109" i="9"/>
  <c r="E6110" i="9"/>
  <c r="E6111" i="9"/>
  <c r="E6112" i="9"/>
  <c r="E6113" i="9"/>
  <c r="E6114" i="9"/>
  <c r="E6115" i="9"/>
  <c r="E6116" i="9"/>
  <c r="E6117" i="9"/>
  <c r="E6118" i="9"/>
  <c r="E6119" i="9"/>
  <c r="E6120" i="9"/>
  <c r="E6121" i="9"/>
  <c r="E6122" i="9"/>
  <c r="E6123" i="9"/>
  <c r="E6124" i="9"/>
  <c r="E6125" i="9"/>
  <c r="E6126" i="9"/>
  <c r="E6127" i="9"/>
  <c r="E6128" i="9"/>
  <c r="E6129" i="9"/>
  <c r="E6130" i="9"/>
  <c r="E6131" i="9"/>
  <c r="E6132" i="9"/>
  <c r="E6133" i="9"/>
  <c r="E6134" i="9"/>
  <c r="E6135" i="9"/>
  <c r="E6136" i="9"/>
  <c r="E6137" i="9"/>
  <c r="E6138" i="9"/>
  <c r="E6139" i="9"/>
  <c r="E6140" i="9"/>
  <c r="E6141" i="9"/>
  <c r="E6142" i="9"/>
  <c r="E6143" i="9"/>
  <c r="E6144" i="9"/>
  <c r="E6145" i="9"/>
  <c r="E6146" i="9"/>
  <c r="E6147" i="9"/>
  <c r="E6148" i="9"/>
  <c r="E6149" i="9"/>
  <c r="E6150" i="9"/>
  <c r="E6151" i="9"/>
  <c r="E6152" i="9"/>
  <c r="E6153" i="9"/>
  <c r="E6154" i="9"/>
  <c r="E6155" i="9"/>
  <c r="E6156" i="9"/>
  <c r="E6157" i="9"/>
  <c r="E6158" i="9"/>
  <c r="E6159" i="9"/>
  <c r="E6160" i="9"/>
  <c r="E6161" i="9"/>
  <c r="E6162" i="9"/>
  <c r="E6163" i="9"/>
  <c r="E6164" i="9"/>
  <c r="E6165" i="9"/>
  <c r="E6166" i="9"/>
  <c r="E6167" i="9"/>
  <c r="E6168" i="9"/>
  <c r="E6169" i="9"/>
  <c r="E6170" i="9"/>
  <c r="E6171" i="9"/>
  <c r="E6172" i="9"/>
  <c r="E6173" i="9"/>
  <c r="E6174" i="9"/>
  <c r="E6175" i="9"/>
  <c r="E6176" i="9"/>
  <c r="E6177" i="9"/>
  <c r="E6178" i="9"/>
  <c r="E6179" i="9"/>
  <c r="E6180" i="9"/>
  <c r="E6181" i="9"/>
  <c r="E6182" i="9"/>
  <c r="E6183" i="9"/>
  <c r="E6184" i="9"/>
  <c r="E6185" i="9"/>
  <c r="E6186" i="9"/>
  <c r="E6187" i="9"/>
  <c r="E6188" i="9"/>
  <c r="E6189" i="9"/>
  <c r="E6190" i="9"/>
  <c r="E6191" i="9"/>
  <c r="E6192" i="9"/>
  <c r="E6193" i="9"/>
  <c r="E6194" i="9"/>
  <c r="E6195" i="9"/>
  <c r="E6196" i="9"/>
  <c r="E6197" i="9"/>
  <c r="E6198" i="9"/>
  <c r="E6199" i="9"/>
  <c r="E6200" i="9"/>
  <c r="E6201" i="9"/>
  <c r="E6202" i="9"/>
  <c r="E6203" i="9"/>
  <c r="E6204" i="9"/>
  <c r="E6205" i="9"/>
  <c r="E6206" i="9"/>
  <c r="E6207" i="9"/>
  <c r="E6208" i="9"/>
  <c r="E6209" i="9"/>
  <c r="E6210" i="9"/>
  <c r="E6211" i="9"/>
  <c r="E6212" i="9"/>
  <c r="E6213" i="9"/>
  <c r="E6214" i="9"/>
  <c r="E6215" i="9"/>
  <c r="E6216" i="9"/>
  <c r="E6217" i="9"/>
  <c r="E6218" i="9"/>
  <c r="E6219" i="9"/>
  <c r="E6220" i="9"/>
  <c r="E6221" i="9"/>
  <c r="E6222" i="9"/>
  <c r="E6223" i="9"/>
  <c r="E6224" i="9"/>
  <c r="E6225" i="9"/>
  <c r="E6226" i="9"/>
  <c r="E6227" i="9"/>
  <c r="E6228" i="9"/>
  <c r="E6229" i="9"/>
  <c r="E6230" i="9"/>
  <c r="E6231" i="9"/>
  <c r="E6232" i="9"/>
  <c r="E6233" i="9"/>
  <c r="E6234" i="9"/>
  <c r="E6235" i="9"/>
  <c r="E6236" i="9"/>
  <c r="E6237" i="9"/>
  <c r="E6238" i="9"/>
  <c r="E6239" i="9"/>
  <c r="E6240" i="9"/>
  <c r="E6241" i="9"/>
  <c r="E6242" i="9"/>
  <c r="E6243" i="9"/>
  <c r="E6244" i="9"/>
  <c r="E6245" i="9"/>
  <c r="E6246" i="9"/>
  <c r="E6247" i="9"/>
  <c r="E6248" i="9"/>
  <c r="E6249" i="9"/>
  <c r="E6250" i="9"/>
  <c r="E6251" i="9"/>
  <c r="E6252" i="9"/>
  <c r="E6253" i="9"/>
  <c r="E6254" i="9"/>
  <c r="E6255" i="9"/>
  <c r="E6256" i="9"/>
  <c r="E6257" i="9"/>
  <c r="E6258" i="9"/>
  <c r="E6259" i="9"/>
  <c r="E6260" i="9"/>
  <c r="E6261" i="9"/>
  <c r="E6262" i="9"/>
  <c r="E6263" i="9"/>
  <c r="E6264" i="9"/>
  <c r="E6265" i="9"/>
  <c r="E6266" i="9"/>
  <c r="E6267" i="9"/>
  <c r="E6268" i="9"/>
  <c r="E6269" i="9"/>
  <c r="E6270" i="9"/>
  <c r="E6271" i="9"/>
  <c r="E6272" i="9"/>
  <c r="E6273" i="9"/>
  <c r="E6274" i="9"/>
  <c r="E6275" i="9"/>
  <c r="E6276" i="9"/>
  <c r="E6277" i="9"/>
  <c r="E6278" i="9"/>
  <c r="E6279" i="9"/>
  <c r="E6280" i="9"/>
  <c r="E6281" i="9"/>
  <c r="E6282" i="9"/>
  <c r="E6283" i="9"/>
  <c r="E6284" i="9"/>
  <c r="E6285" i="9"/>
  <c r="E6286" i="9"/>
  <c r="E6287" i="9"/>
  <c r="E6288" i="9"/>
  <c r="E6289" i="9"/>
  <c r="E6290" i="9"/>
  <c r="E6291" i="9"/>
  <c r="E6292" i="9"/>
  <c r="E6293" i="9"/>
  <c r="E6294" i="9"/>
  <c r="E6295" i="9"/>
  <c r="E6296" i="9"/>
  <c r="E6297" i="9"/>
  <c r="E6298" i="9"/>
  <c r="E6299" i="9"/>
  <c r="E6300" i="9"/>
  <c r="E6301" i="9"/>
  <c r="E6302" i="9"/>
  <c r="E6303" i="9"/>
  <c r="E6304" i="9"/>
  <c r="E6305" i="9"/>
  <c r="E6306" i="9"/>
  <c r="E6307" i="9"/>
  <c r="E6308" i="9"/>
  <c r="E6309" i="9"/>
  <c r="E6310" i="9"/>
  <c r="E6311" i="9"/>
  <c r="E6312" i="9"/>
  <c r="E6313" i="9"/>
  <c r="E6314" i="9"/>
  <c r="E6315" i="9"/>
  <c r="E6316" i="9"/>
  <c r="E6317" i="9"/>
  <c r="E6318" i="9"/>
  <c r="E6319" i="9"/>
  <c r="E6320" i="9"/>
  <c r="E6321" i="9"/>
  <c r="E6322" i="9"/>
  <c r="E6323" i="9"/>
  <c r="E6324" i="9"/>
  <c r="E6325" i="9"/>
  <c r="E6326" i="9"/>
  <c r="E6327" i="9"/>
  <c r="E6328" i="9"/>
  <c r="E6329" i="9"/>
  <c r="E6330" i="9"/>
  <c r="E6331" i="9"/>
  <c r="E6332" i="9"/>
  <c r="E6333" i="9"/>
  <c r="E6334" i="9"/>
  <c r="E6335" i="9"/>
  <c r="E6336" i="9"/>
  <c r="E6337" i="9"/>
  <c r="E6338" i="9"/>
  <c r="E6339" i="9"/>
  <c r="E6340" i="9"/>
  <c r="E6341" i="9"/>
  <c r="E6342" i="9"/>
  <c r="E6343" i="9"/>
  <c r="E6344" i="9"/>
  <c r="E6345" i="9"/>
  <c r="E6346" i="9"/>
  <c r="E6347" i="9"/>
  <c r="E6348" i="9"/>
  <c r="E6349" i="9"/>
  <c r="E6350" i="9"/>
  <c r="E6351" i="9"/>
  <c r="E6352" i="9"/>
  <c r="E6353" i="9"/>
  <c r="E6354" i="9"/>
  <c r="E6355" i="9"/>
  <c r="E6356" i="9"/>
  <c r="E6357" i="9"/>
  <c r="E6358" i="9"/>
  <c r="E6359" i="9"/>
  <c r="E6360" i="9"/>
  <c r="E6361" i="9"/>
  <c r="E6362" i="9"/>
  <c r="E6363" i="9"/>
  <c r="E6364" i="9"/>
  <c r="E6365" i="9"/>
  <c r="E6366" i="9"/>
  <c r="E6367" i="9"/>
  <c r="E6368" i="9"/>
  <c r="E6369" i="9"/>
  <c r="E6370" i="9"/>
  <c r="E6371" i="9"/>
  <c r="E6372" i="9"/>
  <c r="E6373" i="9"/>
  <c r="E6374" i="9"/>
  <c r="E6375" i="9"/>
  <c r="E6376" i="9"/>
  <c r="E6377" i="9"/>
  <c r="E6378" i="9"/>
  <c r="E6379" i="9"/>
  <c r="E6380" i="9"/>
  <c r="E6381" i="9"/>
  <c r="E6382" i="9"/>
  <c r="E6383" i="9"/>
  <c r="E6384" i="9"/>
  <c r="E6385" i="9"/>
  <c r="E6386" i="9"/>
  <c r="E6387" i="9"/>
  <c r="E6388" i="9"/>
  <c r="E6389" i="9"/>
  <c r="E6390" i="9"/>
  <c r="E6391" i="9"/>
  <c r="E6392" i="9"/>
  <c r="E6393" i="9"/>
  <c r="E6394" i="9"/>
  <c r="E6395" i="9"/>
  <c r="E6396" i="9"/>
  <c r="E6397" i="9"/>
  <c r="E6398" i="9"/>
  <c r="E6399" i="9"/>
  <c r="E6400" i="9"/>
  <c r="E6401" i="9"/>
  <c r="E6402" i="9"/>
  <c r="E6403" i="9"/>
  <c r="E6404" i="9"/>
  <c r="E6405" i="9"/>
  <c r="E6406" i="9"/>
  <c r="E6407" i="9"/>
  <c r="E6408" i="9"/>
  <c r="E6409" i="9"/>
  <c r="E6410" i="9"/>
  <c r="E6411" i="9"/>
  <c r="E6412" i="9"/>
  <c r="E6413" i="9"/>
  <c r="E6414" i="9"/>
  <c r="E6415" i="9"/>
  <c r="E6416" i="9"/>
  <c r="E6417" i="9"/>
  <c r="E6418" i="9"/>
  <c r="E6419" i="9"/>
  <c r="E6420" i="9"/>
  <c r="E6421" i="9"/>
  <c r="E6422" i="9"/>
  <c r="E6423" i="9"/>
  <c r="E6424" i="9"/>
  <c r="E6425" i="9"/>
  <c r="E6426" i="9"/>
  <c r="E6427" i="9"/>
  <c r="E6428" i="9"/>
  <c r="E6429" i="9"/>
  <c r="E6430" i="9"/>
  <c r="E6431" i="9"/>
  <c r="E6432" i="9"/>
  <c r="E6433" i="9"/>
  <c r="E6434" i="9"/>
  <c r="E6435" i="9"/>
  <c r="E6436" i="9"/>
  <c r="E6437" i="9"/>
  <c r="E6438" i="9"/>
  <c r="E6439" i="9"/>
  <c r="E6440" i="9"/>
  <c r="E6441" i="9"/>
  <c r="E6442" i="9"/>
  <c r="E6443" i="9"/>
  <c r="E6444" i="9"/>
  <c r="E6445" i="9"/>
  <c r="E6446" i="9"/>
  <c r="E6447" i="9"/>
  <c r="E6448" i="9"/>
  <c r="E6449" i="9"/>
  <c r="E6450" i="9"/>
  <c r="E6451" i="9"/>
  <c r="E6452" i="9"/>
  <c r="E6453" i="9"/>
  <c r="E6454" i="9"/>
  <c r="E6455" i="9"/>
  <c r="E6456" i="9"/>
  <c r="E6457" i="9"/>
  <c r="E6458" i="9"/>
  <c r="E6459" i="9"/>
  <c r="E6460" i="9"/>
  <c r="E6461" i="9"/>
  <c r="E6462" i="9"/>
  <c r="E6463" i="9"/>
  <c r="E6464" i="9"/>
  <c r="E6465" i="9"/>
  <c r="E6466" i="9"/>
  <c r="E6467" i="9"/>
  <c r="E6468" i="9"/>
  <c r="E6469" i="9"/>
  <c r="E6470" i="9"/>
  <c r="E6471" i="9"/>
  <c r="E6472" i="9"/>
  <c r="E6473" i="9"/>
  <c r="E6474" i="9"/>
  <c r="E6475" i="9"/>
  <c r="E6476" i="9"/>
  <c r="E6477" i="9"/>
  <c r="E6478" i="9"/>
  <c r="E6479" i="9"/>
  <c r="E6480" i="9"/>
  <c r="E6481" i="9"/>
  <c r="E6482" i="9"/>
  <c r="E6483" i="9"/>
  <c r="E6484" i="9"/>
  <c r="E6485" i="9"/>
  <c r="E6486" i="9"/>
  <c r="E6487" i="9"/>
  <c r="E6488" i="9"/>
  <c r="E6489" i="9"/>
  <c r="E6490" i="9"/>
  <c r="E6491" i="9"/>
  <c r="E6492" i="9"/>
  <c r="E6493" i="9"/>
  <c r="E6494" i="9"/>
  <c r="E6495" i="9"/>
  <c r="E6496" i="9"/>
  <c r="E6497" i="9"/>
  <c r="E6498" i="9"/>
  <c r="E6499" i="9"/>
  <c r="E6500" i="9"/>
  <c r="E6501" i="9"/>
  <c r="E6502" i="9"/>
  <c r="E6503" i="9"/>
  <c r="E6504" i="9"/>
  <c r="E6505" i="9"/>
  <c r="E6506" i="9"/>
  <c r="E6507" i="9"/>
  <c r="E6508" i="9"/>
  <c r="E6509" i="9"/>
  <c r="E6510" i="9"/>
  <c r="E6511" i="9"/>
  <c r="E6512" i="9"/>
  <c r="E6513" i="9"/>
  <c r="E6514" i="9"/>
  <c r="E6515" i="9"/>
  <c r="E6516" i="9"/>
  <c r="E6517" i="9"/>
  <c r="E6518" i="9"/>
  <c r="E6519" i="9"/>
  <c r="E6520" i="9"/>
  <c r="E6521" i="9"/>
  <c r="E6522" i="9"/>
  <c r="E6523" i="9"/>
  <c r="E6524" i="9"/>
  <c r="E6525" i="9"/>
  <c r="E6526" i="9"/>
  <c r="E6527" i="9"/>
  <c r="E6528" i="9"/>
  <c r="E6529" i="9"/>
  <c r="E6530" i="9"/>
  <c r="E6531" i="9"/>
  <c r="E6532" i="9"/>
  <c r="E6533" i="9"/>
  <c r="E6534" i="9"/>
  <c r="E6535" i="9"/>
  <c r="E6536" i="9"/>
  <c r="E6537" i="9"/>
  <c r="E6538" i="9"/>
  <c r="E6539" i="9"/>
  <c r="E6540" i="9"/>
  <c r="E6541" i="9"/>
  <c r="E6542" i="9"/>
  <c r="E6543" i="9"/>
  <c r="E6544" i="9"/>
  <c r="E6545" i="9"/>
  <c r="E6546" i="9"/>
  <c r="E6547" i="9"/>
  <c r="E6548" i="9"/>
  <c r="E6549" i="9"/>
  <c r="E6550" i="9"/>
  <c r="E6551" i="9"/>
  <c r="E6552" i="9"/>
  <c r="E6553" i="9"/>
  <c r="E6554" i="9"/>
  <c r="E6555" i="9"/>
  <c r="E6556" i="9"/>
  <c r="E6557" i="9"/>
  <c r="E6558" i="9"/>
  <c r="E6559" i="9"/>
  <c r="E6560" i="9"/>
  <c r="E6561" i="9"/>
  <c r="E6562" i="9"/>
  <c r="E6563" i="9"/>
  <c r="E6564" i="9"/>
  <c r="E6565" i="9"/>
  <c r="E6566" i="9"/>
  <c r="E6567" i="9"/>
  <c r="E6568" i="9"/>
  <c r="E6569" i="9"/>
  <c r="E6570" i="9"/>
  <c r="E6571" i="9"/>
  <c r="E6572" i="9"/>
  <c r="E6573" i="9"/>
  <c r="E6574" i="9"/>
  <c r="E6575" i="9"/>
  <c r="E6576" i="9"/>
  <c r="E6577" i="9"/>
  <c r="E6578" i="9"/>
  <c r="E6579" i="9"/>
  <c r="E6580" i="9"/>
  <c r="E6581" i="9"/>
  <c r="E6582" i="9"/>
  <c r="E6583" i="9"/>
  <c r="E6584" i="9"/>
  <c r="E6585" i="9"/>
  <c r="E6586" i="9"/>
  <c r="E6587" i="9"/>
  <c r="E6588" i="9"/>
  <c r="E6589" i="9"/>
  <c r="E6590" i="9"/>
  <c r="E6591" i="9"/>
  <c r="E6592" i="9"/>
  <c r="E6593" i="9"/>
  <c r="E6594" i="9"/>
  <c r="E6595" i="9"/>
  <c r="E6596" i="9"/>
  <c r="E6597" i="9"/>
  <c r="E6598" i="9"/>
  <c r="E6599" i="9"/>
  <c r="E6600" i="9"/>
  <c r="E6601" i="9"/>
  <c r="E6602" i="9"/>
  <c r="E6603" i="9"/>
  <c r="E6604" i="9"/>
  <c r="E6605" i="9"/>
  <c r="E6606" i="9"/>
  <c r="E6607" i="9"/>
  <c r="E6608" i="9"/>
  <c r="E6609" i="9"/>
  <c r="E6610" i="9"/>
  <c r="E6611" i="9"/>
  <c r="E6612" i="9"/>
  <c r="E6613" i="9"/>
  <c r="E6614" i="9"/>
  <c r="E6615" i="9"/>
  <c r="E6616" i="9"/>
  <c r="E6617" i="9"/>
  <c r="E6618" i="9"/>
  <c r="E6619" i="9"/>
  <c r="E6620" i="9"/>
  <c r="E6621" i="9"/>
  <c r="E6622" i="9"/>
  <c r="E6623" i="9"/>
  <c r="E6624" i="9"/>
  <c r="E6625" i="9"/>
  <c r="E6626" i="9"/>
  <c r="E6627" i="9"/>
  <c r="E6628" i="9"/>
  <c r="E6629" i="9"/>
  <c r="E6630" i="9"/>
  <c r="E6631" i="9"/>
  <c r="E6632" i="9"/>
  <c r="E6633" i="9"/>
  <c r="E6634" i="9"/>
  <c r="E6635" i="9"/>
  <c r="E6636" i="9"/>
  <c r="E6637" i="9"/>
  <c r="E6638" i="9"/>
  <c r="E6639" i="9"/>
  <c r="E6640" i="9"/>
  <c r="E6641" i="9"/>
  <c r="E6642" i="9"/>
  <c r="E6643" i="9"/>
  <c r="E6644" i="9"/>
  <c r="E6645" i="9"/>
  <c r="E6646" i="9"/>
  <c r="E6647" i="9"/>
  <c r="E6648" i="9"/>
  <c r="E6649" i="9"/>
  <c r="E6650" i="9"/>
  <c r="E6651" i="9"/>
  <c r="E6652" i="9"/>
  <c r="E6653" i="9"/>
  <c r="E6654" i="9"/>
  <c r="E6655" i="9"/>
  <c r="E6656" i="9"/>
  <c r="E6657" i="9"/>
  <c r="E6658" i="9"/>
  <c r="E6659" i="9"/>
  <c r="E6660" i="9"/>
  <c r="E6661" i="9"/>
  <c r="E6662" i="9"/>
  <c r="E6663" i="9"/>
  <c r="E6664" i="9"/>
  <c r="E6665" i="9"/>
  <c r="E6666" i="9"/>
  <c r="E6667" i="9"/>
  <c r="E6668" i="9"/>
  <c r="E6669" i="9"/>
  <c r="E6670" i="9"/>
  <c r="E6671" i="9"/>
  <c r="E6672" i="9"/>
  <c r="E6673" i="9"/>
  <c r="E6674" i="9"/>
  <c r="E6675" i="9"/>
  <c r="E6676" i="9"/>
  <c r="E6677" i="9"/>
  <c r="E6678" i="9"/>
  <c r="E6679" i="9"/>
  <c r="E6680" i="9"/>
  <c r="E6681" i="9"/>
  <c r="E6682" i="9"/>
  <c r="E6683" i="9"/>
  <c r="E6684" i="9"/>
  <c r="E6685" i="9"/>
  <c r="E6686" i="9"/>
  <c r="E6687" i="9"/>
  <c r="E6688" i="9"/>
  <c r="E6689" i="9"/>
  <c r="E6690" i="9"/>
  <c r="E6691" i="9"/>
  <c r="E6692" i="9"/>
  <c r="E6693" i="9"/>
  <c r="E6694" i="9"/>
  <c r="E6695" i="9"/>
  <c r="E6696" i="9"/>
  <c r="E6697" i="9"/>
  <c r="E6698" i="9"/>
  <c r="E6699" i="9"/>
  <c r="E6700" i="9"/>
  <c r="E6701" i="9"/>
  <c r="E6702" i="9"/>
  <c r="E6703" i="9"/>
  <c r="E6704" i="9"/>
  <c r="E6705" i="9"/>
  <c r="E6706" i="9"/>
  <c r="E6707" i="9"/>
  <c r="E6708" i="9"/>
  <c r="E6709" i="9"/>
  <c r="E6710" i="9"/>
  <c r="E6711" i="9"/>
  <c r="E6712" i="9"/>
  <c r="E6713" i="9"/>
  <c r="E6714" i="9"/>
  <c r="E6715" i="9"/>
  <c r="E6716" i="9"/>
  <c r="E6717" i="9"/>
  <c r="E6718" i="9"/>
  <c r="E6719" i="9"/>
  <c r="E6720" i="9"/>
  <c r="E6721" i="9"/>
  <c r="E6722" i="9"/>
  <c r="E6723" i="9"/>
  <c r="E6724" i="9"/>
  <c r="E6725" i="9"/>
  <c r="E6726" i="9"/>
  <c r="E6727" i="9"/>
  <c r="E6728" i="9"/>
  <c r="E6729" i="9"/>
  <c r="E6730" i="9"/>
  <c r="E6731" i="9"/>
  <c r="E6732" i="9"/>
  <c r="E6733" i="9"/>
  <c r="E6734" i="9"/>
  <c r="E6735" i="9"/>
  <c r="E6736" i="9"/>
  <c r="E6737" i="9"/>
  <c r="E6738" i="9"/>
  <c r="E6739" i="9"/>
  <c r="E6740" i="9"/>
  <c r="E6741" i="9"/>
  <c r="E6742" i="9"/>
  <c r="E6743" i="9"/>
  <c r="E6744" i="9"/>
  <c r="E6745" i="9"/>
  <c r="E6746" i="9"/>
  <c r="E6747" i="9"/>
  <c r="E6748" i="9"/>
  <c r="E6749" i="9"/>
  <c r="E6750" i="9"/>
  <c r="E6751" i="9"/>
  <c r="E6752" i="9"/>
  <c r="E6753" i="9"/>
  <c r="E6754" i="9"/>
  <c r="E6755" i="9"/>
  <c r="E6756" i="9"/>
  <c r="E6757" i="9"/>
  <c r="E6758" i="9"/>
  <c r="E6759" i="9"/>
  <c r="E6760" i="9"/>
  <c r="E6761" i="9"/>
  <c r="E6762" i="9"/>
  <c r="E6763" i="9"/>
  <c r="E6764" i="9"/>
  <c r="E6765" i="9"/>
  <c r="E6766" i="9"/>
  <c r="E6767" i="9"/>
  <c r="E6768" i="9"/>
  <c r="E6769" i="9"/>
  <c r="E6770" i="9"/>
  <c r="E6771" i="9"/>
  <c r="E6772" i="9"/>
  <c r="E6773" i="9"/>
  <c r="E6774" i="9"/>
  <c r="E6775" i="9"/>
  <c r="E6776" i="9"/>
  <c r="E6777" i="9"/>
  <c r="E6778" i="9"/>
  <c r="E6779" i="9"/>
  <c r="E6780" i="9"/>
  <c r="E6781" i="9"/>
  <c r="E6782" i="9"/>
  <c r="E6783" i="9"/>
  <c r="E6784" i="9"/>
  <c r="E6785" i="9"/>
  <c r="E6786" i="9"/>
  <c r="E6787" i="9"/>
  <c r="E6788" i="9"/>
  <c r="E6789" i="9"/>
  <c r="E6790" i="9"/>
  <c r="E6791" i="9"/>
  <c r="E6792" i="9"/>
  <c r="E6793" i="9"/>
  <c r="E6794" i="9"/>
  <c r="E6795" i="9"/>
  <c r="E6796" i="9"/>
  <c r="E6797" i="9"/>
  <c r="E6798" i="9"/>
  <c r="E6799" i="9"/>
  <c r="E6800" i="9"/>
  <c r="E6801" i="9"/>
  <c r="E6802" i="9"/>
  <c r="E6803" i="9"/>
  <c r="E6804" i="9"/>
  <c r="E6805" i="9"/>
  <c r="E6806" i="9"/>
  <c r="E6807" i="9"/>
  <c r="E6808" i="9"/>
  <c r="E6809" i="9"/>
  <c r="E6810" i="9"/>
  <c r="E6811" i="9"/>
  <c r="E6812" i="9"/>
  <c r="E6813" i="9"/>
  <c r="E6814" i="9"/>
  <c r="E6815" i="9"/>
  <c r="E6816" i="9"/>
  <c r="E6817" i="9"/>
  <c r="E6818" i="9"/>
  <c r="E6819" i="9"/>
  <c r="E6820" i="9"/>
  <c r="E6821" i="9"/>
  <c r="E6822" i="9"/>
  <c r="E6823" i="9"/>
  <c r="E6824" i="9"/>
  <c r="E6825" i="9"/>
  <c r="E6826" i="9"/>
  <c r="E6827" i="9"/>
  <c r="E6828" i="9"/>
  <c r="E6829" i="9"/>
  <c r="E6830" i="9"/>
  <c r="E6831" i="9"/>
  <c r="E6832" i="9"/>
  <c r="E6833" i="9"/>
  <c r="E6834" i="9"/>
  <c r="E6835" i="9"/>
  <c r="E6836" i="9"/>
  <c r="E6837" i="9"/>
  <c r="E6838" i="9"/>
  <c r="E6839" i="9"/>
  <c r="E6840" i="9"/>
  <c r="E6841" i="9"/>
  <c r="E6842" i="9"/>
  <c r="E6843" i="9"/>
  <c r="E6844" i="9"/>
  <c r="E6845" i="9"/>
  <c r="E6846" i="9"/>
  <c r="E6847" i="9"/>
  <c r="E6848" i="9"/>
  <c r="E6849" i="9"/>
  <c r="E6850" i="9"/>
  <c r="E6851" i="9"/>
  <c r="E6852" i="9"/>
  <c r="E6853" i="9"/>
  <c r="E6854" i="9"/>
  <c r="E6855" i="9"/>
  <c r="E6856" i="9"/>
  <c r="E6857" i="9"/>
  <c r="E6858" i="9"/>
  <c r="E6859" i="9"/>
  <c r="E6860" i="9"/>
  <c r="E6861" i="9"/>
  <c r="E6862" i="9"/>
  <c r="E6863" i="9"/>
  <c r="E6864" i="9"/>
  <c r="E6865" i="9"/>
  <c r="E6866" i="9"/>
  <c r="E6867" i="9"/>
  <c r="E6868" i="9"/>
  <c r="E6869" i="9"/>
  <c r="E6870" i="9"/>
  <c r="E6871" i="9"/>
  <c r="E6872" i="9"/>
  <c r="E6873" i="9"/>
  <c r="E6874" i="9"/>
  <c r="E6875" i="9"/>
  <c r="E6876" i="9"/>
  <c r="E6877" i="9"/>
  <c r="E6878" i="9"/>
  <c r="E6879" i="9"/>
  <c r="E6880" i="9"/>
  <c r="E6881" i="9"/>
  <c r="E6882" i="9"/>
  <c r="E6883" i="9"/>
  <c r="E6884" i="9"/>
  <c r="E6885" i="9"/>
  <c r="E6886" i="9"/>
  <c r="E6887" i="9"/>
  <c r="E6888" i="9"/>
  <c r="E6889" i="9"/>
  <c r="E6890" i="9"/>
  <c r="E6891" i="9"/>
  <c r="E6892" i="9"/>
  <c r="E6893" i="9"/>
  <c r="E6894" i="9"/>
  <c r="E6895" i="9"/>
  <c r="E6896" i="9"/>
  <c r="E6897" i="9"/>
  <c r="E6898" i="9"/>
  <c r="E6899" i="9"/>
  <c r="E6900" i="9"/>
  <c r="E6901" i="9"/>
  <c r="E6902" i="9"/>
  <c r="E6903" i="9"/>
  <c r="E6904" i="9"/>
  <c r="E6905" i="9"/>
  <c r="E6906" i="9"/>
  <c r="E6907" i="9"/>
  <c r="E6908" i="9"/>
  <c r="E6909" i="9"/>
  <c r="E6910" i="9"/>
  <c r="E6911" i="9"/>
  <c r="E6912" i="9"/>
  <c r="E6913" i="9"/>
  <c r="E6914" i="9"/>
  <c r="E6915" i="9"/>
  <c r="E6916" i="9"/>
  <c r="E6917" i="9"/>
  <c r="E6918" i="9"/>
  <c r="E6919" i="9"/>
  <c r="E6920" i="9"/>
  <c r="E6921" i="9"/>
  <c r="E6922" i="9"/>
  <c r="E6923" i="9"/>
  <c r="E6924" i="9"/>
  <c r="E6925" i="9"/>
  <c r="E6926" i="9"/>
  <c r="E6927" i="9"/>
  <c r="E6928" i="9"/>
  <c r="E6929" i="9"/>
  <c r="E6930" i="9"/>
  <c r="E6931" i="9"/>
  <c r="E6932" i="9"/>
  <c r="E6933" i="9"/>
  <c r="E6934" i="9"/>
  <c r="E6935" i="9"/>
  <c r="E6936" i="9"/>
  <c r="E6937" i="9"/>
  <c r="E6938" i="9"/>
  <c r="E6939" i="9"/>
  <c r="E6940" i="9"/>
  <c r="E6941" i="9"/>
  <c r="E6942" i="9"/>
  <c r="E6943" i="9"/>
  <c r="E6944" i="9"/>
  <c r="E6945" i="9"/>
  <c r="E6946" i="9"/>
  <c r="E6947" i="9"/>
  <c r="E6948" i="9"/>
  <c r="E6949" i="9"/>
  <c r="E6950" i="9"/>
  <c r="E6951" i="9"/>
  <c r="E6952" i="9"/>
  <c r="E6953" i="9"/>
  <c r="E6954" i="9"/>
  <c r="E6955" i="9"/>
  <c r="E6956" i="9"/>
  <c r="E6957" i="9"/>
  <c r="E6958" i="9"/>
  <c r="E6959" i="9"/>
  <c r="E6960" i="9"/>
  <c r="E6961" i="9"/>
  <c r="E6962" i="9"/>
  <c r="E6963" i="9"/>
  <c r="E6964" i="9"/>
  <c r="E6965" i="9"/>
  <c r="E6966" i="9"/>
  <c r="E6967" i="9"/>
  <c r="E6968" i="9"/>
  <c r="E6969" i="9"/>
  <c r="E6970" i="9"/>
  <c r="E6971" i="9"/>
  <c r="E6972" i="9"/>
  <c r="E6973" i="9"/>
  <c r="E6974" i="9"/>
  <c r="E6975" i="9"/>
  <c r="E6976" i="9"/>
  <c r="E6977" i="9"/>
  <c r="E6978" i="9"/>
  <c r="E6979" i="9"/>
  <c r="E6980" i="9"/>
  <c r="E6981" i="9"/>
  <c r="E6982" i="9"/>
  <c r="E6983" i="9"/>
  <c r="E6984" i="9"/>
  <c r="E6985" i="9"/>
  <c r="E6986" i="9"/>
  <c r="E6987" i="9"/>
  <c r="E6988" i="9"/>
  <c r="E6989" i="9"/>
  <c r="E6990" i="9"/>
  <c r="E6991" i="9"/>
  <c r="E6992" i="9"/>
  <c r="E6993" i="9"/>
  <c r="E6994" i="9"/>
  <c r="E6995" i="9"/>
  <c r="E6996" i="9"/>
  <c r="E6997" i="9"/>
  <c r="E6998" i="9"/>
  <c r="E6999" i="9"/>
  <c r="E7000" i="9"/>
  <c r="E7001" i="9"/>
  <c r="E7002" i="9"/>
  <c r="E7003" i="9"/>
  <c r="E7004" i="9"/>
  <c r="E7005" i="9"/>
  <c r="E7006" i="9"/>
  <c r="E7007" i="9"/>
  <c r="E7008" i="9"/>
  <c r="E7009" i="9"/>
  <c r="E7010" i="9"/>
  <c r="E7011" i="9"/>
  <c r="E7012" i="9"/>
  <c r="E7013" i="9"/>
  <c r="E7014" i="9"/>
  <c r="E7015" i="9"/>
  <c r="E7016" i="9"/>
  <c r="E7017" i="9"/>
  <c r="E7018" i="9"/>
  <c r="E7019" i="9"/>
  <c r="E7020" i="9"/>
  <c r="E7021" i="9"/>
  <c r="E7022" i="9"/>
  <c r="E7023" i="9"/>
  <c r="E7024" i="9"/>
  <c r="E7025" i="9"/>
  <c r="E7026" i="9"/>
  <c r="E7027" i="9"/>
  <c r="E7028" i="9"/>
  <c r="E7029" i="9"/>
  <c r="E7030" i="9"/>
  <c r="E7031" i="9"/>
  <c r="E7032" i="9"/>
  <c r="E7033" i="9"/>
  <c r="E7034" i="9"/>
  <c r="E7035" i="9"/>
  <c r="E7036" i="9"/>
  <c r="E7037" i="9"/>
  <c r="E7038" i="9"/>
  <c r="E7039" i="9"/>
  <c r="E7040" i="9"/>
  <c r="E7041" i="9"/>
  <c r="E7042" i="9"/>
  <c r="E7043" i="9"/>
  <c r="E7044" i="9"/>
  <c r="E7045" i="9"/>
  <c r="E7046" i="9"/>
  <c r="E7047" i="9"/>
  <c r="E7048" i="9"/>
  <c r="E7049" i="9"/>
  <c r="E7050" i="9"/>
  <c r="E7051" i="9"/>
  <c r="E7052" i="9"/>
  <c r="E7053" i="9"/>
  <c r="E7054" i="9"/>
  <c r="E7055" i="9"/>
  <c r="E7056" i="9"/>
  <c r="E7057" i="9"/>
  <c r="E7058" i="9"/>
  <c r="E7059" i="9"/>
  <c r="E7060" i="9"/>
  <c r="E7061" i="9"/>
  <c r="E7062" i="9"/>
  <c r="E7063" i="9"/>
  <c r="E7064" i="9"/>
  <c r="E7065" i="9"/>
  <c r="E7066" i="9"/>
  <c r="E7067" i="9"/>
  <c r="E7068" i="9"/>
  <c r="E7069" i="9"/>
  <c r="E7070" i="9"/>
  <c r="E7071" i="9"/>
  <c r="E7072" i="9"/>
  <c r="E7073" i="9"/>
  <c r="E7074" i="9"/>
  <c r="E7075" i="9"/>
  <c r="E7076" i="9"/>
  <c r="E7077" i="9"/>
  <c r="E7078" i="9"/>
  <c r="E7079" i="9"/>
  <c r="E7080" i="9"/>
  <c r="E7081" i="9"/>
  <c r="E7082" i="9"/>
  <c r="E7083" i="9"/>
  <c r="E7084" i="9"/>
  <c r="E7085" i="9"/>
  <c r="E7086" i="9"/>
  <c r="E7087" i="9"/>
  <c r="E7088" i="9"/>
  <c r="E7089" i="9"/>
  <c r="E7090" i="9"/>
  <c r="E7091" i="9"/>
  <c r="E7092" i="9"/>
  <c r="E7093" i="9"/>
  <c r="E7094" i="9"/>
  <c r="E7095" i="9"/>
  <c r="E7096" i="9"/>
  <c r="E7097" i="9"/>
  <c r="E7098" i="9"/>
  <c r="E7099" i="9"/>
  <c r="E7100" i="9"/>
  <c r="E7101" i="9"/>
  <c r="E7102" i="9"/>
  <c r="E7103" i="9"/>
  <c r="E7104" i="9"/>
  <c r="E7105" i="9"/>
  <c r="E7106" i="9"/>
  <c r="E7107" i="9"/>
  <c r="E7108" i="9"/>
  <c r="E7109" i="9"/>
  <c r="E7110" i="9"/>
  <c r="E7111" i="9"/>
  <c r="E7112" i="9"/>
  <c r="E7113" i="9"/>
  <c r="E7114" i="9"/>
  <c r="E7115" i="9"/>
  <c r="E7116" i="9"/>
  <c r="E7117" i="9"/>
  <c r="E7118" i="9"/>
  <c r="E7119" i="9"/>
  <c r="E7120" i="9"/>
  <c r="E7121" i="9"/>
  <c r="E7122" i="9"/>
  <c r="E7123" i="9"/>
  <c r="E7124" i="9"/>
  <c r="E7125" i="9"/>
  <c r="E7126" i="9"/>
  <c r="E7127" i="9"/>
  <c r="E7128" i="9"/>
  <c r="E7129" i="9"/>
  <c r="E7130" i="9"/>
  <c r="E7131" i="9"/>
  <c r="E7132" i="9"/>
  <c r="E7133" i="9"/>
  <c r="E7134" i="9"/>
  <c r="E7135" i="9"/>
  <c r="E7136" i="9"/>
  <c r="E7137" i="9"/>
  <c r="E7138" i="9"/>
  <c r="E7139" i="9"/>
  <c r="E7140" i="9"/>
  <c r="E7141" i="9"/>
  <c r="E7142" i="9"/>
  <c r="E7143" i="9"/>
  <c r="E7144" i="9"/>
  <c r="E7145" i="9"/>
  <c r="E7146" i="9"/>
  <c r="E7147" i="9"/>
  <c r="E7148" i="9"/>
  <c r="E7149" i="9"/>
  <c r="E7150" i="9"/>
  <c r="E7151" i="9"/>
  <c r="E7152" i="9"/>
  <c r="E7153" i="9"/>
  <c r="E7154" i="9"/>
  <c r="E7155" i="9"/>
  <c r="E7156" i="9"/>
  <c r="E7157" i="9"/>
  <c r="E7158" i="9"/>
  <c r="E7159" i="9"/>
  <c r="E7160" i="9"/>
  <c r="E7161" i="9"/>
  <c r="E7162" i="9"/>
  <c r="E7163" i="9"/>
  <c r="E7164" i="9"/>
  <c r="E7165" i="9"/>
  <c r="E7166" i="9"/>
  <c r="E7167" i="9"/>
  <c r="E7168" i="9"/>
  <c r="E7169" i="9"/>
  <c r="E7170" i="9"/>
  <c r="E7171" i="9"/>
  <c r="E7172" i="9"/>
  <c r="E7173" i="9"/>
  <c r="E7174" i="9"/>
  <c r="E7175" i="9"/>
  <c r="E7176" i="9"/>
  <c r="E7177" i="9"/>
  <c r="E7178" i="9"/>
  <c r="E7179" i="9"/>
  <c r="E7180" i="9"/>
  <c r="E7181" i="9"/>
  <c r="E7182" i="9"/>
  <c r="E7183" i="9"/>
  <c r="E7184" i="9"/>
  <c r="E7185" i="9"/>
  <c r="E7186" i="9"/>
  <c r="E7187" i="9"/>
  <c r="E7188" i="9"/>
  <c r="E7189" i="9"/>
  <c r="E7190" i="9"/>
  <c r="E7191" i="9"/>
  <c r="E7192" i="9"/>
  <c r="E7193" i="9"/>
  <c r="E7194" i="9"/>
  <c r="E7195" i="9"/>
  <c r="E7196" i="9"/>
  <c r="E7197" i="9"/>
  <c r="E7198" i="9"/>
  <c r="E7199" i="9"/>
  <c r="E7200" i="9"/>
  <c r="E7201" i="9"/>
  <c r="E7202" i="9"/>
  <c r="E7203" i="9"/>
  <c r="E7204" i="9"/>
  <c r="E7205" i="9"/>
  <c r="E7206" i="9"/>
  <c r="E7207" i="9"/>
  <c r="E7208" i="9"/>
  <c r="E7209" i="9"/>
  <c r="E7210" i="9"/>
  <c r="E7211" i="9"/>
  <c r="E7212" i="9"/>
  <c r="E7213" i="9"/>
  <c r="E7214" i="9"/>
  <c r="E7215" i="9"/>
  <c r="E7216" i="9"/>
  <c r="E7217" i="9"/>
  <c r="E7218" i="9"/>
  <c r="E7219" i="9"/>
  <c r="E7220" i="9"/>
  <c r="E7221" i="9"/>
  <c r="E7222" i="9"/>
  <c r="E7223" i="9"/>
  <c r="E7224" i="9"/>
  <c r="E7225" i="9"/>
  <c r="E7226" i="9"/>
  <c r="E7227" i="9"/>
  <c r="E7228" i="9"/>
  <c r="E7229" i="9"/>
  <c r="E7230" i="9"/>
  <c r="E7231" i="9"/>
  <c r="E7232" i="9"/>
  <c r="E7233" i="9"/>
  <c r="E7234" i="9"/>
  <c r="E7235" i="9"/>
  <c r="E7236" i="9"/>
  <c r="E7237" i="9"/>
  <c r="E7238" i="9"/>
  <c r="E7239" i="9"/>
  <c r="E7240" i="9"/>
  <c r="E7241" i="9"/>
  <c r="E7242" i="9"/>
  <c r="E7243" i="9"/>
  <c r="E7244" i="9"/>
  <c r="E7245" i="9"/>
  <c r="E7246" i="9"/>
  <c r="E7247" i="9"/>
  <c r="E7248" i="9"/>
  <c r="E7249" i="9"/>
  <c r="E7250" i="9"/>
  <c r="E7251" i="9"/>
  <c r="E7252" i="9"/>
  <c r="E7253" i="9"/>
  <c r="E7254" i="9"/>
  <c r="E7255" i="9"/>
  <c r="E7256" i="9"/>
  <c r="E7257" i="9"/>
  <c r="E7258" i="9"/>
  <c r="E7259" i="9"/>
  <c r="E7260" i="9"/>
  <c r="E7261" i="9"/>
  <c r="E7262" i="9"/>
  <c r="E7263" i="9"/>
  <c r="E7264" i="9"/>
  <c r="E7265" i="9"/>
  <c r="E7266" i="9"/>
  <c r="E7267" i="9"/>
  <c r="E7268" i="9"/>
  <c r="E7269" i="9"/>
  <c r="E7270" i="9"/>
  <c r="E7271" i="9"/>
  <c r="E7272" i="9"/>
  <c r="E7273" i="9"/>
  <c r="E7274" i="9"/>
  <c r="E7275" i="9"/>
  <c r="E7276" i="9"/>
  <c r="E7277" i="9"/>
  <c r="E7278" i="9"/>
  <c r="E7279" i="9"/>
  <c r="E7280" i="9"/>
  <c r="E7281" i="9"/>
  <c r="E7282" i="9"/>
  <c r="E7283" i="9"/>
  <c r="E7284" i="9"/>
  <c r="E7285" i="9"/>
  <c r="E7286" i="9"/>
  <c r="E7287" i="9"/>
  <c r="E7288" i="9"/>
  <c r="E7289" i="9"/>
  <c r="E7290" i="9"/>
  <c r="E7291" i="9"/>
  <c r="E7292" i="9"/>
  <c r="E7293" i="9"/>
  <c r="E7294" i="9"/>
  <c r="E7295" i="9"/>
  <c r="E7296" i="9"/>
  <c r="E7297" i="9"/>
  <c r="E7298" i="9"/>
  <c r="E7299" i="9"/>
  <c r="E7300" i="9"/>
  <c r="E7301" i="9"/>
  <c r="E7302" i="9"/>
  <c r="E7303" i="9"/>
  <c r="E7304" i="9"/>
  <c r="E7305" i="9"/>
  <c r="E7306" i="9"/>
  <c r="E7307" i="9"/>
  <c r="E7308" i="9"/>
  <c r="E7309" i="9"/>
  <c r="E7310" i="9"/>
  <c r="E7311" i="9"/>
  <c r="E7312" i="9"/>
  <c r="E7313" i="9"/>
  <c r="E7314" i="9"/>
  <c r="E7315" i="9"/>
  <c r="E7316" i="9"/>
  <c r="E7317" i="9"/>
  <c r="E7318" i="9"/>
  <c r="E7319" i="9"/>
  <c r="E7320" i="9"/>
  <c r="E7321" i="9"/>
  <c r="E7322" i="9"/>
  <c r="E7323" i="9"/>
  <c r="E7324" i="9"/>
  <c r="E7325" i="9"/>
  <c r="E7326" i="9"/>
  <c r="E7327" i="9"/>
  <c r="E7328" i="9"/>
  <c r="E7329" i="9"/>
  <c r="E7330" i="9"/>
  <c r="E7331" i="9"/>
  <c r="E7332" i="9"/>
  <c r="E7333" i="9"/>
  <c r="E7334" i="9"/>
  <c r="E7335" i="9"/>
  <c r="E7336" i="9"/>
  <c r="E7337" i="9"/>
  <c r="E7338" i="9"/>
  <c r="E7339" i="9"/>
  <c r="E7340" i="9"/>
  <c r="E7341" i="9"/>
  <c r="E7342" i="9"/>
  <c r="E7343" i="9"/>
  <c r="E7344" i="9"/>
  <c r="E7345" i="9"/>
  <c r="E7346" i="9"/>
  <c r="E7347" i="9"/>
  <c r="E7348" i="9"/>
  <c r="E7349" i="9"/>
  <c r="E7350" i="9"/>
  <c r="E7351" i="9"/>
  <c r="E7352" i="9"/>
  <c r="E7353" i="9"/>
  <c r="E7354" i="9"/>
  <c r="E7355" i="9"/>
  <c r="E7356" i="9"/>
  <c r="E7357" i="9"/>
  <c r="E7358" i="9"/>
  <c r="E7359" i="9"/>
  <c r="E7360" i="9"/>
  <c r="E7361" i="9"/>
  <c r="E7362" i="9"/>
  <c r="E7363" i="9"/>
  <c r="E7364" i="9"/>
  <c r="E7365" i="9"/>
  <c r="E7366" i="9"/>
  <c r="E7367" i="9"/>
  <c r="E7368" i="9"/>
  <c r="E7369" i="9"/>
  <c r="E7370" i="9"/>
  <c r="E7371" i="9"/>
  <c r="E7372" i="9"/>
  <c r="E7373" i="9"/>
  <c r="E7374" i="9"/>
  <c r="E7375" i="9"/>
  <c r="E7376" i="9"/>
  <c r="E7377" i="9"/>
  <c r="E7378" i="9"/>
  <c r="E7379" i="9"/>
  <c r="E7380" i="9"/>
  <c r="E7381" i="9"/>
  <c r="E7382" i="9"/>
  <c r="E7383" i="9"/>
  <c r="E7384" i="9"/>
  <c r="E7385" i="9"/>
  <c r="E7386" i="9"/>
  <c r="E7387" i="9"/>
  <c r="E7388" i="9"/>
  <c r="E7389" i="9"/>
  <c r="E7390" i="9"/>
  <c r="E7391" i="9"/>
  <c r="E7392" i="9"/>
  <c r="E7393" i="9"/>
  <c r="E7394" i="9"/>
  <c r="E7395" i="9"/>
  <c r="E7396" i="9"/>
  <c r="E7397" i="9"/>
  <c r="E7398" i="9"/>
  <c r="E7399" i="9"/>
  <c r="E7400" i="9"/>
  <c r="E7401" i="9"/>
  <c r="E7402" i="9"/>
  <c r="E7403" i="9"/>
  <c r="E7404" i="9"/>
  <c r="E7405" i="9"/>
  <c r="E7406" i="9"/>
  <c r="E7407" i="9"/>
  <c r="E7408" i="9"/>
  <c r="E7409" i="9"/>
  <c r="E7410" i="9"/>
  <c r="E7411" i="9"/>
  <c r="E7412" i="9"/>
  <c r="E7413" i="9"/>
  <c r="E7414" i="9"/>
  <c r="E7415" i="9"/>
  <c r="E7416" i="9"/>
  <c r="E7417" i="9"/>
  <c r="E7418" i="9"/>
  <c r="E7419" i="9"/>
  <c r="E7420" i="9"/>
  <c r="E7421" i="9"/>
  <c r="E7422" i="9"/>
  <c r="E7423" i="9"/>
  <c r="E7424" i="9"/>
  <c r="E7425" i="9"/>
  <c r="E7426" i="9"/>
  <c r="E7427" i="9"/>
  <c r="E7428" i="9"/>
  <c r="E7429" i="9"/>
  <c r="E7430" i="9"/>
  <c r="E7431" i="9"/>
  <c r="E7432" i="9"/>
  <c r="E7433" i="9"/>
  <c r="E7434" i="9"/>
  <c r="E7435" i="9"/>
  <c r="E7436" i="9"/>
  <c r="E7437" i="9"/>
  <c r="E7438" i="9"/>
  <c r="E7439" i="9"/>
  <c r="E7440" i="9"/>
  <c r="E7441" i="9"/>
  <c r="E7442" i="9"/>
  <c r="E7443" i="9"/>
  <c r="E7444" i="9"/>
  <c r="E7445" i="9"/>
  <c r="E7446" i="9"/>
  <c r="E7447" i="9"/>
  <c r="E7448" i="9"/>
  <c r="E7449" i="9"/>
  <c r="E7450" i="9"/>
  <c r="E7451" i="9"/>
  <c r="E7452" i="9"/>
  <c r="E7453" i="9"/>
  <c r="E7454" i="9"/>
  <c r="E7455" i="9"/>
  <c r="E7456" i="9"/>
  <c r="E7457" i="9"/>
  <c r="E7458" i="9"/>
  <c r="E7459" i="9"/>
  <c r="E7460" i="9"/>
  <c r="E7461" i="9"/>
  <c r="E7462" i="9"/>
  <c r="E7463" i="9"/>
  <c r="E7464" i="9"/>
  <c r="E7465" i="9"/>
  <c r="E7466" i="9"/>
  <c r="E7467" i="9"/>
  <c r="E7468" i="9"/>
  <c r="E7469" i="9"/>
  <c r="E7470" i="9"/>
  <c r="E7471" i="9"/>
  <c r="E7472" i="9"/>
  <c r="E7473" i="9"/>
  <c r="E7474" i="9"/>
  <c r="E7475" i="9"/>
  <c r="E7476" i="9"/>
  <c r="E7477" i="9"/>
  <c r="E7478" i="9"/>
  <c r="E7479" i="9"/>
  <c r="E7480" i="9"/>
  <c r="E7481" i="9"/>
  <c r="E7482" i="9"/>
  <c r="E7483" i="9"/>
  <c r="E7484" i="9"/>
  <c r="E7485" i="9"/>
  <c r="E7486" i="9"/>
  <c r="E7487" i="9"/>
  <c r="E7488" i="9"/>
  <c r="E7489" i="9"/>
  <c r="E7490" i="9"/>
  <c r="E7491" i="9"/>
  <c r="E7492" i="9"/>
  <c r="E7493" i="9"/>
  <c r="E7494" i="9"/>
  <c r="E7495" i="9"/>
  <c r="E7496" i="9"/>
  <c r="E7497" i="9"/>
  <c r="E7498" i="9"/>
  <c r="E7499" i="9"/>
  <c r="E7500" i="9"/>
  <c r="E7501" i="9"/>
  <c r="E7502" i="9"/>
  <c r="E7503" i="9"/>
  <c r="E7504" i="9"/>
  <c r="E7505" i="9"/>
  <c r="E7506" i="9"/>
  <c r="E7507" i="9"/>
  <c r="E7508" i="9"/>
  <c r="E7509" i="9"/>
  <c r="E7510" i="9"/>
  <c r="E7511" i="9"/>
  <c r="E7512" i="9"/>
  <c r="E7513" i="9"/>
  <c r="E7514" i="9"/>
  <c r="E7515" i="9"/>
  <c r="E7516" i="9"/>
  <c r="E7517" i="9"/>
  <c r="E7518" i="9"/>
  <c r="E7519" i="9"/>
  <c r="E7520" i="9"/>
  <c r="E7521" i="9"/>
  <c r="E7522" i="9"/>
  <c r="E7523" i="9"/>
  <c r="E7524" i="9"/>
  <c r="E7525" i="9"/>
  <c r="E7526" i="9"/>
  <c r="E7527" i="9"/>
  <c r="E7528" i="9"/>
  <c r="E7529" i="9"/>
  <c r="E7530" i="9"/>
  <c r="E7531" i="9"/>
  <c r="E7532" i="9"/>
  <c r="E7533" i="9"/>
  <c r="E7534" i="9"/>
  <c r="E7535" i="9"/>
  <c r="E7536" i="9"/>
  <c r="E7537" i="9"/>
  <c r="E7538" i="9"/>
  <c r="E7539" i="9"/>
  <c r="E7540" i="9"/>
  <c r="E7541" i="9"/>
  <c r="E7542" i="9"/>
  <c r="E7543" i="9"/>
  <c r="E7544" i="9"/>
  <c r="E7545" i="9"/>
  <c r="E7546" i="9"/>
  <c r="E7547" i="9"/>
  <c r="E7548" i="9"/>
  <c r="E7549" i="9"/>
  <c r="E7550" i="9"/>
  <c r="E7551" i="9"/>
  <c r="E7552" i="9"/>
  <c r="E7553" i="9"/>
  <c r="E7554" i="9"/>
  <c r="E7555" i="9"/>
  <c r="E7556" i="9"/>
  <c r="E7557" i="9"/>
  <c r="E7558" i="9"/>
  <c r="E7559" i="9"/>
  <c r="E7560" i="9"/>
  <c r="E7561" i="9"/>
  <c r="E7562" i="9"/>
  <c r="E7563" i="9"/>
  <c r="E7564" i="9"/>
  <c r="E7565" i="9"/>
  <c r="E7566" i="9"/>
  <c r="E7567" i="9"/>
  <c r="E7568" i="9"/>
  <c r="E7569" i="9"/>
  <c r="E7570" i="9"/>
  <c r="E7571" i="9"/>
  <c r="E7572" i="9"/>
  <c r="E7573" i="9"/>
  <c r="E7574" i="9"/>
  <c r="E7575" i="9"/>
  <c r="E7576" i="9"/>
  <c r="E7577" i="9"/>
  <c r="E7578" i="9"/>
  <c r="E7579" i="9"/>
  <c r="E7580" i="9"/>
  <c r="E7581" i="9"/>
  <c r="E7582" i="9"/>
  <c r="E7583" i="9"/>
  <c r="E7584" i="9"/>
  <c r="E7585" i="9"/>
  <c r="E7586" i="9"/>
  <c r="E7587" i="9"/>
  <c r="E7588" i="9"/>
  <c r="E7589" i="9"/>
  <c r="E7590" i="9"/>
  <c r="E7591" i="9"/>
  <c r="E7592" i="9"/>
  <c r="E7593" i="9"/>
  <c r="E7594" i="9"/>
  <c r="E7595" i="9"/>
  <c r="E7596" i="9"/>
  <c r="E7597" i="9"/>
  <c r="E7598" i="9"/>
  <c r="E7599" i="9"/>
  <c r="E7600" i="9"/>
  <c r="E7601" i="9"/>
  <c r="E7602" i="9"/>
  <c r="E7603" i="9"/>
  <c r="E7604" i="9"/>
  <c r="E7605" i="9"/>
  <c r="E7606" i="9"/>
  <c r="E7607" i="9"/>
  <c r="E7608" i="9"/>
  <c r="E7609" i="9"/>
  <c r="E7610" i="9"/>
  <c r="E7611" i="9"/>
  <c r="E7612" i="9"/>
  <c r="E7613" i="9"/>
  <c r="E7614" i="9"/>
  <c r="E7615" i="9"/>
  <c r="E7616" i="9"/>
  <c r="E7617" i="9"/>
  <c r="E7618" i="9"/>
  <c r="E7619" i="9"/>
  <c r="E7620" i="9"/>
  <c r="E7621" i="9"/>
  <c r="E7622" i="9"/>
  <c r="E7623" i="9"/>
  <c r="E7624" i="9"/>
  <c r="E7625" i="9"/>
  <c r="E7626" i="9"/>
  <c r="E7627" i="9"/>
  <c r="E7628" i="9"/>
  <c r="E7629" i="9"/>
  <c r="E7630" i="9"/>
  <c r="E7631" i="9"/>
  <c r="E7632" i="9"/>
  <c r="E7633" i="9"/>
  <c r="E7634" i="9"/>
  <c r="E7635" i="9"/>
  <c r="E7636" i="9"/>
  <c r="E7637" i="9"/>
  <c r="E7638" i="9"/>
  <c r="E7639" i="9"/>
  <c r="E7640" i="9"/>
  <c r="E7641" i="9"/>
  <c r="E7642" i="9"/>
  <c r="E7643" i="9"/>
  <c r="E7644" i="9"/>
  <c r="E7645" i="9"/>
  <c r="E7646" i="9"/>
  <c r="E7647" i="9"/>
  <c r="E7648" i="9"/>
  <c r="E7649" i="9"/>
  <c r="E7650" i="9"/>
  <c r="E7651" i="9"/>
  <c r="E7652" i="9"/>
  <c r="E7653" i="9"/>
  <c r="E7654" i="9"/>
  <c r="E7655" i="9"/>
  <c r="E7656" i="9"/>
  <c r="E7657" i="9"/>
  <c r="E7658" i="9"/>
  <c r="E7659" i="9"/>
  <c r="E7660" i="9"/>
  <c r="E7661" i="9"/>
  <c r="E7662" i="9"/>
  <c r="E7663" i="9"/>
  <c r="E7664" i="9"/>
  <c r="E7665" i="9"/>
  <c r="E7666" i="9"/>
  <c r="E7667" i="9"/>
  <c r="E7668" i="9"/>
  <c r="E7669" i="9"/>
  <c r="E7670" i="9"/>
  <c r="E7671" i="9"/>
  <c r="E7672" i="9"/>
  <c r="E7673" i="9"/>
  <c r="E7674" i="9"/>
  <c r="E7675" i="9"/>
  <c r="E7676" i="9"/>
  <c r="E7677" i="9"/>
  <c r="E7678" i="9"/>
  <c r="E7679" i="9"/>
  <c r="E7680" i="9"/>
  <c r="E7681" i="9"/>
  <c r="E7682" i="9"/>
  <c r="E7683" i="9"/>
  <c r="E7684" i="9"/>
  <c r="E7685" i="9"/>
  <c r="E7686" i="9"/>
  <c r="E7687" i="9"/>
  <c r="E7688" i="9"/>
  <c r="E7689" i="9"/>
  <c r="E7690" i="9"/>
  <c r="E7691" i="9"/>
  <c r="E7692" i="9"/>
  <c r="E7693" i="9"/>
  <c r="E7694" i="9"/>
  <c r="E7695" i="9"/>
  <c r="E7696" i="9"/>
  <c r="E7697" i="9"/>
  <c r="E7698" i="9"/>
  <c r="E7699" i="9"/>
  <c r="E7700" i="9"/>
  <c r="E7701" i="9"/>
  <c r="E7702" i="9"/>
  <c r="E7703" i="9"/>
  <c r="E7704" i="9"/>
  <c r="E7705" i="9"/>
  <c r="E7706" i="9"/>
  <c r="E7707" i="9"/>
  <c r="E7708" i="9"/>
  <c r="E7709" i="9"/>
  <c r="E7710" i="9"/>
  <c r="E7711" i="9"/>
  <c r="E7712" i="9"/>
  <c r="E7713" i="9"/>
  <c r="E7714" i="9"/>
  <c r="E7715" i="9"/>
  <c r="E7716" i="9"/>
  <c r="E7717" i="9"/>
  <c r="E7718" i="9"/>
  <c r="E7719" i="9"/>
  <c r="E7720" i="9"/>
  <c r="E7721" i="9"/>
  <c r="E7722" i="9"/>
  <c r="E7723" i="9"/>
  <c r="E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D5002" i="9"/>
  <c r="D5003" i="9"/>
  <c r="D5004" i="9"/>
  <c r="D5005" i="9"/>
  <c r="D5006" i="9"/>
  <c r="D5007" i="9"/>
  <c r="D5008" i="9"/>
  <c r="D5009" i="9"/>
  <c r="D5010" i="9"/>
  <c r="D5011" i="9"/>
  <c r="D5012" i="9"/>
  <c r="D5013" i="9"/>
  <c r="D5014" i="9"/>
  <c r="D5015" i="9"/>
  <c r="D5016" i="9"/>
  <c r="D5017" i="9"/>
  <c r="D5018" i="9"/>
  <c r="D5019" i="9"/>
  <c r="D5020" i="9"/>
  <c r="D5021" i="9"/>
  <c r="D5022" i="9"/>
  <c r="D5023" i="9"/>
  <c r="D5024" i="9"/>
  <c r="D5025" i="9"/>
  <c r="D5026" i="9"/>
  <c r="D5027" i="9"/>
  <c r="D5028" i="9"/>
  <c r="D5029" i="9"/>
  <c r="D5030" i="9"/>
  <c r="D5031" i="9"/>
  <c r="D5032" i="9"/>
  <c r="D5033" i="9"/>
  <c r="D5034" i="9"/>
  <c r="D5035" i="9"/>
  <c r="D5036" i="9"/>
  <c r="D5037" i="9"/>
  <c r="D5038" i="9"/>
  <c r="D5039" i="9"/>
  <c r="D5040" i="9"/>
  <c r="D5041" i="9"/>
  <c r="D5042" i="9"/>
  <c r="D5043" i="9"/>
  <c r="D5044" i="9"/>
  <c r="D5045" i="9"/>
  <c r="D5046" i="9"/>
  <c r="D5047" i="9"/>
  <c r="D5048" i="9"/>
  <c r="D5049" i="9"/>
  <c r="D5050" i="9"/>
  <c r="D5051" i="9"/>
  <c r="D5052" i="9"/>
  <c r="D5053" i="9"/>
  <c r="D5054" i="9"/>
  <c r="D5055" i="9"/>
  <c r="D5056" i="9"/>
  <c r="D5057" i="9"/>
  <c r="D5058" i="9"/>
  <c r="D5059" i="9"/>
  <c r="D5060" i="9"/>
  <c r="D5061" i="9"/>
  <c r="D5062" i="9"/>
  <c r="D5063" i="9"/>
  <c r="D5064" i="9"/>
  <c r="D5065" i="9"/>
  <c r="D5066" i="9"/>
  <c r="D5067" i="9"/>
  <c r="D5068" i="9"/>
  <c r="D5069" i="9"/>
  <c r="D5070" i="9"/>
  <c r="D5071" i="9"/>
  <c r="D5072" i="9"/>
  <c r="D5073" i="9"/>
  <c r="D5074" i="9"/>
  <c r="D5075" i="9"/>
  <c r="D5076" i="9"/>
  <c r="D5077" i="9"/>
  <c r="D5078" i="9"/>
  <c r="D5079" i="9"/>
  <c r="D5080" i="9"/>
  <c r="D5081" i="9"/>
  <c r="D5082" i="9"/>
  <c r="D5083" i="9"/>
  <c r="D5084" i="9"/>
  <c r="D5085" i="9"/>
  <c r="D5086" i="9"/>
  <c r="D5087" i="9"/>
  <c r="D5088" i="9"/>
  <c r="D5089" i="9"/>
  <c r="D5090" i="9"/>
  <c r="D5091" i="9"/>
  <c r="D5092" i="9"/>
  <c r="D5093" i="9"/>
  <c r="D5094" i="9"/>
  <c r="D5095" i="9"/>
  <c r="D5096" i="9"/>
  <c r="D5097" i="9"/>
  <c r="D5098" i="9"/>
  <c r="D5099" i="9"/>
  <c r="D5100" i="9"/>
  <c r="D5101" i="9"/>
  <c r="D5102" i="9"/>
  <c r="D5103" i="9"/>
  <c r="D5104" i="9"/>
  <c r="D5105" i="9"/>
  <c r="D5106" i="9"/>
  <c r="D5107" i="9"/>
  <c r="D5108" i="9"/>
  <c r="D5109" i="9"/>
  <c r="D5110" i="9"/>
  <c r="D5111" i="9"/>
  <c r="D5112" i="9"/>
  <c r="D5113" i="9"/>
  <c r="D5114" i="9"/>
  <c r="D5115" i="9"/>
  <c r="D5116" i="9"/>
  <c r="D5117" i="9"/>
  <c r="D5118" i="9"/>
  <c r="D5119" i="9"/>
  <c r="D5120" i="9"/>
  <c r="D5121" i="9"/>
  <c r="D5122" i="9"/>
  <c r="D5123" i="9"/>
  <c r="D5124" i="9"/>
  <c r="D5125" i="9"/>
  <c r="D5126" i="9"/>
  <c r="D5127" i="9"/>
  <c r="D5128" i="9"/>
  <c r="D5129" i="9"/>
  <c r="D5130" i="9"/>
  <c r="D5131" i="9"/>
  <c r="D5132" i="9"/>
  <c r="D5133" i="9"/>
  <c r="D5134" i="9"/>
  <c r="D5135" i="9"/>
  <c r="D5136" i="9"/>
  <c r="D5137" i="9"/>
  <c r="D5138" i="9"/>
  <c r="D5139" i="9"/>
  <c r="D5140" i="9"/>
  <c r="D5141" i="9"/>
  <c r="D5142" i="9"/>
  <c r="D5143" i="9"/>
  <c r="D5144" i="9"/>
  <c r="D5145" i="9"/>
  <c r="D5146" i="9"/>
  <c r="D5147" i="9"/>
  <c r="D5148" i="9"/>
  <c r="D5149" i="9"/>
  <c r="D5150" i="9"/>
  <c r="D5151" i="9"/>
  <c r="D5152" i="9"/>
  <c r="D5153" i="9"/>
  <c r="D5154" i="9"/>
  <c r="D5155" i="9"/>
  <c r="D5156" i="9"/>
  <c r="D5157" i="9"/>
  <c r="D5158" i="9"/>
  <c r="D5159" i="9"/>
  <c r="D5160" i="9"/>
  <c r="D5161" i="9"/>
  <c r="D5162" i="9"/>
  <c r="D5163" i="9"/>
  <c r="D5164" i="9"/>
  <c r="D5165" i="9"/>
  <c r="D5166" i="9"/>
  <c r="D5167" i="9"/>
  <c r="D5168" i="9"/>
  <c r="D5169" i="9"/>
  <c r="D5170" i="9"/>
  <c r="D5171" i="9"/>
  <c r="D5172" i="9"/>
  <c r="D5173" i="9"/>
  <c r="D5174" i="9"/>
  <c r="D5175" i="9"/>
  <c r="D5176" i="9"/>
  <c r="D5177" i="9"/>
  <c r="D5178" i="9"/>
  <c r="D5179" i="9"/>
  <c r="D5180" i="9"/>
  <c r="D5181" i="9"/>
  <c r="D5182" i="9"/>
  <c r="D5183" i="9"/>
  <c r="D5184" i="9"/>
  <c r="D5185" i="9"/>
  <c r="D5186" i="9"/>
  <c r="D5187" i="9"/>
  <c r="D5188" i="9"/>
  <c r="D5189" i="9"/>
  <c r="D5190" i="9"/>
  <c r="D5191" i="9"/>
  <c r="D5192" i="9"/>
  <c r="D5193" i="9"/>
  <c r="D5194" i="9"/>
  <c r="D5195" i="9"/>
  <c r="D5196" i="9"/>
  <c r="D5197" i="9"/>
  <c r="D5198" i="9"/>
  <c r="D5199" i="9"/>
  <c r="D5200" i="9"/>
  <c r="D5201" i="9"/>
  <c r="D5202" i="9"/>
  <c r="D5203" i="9"/>
  <c r="D5204" i="9"/>
  <c r="D5205" i="9"/>
  <c r="D5206" i="9"/>
  <c r="D5207" i="9"/>
  <c r="D5208" i="9"/>
  <c r="D5209" i="9"/>
  <c r="D5210" i="9"/>
  <c r="D5211" i="9"/>
  <c r="D5212" i="9"/>
  <c r="D5213" i="9"/>
  <c r="D5214" i="9"/>
  <c r="D5215" i="9"/>
  <c r="D5216" i="9"/>
  <c r="D5217" i="9"/>
  <c r="D5218" i="9"/>
  <c r="D5219" i="9"/>
  <c r="D5220" i="9"/>
  <c r="D5221" i="9"/>
  <c r="D5222" i="9"/>
  <c r="D5223" i="9"/>
  <c r="D5224" i="9"/>
  <c r="D5225" i="9"/>
  <c r="D5226" i="9"/>
  <c r="D5227" i="9"/>
  <c r="D5228" i="9"/>
  <c r="D5229" i="9"/>
  <c r="D5230" i="9"/>
  <c r="D5231" i="9"/>
  <c r="D5232" i="9"/>
  <c r="D5233" i="9"/>
  <c r="D5234" i="9"/>
  <c r="D5235" i="9"/>
  <c r="D5236" i="9"/>
  <c r="D5237" i="9"/>
  <c r="D5238" i="9"/>
  <c r="D5239" i="9"/>
  <c r="D5240" i="9"/>
  <c r="D5241" i="9"/>
  <c r="D5242" i="9"/>
  <c r="D5243" i="9"/>
  <c r="D5244" i="9"/>
  <c r="D5245" i="9"/>
  <c r="D5246" i="9"/>
  <c r="D5247" i="9"/>
  <c r="D5248" i="9"/>
  <c r="D5249" i="9"/>
  <c r="D5250" i="9"/>
  <c r="D5251" i="9"/>
  <c r="D5252" i="9"/>
  <c r="D5253" i="9"/>
  <c r="D5254" i="9"/>
  <c r="D5255" i="9"/>
  <c r="D5256" i="9"/>
  <c r="D5257" i="9"/>
  <c r="D5258" i="9"/>
  <c r="D5259" i="9"/>
  <c r="D5260" i="9"/>
  <c r="D5261" i="9"/>
  <c r="D5262" i="9"/>
  <c r="D5263" i="9"/>
  <c r="D5264" i="9"/>
  <c r="D5265" i="9"/>
  <c r="D5266" i="9"/>
  <c r="D5267" i="9"/>
  <c r="D5268" i="9"/>
  <c r="D5269" i="9"/>
  <c r="D5270" i="9"/>
  <c r="D5271" i="9"/>
  <c r="D5272" i="9"/>
  <c r="D5273" i="9"/>
  <c r="D5274" i="9"/>
  <c r="D5275" i="9"/>
  <c r="D5276" i="9"/>
  <c r="D5277" i="9"/>
  <c r="D5278" i="9"/>
  <c r="D5279" i="9"/>
  <c r="D5280" i="9"/>
  <c r="D5281" i="9"/>
  <c r="D5282" i="9"/>
  <c r="D5283" i="9"/>
  <c r="D5284" i="9"/>
  <c r="D5285" i="9"/>
  <c r="D5286" i="9"/>
  <c r="D5287" i="9"/>
  <c r="D5288" i="9"/>
  <c r="D5289" i="9"/>
  <c r="D5290" i="9"/>
  <c r="D5291" i="9"/>
  <c r="D5292" i="9"/>
  <c r="D5293" i="9"/>
  <c r="D5294" i="9"/>
  <c r="D5295" i="9"/>
  <c r="D5296" i="9"/>
  <c r="D5297" i="9"/>
  <c r="D5298" i="9"/>
  <c r="D5299" i="9"/>
  <c r="D5300" i="9"/>
  <c r="D5301" i="9"/>
  <c r="D5302" i="9"/>
  <c r="D5303" i="9"/>
  <c r="D5304" i="9"/>
  <c r="D5305" i="9"/>
  <c r="D5306" i="9"/>
  <c r="D5307" i="9"/>
  <c r="D5308" i="9"/>
  <c r="D5309" i="9"/>
  <c r="D5310" i="9"/>
  <c r="D5311" i="9"/>
  <c r="D5312" i="9"/>
  <c r="D5313" i="9"/>
  <c r="D5314" i="9"/>
  <c r="D5315" i="9"/>
  <c r="D5316" i="9"/>
  <c r="D5317" i="9"/>
  <c r="D5318" i="9"/>
  <c r="D5319" i="9"/>
  <c r="D5320" i="9"/>
  <c r="D5321" i="9"/>
  <c r="D5322" i="9"/>
  <c r="D5323" i="9"/>
  <c r="D5324" i="9"/>
  <c r="D5325" i="9"/>
  <c r="D5326" i="9"/>
  <c r="D5327" i="9"/>
  <c r="D5328" i="9"/>
  <c r="D5329" i="9"/>
  <c r="D5330" i="9"/>
  <c r="D5331" i="9"/>
  <c r="D5332" i="9"/>
  <c r="D5333" i="9"/>
  <c r="D5334" i="9"/>
  <c r="D5335" i="9"/>
  <c r="D5336" i="9"/>
  <c r="D5337" i="9"/>
  <c r="D5338" i="9"/>
  <c r="D5339" i="9"/>
  <c r="D5340" i="9"/>
  <c r="D5341" i="9"/>
  <c r="D5342" i="9"/>
  <c r="D5343" i="9"/>
  <c r="D5344" i="9"/>
  <c r="D5345" i="9"/>
  <c r="D5346" i="9"/>
  <c r="D5347" i="9"/>
  <c r="D5348" i="9"/>
  <c r="D5349" i="9"/>
  <c r="D5350" i="9"/>
  <c r="D5351" i="9"/>
  <c r="D5352" i="9"/>
  <c r="D5353" i="9"/>
  <c r="D5354" i="9"/>
  <c r="D5355" i="9"/>
  <c r="D5356" i="9"/>
  <c r="D5357" i="9"/>
  <c r="D5358" i="9"/>
  <c r="D5359" i="9"/>
  <c r="D5360" i="9"/>
  <c r="D5361" i="9"/>
  <c r="D5362" i="9"/>
  <c r="D5363" i="9"/>
  <c r="D5364" i="9"/>
  <c r="D5365" i="9"/>
  <c r="D5366" i="9"/>
  <c r="D5367" i="9"/>
  <c r="D5368" i="9"/>
  <c r="D5369" i="9"/>
  <c r="D5370" i="9"/>
  <c r="D5371" i="9"/>
  <c r="D5372" i="9"/>
  <c r="D5373" i="9"/>
  <c r="D5374" i="9"/>
  <c r="D5375" i="9"/>
  <c r="D5376" i="9"/>
  <c r="D5377" i="9"/>
  <c r="D5378" i="9"/>
  <c r="D5379" i="9"/>
  <c r="D5380" i="9"/>
  <c r="D5381" i="9"/>
  <c r="D5382" i="9"/>
  <c r="D5383" i="9"/>
  <c r="D5384" i="9"/>
  <c r="D5385" i="9"/>
  <c r="D5386" i="9"/>
  <c r="D5387" i="9"/>
  <c r="D5388" i="9"/>
  <c r="D5389" i="9"/>
  <c r="D5390" i="9"/>
  <c r="D5391" i="9"/>
  <c r="D5392" i="9"/>
  <c r="D5393" i="9"/>
  <c r="D5394" i="9"/>
  <c r="D5395" i="9"/>
  <c r="D5396" i="9"/>
  <c r="D5397" i="9"/>
  <c r="D5398" i="9"/>
  <c r="D5399" i="9"/>
  <c r="D5400" i="9"/>
  <c r="D5401" i="9"/>
  <c r="D5402" i="9"/>
  <c r="D5403" i="9"/>
  <c r="D5404" i="9"/>
  <c r="D5405" i="9"/>
  <c r="D5406" i="9"/>
  <c r="D5407" i="9"/>
  <c r="D5408" i="9"/>
  <c r="D5409" i="9"/>
  <c r="D5410" i="9"/>
  <c r="D5411" i="9"/>
  <c r="D5412" i="9"/>
  <c r="D5413" i="9"/>
  <c r="D5414" i="9"/>
  <c r="D5415" i="9"/>
  <c r="D5416" i="9"/>
  <c r="D5417" i="9"/>
  <c r="D5418" i="9"/>
  <c r="D5419" i="9"/>
  <c r="D5420" i="9"/>
  <c r="D5421" i="9"/>
  <c r="D5422" i="9"/>
  <c r="D5423" i="9"/>
  <c r="D5424" i="9"/>
  <c r="D5425" i="9"/>
  <c r="D5426" i="9"/>
  <c r="D5427" i="9"/>
  <c r="D5428" i="9"/>
  <c r="D5429" i="9"/>
  <c r="D5430" i="9"/>
  <c r="D5431" i="9"/>
  <c r="D5432" i="9"/>
  <c r="D5433" i="9"/>
  <c r="D5434" i="9"/>
  <c r="D5435" i="9"/>
  <c r="D5436" i="9"/>
  <c r="D5437" i="9"/>
  <c r="D5438" i="9"/>
  <c r="D5439" i="9"/>
  <c r="D5440" i="9"/>
  <c r="D5441" i="9"/>
  <c r="D5442" i="9"/>
  <c r="D5443" i="9"/>
  <c r="D5444" i="9"/>
  <c r="D5445" i="9"/>
  <c r="D5446" i="9"/>
  <c r="D5447" i="9"/>
  <c r="D5448" i="9"/>
  <c r="D5449" i="9"/>
  <c r="D5450" i="9"/>
  <c r="D5451" i="9"/>
  <c r="D5452" i="9"/>
  <c r="D5453" i="9"/>
  <c r="D5454" i="9"/>
  <c r="D5455" i="9"/>
  <c r="D5456" i="9"/>
  <c r="D5457" i="9"/>
  <c r="D5458" i="9"/>
  <c r="D5459" i="9"/>
  <c r="D5460" i="9"/>
  <c r="D5461" i="9"/>
  <c r="D5462" i="9"/>
  <c r="D5463" i="9"/>
  <c r="D5464" i="9"/>
  <c r="D5465" i="9"/>
  <c r="D5466" i="9"/>
  <c r="D5467" i="9"/>
  <c r="D5468" i="9"/>
  <c r="D5469" i="9"/>
  <c r="D5470" i="9"/>
  <c r="D5471" i="9"/>
  <c r="D5472" i="9"/>
  <c r="D5473" i="9"/>
  <c r="D5474" i="9"/>
  <c r="D5475" i="9"/>
  <c r="D5476" i="9"/>
  <c r="D5477" i="9"/>
  <c r="D5478" i="9"/>
  <c r="D5479" i="9"/>
  <c r="D5480" i="9"/>
  <c r="D5481" i="9"/>
  <c r="D5482" i="9"/>
  <c r="D5483" i="9"/>
  <c r="D5484" i="9"/>
  <c r="D5485" i="9"/>
  <c r="D5486" i="9"/>
  <c r="D5487" i="9"/>
  <c r="D5488" i="9"/>
  <c r="D5489" i="9"/>
  <c r="D5490" i="9"/>
  <c r="D5491" i="9"/>
  <c r="D5492" i="9"/>
  <c r="D5493" i="9"/>
  <c r="D5494" i="9"/>
  <c r="D5495" i="9"/>
  <c r="D5496" i="9"/>
  <c r="D5497" i="9"/>
  <c r="D5498" i="9"/>
  <c r="D5499" i="9"/>
  <c r="D5500" i="9"/>
  <c r="D5501" i="9"/>
  <c r="D5502" i="9"/>
  <c r="D5503" i="9"/>
  <c r="D5504" i="9"/>
  <c r="D5505" i="9"/>
  <c r="D5506" i="9"/>
  <c r="D5507" i="9"/>
  <c r="D5508" i="9"/>
  <c r="D5509" i="9"/>
  <c r="D5510" i="9"/>
  <c r="D5511" i="9"/>
  <c r="D5512" i="9"/>
  <c r="D5513" i="9"/>
  <c r="D5514" i="9"/>
  <c r="D5515" i="9"/>
  <c r="D5516" i="9"/>
  <c r="D5517" i="9"/>
  <c r="D5518" i="9"/>
  <c r="D5519" i="9"/>
  <c r="D5520" i="9"/>
  <c r="D5521" i="9"/>
  <c r="D5522" i="9"/>
  <c r="D5523" i="9"/>
  <c r="D5524" i="9"/>
  <c r="D5525" i="9"/>
  <c r="D5526" i="9"/>
  <c r="D5527" i="9"/>
  <c r="D5528" i="9"/>
  <c r="D5529" i="9"/>
  <c r="D5530" i="9"/>
  <c r="D5531" i="9"/>
  <c r="D5532" i="9"/>
  <c r="D5533" i="9"/>
  <c r="D5534" i="9"/>
  <c r="D5535" i="9"/>
  <c r="D5536" i="9"/>
  <c r="D5537" i="9"/>
  <c r="D5538" i="9"/>
  <c r="D5539" i="9"/>
  <c r="D5540" i="9"/>
  <c r="D5541" i="9"/>
  <c r="D5542" i="9"/>
  <c r="D5543" i="9"/>
  <c r="D5544" i="9"/>
  <c r="D5545" i="9"/>
  <c r="D5546" i="9"/>
  <c r="D5547" i="9"/>
  <c r="D5548" i="9"/>
  <c r="D5549" i="9"/>
  <c r="D5550" i="9"/>
  <c r="D5551" i="9"/>
  <c r="D5552" i="9"/>
  <c r="D5553" i="9"/>
  <c r="D5554" i="9"/>
  <c r="D5555" i="9"/>
  <c r="D5556" i="9"/>
  <c r="D5557" i="9"/>
  <c r="D5558" i="9"/>
  <c r="D5559" i="9"/>
  <c r="D5560" i="9"/>
  <c r="D5561" i="9"/>
  <c r="D5562" i="9"/>
  <c r="D5563" i="9"/>
  <c r="D5564" i="9"/>
  <c r="D5565" i="9"/>
  <c r="D5566" i="9"/>
  <c r="D5567" i="9"/>
  <c r="D5568" i="9"/>
  <c r="D5569" i="9"/>
  <c r="D5570" i="9"/>
  <c r="D5571" i="9"/>
  <c r="D5572" i="9"/>
  <c r="D5573" i="9"/>
  <c r="D5574" i="9"/>
  <c r="D5575" i="9"/>
  <c r="D5576" i="9"/>
  <c r="D5577" i="9"/>
  <c r="D5578" i="9"/>
  <c r="D5579" i="9"/>
  <c r="D5580" i="9"/>
  <c r="D5581" i="9"/>
  <c r="D5582" i="9"/>
  <c r="D5583" i="9"/>
  <c r="D5584" i="9"/>
  <c r="D5585" i="9"/>
  <c r="D5586" i="9"/>
  <c r="D5587" i="9"/>
  <c r="D5588" i="9"/>
  <c r="D5589" i="9"/>
  <c r="D5590" i="9"/>
  <c r="D5591" i="9"/>
  <c r="D5592" i="9"/>
  <c r="D5593" i="9"/>
  <c r="D5594" i="9"/>
  <c r="D5595" i="9"/>
  <c r="D5596" i="9"/>
  <c r="D5597" i="9"/>
  <c r="D5598" i="9"/>
  <c r="D5599" i="9"/>
  <c r="D5600" i="9"/>
  <c r="D5601" i="9"/>
  <c r="D5602" i="9"/>
  <c r="D5603" i="9"/>
  <c r="D5604" i="9"/>
  <c r="D5605" i="9"/>
  <c r="D5606" i="9"/>
  <c r="D5607" i="9"/>
  <c r="D5608" i="9"/>
  <c r="D5609" i="9"/>
  <c r="D5610" i="9"/>
  <c r="D5611" i="9"/>
  <c r="D5612" i="9"/>
  <c r="D5613" i="9"/>
  <c r="D5614" i="9"/>
  <c r="D5615" i="9"/>
  <c r="D5616" i="9"/>
  <c r="D5617" i="9"/>
  <c r="D5618" i="9"/>
  <c r="D5619" i="9"/>
  <c r="D5620" i="9"/>
  <c r="D5621" i="9"/>
  <c r="D5622" i="9"/>
  <c r="D5623" i="9"/>
  <c r="D5624" i="9"/>
  <c r="D5625" i="9"/>
  <c r="D5626" i="9"/>
  <c r="D5627" i="9"/>
  <c r="D5628" i="9"/>
  <c r="D5629" i="9"/>
  <c r="D5630" i="9"/>
  <c r="D5631" i="9"/>
  <c r="D5632" i="9"/>
  <c r="D5633" i="9"/>
  <c r="D5634" i="9"/>
  <c r="D5635" i="9"/>
  <c r="D5636" i="9"/>
  <c r="D5637" i="9"/>
  <c r="D5638" i="9"/>
  <c r="D5639" i="9"/>
  <c r="D5640" i="9"/>
  <c r="D5641" i="9"/>
  <c r="D5642" i="9"/>
  <c r="D5643" i="9"/>
  <c r="D5644" i="9"/>
  <c r="D5645" i="9"/>
  <c r="D5646" i="9"/>
  <c r="D5647" i="9"/>
  <c r="D5648" i="9"/>
  <c r="D5649" i="9"/>
  <c r="D5650" i="9"/>
  <c r="D5651" i="9"/>
  <c r="D5652" i="9"/>
  <c r="D5653" i="9"/>
  <c r="D5654" i="9"/>
  <c r="D5655" i="9"/>
  <c r="D5656" i="9"/>
  <c r="D5657" i="9"/>
  <c r="D5658" i="9"/>
  <c r="D5659" i="9"/>
  <c r="D5660" i="9"/>
  <c r="D5661" i="9"/>
  <c r="D5662" i="9"/>
  <c r="D5663" i="9"/>
  <c r="D5664" i="9"/>
  <c r="D5665" i="9"/>
  <c r="D5666" i="9"/>
  <c r="D5667" i="9"/>
  <c r="D5668" i="9"/>
  <c r="D5669" i="9"/>
  <c r="D5670" i="9"/>
  <c r="D5671" i="9"/>
  <c r="D5672" i="9"/>
  <c r="D5673" i="9"/>
  <c r="D5674" i="9"/>
  <c r="D5675" i="9"/>
  <c r="D5676" i="9"/>
  <c r="D5677" i="9"/>
  <c r="D5678" i="9"/>
  <c r="D5679" i="9"/>
  <c r="D5680" i="9"/>
  <c r="D5681" i="9"/>
  <c r="D5682" i="9"/>
  <c r="D5683" i="9"/>
  <c r="D5684" i="9"/>
  <c r="D5685" i="9"/>
  <c r="D5686" i="9"/>
  <c r="D5687" i="9"/>
  <c r="D5688" i="9"/>
  <c r="D5689" i="9"/>
  <c r="D5690" i="9"/>
  <c r="D5691" i="9"/>
  <c r="D5692" i="9"/>
  <c r="D5693" i="9"/>
  <c r="D5694" i="9"/>
  <c r="D5695" i="9"/>
  <c r="D5696" i="9"/>
  <c r="D5697" i="9"/>
  <c r="D5698" i="9"/>
  <c r="D5699" i="9"/>
  <c r="D5700" i="9"/>
  <c r="D5701" i="9"/>
  <c r="D5702" i="9"/>
  <c r="D5703" i="9"/>
  <c r="D5704" i="9"/>
  <c r="D5705" i="9"/>
  <c r="D5706" i="9"/>
  <c r="D5707" i="9"/>
  <c r="D5708" i="9"/>
  <c r="D5709" i="9"/>
  <c r="D5710" i="9"/>
  <c r="D5711" i="9"/>
  <c r="D5712" i="9"/>
  <c r="D5713" i="9"/>
  <c r="D5714" i="9"/>
  <c r="D5715" i="9"/>
  <c r="D5716" i="9"/>
  <c r="D5717" i="9"/>
  <c r="D5718" i="9"/>
  <c r="D5719" i="9"/>
  <c r="D5720" i="9"/>
  <c r="D5721" i="9"/>
  <c r="D5722" i="9"/>
  <c r="D5723" i="9"/>
  <c r="D5724" i="9"/>
  <c r="D5725" i="9"/>
  <c r="D5726" i="9"/>
  <c r="D5727" i="9"/>
  <c r="D5728" i="9"/>
  <c r="D5729" i="9"/>
  <c r="D5730" i="9"/>
  <c r="D5731" i="9"/>
  <c r="D5732" i="9"/>
  <c r="D5733" i="9"/>
  <c r="D5734" i="9"/>
  <c r="D5735" i="9"/>
  <c r="D5736" i="9"/>
  <c r="D5737" i="9"/>
  <c r="D5738" i="9"/>
  <c r="D5739" i="9"/>
  <c r="D5740" i="9"/>
  <c r="D5741" i="9"/>
  <c r="D5742" i="9"/>
  <c r="D5743" i="9"/>
  <c r="D5744" i="9"/>
  <c r="D5745" i="9"/>
  <c r="D5746" i="9"/>
  <c r="D5747" i="9"/>
  <c r="D5748" i="9"/>
  <c r="D5749" i="9"/>
  <c r="D5750" i="9"/>
  <c r="D5751" i="9"/>
  <c r="D5752" i="9"/>
  <c r="D5753" i="9"/>
  <c r="D5754" i="9"/>
  <c r="D5755" i="9"/>
  <c r="D5756" i="9"/>
  <c r="D5757" i="9"/>
  <c r="D5758" i="9"/>
  <c r="D5759" i="9"/>
  <c r="D5760" i="9"/>
  <c r="D5761" i="9"/>
  <c r="D5762" i="9"/>
  <c r="D5763" i="9"/>
  <c r="D5764" i="9"/>
  <c r="D5765" i="9"/>
  <c r="D5766" i="9"/>
  <c r="D5767" i="9"/>
  <c r="D5768" i="9"/>
  <c r="D5769" i="9"/>
  <c r="D5770" i="9"/>
  <c r="D5771" i="9"/>
  <c r="D5772" i="9"/>
  <c r="D5773" i="9"/>
  <c r="D5774" i="9"/>
  <c r="D5775" i="9"/>
  <c r="D5776" i="9"/>
  <c r="D5777" i="9"/>
  <c r="D5778" i="9"/>
  <c r="D5779" i="9"/>
  <c r="D5780" i="9"/>
  <c r="D5781" i="9"/>
  <c r="D5782" i="9"/>
  <c r="D5783" i="9"/>
  <c r="D5784" i="9"/>
  <c r="D5785" i="9"/>
  <c r="D5786" i="9"/>
  <c r="D5787" i="9"/>
  <c r="D5788" i="9"/>
  <c r="D5789" i="9"/>
  <c r="D5790" i="9"/>
  <c r="D5791" i="9"/>
  <c r="D5792" i="9"/>
  <c r="D5793" i="9"/>
  <c r="D5794" i="9"/>
  <c r="D5795" i="9"/>
  <c r="D5796" i="9"/>
  <c r="D5797" i="9"/>
  <c r="D5798" i="9"/>
  <c r="D5799" i="9"/>
  <c r="D5800" i="9"/>
  <c r="D5801" i="9"/>
  <c r="D5802" i="9"/>
  <c r="D5803" i="9"/>
  <c r="D5804" i="9"/>
  <c r="D5805" i="9"/>
  <c r="D5806" i="9"/>
  <c r="D5807" i="9"/>
  <c r="D5808" i="9"/>
  <c r="D5809" i="9"/>
  <c r="D5810" i="9"/>
  <c r="D5811" i="9"/>
  <c r="D5812" i="9"/>
  <c r="D5813" i="9"/>
  <c r="D5814" i="9"/>
  <c r="D5815" i="9"/>
  <c r="D5816" i="9"/>
  <c r="D5817" i="9"/>
  <c r="D5818" i="9"/>
  <c r="D5819" i="9"/>
  <c r="D5820" i="9"/>
  <c r="D5821" i="9"/>
  <c r="D5822" i="9"/>
  <c r="D5823" i="9"/>
  <c r="D5824" i="9"/>
  <c r="D5825" i="9"/>
  <c r="D5826" i="9"/>
  <c r="D5827" i="9"/>
  <c r="D5828" i="9"/>
  <c r="D5829" i="9"/>
  <c r="D5830" i="9"/>
  <c r="D5831" i="9"/>
  <c r="D5832" i="9"/>
  <c r="D5833" i="9"/>
  <c r="D5834" i="9"/>
  <c r="D5835" i="9"/>
  <c r="D5836" i="9"/>
  <c r="D5837" i="9"/>
  <c r="D5838" i="9"/>
  <c r="D5839" i="9"/>
  <c r="D5840" i="9"/>
  <c r="D5841" i="9"/>
  <c r="D5842" i="9"/>
  <c r="D5843" i="9"/>
  <c r="D5844" i="9"/>
  <c r="D5845" i="9"/>
  <c r="D5846" i="9"/>
  <c r="D5847" i="9"/>
  <c r="D5848" i="9"/>
  <c r="D5849" i="9"/>
  <c r="D5850" i="9"/>
  <c r="D5851" i="9"/>
  <c r="D5852" i="9"/>
  <c r="D5853" i="9"/>
  <c r="D5854" i="9"/>
  <c r="D5855" i="9"/>
  <c r="D5856" i="9"/>
  <c r="D5857" i="9"/>
  <c r="D5858" i="9"/>
  <c r="D5859" i="9"/>
  <c r="D5860" i="9"/>
  <c r="D5861" i="9"/>
  <c r="D5862" i="9"/>
  <c r="D5863" i="9"/>
  <c r="D5864" i="9"/>
  <c r="D5865" i="9"/>
  <c r="D5866" i="9"/>
  <c r="D5867" i="9"/>
  <c r="D5868" i="9"/>
  <c r="D5869" i="9"/>
  <c r="D5870" i="9"/>
  <c r="D5871" i="9"/>
  <c r="D5872" i="9"/>
  <c r="D5873" i="9"/>
  <c r="D5874" i="9"/>
  <c r="D5875" i="9"/>
  <c r="D5876" i="9"/>
  <c r="D5877" i="9"/>
  <c r="D5878" i="9"/>
  <c r="D5879" i="9"/>
  <c r="D5880" i="9"/>
  <c r="D5881" i="9"/>
  <c r="D5882" i="9"/>
  <c r="D5883" i="9"/>
  <c r="D5884" i="9"/>
  <c r="D5885" i="9"/>
  <c r="D5886" i="9"/>
  <c r="D5887" i="9"/>
  <c r="D5888" i="9"/>
  <c r="D5889" i="9"/>
  <c r="D5890" i="9"/>
  <c r="D5891" i="9"/>
  <c r="D5892" i="9"/>
  <c r="D5893" i="9"/>
  <c r="D5894" i="9"/>
  <c r="D5895" i="9"/>
  <c r="D5896" i="9"/>
  <c r="D5897" i="9"/>
  <c r="D5898" i="9"/>
  <c r="D5899" i="9"/>
  <c r="D5900" i="9"/>
  <c r="D5901" i="9"/>
  <c r="D5902" i="9"/>
  <c r="D5903" i="9"/>
  <c r="D5904" i="9"/>
  <c r="D5905" i="9"/>
  <c r="D5906" i="9"/>
  <c r="D5907" i="9"/>
  <c r="D5908" i="9"/>
  <c r="D5909" i="9"/>
  <c r="D5910" i="9"/>
  <c r="D5911" i="9"/>
  <c r="D5912" i="9"/>
  <c r="D5913" i="9"/>
  <c r="D5914" i="9"/>
  <c r="D5915" i="9"/>
  <c r="D5916" i="9"/>
  <c r="D5917" i="9"/>
  <c r="D5918" i="9"/>
  <c r="D5919" i="9"/>
  <c r="D5920" i="9"/>
  <c r="D5921" i="9"/>
  <c r="D5922" i="9"/>
  <c r="D5923" i="9"/>
  <c r="D5924" i="9"/>
  <c r="D5925" i="9"/>
  <c r="D5926" i="9"/>
  <c r="D5927" i="9"/>
  <c r="D5928" i="9"/>
  <c r="D5929" i="9"/>
  <c r="D5930" i="9"/>
  <c r="D5931" i="9"/>
  <c r="D5932" i="9"/>
  <c r="D5933" i="9"/>
  <c r="D5934" i="9"/>
  <c r="D5935" i="9"/>
  <c r="D5936" i="9"/>
  <c r="D5937" i="9"/>
  <c r="D5938" i="9"/>
  <c r="D5939" i="9"/>
  <c r="D5940" i="9"/>
  <c r="D5941" i="9"/>
  <c r="D5942" i="9"/>
  <c r="D5943" i="9"/>
  <c r="D5944" i="9"/>
  <c r="D5945" i="9"/>
  <c r="D5946" i="9"/>
  <c r="D5947" i="9"/>
  <c r="D5948" i="9"/>
  <c r="D5949" i="9"/>
  <c r="D5950" i="9"/>
  <c r="D5951" i="9"/>
  <c r="D5952" i="9"/>
  <c r="D5953" i="9"/>
  <c r="D5954" i="9"/>
  <c r="D5955" i="9"/>
  <c r="D5956" i="9"/>
  <c r="D5957" i="9"/>
  <c r="D5958" i="9"/>
  <c r="D5959" i="9"/>
  <c r="D5960" i="9"/>
  <c r="D5961" i="9"/>
  <c r="D5962" i="9"/>
  <c r="D5963" i="9"/>
  <c r="D5964" i="9"/>
  <c r="D5965" i="9"/>
  <c r="D5966" i="9"/>
  <c r="D5967" i="9"/>
  <c r="D5968" i="9"/>
  <c r="D5969" i="9"/>
  <c r="D5970" i="9"/>
  <c r="D5971" i="9"/>
  <c r="D5972" i="9"/>
  <c r="D5973" i="9"/>
  <c r="D5974" i="9"/>
  <c r="D5975" i="9"/>
  <c r="D5976" i="9"/>
  <c r="D5977" i="9"/>
  <c r="D5978" i="9"/>
  <c r="D5979" i="9"/>
  <c r="D5980" i="9"/>
  <c r="D5981" i="9"/>
  <c r="D5982" i="9"/>
  <c r="D5983" i="9"/>
  <c r="D5984" i="9"/>
  <c r="D5985" i="9"/>
  <c r="D5986" i="9"/>
  <c r="D5987" i="9"/>
  <c r="D5988" i="9"/>
  <c r="D5989" i="9"/>
  <c r="D5990" i="9"/>
  <c r="D5991" i="9"/>
  <c r="D5992" i="9"/>
  <c r="D5993" i="9"/>
  <c r="D5994" i="9"/>
  <c r="D5995" i="9"/>
  <c r="D5996" i="9"/>
  <c r="D5997" i="9"/>
  <c r="D5998" i="9"/>
  <c r="D5999" i="9"/>
  <c r="D6000" i="9"/>
  <c r="D6001" i="9"/>
  <c r="D6002" i="9"/>
  <c r="D6003" i="9"/>
  <c r="D6004" i="9"/>
  <c r="D6005" i="9"/>
  <c r="D6006" i="9"/>
  <c r="D6007" i="9"/>
  <c r="D6008" i="9"/>
  <c r="D6009" i="9"/>
  <c r="D6010" i="9"/>
  <c r="D6011" i="9"/>
  <c r="D6012" i="9"/>
  <c r="D6013" i="9"/>
  <c r="D6014" i="9"/>
  <c r="D6015" i="9"/>
  <c r="D6016" i="9"/>
  <c r="D6017" i="9"/>
  <c r="D6018" i="9"/>
  <c r="D6019" i="9"/>
  <c r="D6020" i="9"/>
  <c r="D6021" i="9"/>
  <c r="D6022" i="9"/>
  <c r="D6023" i="9"/>
  <c r="D6024" i="9"/>
  <c r="D6025" i="9"/>
  <c r="D6026" i="9"/>
  <c r="D6027" i="9"/>
  <c r="D6028" i="9"/>
  <c r="D6029" i="9"/>
  <c r="D6030" i="9"/>
  <c r="D6031" i="9"/>
  <c r="D6032" i="9"/>
  <c r="D6033" i="9"/>
  <c r="D6034" i="9"/>
  <c r="D6035" i="9"/>
  <c r="D6036" i="9"/>
  <c r="D6037" i="9"/>
  <c r="D6038" i="9"/>
  <c r="D6039" i="9"/>
  <c r="D6040" i="9"/>
  <c r="D6041" i="9"/>
  <c r="D6042" i="9"/>
  <c r="D6043" i="9"/>
  <c r="D6044" i="9"/>
  <c r="D6045" i="9"/>
  <c r="D6046" i="9"/>
  <c r="D6047" i="9"/>
  <c r="D6048" i="9"/>
  <c r="D6049" i="9"/>
  <c r="D6050" i="9"/>
  <c r="D6051" i="9"/>
  <c r="D6052" i="9"/>
  <c r="D6053" i="9"/>
  <c r="D6054" i="9"/>
  <c r="D6055" i="9"/>
  <c r="D6056" i="9"/>
  <c r="D6057" i="9"/>
  <c r="D6058" i="9"/>
  <c r="D6059" i="9"/>
  <c r="D6060" i="9"/>
  <c r="D6061" i="9"/>
  <c r="D6062" i="9"/>
  <c r="D6063" i="9"/>
  <c r="D6064" i="9"/>
  <c r="D6065" i="9"/>
  <c r="D6066" i="9"/>
  <c r="D6067" i="9"/>
  <c r="D6068" i="9"/>
  <c r="D6069" i="9"/>
  <c r="D6070" i="9"/>
  <c r="D6071" i="9"/>
  <c r="D6072" i="9"/>
  <c r="D6073" i="9"/>
  <c r="D6074" i="9"/>
  <c r="D6075" i="9"/>
  <c r="D6076" i="9"/>
  <c r="D6077" i="9"/>
  <c r="D6078" i="9"/>
  <c r="D6079" i="9"/>
  <c r="D6080" i="9"/>
  <c r="D6081" i="9"/>
  <c r="D6082" i="9"/>
  <c r="D6083" i="9"/>
  <c r="D6084" i="9"/>
  <c r="D6085" i="9"/>
  <c r="D6086" i="9"/>
  <c r="D6087" i="9"/>
  <c r="D6088" i="9"/>
  <c r="D6089" i="9"/>
  <c r="D6090" i="9"/>
  <c r="D6091" i="9"/>
  <c r="D6092" i="9"/>
  <c r="D6093" i="9"/>
  <c r="D6094" i="9"/>
  <c r="D6095" i="9"/>
  <c r="D6096" i="9"/>
  <c r="D6097" i="9"/>
  <c r="D6098" i="9"/>
  <c r="D6099" i="9"/>
  <c r="D6100" i="9"/>
  <c r="D6101" i="9"/>
  <c r="D6102" i="9"/>
  <c r="D6103" i="9"/>
  <c r="D6104" i="9"/>
  <c r="D6105" i="9"/>
  <c r="D6106" i="9"/>
  <c r="D6107" i="9"/>
  <c r="D6108" i="9"/>
  <c r="D6109" i="9"/>
  <c r="D6110" i="9"/>
  <c r="D6111" i="9"/>
  <c r="D6112" i="9"/>
  <c r="D6113" i="9"/>
  <c r="D6114" i="9"/>
  <c r="D6115" i="9"/>
  <c r="D6116" i="9"/>
  <c r="D6117" i="9"/>
  <c r="D6118" i="9"/>
  <c r="D6119" i="9"/>
  <c r="D6120" i="9"/>
  <c r="D6121" i="9"/>
  <c r="D6122" i="9"/>
  <c r="D6123" i="9"/>
  <c r="D6124" i="9"/>
  <c r="D6125" i="9"/>
  <c r="D6126" i="9"/>
  <c r="D6127" i="9"/>
  <c r="D6128" i="9"/>
  <c r="D6129" i="9"/>
  <c r="D6130" i="9"/>
  <c r="D6131" i="9"/>
  <c r="D6132" i="9"/>
  <c r="D6133" i="9"/>
  <c r="D6134" i="9"/>
  <c r="D6135" i="9"/>
  <c r="D6136" i="9"/>
  <c r="D6137" i="9"/>
  <c r="D6138" i="9"/>
  <c r="D6139" i="9"/>
  <c r="D6140" i="9"/>
  <c r="D6141" i="9"/>
  <c r="D6142" i="9"/>
  <c r="D6143" i="9"/>
  <c r="D6144" i="9"/>
  <c r="D6145" i="9"/>
  <c r="D6146" i="9"/>
  <c r="D6147" i="9"/>
  <c r="D6148" i="9"/>
  <c r="D6149" i="9"/>
  <c r="D6150" i="9"/>
  <c r="D6151" i="9"/>
  <c r="D6152" i="9"/>
  <c r="D6153" i="9"/>
  <c r="D6154" i="9"/>
  <c r="D6155" i="9"/>
  <c r="D6156" i="9"/>
  <c r="D6157" i="9"/>
  <c r="D6158" i="9"/>
  <c r="D6159" i="9"/>
  <c r="D6160" i="9"/>
  <c r="D6161" i="9"/>
  <c r="D6162" i="9"/>
  <c r="D6163" i="9"/>
  <c r="D6164" i="9"/>
  <c r="D6165" i="9"/>
  <c r="D6166" i="9"/>
  <c r="D6167" i="9"/>
  <c r="D6168" i="9"/>
  <c r="D6169" i="9"/>
  <c r="D6170" i="9"/>
  <c r="D6171" i="9"/>
  <c r="D6172" i="9"/>
  <c r="D6173" i="9"/>
  <c r="D6174" i="9"/>
  <c r="D6175" i="9"/>
  <c r="D6176" i="9"/>
  <c r="D6177" i="9"/>
  <c r="D6178" i="9"/>
  <c r="D6179" i="9"/>
  <c r="D6180" i="9"/>
  <c r="D6181" i="9"/>
  <c r="D6182" i="9"/>
  <c r="D6183" i="9"/>
  <c r="D6184" i="9"/>
  <c r="D6185" i="9"/>
  <c r="D6186" i="9"/>
  <c r="D6187" i="9"/>
  <c r="D6188" i="9"/>
  <c r="D6189" i="9"/>
  <c r="D6190" i="9"/>
  <c r="D6191" i="9"/>
  <c r="D6192" i="9"/>
  <c r="D6193" i="9"/>
  <c r="D6194" i="9"/>
  <c r="D6195" i="9"/>
  <c r="D6196" i="9"/>
  <c r="D6197" i="9"/>
  <c r="D6198" i="9"/>
  <c r="D6199" i="9"/>
  <c r="D6200" i="9"/>
  <c r="D6201" i="9"/>
  <c r="D6202" i="9"/>
  <c r="D6203" i="9"/>
  <c r="D6204" i="9"/>
  <c r="D6205" i="9"/>
  <c r="D6206" i="9"/>
  <c r="D6207" i="9"/>
  <c r="D6208" i="9"/>
  <c r="D6209" i="9"/>
  <c r="D6210" i="9"/>
  <c r="D6211" i="9"/>
  <c r="D6212" i="9"/>
  <c r="D6213" i="9"/>
  <c r="D6214" i="9"/>
  <c r="D6215" i="9"/>
  <c r="D6216" i="9"/>
  <c r="D6217" i="9"/>
  <c r="D6218" i="9"/>
  <c r="D6219" i="9"/>
  <c r="D6220" i="9"/>
  <c r="D6221" i="9"/>
  <c r="D6222" i="9"/>
  <c r="D6223" i="9"/>
  <c r="D6224" i="9"/>
  <c r="D6225" i="9"/>
  <c r="D6226" i="9"/>
  <c r="D6227" i="9"/>
  <c r="D6228" i="9"/>
  <c r="D6229" i="9"/>
  <c r="D6230" i="9"/>
  <c r="D6231" i="9"/>
  <c r="D6232" i="9"/>
  <c r="D6233" i="9"/>
  <c r="D6234" i="9"/>
  <c r="D6235" i="9"/>
  <c r="D6236" i="9"/>
  <c r="D6237" i="9"/>
  <c r="D6238" i="9"/>
  <c r="D6239" i="9"/>
  <c r="D6240" i="9"/>
  <c r="D6241" i="9"/>
  <c r="D6242" i="9"/>
  <c r="D6243" i="9"/>
  <c r="D6244" i="9"/>
  <c r="D6245" i="9"/>
  <c r="D6246" i="9"/>
  <c r="D6247" i="9"/>
  <c r="D6248" i="9"/>
  <c r="D6249" i="9"/>
  <c r="D6250" i="9"/>
  <c r="D6251" i="9"/>
  <c r="D6252" i="9"/>
  <c r="D6253" i="9"/>
  <c r="D6254" i="9"/>
  <c r="D6255" i="9"/>
  <c r="D6256" i="9"/>
  <c r="D6257" i="9"/>
  <c r="D6258" i="9"/>
  <c r="D6259" i="9"/>
  <c r="D6260" i="9"/>
  <c r="D6261" i="9"/>
  <c r="D6262" i="9"/>
  <c r="D6263" i="9"/>
  <c r="D6264" i="9"/>
  <c r="D6265" i="9"/>
  <c r="D6266" i="9"/>
  <c r="D6267" i="9"/>
  <c r="D6268" i="9"/>
  <c r="D6269" i="9"/>
  <c r="D6270" i="9"/>
  <c r="D6271" i="9"/>
  <c r="D6272" i="9"/>
  <c r="D6273" i="9"/>
  <c r="D6274" i="9"/>
  <c r="D6275" i="9"/>
  <c r="D6276" i="9"/>
  <c r="D6277" i="9"/>
  <c r="D6278" i="9"/>
  <c r="D6279" i="9"/>
  <c r="D6280" i="9"/>
  <c r="D6281" i="9"/>
  <c r="D6282" i="9"/>
  <c r="D6283" i="9"/>
  <c r="D6284" i="9"/>
  <c r="D6285" i="9"/>
  <c r="D6286" i="9"/>
  <c r="D6287" i="9"/>
  <c r="D6288" i="9"/>
  <c r="D6289" i="9"/>
  <c r="D6290" i="9"/>
  <c r="D6291" i="9"/>
  <c r="D6292" i="9"/>
  <c r="D6293" i="9"/>
  <c r="D6294" i="9"/>
  <c r="D6295" i="9"/>
  <c r="D6296" i="9"/>
  <c r="D6297" i="9"/>
  <c r="D6298" i="9"/>
  <c r="D6299" i="9"/>
  <c r="D6300" i="9"/>
  <c r="D6301" i="9"/>
  <c r="D6302" i="9"/>
  <c r="D6303" i="9"/>
  <c r="D6304" i="9"/>
  <c r="D6305" i="9"/>
  <c r="D6306" i="9"/>
  <c r="D6307" i="9"/>
  <c r="D6308" i="9"/>
  <c r="D6309" i="9"/>
  <c r="D6310" i="9"/>
  <c r="D6311" i="9"/>
  <c r="D6312" i="9"/>
  <c r="D6313" i="9"/>
  <c r="D6314" i="9"/>
  <c r="D6315" i="9"/>
  <c r="D6316" i="9"/>
  <c r="D6317" i="9"/>
  <c r="D6318" i="9"/>
  <c r="D6319" i="9"/>
  <c r="D6320" i="9"/>
  <c r="D6321" i="9"/>
  <c r="D6322" i="9"/>
  <c r="D6323" i="9"/>
  <c r="D6324" i="9"/>
  <c r="D6325" i="9"/>
  <c r="D6326" i="9"/>
  <c r="D6327" i="9"/>
  <c r="D6328" i="9"/>
  <c r="D6329" i="9"/>
  <c r="D6330" i="9"/>
  <c r="D6331" i="9"/>
  <c r="D6332" i="9"/>
  <c r="D6333" i="9"/>
  <c r="D6334" i="9"/>
  <c r="D6335" i="9"/>
  <c r="D6336" i="9"/>
  <c r="D6337" i="9"/>
  <c r="D6338" i="9"/>
  <c r="D6339" i="9"/>
  <c r="D6340" i="9"/>
  <c r="D6341" i="9"/>
  <c r="D6342" i="9"/>
  <c r="D6343" i="9"/>
  <c r="D6344" i="9"/>
  <c r="D6345" i="9"/>
  <c r="D6346" i="9"/>
  <c r="D6347" i="9"/>
  <c r="D6348" i="9"/>
  <c r="D6349" i="9"/>
  <c r="D6350" i="9"/>
  <c r="D6351" i="9"/>
  <c r="D6352" i="9"/>
  <c r="D6353" i="9"/>
  <c r="D6354" i="9"/>
  <c r="D6355" i="9"/>
  <c r="D6356" i="9"/>
  <c r="D6357" i="9"/>
  <c r="D6358" i="9"/>
  <c r="D6359" i="9"/>
  <c r="D6360" i="9"/>
  <c r="D6361" i="9"/>
  <c r="D6362" i="9"/>
  <c r="D6363" i="9"/>
  <c r="D6364" i="9"/>
  <c r="D6365" i="9"/>
  <c r="D6366" i="9"/>
  <c r="D6367" i="9"/>
  <c r="D6368" i="9"/>
  <c r="D6369" i="9"/>
  <c r="D6370" i="9"/>
  <c r="D6371" i="9"/>
  <c r="D6372" i="9"/>
  <c r="D6373" i="9"/>
  <c r="D6374" i="9"/>
  <c r="D6375" i="9"/>
  <c r="D6376" i="9"/>
  <c r="D6377" i="9"/>
  <c r="D6378" i="9"/>
  <c r="D6379" i="9"/>
  <c r="D6380" i="9"/>
  <c r="D6381" i="9"/>
  <c r="D6382" i="9"/>
  <c r="D6383" i="9"/>
  <c r="D6384" i="9"/>
  <c r="D6385" i="9"/>
  <c r="D6386" i="9"/>
  <c r="D6387" i="9"/>
  <c r="D6388" i="9"/>
  <c r="D6389" i="9"/>
  <c r="D6390" i="9"/>
  <c r="D6391" i="9"/>
  <c r="D6392" i="9"/>
  <c r="D6393" i="9"/>
  <c r="D6394" i="9"/>
  <c r="D6395" i="9"/>
  <c r="D6396" i="9"/>
  <c r="D6397" i="9"/>
  <c r="D6398" i="9"/>
  <c r="D6399" i="9"/>
  <c r="D6400" i="9"/>
  <c r="D6401" i="9"/>
  <c r="D6402" i="9"/>
  <c r="D6403" i="9"/>
  <c r="D6404" i="9"/>
  <c r="D6405" i="9"/>
  <c r="D6406" i="9"/>
  <c r="D6407" i="9"/>
  <c r="D6408" i="9"/>
  <c r="D6409" i="9"/>
  <c r="D6410" i="9"/>
  <c r="D6411" i="9"/>
  <c r="D6412" i="9"/>
  <c r="D6413" i="9"/>
  <c r="D6414" i="9"/>
  <c r="D6415" i="9"/>
  <c r="D6416" i="9"/>
  <c r="D6417" i="9"/>
  <c r="D6418" i="9"/>
  <c r="D6419" i="9"/>
  <c r="D6420" i="9"/>
  <c r="D6421" i="9"/>
  <c r="D6422" i="9"/>
  <c r="D6423" i="9"/>
  <c r="D6424" i="9"/>
  <c r="D6425" i="9"/>
  <c r="D6426" i="9"/>
  <c r="D6427" i="9"/>
  <c r="D6428" i="9"/>
  <c r="D6429" i="9"/>
  <c r="D6430" i="9"/>
  <c r="D6431" i="9"/>
  <c r="D6432" i="9"/>
  <c r="D6433" i="9"/>
  <c r="D6434" i="9"/>
  <c r="D6435" i="9"/>
  <c r="D6436" i="9"/>
  <c r="D6437" i="9"/>
  <c r="D6438" i="9"/>
  <c r="D6439" i="9"/>
  <c r="D6440" i="9"/>
  <c r="D6441" i="9"/>
  <c r="D6442" i="9"/>
  <c r="D6443" i="9"/>
  <c r="D6444" i="9"/>
  <c r="D6445" i="9"/>
  <c r="D6446" i="9"/>
  <c r="D6447" i="9"/>
  <c r="D6448" i="9"/>
  <c r="D6449" i="9"/>
  <c r="D6450" i="9"/>
  <c r="D6451" i="9"/>
  <c r="D6452" i="9"/>
  <c r="D6453" i="9"/>
  <c r="D6454" i="9"/>
  <c r="D6455" i="9"/>
  <c r="D6456" i="9"/>
  <c r="D6457" i="9"/>
  <c r="D6458" i="9"/>
  <c r="D6459" i="9"/>
  <c r="D6460" i="9"/>
  <c r="D6461" i="9"/>
  <c r="D6462" i="9"/>
  <c r="D6463" i="9"/>
  <c r="D6464" i="9"/>
  <c r="D6465" i="9"/>
  <c r="D6466" i="9"/>
  <c r="D6467" i="9"/>
  <c r="D6468" i="9"/>
  <c r="D6469" i="9"/>
  <c r="D6470" i="9"/>
  <c r="D6471" i="9"/>
  <c r="D6472" i="9"/>
  <c r="D6473" i="9"/>
  <c r="D6474" i="9"/>
  <c r="D6475" i="9"/>
  <c r="D6476" i="9"/>
  <c r="D6477" i="9"/>
  <c r="D6478" i="9"/>
  <c r="D6479" i="9"/>
  <c r="D6480" i="9"/>
  <c r="D6481" i="9"/>
  <c r="D6482" i="9"/>
  <c r="D6483" i="9"/>
  <c r="D6484" i="9"/>
  <c r="D6485" i="9"/>
  <c r="D6486" i="9"/>
  <c r="D6487" i="9"/>
  <c r="D6488" i="9"/>
  <c r="D6489" i="9"/>
  <c r="D6490" i="9"/>
  <c r="D6491" i="9"/>
  <c r="D6492" i="9"/>
  <c r="D6493" i="9"/>
  <c r="D6494" i="9"/>
  <c r="D6495" i="9"/>
  <c r="D6496" i="9"/>
  <c r="D6497" i="9"/>
  <c r="D6498" i="9"/>
  <c r="D6499" i="9"/>
  <c r="D6500" i="9"/>
  <c r="D6501" i="9"/>
  <c r="D6502" i="9"/>
  <c r="D6503" i="9"/>
  <c r="D6504" i="9"/>
  <c r="D6505" i="9"/>
  <c r="D6506" i="9"/>
  <c r="D6507" i="9"/>
  <c r="D6508" i="9"/>
  <c r="D6509" i="9"/>
  <c r="D6510" i="9"/>
  <c r="D6511" i="9"/>
  <c r="D6512" i="9"/>
  <c r="D6513" i="9"/>
  <c r="D6514" i="9"/>
  <c r="D6515" i="9"/>
  <c r="D6516" i="9"/>
  <c r="D6517" i="9"/>
  <c r="D6518" i="9"/>
  <c r="D6519" i="9"/>
  <c r="D6520" i="9"/>
  <c r="D6521" i="9"/>
  <c r="D6522" i="9"/>
  <c r="D6523" i="9"/>
  <c r="D6524" i="9"/>
  <c r="D6525" i="9"/>
  <c r="D6526" i="9"/>
  <c r="D6527" i="9"/>
  <c r="D6528" i="9"/>
  <c r="D6529" i="9"/>
  <c r="D6530" i="9"/>
  <c r="D6531" i="9"/>
  <c r="D6532" i="9"/>
  <c r="D6533" i="9"/>
  <c r="D6534" i="9"/>
  <c r="D6535" i="9"/>
  <c r="D6536" i="9"/>
  <c r="D6537" i="9"/>
  <c r="D6538" i="9"/>
  <c r="D6539" i="9"/>
  <c r="D6540" i="9"/>
  <c r="D6541" i="9"/>
  <c r="D6542" i="9"/>
  <c r="D6543" i="9"/>
  <c r="D6544" i="9"/>
  <c r="D6545" i="9"/>
  <c r="D6546" i="9"/>
  <c r="D6547" i="9"/>
  <c r="D6548" i="9"/>
  <c r="D6549" i="9"/>
  <c r="D6550" i="9"/>
  <c r="D6551" i="9"/>
  <c r="D6552" i="9"/>
  <c r="D6553" i="9"/>
  <c r="D6554" i="9"/>
  <c r="D6555" i="9"/>
  <c r="D6556" i="9"/>
  <c r="D6557" i="9"/>
  <c r="D6558" i="9"/>
  <c r="D6559" i="9"/>
  <c r="D6560" i="9"/>
  <c r="D6561" i="9"/>
  <c r="D6562" i="9"/>
  <c r="D6563" i="9"/>
  <c r="D6564" i="9"/>
  <c r="D6565" i="9"/>
  <c r="D6566" i="9"/>
  <c r="D6567" i="9"/>
  <c r="D6568" i="9"/>
  <c r="D6569" i="9"/>
  <c r="D6570" i="9"/>
  <c r="D6571" i="9"/>
  <c r="D6572" i="9"/>
  <c r="D6573" i="9"/>
  <c r="D6574" i="9"/>
  <c r="D6575" i="9"/>
  <c r="D6576" i="9"/>
  <c r="D6577" i="9"/>
  <c r="D6578" i="9"/>
  <c r="D6579" i="9"/>
  <c r="D6580" i="9"/>
  <c r="D6581" i="9"/>
  <c r="D6582" i="9"/>
  <c r="D6583" i="9"/>
  <c r="D6584" i="9"/>
  <c r="D6585" i="9"/>
  <c r="D6586" i="9"/>
  <c r="D6587" i="9"/>
  <c r="D6588" i="9"/>
  <c r="D6589" i="9"/>
  <c r="D6590" i="9"/>
  <c r="D6591" i="9"/>
  <c r="D6592" i="9"/>
  <c r="D6593" i="9"/>
  <c r="D6594" i="9"/>
  <c r="D6595" i="9"/>
  <c r="D6596" i="9"/>
  <c r="D6597" i="9"/>
  <c r="D6598" i="9"/>
  <c r="D6599" i="9"/>
  <c r="D6600" i="9"/>
  <c r="D6601" i="9"/>
  <c r="D6602" i="9"/>
  <c r="D6603" i="9"/>
  <c r="D6604" i="9"/>
  <c r="D6605" i="9"/>
  <c r="D6606" i="9"/>
  <c r="D6607" i="9"/>
  <c r="D6608" i="9"/>
  <c r="D6609" i="9"/>
  <c r="D6610" i="9"/>
  <c r="D6611" i="9"/>
  <c r="D6612" i="9"/>
  <c r="D6613" i="9"/>
  <c r="D6614" i="9"/>
  <c r="D6615" i="9"/>
  <c r="D6616" i="9"/>
  <c r="D6617" i="9"/>
  <c r="D6618" i="9"/>
  <c r="D6619" i="9"/>
  <c r="D6620" i="9"/>
  <c r="D6621" i="9"/>
  <c r="D6622" i="9"/>
  <c r="D6623" i="9"/>
  <c r="D6624" i="9"/>
  <c r="D6625" i="9"/>
  <c r="D6626" i="9"/>
  <c r="D6627" i="9"/>
  <c r="D6628" i="9"/>
  <c r="D6629" i="9"/>
  <c r="D6630" i="9"/>
  <c r="D6631" i="9"/>
  <c r="D6632" i="9"/>
  <c r="D6633" i="9"/>
  <c r="D6634" i="9"/>
  <c r="D6635" i="9"/>
  <c r="D6636" i="9"/>
  <c r="D6637" i="9"/>
  <c r="D6638" i="9"/>
  <c r="D6639" i="9"/>
  <c r="D6640" i="9"/>
  <c r="D6641" i="9"/>
  <c r="D6642" i="9"/>
  <c r="D6643" i="9"/>
  <c r="D6644" i="9"/>
  <c r="D6645" i="9"/>
  <c r="D6646" i="9"/>
  <c r="D6647" i="9"/>
  <c r="D6648" i="9"/>
  <c r="D6649" i="9"/>
  <c r="D6650" i="9"/>
  <c r="D6651" i="9"/>
  <c r="D6652" i="9"/>
  <c r="D6653" i="9"/>
  <c r="D6654" i="9"/>
  <c r="D6655" i="9"/>
  <c r="D6656" i="9"/>
  <c r="D6657" i="9"/>
  <c r="D6658" i="9"/>
  <c r="D6659" i="9"/>
  <c r="D6660" i="9"/>
  <c r="D6661" i="9"/>
  <c r="D6662" i="9"/>
  <c r="D6663" i="9"/>
  <c r="D6664" i="9"/>
  <c r="D6665" i="9"/>
  <c r="D6666" i="9"/>
  <c r="D6667" i="9"/>
  <c r="D6668" i="9"/>
  <c r="D6669" i="9"/>
  <c r="D6670" i="9"/>
  <c r="D6671" i="9"/>
  <c r="D6672" i="9"/>
  <c r="D6673" i="9"/>
  <c r="D6674" i="9"/>
  <c r="D6675" i="9"/>
  <c r="D6676" i="9"/>
  <c r="D6677" i="9"/>
  <c r="D6678" i="9"/>
  <c r="D6679" i="9"/>
  <c r="D6680" i="9"/>
  <c r="D6681" i="9"/>
  <c r="D6682" i="9"/>
  <c r="D6683" i="9"/>
  <c r="D6684" i="9"/>
  <c r="D6685" i="9"/>
  <c r="D6686" i="9"/>
  <c r="D6687" i="9"/>
  <c r="D6688" i="9"/>
  <c r="D6689" i="9"/>
  <c r="D6690" i="9"/>
  <c r="D6691" i="9"/>
  <c r="D6692" i="9"/>
  <c r="D6693" i="9"/>
  <c r="D6694" i="9"/>
  <c r="D6695" i="9"/>
  <c r="D6696" i="9"/>
  <c r="D6697" i="9"/>
  <c r="D6698" i="9"/>
  <c r="D6699" i="9"/>
  <c r="D6700" i="9"/>
  <c r="D6701" i="9"/>
  <c r="D6702" i="9"/>
  <c r="D6703" i="9"/>
  <c r="D6704" i="9"/>
  <c r="D6705" i="9"/>
  <c r="D6706" i="9"/>
  <c r="D6707" i="9"/>
  <c r="D6708" i="9"/>
  <c r="D6709" i="9"/>
  <c r="D6710" i="9"/>
  <c r="D6711" i="9"/>
  <c r="D6712" i="9"/>
  <c r="D6713" i="9"/>
  <c r="D6714" i="9"/>
  <c r="D6715" i="9"/>
  <c r="D6716" i="9"/>
  <c r="D6717" i="9"/>
  <c r="D6718" i="9"/>
  <c r="D6719" i="9"/>
  <c r="D6720" i="9"/>
  <c r="D6721" i="9"/>
  <c r="D6722" i="9"/>
  <c r="D6723" i="9"/>
  <c r="D6724" i="9"/>
  <c r="D6725" i="9"/>
  <c r="D6726" i="9"/>
  <c r="D6727" i="9"/>
  <c r="D6728" i="9"/>
  <c r="D6729" i="9"/>
  <c r="D6730" i="9"/>
  <c r="D6731" i="9"/>
  <c r="D6732" i="9"/>
  <c r="D6733" i="9"/>
  <c r="D6734" i="9"/>
  <c r="D6735" i="9"/>
  <c r="D6736" i="9"/>
  <c r="D6737" i="9"/>
  <c r="D6738" i="9"/>
  <c r="D6739" i="9"/>
  <c r="D6740" i="9"/>
  <c r="D6741" i="9"/>
  <c r="D6742" i="9"/>
  <c r="D6743" i="9"/>
  <c r="D6744" i="9"/>
  <c r="D6745" i="9"/>
  <c r="D6746" i="9"/>
  <c r="D6747" i="9"/>
  <c r="D6748" i="9"/>
  <c r="D6749" i="9"/>
  <c r="D6750" i="9"/>
  <c r="D6751" i="9"/>
  <c r="D6752" i="9"/>
  <c r="D6753" i="9"/>
  <c r="D6754" i="9"/>
  <c r="D6755" i="9"/>
  <c r="D6756" i="9"/>
  <c r="D6757" i="9"/>
  <c r="D6758" i="9"/>
  <c r="D6759" i="9"/>
  <c r="D6760" i="9"/>
  <c r="D6761" i="9"/>
  <c r="D6762" i="9"/>
  <c r="D6763" i="9"/>
  <c r="D6764" i="9"/>
  <c r="D6765" i="9"/>
  <c r="D6766" i="9"/>
  <c r="D6767" i="9"/>
  <c r="D6768" i="9"/>
  <c r="D6769" i="9"/>
  <c r="D6770" i="9"/>
  <c r="D6771" i="9"/>
  <c r="D6772" i="9"/>
  <c r="D6773" i="9"/>
  <c r="D6774" i="9"/>
  <c r="D6775" i="9"/>
  <c r="D6776" i="9"/>
  <c r="D6777" i="9"/>
  <c r="D6778" i="9"/>
  <c r="D6779" i="9"/>
  <c r="D6780" i="9"/>
  <c r="D6781" i="9"/>
  <c r="D6782" i="9"/>
  <c r="D6783" i="9"/>
  <c r="D6784" i="9"/>
  <c r="D6785" i="9"/>
  <c r="D6786" i="9"/>
  <c r="D6787" i="9"/>
  <c r="D6788" i="9"/>
  <c r="D6789" i="9"/>
  <c r="D6790" i="9"/>
  <c r="D6791" i="9"/>
  <c r="D6792" i="9"/>
  <c r="D6793" i="9"/>
  <c r="D6794" i="9"/>
  <c r="D6795" i="9"/>
  <c r="D6796" i="9"/>
  <c r="D6797" i="9"/>
  <c r="D6798" i="9"/>
  <c r="D6799" i="9"/>
  <c r="D6800" i="9"/>
  <c r="D6801" i="9"/>
  <c r="D6802" i="9"/>
  <c r="D6803" i="9"/>
  <c r="D6804" i="9"/>
  <c r="D6805" i="9"/>
  <c r="D6806" i="9"/>
  <c r="D6807" i="9"/>
  <c r="D6808" i="9"/>
  <c r="D6809" i="9"/>
  <c r="D6810" i="9"/>
  <c r="D6811" i="9"/>
  <c r="D6812" i="9"/>
  <c r="D6813" i="9"/>
  <c r="D6814" i="9"/>
  <c r="D6815" i="9"/>
  <c r="D6816" i="9"/>
  <c r="D6817" i="9"/>
  <c r="D6818" i="9"/>
  <c r="D6819" i="9"/>
  <c r="D6820" i="9"/>
  <c r="D6821" i="9"/>
  <c r="D6822" i="9"/>
  <c r="D6823" i="9"/>
  <c r="D6824" i="9"/>
  <c r="D6825" i="9"/>
  <c r="D6826" i="9"/>
  <c r="D6827" i="9"/>
  <c r="D6828" i="9"/>
  <c r="D6829" i="9"/>
  <c r="D6830" i="9"/>
  <c r="D6831" i="9"/>
  <c r="D6832" i="9"/>
  <c r="D6833" i="9"/>
  <c r="D6834" i="9"/>
  <c r="D6835" i="9"/>
  <c r="D6836" i="9"/>
  <c r="D6837" i="9"/>
  <c r="D6838" i="9"/>
  <c r="D6839" i="9"/>
  <c r="D6840" i="9"/>
  <c r="D6841" i="9"/>
  <c r="D6842" i="9"/>
  <c r="D6843" i="9"/>
  <c r="D6844" i="9"/>
  <c r="D6845" i="9"/>
  <c r="D6846" i="9"/>
  <c r="D6847" i="9"/>
  <c r="D6848" i="9"/>
  <c r="D6849" i="9"/>
  <c r="D6850" i="9"/>
  <c r="D6851" i="9"/>
  <c r="D6852" i="9"/>
  <c r="D6853" i="9"/>
  <c r="D6854" i="9"/>
  <c r="D6855" i="9"/>
  <c r="D6856" i="9"/>
  <c r="D6857" i="9"/>
  <c r="D6858" i="9"/>
  <c r="D6859" i="9"/>
  <c r="D6860" i="9"/>
  <c r="D6861" i="9"/>
  <c r="D6862" i="9"/>
  <c r="D6863" i="9"/>
  <c r="D6864" i="9"/>
  <c r="D6865" i="9"/>
  <c r="D6866" i="9"/>
  <c r="D6867" i="9"/>
  <c r="D6868" i="9"/>
  <c r="D6869" i="9"/>
  <c r="D6870" i="9"/>
  <c r="D6871" i="9"/>
  <c r="D6872" i="9"/>
  <c r="D6873" i="9"/>
  <c r="D6874" i="9"/>
  <c r="D6875" i="9"/>
  <c r="D6876" i="9"/>
  <c r="D6877" i="9"/>
  <c r="D6878" i="9"/>
  <c r="D6879" i="9"/>
  <c r="D6880" i="9"/>
  <c r="D6881" i="9"/>
  <c r="D6882" i="9"/>
  <c r="D6883" i="9"/>
  <c r="D6884" i="9"/>
  <c r="D6885" i="9"/>
  <c r="D6886" i="9"/>
  <c r="D6887" i="9"/>
  <c r="D6888" i="9"/>
  <c r="D6889" i="9"/>
  <c r="D6890" i="9"/>
  <c r="D6891" i="9"/>
  <c r="D6892" i="9"/>
  <c r="D6893" i="9"/>
  <c r="D6894" i="9"/>
  <c r="D6895" i="9"/>
  <c r="D6896" i="9"/>
  <c r="D6897" i="9"/>
  <c r="D6898" i="9"/>
  <c r="D6899" i="9"/>
  <c r="D6900" i="9"/>
  <c r="D6901" i="9"/>
  <c r="D6902" i="9"/>
  <c r="D6903" i="9"/>
  <c r="D6904" i="9"/>
  <c r="D6905" i="9"/>
  <c r="D6906" i="9"/>
  <c r="D6907" i="9"/>
  <c r="D6908" i="9"/>
  <c r="D6909" i="9"/>
  <c r="D6910" i="9"/>
  <c r="D6911" i="9"/>
  <c r="D6912" i="9"/>
  <c r="D6913" i="9"/>
  <c r="D6914" i="9"/>
  <c r="D6915" i="9"/>
  <c r="D6916" i="9"/>
  <c r="D6917" i="9"/>
  <c r="D6918" i="9"/>
  <c r="D6919" i="9"/>
  <c r="D6920" i="9"/>
  <c r="D6921" i="9"/>
  <c r="D6922" i="9"/>
  <c r="D6923" i="9"/>
  <c r="D6924" i="9"/>
  <c r="D6925" i="9"/>
  <c r="D6926" i="9"/>
  <c r="D6927" i="9"/>
  <c r="D6928" i="9"/>
  <c r="D6929" i="9"/>
  <c r="D6930" i="9"/>
  <c r="D6931" i="9"/>
  <c r="D6932" i="9"/>
  <c r="D6933" i="9"/>
  <c r="D6934" i="9"/>
  <c r="D6935" i="9"/>
  <c r="D6936" i="9"/>
  <c r="D6937" i="9"/>
  <c r="D6938" i="9"/>
  <c r="D6939" i="9"/>
  <c r="D6940" i="9"/>
  <c r="D6941" i="9"/>
  <c r="D6942" i="9"/>
  <c r="D6943" i="9"/>
  <c r="D6944" i="9"/>
  <c r="D6945" i="9"/>
  <c r="D6946" i="9"/>
  <c r="D6947" i="9"/>
  <c r="D6948" i="9"/>
  <c r="D6949" i="9"/>
  <c r="D6950" i="9"/>
  <c r="D6951" i="9"/>
  <c r="D6952" i="9"/>
  <c r="D6953" i="9"/>
  <c r="D6954" i="9"/>
  <c r="D6955" i="9"/>
  <c r="D6956" i="9"/>
  <c r="D6957" i="9"/>
  <c r="D6958" i="9"/>
  <c r="D6959" i="9"/>
  <c r="D6960" i="9"/>
  <c r="D6961" i="9"/>
  <c r="D6962" i="9"/>
  <c r="D6963" i="9"/>
  <c r="D6964" i="9"/>
  <c r="D6965" i="9"/>
  <c r="D6966" i="9"/>
  <c r="D6967" i="9"/>
  <c r="D6968" i="9"/>
  <c r="D6969" i="9"/>
  <c r="D6970" i="9"/>
  <c r="D6971" i="9"/>
  <c r="D6972" i="9"/>
  <c r="D6973" i="9"/>
  <c r="D6974" i="9"/>
  <c r="D6975" i="9"/>
  <c r="D6976" i="9"/>
  <c r="D6977" i="9"/>
  <c r="D6978" i="9"/>
  <c r="D6979" i="9"/>
  <c r="D6980" i="9"/>
  <c r="D6981" i="9"/>
  <c r="D6982" i="9"/>
  <c r="D6983" i="9"/>
  <c r="D6984" i="9"/>
  <c r="D6985" i="9"/>
  <c r="D6986" i="9"/>
  <c r="D6987" i="9"/>
  <c r="D6988" i="9"/>
  <c r="D6989" i="9"/>
  <c r="D6990" i="9"/>
  <c r="D6991" i="9"/>
  <c r="D6992" i="9"/>
  <c r="D6993" i="9"/>
  <c r="D6994" i="9"/>
  <c r="D6995" i="9"/>
  <c r="D6996" i="9"/>
  <c r="D6997" i="9"/>
  <c r="D6998" i="9"/>
  <c r="D6999" i="9"/>
  <c r="D7000" i="9"/>
  <c r="D7001" i="9"/>
  <c r="D7002" i="9"/>
  <c r="D7003" i="9"/>
  <c r="D7004" i="9"/>
  <c r="D7005" i="9"/>
  <c r="D7006" i="9"/>
  <c r="D7007" i="9"/>
  <c r="D7008" i="9"/>
  <c r="D7009" i="9"/>
  <c r="D7010" i="9"/>
  <c r="D7011" i="9"/>
  <c r="D7012" i="9"/>
  <c r="D7013" i="9"/>
  <c r="D7014" i="9"/>
  <c r="D7015" i="9"/>
  <c r="D7016" i="9"/>
  <c r="D7017" i="9"/>
  <c r="D7018" i="9"/>
  <c r="D7019" i="9"/>
  <c r="D7020" i="9"/>
  <c r="D7021" i="9"/>
  <c r="D7022" i="9"/>
  <c r="D7023" i="9"/>
  <c r="D7024" i="9"/>
  <c r="D7025" i="9"/>
  <c r="D7026" i="9"/>
  <c r="D7027" i="9"/>
  <c r="D7028" i="9"/>
  <c r="D7029" i="9"/>
  <c r="D7030" i="9"/>
  <c r="D7031" i="9"/>
  <c r="D7032" i="9"/>
  <c r="D7033" i="9"/>
  <c r="D7034" i="9"/>
  <c r="D7035" i="9"/>
  <c r="D7036" i="9"/>
  <c r="D7037" i="9"/>
  <c r="D7038" i="9"/>
  <c r="D7039" i="9"/>
  <c r="D7040" i="9"/>
  <c r="D7041" i="9"/>
  <c r="D7042" i="9"/>
  <c r="D7043" i="9"/>
  <c r="D7044" i="9"/>
  <c r="D7045" i="9"/>
  <c r="D7046" i="9"/>
  <c r="D7047" i="9"/>
  <c r="D7048" i="9"/>
  <c r="D7049" i="9"/>
  <c r="D7050" i="9"/>
  <c r="D7051" i="9"/>
  <c r="D7052" i="9"/>
  <c r="D7053" i="9"/>
  <c r="D7054" i="9"/>
  <c r="D7055" i="9"/>
  <c r="D7056" i="9"/>
  <c r="D7057" i="9"/>
  <c r="D7058" i="9"/>
  <c r="D7059" i="9"/>
  <c r="D7060" i="9"/>
  <c r="D7061" i="9"/>
  <c r="D7062" i="9"/>
  <c r="D7063" i="9"/>
  <c r="D7064" i="9"/>
  <c r="D7065" i="9"/>
  <c r="D7066" i="9"/>
  <c r="D7067" i="9"/>
  <c r="D7068" i="9"/>
  <c r="D7069" i="9"/>
  <c r="D7070" i="9"/>
  <c r="D7071" i="9"/>
  <c r="D7072" i="9"/>
  <c r="D7073" i="9"/>
  <c r="D7074" i="9"/>
  <c r="D7075" i="9"/>
  <c r="D7076" i="9"/>
  <c r="D7077" i="9"/>
  <c r="D7078" i="9"/>
  <c r="D7079" i="9"/>
  <c r="D7080" i="9"/>
  <c r="D7081" i="9"/>
  <c r="D7082" i="9"/>
  <c r="D7083" i="9"/>
  <c r="D7084" i="9"/>
  <c r="D7085" i="9"/>
  <c r="D7086" i="9"/>
  <c r="D7087" i="9"/>
  <c r="D7088" i="9"/>
  <c r="D7089" i="9"/>
  <c r="D7090" i="9"/>
  <c r="D7091" i="9"/>
  <c r="D7092" i="9"/>
  <c r="D7093" i="9"/>
  <c r="D7094" i="9"/>
  <c r="D7095" i="9"/>
  <c r="D7096" i="9"/>
  <c r="D7097" i="9"/>
  <c r="D7098" i="9"/>
  <c r="D7099" i="9"/>
  <c r="D7100" i="9"/>
  <c r="D7101" i="9"/>
  <c r="D7102" i="9"/>
  <c r="D7103" i="9"/>
  <c r="D7104" i="9"/>
  <c r="D7105" i="9"/>
  <c r="D7106" i="9"/>
  <c r="D7107" i="9"/>
  <c r="D7108" i="9"/>
  <c r="D7109" i="9"/>
  <c r="D7110" i="9"/>
  <c r="D7111" i="9"/>
  <c r="D7112" i="9"/>
  <c r="D7113" i="9"/>
  <c r="D7114" i="9"/>
  <c r="D7115" i="9"/>
  <c r="D7116" i="9"/>
  <c r="D7117" i="9"/>
  <c r="D7118" i="9"/>
  <c r="D7119" i="9"/>
  <c r="D7120" i="9"/>
  <c r="D7121" i="9"/>
  <c r="D7122" i="9"/>
  <c r="D7123" i="9"/>
  <c r="D7124" i="9"/>
  <c r="D7125" i="9"/>
  <c r="D7126" i="9"/>
  <c r="D7127" i="9"/>
  <c r="D7128" i="9"/>
  <c r="D7129" i="9"/>
  <c r="D7130" i="9"/>
  <c r="D7131" i="9"/>
  <c r="D7132" i="9"/>
  <c r="D7133" i="9"/>
  <c r="D7134" i="9"/>
  <c r="D7135" i="9"/>
  <c r="D7136" i="9"/>
  <c r="D7137" i="9"/>
  <c r="D7138" i="9"/>
  <c r="D7139" i="9"/>
  <c r="D7140" i="9"/>
  <c r="D7141" i="9"/>
  <c r="D7142" i="9"/>
  <c r="D7143" i="9"/>
  <c r="D7144" i="9"/>
  <c r="D7145" i="9"/>
  <c r="D7146" i="9"/>
  <c r="D7147" i="9"/>
  <c r="D7148" i="9"/>
  <c r="D7149" i="9"/>
  <c r="D7150" i="9"/>
  <c r="D7151" i="9"/>
  <c r="D7152" i="9"/>
  <c r="D7153" i="9"/>
  <c r="D7154" i="9"/>
  <c r="D7155" i="9"/>
  <c r="D7156" i="9"/>
  <c r="D7157" i="9"/>
  <c r="D7158" i="9"/>
  <c r="D7159" i="9"/>
  <c r="D7160" i="9"/>
  <c r="D7161" i="9"/>
  <c r="D7162" i="9"/>
  <c r="D7163" i="9"/>
  <c r="D7164" i="9"/>
  <c r="D7165" i="9"/>
  <c r="D7166" i="9"/>
  <c r="D7167" i="9"/>
  <c r="D7168" i="9"/>
  <c r="D7169" i="9"/>
  <c r="D7170" i="9"/>
  <c r="D7171" i="9"/>
  <c r="D7172" i="9"/>
  <c r="D7173" i="9"/>
  <c r="D7174" i="9"/>
  <c r="D7175" i="9"/>
  <c r="D7176" i="9"/>
  <c r="D7177" i="9"/>
  <c r="D7178" i="9"/>
  <c r="D7179" i="9"/>
  <c r="D7180" i="9"/>
  <c r="D7181" i="9"/>
  <c r="D7182" i="9"/>
  <c r="D7183" i="9"/>
  <c r="D7184" i="9"/>
  <c r="D7185" i="9"/>
  <c r="D7186" i="9"/>
  <c r="D7187" i="9"/>
  <c r="D7188" i="9"/>
  <c r="D7189" i="9"/>
  <c r="D7190" i="9"/>
  <c r="D7191" i="9"/>
  <c r="D7192" i="9"/>
  <c r="D7193" i="9"/>
  <c r="D7194" i="9"/>
  <c r="D7195" i="9"/>
  <c r="D7196" i="9"/>
  <c r="D7197" i="9"/>
  <c r="D7198" i="9"/>
  <c r="D7199" i="9"/>
  <c r="D7200" i="9"/>
  <c r="D7201" i="9"/>
  <c r="D7202" i="9"/>
  <c r="D7203" i="9"/>
  <c r="D7204" i="9"/>
  <c r="D7205" i="9"/>
  <c r="D7206" i="9"/>
  <c r="D7207" i="9"/>
  <c r="D7208" i="9"/>
  <c r="D7209" i="9"/>
  <c r="D7210" i="9"/>
  <c r="D7211" i="9"/>
  <c r="D7212" i="9"/>
  <c r="D7213" i="9"/>
  <c r="D7214" i="9"/>
  <c r="D7215" i="9"/>
  <c r="D7216" i="9"/>
  <c r="D7217" i="9"/>
  <c r="D7218" i="9"/>
  <c r="D7219" i="9"/>
  <c r="D7220" i="9"/>
  <c r="D7221" i="9"/>
  <c r="D7222" i="9"/>
  <c r="D7223" i="9"/>
  <c r="D7224" i="9"/>
  <c r="D7225" i="9"/>
  <c r="D7226" i="9"/>
  <c r="D7227" i="9"/>
  <c r="D7228" i="9"/>
  <c r="D7229" i="9"/>
  <c r="D7230" i="9"/>
  <c r="D7231" i="9"/>
  <c r="D7232" i="9"/>
  <c r="D7233" i="9"/>
  <c r="D7234" i="9"/>
  <c r="D7235" i="9"/>
  <c r="D7236" i="9"/>
  <c r="D7237" i="9"/>
  <c r="D7238" i="9"/>
  <c r="D7239" i="9"/>
  <c r="D7240" i="9"/>
  <c r="D7241" i="9"/>
  <c r="D7242" i="9"/>
  <c r="D7243" i="9"/>
  <c r="D7244" i="9"/>
  <c r="D7245" i="9"/>
  <c r="D7246" i="9"/>
  <c r="D7247" i="9"/>
  <c r="D7248" i="9"/>
  <c r="D7249" i="9"/>
  <c r="D7250" i="9"/>
  <c r="D7251" i="9"/>
  <c r="D7252" i="9"/>
  <c r="D7253" i="9"/>
  <c r="D7254" i="9"/>
  <c r="D7255" i="9"/>
  <c r="D7256" i="9"/>
  <c r="D7257" i="9"/>
  <c r="D7258" i="9"/>
  <c r="D7259" i="9"/>
  <c r="D7260" i="9"/>
  <c r="D7261" i="9"/>
  <c r="D7262" i="9"/>
  <c r="D7263" i="9"/>
  <c r="D7264" i="9"/>
  <c r="D7265" i="9"/>
  <c r="D7266" i="9"/>
  <c r="D7267" i="9"/>
  <c r="D7268" i="9"/>
  <c r="D7269" i="9"/>
  <c r="D7270" i="9"/>
  <c r="D7271" i="9"/>
  <c r="D7272" i="9"/>
  <c r="D7273" i="9"/>
  <c r="D7274" i="9"/>
  <c r="D7275" i="9"/>
  <c r="D7276" i="9"/>
  <c r="D7277" i="9"/>
  <c r="D7278" i="9"/>
  <c r="D7279" i="9"/>
  <c r="D7280" i="9"/>
  <c r="D7281" i="9"/>
  <c r="D7282" i="9"/>
  <c r="D7283" i="9"/>
  <c r="D7284" i="9"/>
  <c r="D7285" i="9"/>
  <c r="D7286" i="9"/>
  <c r="D7287" i="9"/>
  <c r="D7288" i="9"/>
  <c r="D7289" i="9"/>
  <c r="D7290" i="9"/>
  <c r="D7291" i="9"/>
  <c r="D7292" i="9"/>
  <c r="D7293" i="9"/>
  <c r="D7294" i="9"/>
  <c r="D7295" i="9"/>
  <c r="D7296" i="9"/>
  <c r="D7297" i="9"/>
  <c r="D7298" i="9"/>
  <c r="D7299" i="9"/>
  <c r="D7300" i="9"/>
  <c r="D7301" i="9"/>
  <c r="D7302" i="9"/>
  <c r="D7303" i="9"/>
  <c r="D7304" i="9"/>
  <c r="D7305" i="9"/>
  <c r="D7306" i="9"/>
  <c r="D7307" i="9"/>
  <c r="D7308" i="9"/>
  <c r="D7309" i="9"/>
  <c r="D7310" i="9"/>
  <c r="D7311" i="9"/>
  <c r="D7312" i="9"/>
  <c r="D7313" i="9"/>
  <c r="D7314" i="9"/>
  <c r="D7315" i="9"/>
  <c r="D7316" i="9"/>
  <c r="D7317" i="9"/>
  <c r="D7318" i="9"/>
  <c r="D7319" i="9"/>
  <c r="D7320" i="9"/>
  <c r="D7321" i="9"/>
  <c r="D7322" i="9"/>
  <c r="D7323" i="9"/>
  <c r="D7324" i="9"/>
  <c r="D7325" i="9"/>
  <c r="D7326" i="9"/>
  <c r="D7327" i="9"/>
  <c r="D7328" i="9"/>
  <c r="D7329" i="9"/>
  <c r="D7330" i="9"/>
  <c r="D7331" i="9"/>
  <c r="D7332" i="9"/>
  <c r="D7333" i="9"/>
  <c r="D7334" i="9"/>
  <c r="D7335" i="9"/>
  <c r="D7336" i="9"/>
  <c r="D7337" i="9"/>
  <c r="D7338" i="9"/>
  <c r="D7339" i="9"/>
  <c r="D7340" i="9"/>
  <c r="D7341" i="9"/>
  <c r="D7342" i="9"/>
  <c r="D7343" i="9"/>
  <c r="D7344" i="9"/>
  <c r="D7345" i="9"/>
  <c r="D7346" i="9"/>
  <c r="D7347" i="9"/>
  <c r="D7348" i="9"/>
  <c r="D7349" i="9"/>
  <c r="D7350" i="9"/>
  <c r="D7351" i="9"/>
  <c r="D7352" i="9"/>
  <c r="D7353" i="9"/>
  <c r="D7354" i="9"/>
  <c r="D7355" i="9"/>
  <c r="D7356" i="9"/>
  <c r="D7357" i="9"/>
  <c r="D7358" i="9"/>
  <c r="D7359" i="9"/>
  <c r="D7360" i="9"/>
  <c r="D7361" i="9"/>
  <c r="D7362" i="9"/>
  <c r="D7363" i="9"/>
  <c r="D7364" i="9"/>
  <c r="D7365" i="9"/>
  <c r="D7366" i="9"/>
  <c r="D7367" i="9"/>
  <c r="D7368" i="9"/>
  <c r="D7369" i="9"/>
  <c r="D7370" i="9"/>
  <c r="D7371" i="9"/>
  <c r="D7372" i="9"/>
  <c r="D7373" i="9"/>
  <c r="D7374" i="9"/>
  <c r="D7375" i="9"/>
  <c r="D7376" i="9"/>
  <c r="D7377" i="9"/>
  <c r="D7378" i="9"/>
  <c r="D7379" i="9"/>
  <c r="D7380" i="9"/>
  <c r="D7381" i="9"/>
  <c r="D7382" i="9"/>
  <c r="D7383" i="9"/>
  <c r="D7384" i="9"/>
  <c r="D7385" i="9"/>
  <c r="D7386" i="9"/>
  <c r="D7387" i="9"/>
  <c r="D7388" i="9"/>
  <c r="D7389" i="9"/>
  <c r="D7390" i="9"/>
  <c r="D7391" i="9"/>
  <c r="D7392" i="9"/>
  <c r="D7393" i="9"/>
  <c r="D7394" i="9"/>
  <c r="D7395" i="9"/>
  <c r="D7396" i="9"/>
  <c r="D7397" i="9"/>
  <c r="D7398" i="9"/>
  <c r="D7399" i="9"/>
  <c r="D7400" i="9"/>
  <c r="D7401" i="9"/>
  <c r="D7402" i="9"/>
  <c r="D7403" i="9"/>
  <c r="D7404" i="9"/>
  <c r="D7405" i="9"/>
  <c r="D7406" i="9"/>
  <c r="D7407" i="9"/>
  <c r="D7408" i="9"/>
  <c r="D7409" i="9"/>
  <c r="D7410" i="9"/>
  <c r="D7411" i="9"/>
  <c r="D7412" i="9"/>
  <c r="D7413" i="9"/>
  <c r="D7414" i="9"/>
  <c r="D7415" i="9"/>
  <c r="D7416" i="9"/>
  <c r="D7417" i="9"/>
  <c r="D7418" i="9"/>
  <c r="D7419" i="9"/>
  <c r="D7420" i="9"/>
  <c r="D7421" i="9"/>
  <c r="D7422" i="9"/>
  <c r="D7423" i="9"/>
  <c r="D7424" i="9"/>
  <c r="D7425" i="9"/>
  <c r="D7426" i="9"/>
  <c r="D7427" i="9"/>
  <c r="D7428" i="9"/>
  <c r="D7429" i="9"/>
  <c r="D7430" i="9"/>
  <c r="D7431" i="9"/>
  <c r="D7432" i="9"/>
  <c r="D7433" i="9"/>
  <c r="D7434" i="9"/>
  <c r="D7435" i="9"/>
  <c r="D7436" i="9"/>
  <c r="D7437" i="9"/>
  <c r="D7438" i="9"/>
  <c r="D7439" i="9"/>
  <c r="D7440" i="9"/>
  <c r="D7441" i="9"/>
  <c r="D7442" i="9"/>
  <c r="D7443" i="9"/>
  <c r="D7444" i="9"/>
  <c r="D7445" i="9"/>
  <c r="D7446" i="9"/>
  <c r="D7447" i="9"/>
  <c r="D7448" i="9"/>
  <c r="D7449" i="9"/>
  <c r="D7450" i="9"/>
  <c r="D7451" i="9"/>
  <c r="D7452" i="9"/>
  <c r="D7453" i="9"/>
  <c r="D7454" i="9"/>
  <c r="D7455" i="9"/>
  <c r="D7456" i="9"/>
  <c r="D7457" i="9"/>
  <c r="D7458" i="9"/>
  <c r="D7459" i="9"/>
  <c r="D7460" i="9"/>
  <c r="D7461" i="9"/>
  <c r="D7462" i="9"/>
  <c r="D7463" i="9"/>
  <c r="D7464" i="9"/>
  <c r="D7465" i="9"/>
  <c r="D7466" i="9"/>
  <c r="D7467" i="9"/>
  <c r="D7468" i="9"/>
  <c r="D7469" i="9"/>
  <c r="D7470" i="9"/>
  <c r="D7471" i="9"/>
  <c r="D7472" i="9"/>
  <c r="D7473" i="9"/>
  <c r="D7474" i="9"/>
  <c r="D7475" i="9"/>
  <c r="D7476" i="9"/>
  <c r="D7477" i="9"/>
  <c r="D7478" i="9"/>
  <c r="D7479" i="9"/>
  <c r="D7480" i="9"/>
  <c r="D7481" i="9"/>
  <c r="D7482" i="9"/>
  <c r="D7483" i="9"/>
  <c r="D7484" i="9"/>
  <c r="D7485" i="9"/>
  <c r="D7486" i="9"/>
  <c r="D7487" i="9"/>
  <c r="D7488" i="9"/>
  <c r="D7489" i="9"/>
  <c r="D7490" i="9"/>
  <c r="D7491" i="9"/>
  <c r="D7492" i="9"/>
  <c r="D7493" i="9"/>
  <c r="D7494" i="9"/>
  <c r="D7495" i="9"/>
  <c r="D7496" i="9"/>
  <c r="D7497" i="9"/>
  <c r="D7498" i="9"/>
  <c r="D7499" i="9"/>
  <c r="D7500" i="9"/>
  <c r="D7501" i="9"/>
  <c r="D7502" i="9"/>
  <c r="D7503" i="9"/>
  <c r="D7504" i="9"/>
  <c r="D7505" i="9"/>
  <c r="D7506" i="9"/>
  <c r="D7507" i="9"/>
  <c r="D7508" i="9"/>
  <c r="D7509" i="9"/>
  <c r="D7510" i="9"/>
  <c r="D7511" i="9"/>
  <c r="D7512" i="9"/>
  <c r="D7513" i="9"/>
  <c r="D7514" i="9"/>
  <c r="D7515" i="9"/>
  <c r="D7516" i="9"/>
  <c r="D7517" i="9"/>
  <c r="D7518" i="9"/>
  <c r="D7519" i="9"/>
  <c r="D7520" i="9"/>
  <c r="D7521" i="9"/>
  <c r="D7522" i="9"/>
  <c r="D7523" i="9"/>
  <c r="D7524" i="9"/>
  <c r="D7525" i="9"/>
  <c r="D7526" i="9"/>
  <c r="D7527" i="9"/>
  <c r="D7528" i="9"/>
  <c r="D7529" i="9"/>
  <c r="D7530" i="9"/>
  <c r="D7531" i="9"/>
  <c r="D7532" i="9"/>
  <c r="D7533" i="9"/>
  <c r="D7534" i="9"/>
  <c r="D7535" i="9"/>
  <c r="D7536" i="9"/>
  <c r="D7537" i="9"/>
  <c r="D7538" i="9"/>
  <c r="D7539" i="9"/>
  <c r="D7540" i="9"/>
  <c r="D7541" i="9"/>
  <c r="D7542" i="9"/>
  <c r="D7543" i="9"/>
  <c r="D7544" i="9"/>
  <c r="D7545" i="9"/>
  <c r="D7546" i="9"/>
  <c r="D7547" i="9"/>
  <c r="D7548" i="9"/>
  <c r="D7549" i="9"/>
  <c r="D7550" i="9"/>
  <c r="D7551" i="9"/>
  <c r="D7552" i="9"/>
  <c r="D7553" i="9"/>
  <c r="D7554" i="9"/>
  <c r="D7555" i="9"/>
  <c r="D7556" i="9"/>
  <c r="D7557" i="9"/>
  <c r="D7558" i="9"/>
  <c r="D7559" i="9"/>
  <c r="D7560" i="9"/>
  <c r="D7561" i="9"/>
  <c r="D7562" i="9"/>
  <c r="D7563" i="9"/>
  <c r="D7564" i="9"/>
  <c r="D7565" i="9"/>
  <c r="D7566" i="9"/>
  <c r="D7567" i="9"/>
  <c r="D7568" i="9"/>
  <c r="D7569" i="9"/>
  <c r="D7570" i="9"/>
  <c r="D7571" i="9"/>
  <c r="D7572" i="9"/>
  <c r="D7573" i="9"/>
  <c r="D7574" i="9"/>
  <c r="D7575" i="9"/>
  <c r="D7576" i="9"/>
  <c r="D7577" i="9"/>
  <c r="D7578" i="9"/>
  <c r="D7579" i="9"/>
  <c r="D7580" i="9"/>
  <c r="D7581" i="9"/>
  <c r="D7582" i="9"/>
  <c r="D7583" i="9"/>
  <c r="D7584" i="9"/>
  <c r="D7585" i="9"/>
  <c r="D7586" i="9"/>
  <c r="D7587" i="9"/>
  <c r="D7588" i="9"/>
  <c r="D7589" i="9"/>
  <c r="D7590" i="9"/>
  <c r="D7591" i="9"/>
  <c r="D7592" i="9"/>
  <c r="D7593" i="9"/>
  <c r="D7594" i="9"/>
  <c r="D7595" i="9"/>
  <c r="D7596" i="9"/>
  <c r="D7597" i="9"/>
  <c r="D7598" i="9"/>
  <c r="D7599" i="9"/>
  <c r="D7600" i="9"/>
  <c r="D7601" i="9"/>
  <c r="D7602" i="9"/>
  <c r="D7603" i="9"/>
  <c r="D7604" i="9"/>
  <c r="D7605" i="9"/>
  <c r="D7606" i="9"/>
  <c r="D7607" i="9"/>
  <c r="D7608" i="9"/>
  <c r="D7609" i="9"/>
  <c r="D7610" i="9"/>
  <c r="D7611" i="9"/>
  <c r="D7612" i="9"/>
  <c r="D7613" i="9"/>
  <c r="D7614" i="9"/>
  <c r="D7615" i="9"/>
  <c r="D7616" i="9"/>
  <c r="D7617" i="9"/>
  <c r="D7618" i="9"/>
  <c r="D7619" i="9"/>
  <c r="D7620" i="9"/>
  <c r="D7621" i="9"/>
  <c r="D7622" i="9"/>
  <c r="D7623" i="9"/>
  <c r="D7624" i="9"/>
  <c r="D7625" i="9"/>
  <c r="D7626" i="9"/>
  <c r="D7627" i="9"/>
  <c r="D7628" i="9"/>
  <c r="D7629" i="9"/>
  <c r="D7630" i="9"/>
  <c r="D7631" i="9"/>
  <c r="D7632" i="9"/>
  <c r="D7633" i="9"/>
  <c r="D7634" i="9"/>
  <c r="D7635" i="9"/>
  <c r="D7636" i="9"/>
  <c r="D7637" i="9"/>
  <c r="D7638" i="9"/>
  <c r="D7639" i="9"/>
  <c r="D7640" i="9"/>
  <c r="D7641" i="9"/>
  <c r="D7642" i="9"/>
  <c r="D7643" i="9"/>
  <c r="D7644" i="9"/>
  <c r="D7645" i="9"/>
  <c r="D7646" i="9"/>
  <c r="D7647" i="9"/>
  <c r="D7648" i="9"/>
  <c r="D7649" i="9"/>
  <c r="D7650" i="9"/>
  <c r="D7651" i="9"/>
  <c r="D7652" i="9"/>
  <c r="D7653" i="9"/>
  <c r="D7654" i="9"/>
  <c r="D7655" i="9"/>
  <c r="D7656" i="9"/>
  <c r="D7657" i="9"/>
  <c r="D7658" i="9"/>
  <c r="D7659" i="9"/>
  <c r="D7660" i="9"/>
  <c r="D7661" i="9"/>
  <c r="D7662" i="9"/>
  <c r="D7663" i="9"/>
  <c r="D7664" i="9"/>
  <c r="D7665" i="9"/>
  <c r="D7666" i="9"/>
  <c r="D7667" i="9"/>
  <c r="D7668" i="9"/>
  <c r="D7669" i="9"/>
  <c r="D7670" i="9"/>
  <c r="D7671" i="9"/>
  <c r="D7672" i="9"/>
  <c r="D7673" i="9"/>
  <c r="D7674" i="9"/>
  <c r="D7675" i="9"/>
  <c r="D7676" i="9"/>
  <c r="D7677" i="9"/>
  <c r="D7678" i="9"/>
  <c r="D7679" i="9"/>
  <c r="D7680" i="9"/>
  <c r="D7681" i="9"/>
  <c r="D7682" i="9"/>
  <c r="D7683" i="9"/>
  <c r="D7684" i="9"/>
  <c r="D7685" i="9"/>
  <c r="D7686" i="9"/>
  <c r="D7687" i="9"/>
  <c r="D7688" i="9"/>
  <c r="D7689" i="9"/>
  <c r="D7690" i="9"/>
  <c r="D7691" i="9"/>
  <c r="D7692" i="9"/>
  <c r="D7693" i="9"/>
  <c r="D7694" i="9"/>
  <c r="D7695" i="9"/>
  <c r="D7696" i="9"/>
  <c r="D7697" i="9"/>
  <c r="D7698" i="9"/>
  <c r="D7699" i="9"/>
  <c r="D7700" i="9"/>
  <c r="D7701" i="9"/>
  <c r="D7702" i="9"/>
  <c r="D7703" i="9"/>
  <c r="D7704" i="9"/>
  <c r="D7705" i="9"/>
  <c r="D7706" i="9"/>
  <c r="D7707" i="9"/>
  <c r="D7708" i="9"/>
  <c r="D7709" i="9"/>
  <c r="D7710" i="9"/>
  <c r="D7711" i="9"/>
  <c r="D7712" i="9"/>
  <c r="D7713" i="9"/>
  <c r="D7714" i="9"/>
  <c r="D7715" i="9"/>
  <c r="D7716" i="9"/>
  <c r="D7717" i="9"/>
  <c r="D7718" i="9"/>
  <c r="D7719" i="9"/>
  <c r="D7720" i="9"/>
  <c r="D7721" i="9"/>
  <c r="D7722" i="9"/>
  <c r="D7723" i="9"/>
  <c r="D2" i="9"/>
  <c r="E2" i="8"/>
  <c r="E1" i="8"/>
  <c r="J47" i="12" a="1"/>
  <c r="J47" i="12" s="1"/>
  <c r="J21" i="12" s="1"/>
  <c r="H47" i="12" a="1"/>
  <c r="H47" i="12" s="1"/>
  <c r="H21" i="12" s="1"/>
  <c r="G47" i="12" a="1"/>
  <c r="G47" i="12" s="1"/>
  <c r="G21" i="12" s="1"/>
  <c r="I44" i="12" a="1"/>
  <c r="I44" i="12" s="1"/>
  <c r="H44" i="12" a="1"/>
  <c r="H44" i="12" s="1"/>
  <c r="G44" i="12" a="1"/>
  <c r="G44" i="12" s="1"/>
  <c r="I42" i="12" a="1"/>
  <c r="I42" i="12" s="1"/>
  <c r="H42" i="12" a="1"/>
  <c r="H42" i="12" s="1"/>
  <c r="G42" i="12" a="1"/>
  <c r="G42" i="12" s="1"/>
  <c r="I39" i="12" a="1"/>
  <c r="I39" i="12" s="1"/>
  <c r="I19" i="12" s="1"/>
  <c r="H39" i="12" a="1"/>
  <c r="H39" i="12" s="1"/>
  <c r="H19" i="12" s="1"/>
  <c r="G39" i="12" a="1"/>
  <c r="G39" i="12" s="1"/>
  <c r="G19" i="12" s="1"/>
  <c r="G51" i="8" a="1"/>
  <c r="G51" i="8" s="1"/>
  <c r="H51" i="8" a="1"/>
  <c r="H51" i="8" s="1"/>
  <c r="I51" i="8" a="1"/>
  <c r="I51" i="8" s="1"/>
  <c r="J51" i="8" a="1"/>
  <c r="J51" i="8" s="1"/>
  <c r="K51" i="8" a="1"/>
  <c r="K51" i="8" s="1"/>
  <c r="G52" i="8" a="1"/>
  <c r="G52" i="8" s="1"/>
  <c r="H52" i="8" a="1"/>
  <c r="H52" i="8" s="1"/>
  <c r="I52" i="8" a="1"/>
  <c r="I52" i="8" s="1"/>
  <c r="J52" i="8" a="1"/>
  <c r="J52" i="8" s="1"/>
  <c r="K52" i="8" a="1"/>
  <c r="K52" i="8" s="1"/>
  <c r="G53" i="8" a="1"/>
  <c r="G53" i="8" s="1"/>
  <c r="H53" i="8" a="1"/>
  <c r="H53" i="8" s="1"/>
  <c r="I53" i="8" a="1"/>
  <c r="I53" i="8" s="1"/>
  <c r="J53" i="8" a="1"/>
  <c r="J53" i="8" s="1"/>
  <c r="K53" i="8" a="1"/>
  <c r="K53" i="8" s="1"/>
  <c r="F52" i="8" a="1"/>
  <c r="F52" i="8" s="1"/>
  <c r="F53" i="8" a="1"/>
  <c r="F53" i="8" s="1"/>
  <c r="G47" i="8" a="1"/>
  <c r="G47" i="8" s="1"/>
  <c r="H47" i="8" a="1"/>
  <c r="H47" i="8" s="1"/>
  <c r="I47" i="8" a="1"/>
  <c r="I47" i="8" s="1"/>
  <c r="J47" i="8" a="1"/>
  <c r="J47" i="8" s="1"/>
  <c r="K47" i="8" a="1"/>
  <c r="K47" i="8" s="1"/>
  <c r="G48" i="8" a="1"/>
  <c r="G48" i="8" s="1"/>
  <c r="H48" i="8" a="1"/>
  <c r="H48" i="8" s="1"/>
  <c r="I48" i="8" a="1"/>
  <c r="I48" i="8" s="1"/>
  <c r="J48" i="8" a="1"/>
  <c r="J48" i="8" s="1"/>
  <c r="K48" i="8" a="1"/>
  <c r="K48" i="8" s="1"/>
  <c r="G49" i="8" a="1"/>
  <c r="G49" i="8" s="1"/>
  <c r="H49" i="8" a="1"/>
  <c r="H49" i="8" s="1"/>
  <c r="I49" i="8" a="1"/>
  <c r="I49" i="8" s="1"/>
  <c r="J49" i="8" a="1"/>
  <c r="J49" i="8" s="1"/>
  <c r="K49" i="8" a="1"/>
  <c r="K49" i="8" s="1"/>
  <c r="F48" i="8" a="1"/>
  <c r="F48" i="8" s="1"/>
  <c r="F49" i="8" a="1"/>
  <c r="F49" i="8" s="1"/>
  <c r="G43" i="8" a="1"/>
  <c r="G43" i="8" s="1"/>
  <c r="H43" i="8" a="1"/>
  <c r="H43" i="8" s="1"/>
  <c r="I43" i="8" a="1"/>
  <c r="I43" i="8" s="1"/>
  <c r="J43" i="8" a="1"/>
  <c r="J43" i="8" s="1"/>
  <c r="K43" i="8" a="1"/>
  <c r="K43" i="8" s="1"/>
  <c r="G44" i="8" a="1"/>
  <c r="G44" i="8" s="1"/>
  <c r="H44" i="8" a="1"/>
  <c r="H44" i="8" s="1"/>
  <c r="I44" i="8" a="1"/>
  <c r="I44" i="8" s="1"/>
  <c r="J44" i="8" a="1"/>
  <c r="J44" i="8" s="1"/>
  <c r="K44" i="8" a="1"/>
  <c r="K44" i="8" s="1"/>
  <c r="G45" i="8" a="1"/>
  <c r="G45" i="8" s="1"/>
  <c r="H45" i="8" a="1"/>
  <c r="H45" i="8" s="1"/>
  <c r="I45" i="8" a="1"/>
  <c r="I45" i="8" s="1"/>
  <c r="J45" i="8" a="1"/>
  <c r="J45" i="8" s="1"/>
  <c r="K45" i="8" a="1"/>
  <c r="K45" i="8" s="1"/>
  <c r="F44" i="8" a="1"/>
  <c r="F44" i="8" s="1"/>
  <c r="F45" i="8" a="1"/>
  <c r="F45" i="8" s="1"/>
  <c r="F51" i="8" a="1"/>
  <c r="F51" i="8" s="1"/>
  <c r="F43" i="8" a="1"/>
  <c r="F43" i="8" s="1"/>
  <c r="F47" i="8" a="1"/>
  <c r="F47" i="8" s="1"/>
  <c r="F43" i="12" l="1" a="1"/>
  <c r="F43" i="12" s="1"/>
  <c r="F20" i="12" s="1"/>
  <c r="K38" i="12" a="1"/>
  <c r="K38" i="12" s="1"/>
  <c r="K40" i="12" a="1"/>
  <c r="K40" i="12" s="1"/>
  <c r="K43" i="12" a="1"/>
  <c r="K43" i="12" s="1"/>
  <c r="K20" i="12" s="1"/>
  <c r="K46" i="12" a="1"/>
  <c r="K46" i="12" s="1"/>
  <c r="I48" i="12" a="1"/>
  <c r="I48" i="12" s="1"/>
  <c r="F39" i="12" a="1"/>
  <c r="F39" i="12" s="1"/>
  <c r="F19" i="12" s="1"/>
  <c r="F42" i="12" a="1"/>
  <c r="F42" i="12" s="1"/>
  <c r="F44" i="12" a="1"/>
  <c r="F44" i="12" s="1"/>
  <c r="F47" i="12" a="1"/>
  <c r="F47" i="12" s="1"/>
  <c r="F21" i="12" s="1"/>
  <c r="J39" i="12" a="1"/>
  <c r="J39" i="12" s="1"/>
  <c r="J19" i="12" s="1"/>
  <c r="J42" i="12" a="1"/>
  <c r="J42" i="12" s="1"/>
  <c r="J44" i="12" a="1"/>
  <c r="J44" i="12" s="1"/>
  <c r="K47" i="12" a="1"/>
  <c r="K47" i="12" s="1"/>
  <c r="K21" i="12" s="1"/>
  <c r="K42" i="12" a="1"/>
  <c r="K42" i="12" s="1"/>
  <c r="K44" i="12" a="1"/>
  <c r="K44" i="12" s="1"/>
  <c r="H48" i="12" a="1"/>
  <c r="H48" i="12" s="1"/>
  <c r="G48" i="12" a="1"/>
  <c r="G48" i="12" s="1"/>
  <c r="F40" i="12" a="1"/>
  <c r="F40" i="12" s="1"/>
  <c r="F46" i="12" a="1"/>
  <c r="F46" i="12" s="1"/>
  <c r="G40" i="12" a="1"/>
  <c r="G40" i="12" s="1"/>
  <c r="G43" i="12" a="1"/>
  <c r="G43" i="12" s="1"/>
  <c r="G20" i="12" s="1"/>
  <c r="G46" i="12" a="1"/>
  <c r="G46" i="12" s="1"/>
  <c r="J48" i="12" a="1"/>
  <c r="J48" i="12" s="1"/>
  <c r="F38" i="12" a="1"/>
  <c r="F38" i="12" s="1"/>
  <c r="H40" i="12" a="1"/>
  <c r="H40" i="12" s="1"/>
  <c r="H43" i="12" a="1"/>
  <c r="H43" i="12" s="1"/>
  <c r="H20" i="12" s="1"/>
  <c r="H46" i="12" a="1"/>
  <c r="H46" i="12" s="1"/>
  <c r="K48" i="12" a="1"/>
  <c r="K48" i="12" s="1"/>
  <c r="I38" i="12" a="1"/>
  <c r="I38" i="12" s="1"/>
  <c r="I40" i="12" a="1"/>
  <c r="I40" i="12" s="1"/>
  <c r="I43" i="12" a="1"/>
  <c r="I43" i="12" s="1"/>
  <c r="I20" i="12" s="1"/>
  <c r="I46" i="12" a="1"/>
  <c r="I46" i="12" s="1"/>
  <c r="J38" i="12" a="1"/>
  <c r="J38" i="12" s="1"/>
  <c r="J40" i="12" a="1"/>
  <c r="J40" i="12" s="1"/>
  <c r="J43" i="12" a="1"/>
  <c r="J43" i="12" s="1"/>
  <c r="J20" i="12" s="1"/>
  <c r="I47" i="12" a="1"/>
  <c r="I47" i="12" s="1"/>
  <c r="I21" i="12" s="1"/>
  <c r="F48" i="12" a="1"/>
  <c r="F48" i="12" s="1"/>
  <c r="K21" i="8"/>
  <c r="F20" i="8"/>
  <c r="H19" i="8"/>
  <c r="G20" i="8"/>
  <c r="I21" i="8"/>
  <c r="H21" i="8"/>
  <c r="J21" i="8"/>
  <c r="G21" i="8"/>
  <c r="F21" i="8"/>
  <c r="H20" i="8"/>
  <c r="K20" i="8"/>
  <c r="J20" i="8"/>
  <c r="I20" i="8"/>
  <c r="K19" i="8"/>
  <c r="J19" i="8"/>
  <c r="G19" i="8"/>
  <c r="I19" i="8"/>
  <c r="F19" i="8"/>
  <c r="E6" i="18" a="1"/>
  <c r="E6" i="18" s="1"/>
  <c r="E11" i="18" a="1"/>
  <c r="E11" i="18" s="1"/>
  <c r="D11" i="18" a="1"/>
  <c r="D11" i="18" s="1"/>
  <c r="C11" i="18" a="1"/>
  <c r="C11" i="18" s="1"/>
  <c r="B11" i="18" a="1"/>
  <c r="B11" i="18" s="1"/>
  <c r="E10" i="18" a="1"/>
  <c r="E10" i="18" s="1"/>
  <c r="D10" i="18" a="1"/>
  <c r="D10" i="18" s="1"/>
  <c r="C10" i="18" a="1"/>
  <c r="C10" i="18" s="1"/>
  <c r="B10" i="18" a="1"/>
  <c r="B10" i="18" s="1"/>
  <c r="E9" i="18" a="1"/>
  <c r="E9" i="18" s="1"/>
  <c r="D9" i="18" a="1"/>
  <c r="D9" i="18" s="1"/>
  <c r="C9" i="18" a="1"/>
  <c r="C9" i="18" s="1"/>
  <c r="B9" i="18" a="1"/>
  <c r="B9" i="18" s="1"/>
  <c r="E7" i="18" a="1"/>
  <c r="E7" i="18" s="1"/>
  <c r="D7" i="18" a="1"/>
  <c r="D7" i="18" s="1"/>
  <c r="C7" i="18" a="1"/>
  <c r="C7" i="18" s="1"/>
  <c r="B7" i="18" a="1"/>
  <c r="B7" i="18" s="1"/>
  <c r="D6" i="18" a="1"/>
  <c r="D6" i="18" s="1"/>
  <c r="C6" i="18" a="1"/>
  <c r="C6" i="18" s="1"/>
  <c r="B6" i="18" a="1"/>
  <c r="B6" i="18" s="1"/>
  <c r="H2" i="10"/>
  <c r="G2" i="10"/>
  <c r="E11" i="13" a="1"/>
  <c r="E11" i="13" s="1"/>
  <c r="D11" i="13" a="1"/>
  <c r="D11" i="13" s="1"/>
  <c r="C11" i="13" a="1"/>
  <c r="C11" i="13" s="1"/>
  <c r="B11" i="13" a="1"/>
  <c r="B11" i="13" s="1"/>
  <c r="E10" i="13" a="1"/>
  <c r="E10" i="13" s="1"/>
  <c r="D10" i="13" a="1"/>
  <c r="D10" i="13" s="1"/>
  <c r="C10" i="13" a="1"/>
  <c r="C10" i="13" s="1"/>
  <c r="B10" i="13" a="1"/>
  <c r="B10" i="13" s="1"/>
  <c r="E9" i="13" a="1"/>
  <c r="E9" i="13" s="1"/>
  <c r="D9" i="13" a="1"/>
  <c r="D9" i="13" s="1"/>
  <c r="C9" i="13" a="1"/>
  <c r="C9" i="13" s="1"/>
  <c r="B9" i="13" a="1"/>
  <c r="B9" i="13" s="1"/>
  <c r="E7" i="13" a="1"/>
  <c r="E7" i="13" s="1"/>
  <c r="D7" i="13" a="1"/>
  <c r="D7" i="13" s="1"/>
  <c r="C7" i="13" a="1"/>
  <c r="C7" i="13" s="1"/>
  <c r="B7" i="13" a="1"/>
  <c r="B7" i="13" s="1"/>
  <c r="E6" i="13" a="1"/>
  <c r="E6" i="13" s="1"/>
  <c r="D6" i="13" a="1"/>
  <c r="D6" i="13" s="1"/>
  <c r="C6" i="13" a="1"/>
  <c r="C6" i="13" s="1"/>
  <c r="B6" i="13" a="1"/>
  <c r="B6" i="13" s="1"/>
  <c r="E8" i="13" l="1"/>
  <c r="E12" i="18"/>
  <c r="C24" i="18"/>
  <c r="B12" i="18"/>
  <c r="C12" i="18"/>
  <c r="D12" i="18"/>
  <c r="E24" i="18"/>
  <c r="D24" i="18"/>
  <c r="B24" i="18"/>
  <c r="B8" i="18"/>
  <c r="D8" i="18"/>
  <c r="D19" i="18"/>
  <c r="E19" i="18"/>
  <c r="E8" i="18"/>
  <c r="E25" i="18"/>
  <c r="D25" i="18"/>
  <c r="C25" i="18"/>
  <c r="B25" i="18"/>
  <c r="C8" i="18"/>
  <c r="C19" i="18"/>
  <c r="D8" i="13"/>
  <c r="C8" i="13"/>
  <c r="B8" i="13"/>
  <c r="C12" i="13"/>
  <c r="D12" i="13"/>
  <c r="B12" i="13"/>
  <c r="E12" i="13"/>
  <c r="E13" i="13" s="1"/>
  <c r="C13" i="18" l="1"/>
  <c r="E13" i="18"/>
  <c r="B27" i="18"/>
  <c r="C13" i="13"/>
  <c r="B13" i="13"/>
  <c r="D13" i="13"/>
  <c r="E26" i="18"/>
  <c r="B13" i="18"/>
  <c r="D26" i="18"/>
  <c r="C26" i="18"/>
  <c r="B26" i="18"/>
  <c r="C27" i="18"/>
  <c r="F27" i="18" s="1"/>
  <c r="E27" i="18"/>
  <c r="D29" i="18"/>
  <c r="C29" i="18"/>
  <c r="B29" i="18"/>
  <c r="E29" i="18"/>
  <c r="F25" i="18"/>
  <c r="F24" i="18"/>
  <c r="D13" i="18"/>
  <c r="D27" i="18"/>
  <c r="E11" i="12" a="1"/>
  <c r="E11" i="12" s="1"/>
  <c r="D11" i="12" a="1"/>
  <c r="D11" i="12" s="1"/>
  <c r="C11" i="12" a="1"/>
  <c r="C11" i="12" s="1"/>
  <c r="B11" i="12" a="1"/>
  <c r="B11" i="12" s="1"/>
  <c r="E10" i="12" a="1"/>
  <c r="E10" i="12" s="1"/>
  <c r="D10" i="12" a="1"/>
  <c r="D10" i="12" s="1"/>
  <c r="C10" i="12" a="1"/>
  <c r="C10" i="12" s="1"/>
  <c r="B10" i="12" a="1"/>
  <c r="B10" i="12" s="1"/>
  <c r="E9" i="12" a="1"/>
  <c r="E9" i="12" s="1"/>
  <c r="D9" i="12" a="1"/>
  <c r="D9" i="12" s="1"/>
  <c r="C9" i="12" a="1"/>
  <c r="C9" i="12" s="1"/>
  <c r="B9" i="12" a="1"/>
  <c r="B9" i="12" s="1"/>
  <c r="E7" i="12" a="1"/>
  <c r="E7" i="12" s="1"/>
  <c r="D7" i="12" a="1"/>
  <c r="D7" i="12" s="1"/>
  <c r="C7" i="12" a="1"/>
  <c r="C7" i="12" s="1"/>
  <c r="B7" i="12" a="1"/>
  <c r="B7" i="12" s="1"/>
  <c r="E6" i="12" a="1"/>
  <c r="E6" i="12" s="1"/>
  <c r="F6" i="12" s="1"/>
  <c r="D6" i="12" a="1"/>
  <c r="D6" i="12" s="1"/>
  <c r="C6" i="12" a="1"/>
  <c r="C6" i="12" s="1"/>
  <c r="B6" i="12" a="1"/>
  <c r="B6" i="12" s="1"/>
  <c r="G6" i="12" l="1"/>
  <c r="F13" i="12"/>
  <c r="F8" i="12"/>
  <c r="F29" i="18"/>
  <c r="F26" i="18"/>
  <c r="E28" i="18"/>
  <c r="D28" i="18"/>
  <c r="C28" i="18"/>
  <c r="B28" i="18"/>
  <c r="B24" i="12"/>
  <c r="D24" i="12"/>
  <c r="E24" i="12"/>
  <c r="C24" i="12"/>
  <c r="B25" i="12"/>
  <c r="E25" i="12"/>
  <c r="D25" i="12"/>
  <c r="C25" i="12"/>
  <c r="F25" i="12" s="1"/>
  <c r="B12" i="12"/>
  <c r="B8" i="12"/>
  <c r="C12" i="12"/>
  <c r="D12" i="12"/>
  <c r="E12" i="12"/>
  <c r="D19" i="12"/>
  <c r="D8" i="12"/>
  <c r="C8" i="12"/>
  <c r="C19" i="12"/>
  <c r="E8" i="12"/>
  <c r="E19" i="12"/>
  <c r="E13" i="12" l="1"/>
  <c r="F24" i="12"/>
  <c r="G8" i="12"/>
  <c r="H6" i="12"/>
  <c r="G13" i="12"/>
  <c r="F28" i="18"/>
  <c r="D13" i="12"/>
  <c r="B29" i="12"/>
  <c r="E29" i="12"/>
  <c r="D29" i="12"/>
  <c r="C29" i="12"/>
  <c r="B13" i="12"/>
  <c r="B26" i="12"/>
  <c r="D26" i="12"/>
  <c r="C26" i="12"/>
  <c r="F26" i="12" s="1"/>
  <c r="E26" i="12"/>
  <c r="E27" i="12"/>
  <c r="D27" i="12"/>
  <c r="B27" i="12"/>
  <c r="C27" i="12"/>
  <c r="C13" i="12"/>
  <c r="C6" i="11" a="1"/>
  <c r="C6" i="11" s="1"/>
  <c r="D6" i="11" a="1"/>
  <c r="D6" i="11" s="1"/>
  <c r="E6" i="11" a="1"/>
  <c r="E6" i="11" s="1"/>
  <c r="F6" i="11" s="1"/>
  <c r="C7" i="11" a="1"/>
  <c r="C7" i="11" s="1"/>
  <c r="D7" i="11" a="1"/>
  <c r="D7" i="11" s="1"/>
  <c r="E7" i="11" a="1"/>
  <c r="E7" i="11" s="1"/>
  <c r="C9" i="11" a="1"/>
  <c r="C9" i="11" s="1"/>
  <c r="D9" i="11" a="1"/>
  <c r="D9" i="11" s="1"/>
  <c r="E9" i="11" a="1"/>
  <c r="E9" i="11" s="1"/>
  <c r="C10" i="11" a="1"/>
  <c r="C10" i="11" s="1"/>
  <c r="D10" i="11" a="1"/>
  <c r="D10" i="11" s="1"/>
  <c r="E10" i="11" a="1"/>
  <c r="E10" i="11" s="1"/>
  <c r="C11" i="11" a="1"/>
  <c r="C11" i="11" s="1"/>
  <c r="D11" i="11" a="1"/>
  <c r="D11" i="11" s="1"/>
  <c r="E11" i="11" a="1"/>
  <c r="E11" i="11" s="1"/>
  <c r="B11" i="11" a="1"/>
  <c r="B11" i="11" s="1"/>
  <c r="B10" i="11" a="1"/>
  <c r="B10" i="11" s="1"/>
  <c r="B9" i="11" a="1"/>
  <c r="B9" i="11" s="1"/>
  <c r="B7" i="11" a="1"/>
  <c r="B7" i="11" s="1"/>
  <c r="B6" i="11" a="1"/>
  <c r="B6" i="11" s="1"/>
  <c r="F27" i="12" l="1"/>
  <c r="F29" i="12"/>
  <c r="G6" i="11"/>
  <c r="F8" i="11"/>
  <c r="F13" i="11"/>
  <c r="H8" i="12"/>
  <c r="I6" i="12"/>
  <c r="H13" i="12"/>
  <c r="D24" i="11"/>
  <c r="C24" i="11"/>
  <c r="E24" i="11"/>
  <c r="B24" i="11"/>
  <c r="E25" i="11"/>
  <c r="D25" i="11"/>
  <c r="C25" i="11"/>
  <c r="B25" i="11"/>
  <c r="E28" i="12"/>
  <c r="C28" i="12"/>
  <c r="B28" i="12"/>
  <c r="D28" i="12"/>
  <c r="D12" i="11"/>
  <c r="E12" i="11"/>
  <c r="C12" i="11"/>
  <c r="E8" i="11"/>
  <c r="D8" i="11"/>
  <c r="C8" i="11"/>
  <c r="B8" i="11"/>
  <c r="B12" i="11"/>
  <c r="C19" i="11"/>
  <c r="D19" i="11"/>
  <c r="E19" i="11"/>
  <c r="D13" i="11" l="1"/>
  <c r="C13" i="11"/>
  <c r="J6" i="12"/>
  <c r="I8" i="12"/>
  <c r="I13" i="12"/>
  <c r="G13" i="11"/>
  <c r="H6" i="11"/>
  <c r="G8" i="11"/>
  <c r="E13" i="11"/>
  <c r="F25" i="11"/>
  <c r="F24" i="11"/>
  <c r="F28" i="12"/>
  <c r="E26" i="11"/>
  <c r="D26" i="11"/>
  <c r="C26" i="11"/>
  <c r="B26" i="11"/>
  <c r="E29" i="11"/>
  <c r="D29" i="11"/>
  <c r="C29" i="11"/>
  <c r="B29" i="11"/>
  <c r="C27" i="11"/>
  <c r="B27" i="11"/>
  <c r="D27" i="11"/>
  <c r="E27" i="11"/>
  <c r="B13" i="11"/>
  <c r="I6" i="11" l="1"/>
  <c r="H13" i="11"/>
  <c r="H8" i="11"/>
  <c r="K6" i="12"/>
  <c r="J13" i="12"/>
  <c r="J8" i="12"/>
  <c r="F27" i="11"/>
  <c r="F29" i="11"/>
  <c r="F26" i="11"/>
  <c r="E28" i="11"/>
  <c r="D28" i="11"/>
  <c r="C28" i="11"/>
  <c r="B28" i="11"/>
  <c r="G23" i="10"/>
  <c r="L3" i="10"/>
  <c r="L4" i="10"/>
  <c r="L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55" i="10"/>
  <c r="L56" i="10"/>
  <c r="L57" i="10"/>
  <c r="L58"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3" i="10"/>
  <c r="L94" i="10"/>
  <c r="L95" i="10"/>
  <c r="L96" i="10"/>
  <c r="L97" i="10"/>
  <c r="L98" i="10"/>
  <c r="L99" i="10"/>
  <c r="L100" i="10"/>
  <c r="L101" i="10"/>
  <c r="L102" i="10"/>
  <c r="L103" i="10"/>
  <c r="L104" i="10"/>
  <c r="L105" i="10"/>
  <c r="L106" i="10"/>
  <c r="L107" i="10"/>
  <c r="L108" i="10"/>
  <c r="L109" i="10"/>
  <c r="L110" i="10"/>
  <c r="L111" i="10"/>
  <c r="L112" i="10"/>
  <c r="L113" i="10"/>
  <c r="L114" i="10"/>
  <c r="L115" i="10"/>
  <c r="L116" i="10"/>
  <c r="L117" i="10"/>
  <c r="L118" i="10"/>
  <c r="L119" i="10"/>
  <c r="L120" i="10"/>
  <c r="L121" i="10"/>
  <c r="L122" i="10"/>
  <c r="L123" i="10"/>
  <c r="L124" i="10"/>
  <c r="L125" i="10"/>
  <c r="L126" i="10"/>
  <c r="L127" i="10"/>
  <c r="L128" i="10"/>
  <c r="L129" i="10"/>
  <c r="L130" i="10"/>
  <c r="L131" i="10"/>
  <c r="L132" i="10"/>
  <c r="L133" i="10"/>
  <c r="L134" i="10"/>
  <c r="L135" i="10"/>
  <c r="L136" i="10"/>
  <c r="L137" i="10"/>
  <c r="L138" i="10"/>
  <c r="L139" i="10"/>
  <c r="L140" i="10"/>
  <c r="L141" i="10"/>
  <c r="L142" i="10"/>
  <c r="L143" i="10"/>
  <c r="L144" i="10"/>
  <c r="L145" i="10"/>
  <c r="L146" i="10"/>
  <c r="L147" i="10"/>
  <c r="L148" i="10"/>
  <c r="L149" i="10"/>
  <c r="L150" i="10"/>
  <c r="L151" i="10"/>
  <c r="L152" i="10"/>
  <c r="L153" i="10"/>
  <c r="L154" i="10"/>
  <c r="L155" i="10"/>
  <c r="L156" i="10"/>
  <c r="L157" i="10"/>
  <c r="L158" i="10"/>
  <c r="L159" i="10"/>
  <c r="L160" i="10"/>
  <c r="L161" i="10"/>
  <c r="L162" i="10"/>
  <c r="L163" i="10"/>
  <c r="L164" i="10"/>
  <c r="L165" i="10"/>
  <c r="L166" i="10"/>
  <c r="L167" i="10"/>
  <c r="L168" i="10"/>
  <c r="L169" i="10"/>
  <c r="L170" i="10"/>
  <c r="L171" i="10"/>
  <c r="L172" i="10"/>
  <c r="L173" i="10"/>
  <c r="L174" i="10"/>
  <c r="L175" i="10"/>
  <c r="L176" i="10"/>
  <c r="L177" i="10"/>
  <c r="L178" i="10"/>
  <c r="L179" i="10"/>
  <c r="L180" i="10"/>
  <c r="L181" i="10"/>
  <c r="L182" i="10"/>
  <c r="L183" i="10"/>
  <c r="L184" i="10"/>
  <c r="L185" i="10"/>
  <c r="L186" i="10"/>
  <c r="L187" i="10"/>
  <c r="L188" i="10"/>
  <c r="L189" i="10"/>
  <c r="L190" i="10"/>
  <c r="L191" i="10"/>
  <c r="L192" i="10"/>
  <c r="L193" i="10"/>
  <c r="L194" i="10"/>
  <c r="L195" i="10"/>
  <c r="L196" i="10"/>
  <c r="L197" i="10"/>
  <c r="L198" i="10"/>
  <c r="L199" i="10"/>
  <c r="L200" i="10"/>
  <c r="L201" i="10"/>
  <c r="L202" i="10"/>
  <c r="L203" i="10"/>
  <c r="L204" i="10"/>
  <c r="L205" i="10"/>
  <c r="L206" i="10"/>
  <c r="L207" i="10"/>
  <c r="L208" i="10"/>
  <c r="L209" i="10"/>
  <c r="L210" i="10"/>
  <c r="L211" i="10"/>
  <c r="L212" i="10"/>
  <c r="L213" i="10"/>
  <c r="L214" i="10"/>
  <c r="L215" i="10"/>
  <c r="L216" i="10"/>
  <c r="L217" i="10"/>
  <c r="L218" i="10"/>
  <c r="L219" i="10"/>
  <c r="L220" i="10"/>
  <c r="L221" i="10"/>
  <c r="L222" i="10"/>
  <c r="L223" i="10"/>
  <c r="L224" i="10"/>
  <c r="L225" i="10"/>
  <c r="L226" i="10"/>
  <c r="L227" i="10"/>
  <c r="L228" i="10"/>
  <c r="L229" i="10"/>
  <c r="L230" i="10"/>
  <c r="L231" i="10"/>
  <c r="L232" i="10"/>
  <c r="L233" i="10"/>
  <c r="L234" i="10"/>
  <c r="L235" i="10"/>
  <c r="L236" i="10"/>
  <c r="L237" i="10"/>
  <c r="L238" i="10"/>
  <c r="L239" i="10"/>
  <c r="L240" i="10"/>
  <c r="L241" i="10"/>
  <c r="L242" i="10"/>
  <c r="L243" i="10"/>
  <c r="L244" i="10"/>
  <c r="L245" i="10"/>
  <c r="L246" i="10"/>
  <c r="L247" i="10"/>
  <c r="L248" i="10"/>
  <c r="L249" i="10"/>
  <c r="L250" i="10"/>
  <c r="L251" i="10"/>
  <c r="L252" i="10"/>
  <c r="L253" i="10"/>
  <c r="L254" i="10"/>
  <c r="L255" i="10"/>
  <c r="L256" i="10"/>
  <c r="L257" i="10"/>
  <c r="L258" i="10"/>
  <c r="L259" i="10"/>
  <c r="L260" i="10"/>
  <c r="L261" i="10"/>
  <c r="L262" i="10"/>
  <c r="L263" i="10"/>
  <c r="L264" i="10"/>
  <c r="L265" i="10"/>
  <c r="L266" i="10"/>
  <c r="L267" i="10"/>
  <c r="L268" i="10"/>
  <c r="L269" i="10"/>
  <c r="L270" i="10"/>
  <c r="L271" i="10"/>
  <c r="L272" i="10"/>
  <c r="L273" i="10"/>
  <c r="L274" i="10"/>
  <c r="L275" i="10"/>
  <c r="L276" i="10"/>
  <c r="L277" i="10"/>
  <c r="L278" i="10"/>
  <c r="L279" i="10"/>
  <c r="L280" i="10"/>
  <c r="L281" i="10"/>
  <c r="L282" i="10"/>
  <c r="L283" i="10"/>
  <c r="L284" i="10"/>
  <c r="L285" i="10"/>
  <c r="L286" i="10"/>
  <c r="L287" i="10"/>
  <c r="L288" i="10"/>
  <c r="L289" i="10"/>
  <c r="L290" i="10"/>
  <c r="L291" i="10"/>
  <c r="L292" i="10"/>
  <c r="L293" i="10"/>
  <c r="L294" i="10"/>
  <c r="L295" i="10"/>
  <c r="L296" i="10"/>
  <c r="L297" i="10"/>
  <c r="L298" i="10"/>
  <c r="L299" i="10"/>
  <c r="L300" i="10"/>
  <c r="L301" i="10"/>
  <c r="L302" i="10"/>
  <c r="L303" i="10"/>
  <c r="L304" i="10"/>
  <c r="L305" i="10"/>
  <c r="L306" i="10"/>
  <c r="L307" i="10"/>
  <c r="L308" i="10"/>
  <c r="L309" i="10"/>
  <c r="L310" i="10"/>
  <c r="L311" i="10"/>
  <c r="L312" i="10"/>
  <c r="L313" i="10"/>
  <c r="L314" i="10"/>
  <c r="L315" i="10"/>
  <c r="L316" i="10"/>
  <c r="L317" i="10"/>
  <c r="L318" i="10"/>
  <c r="L319" i="10"/>
  <c r="L320" i="10"/>
  <c r="L321" i="10"/>
  <c r="L322" i="10"/>
  <c r="L323" i="10"/>
  <c r="L324" i="10"/>
  <c r="L325" i="10"/>
  <c r="L326" i="10"/>
  <c r="L327" i="10"/>
  <c r="L328" i="10"/>
  <c r="L329" i="10"/>
  <c r="L330" i="10"/>
  <c r="L331" i="10"/>
  <c r="L332" i="10"/>
  <c r="L333" i="10"/>
  <c r="L334" i="10"/>
  <c r="L335" i="10"/>
  <c r="L336" i="10"/>
  <c r="L337" i="10"/>
  <c r="L338" i="10"/>
  <c r="L339" i="10"/>
  <c r="L340" i="10"/>
  <c r="L341" i="10"/>
  <c r="L342" i="10"/>
  <c r="L343" i="10"/>
  <c r="L344" i="10"/>
  <c r="L345" i="10"/>
  <c r="L346" i="10"/>
  <c r="L347" i="10"/>
  <c r="L348" i="10"/>
  <c r="L349" i="10"/>
  <c r="L350" i="10"/>
  <c r="L351" i="10"/>
  <c r="L352" i="10"/>
  <c r="L353" i="10"/>
  <c r="L354" i="10"/>
  <c r="L355" i="10"/>
  <c r="L356" i="10"/>
  <c r="L357" i="10"/>
  <c r="L358" i="10"/>
  <c r="L359" i="10"/>
  <c r="L360" i="10"/>
  <c r="L361" i="10"/>
  <c r="L362" i="10"/>
  <c r="L363" i="10"/>
  <c r="L364" i="10"/>
  <c r="L365" i="10"/>
  <c r="L366" i="10"/>
  <c r="L367" i="10"/>
  <c r="L368" i="10"/>
  <c r="L369" i="10"/>
  <c r="L370" i="10"/>
  <c r="L371" i="10"/>
  <c r="L372" i="10"/>
  <c r="L373" i="10"/>
  <c r="L374" i="10"/>
  <c r="L375" i="10"/>
  <c r="L376" i="10"/>
  <c r="L377" i="10"/>
  <c r="L378" i="10"/>
  <c r="L379" i="10"/>
  <c r="L380" i="10"/>
  <c r="L381" i="10"/>
  <c r="L382" i="10"/>
  <c r="L383" i="10"/>
  <c r="L384" i="10"/>
  <c r="L385" i="10"/>
  <c r="L386" i="10"/>
  <c r="L387" i="10"/>
  <c r="L388" i="10"/>
  <c r="L389" i="10"/>
  <c r="L390" i="10"/>
  <c r="L391" i="10"/>
  <c r="L392" i="10"/>
  <c r="L393" i="10"/>
  <c r="L394" i="10"/>
  <c r="L395" i="10"/>
  <c r="L396" i="10"/>
  <c r="L397" i="10"/>
  <c r="L398" i="10"/>
  <c r="L399" i="10"/>
  <c r="L400" i="10"/>
  <c r="L401" i="10"/>
  <c r="L402" i="10"/>
  <c r="L403" i="10"/>
  <c r="L404" i="10"/>
  <c r="L405" i="10"/>
  <c r="L406" i="10"/>
  <c r="L407" i="10"/>
  <c r="L408" i="10"/>
  <c r="L409" i="10"/>
  <c r="L410" i="10"/>
  <c r="L411" i="10"/>
  <c r="L412" i="10"/>
  <c r="L413" i="10"/>
  <c r="L414" i="10"/>
  <c r="L415" i="10"/>
  <c r="L416" i="10"/>
  <c r="L417" i="10"/>
  <c r="L418" i="10"/>
  <c r="L419" i="10"/>
  <c r="L420" i="10"/>
  <c r="L421" i="10"/>
  <c r="L422" i="10"/>
  <c r="L423" i="10"/>
  <c r="L424" i="10"/>
  <c r="L425" i="10"/>
  <c r="L426" i="10"/>
  <c r="L427" i="10"/>
  <c r="L428" i="10"/>
  <c r="L429" i="10"/>
  <c r="L430" i="10"/>
  <c r="L431" i="10"/>
  <c r="L432" i="10"/>
  <c r="L433" i="10"/>
  <c r="L434" i="10"/>
  <c r="L435" i="10"/>
  <c r="L436" i="10"/>
  <c r="L437" i="10"/>
  <c r="L438" i="10"/>
  <c r="L439" i="10"/>
  <c r="L440" i="10"/>
  <c r="L441" i="10"/>
  <c r="L442" i="10"/>
  <c r="L443" i="10"/>
  <c r="L444" i="10"/>
  <c r="L445" i="10"/>
  <c r="L446" i="10"/>
  <c r="L447" i="10"/>
  <c r="L448" i="10"/>
  <c r="L449" i="10"/>
  <c r="L450" i="10"/>
  <c r="L451" i="10"/>
  <c r="L452" i="10"/>
  <c r="L453" i="10"/>
  <c r="L454" i="10"/>
  <c r="L455" i="10"/>
  <c r="L456" i="10"/>
  <c r="L457" i="10"/>
  <c r="L458" i="10"/>
  <c r="L459" i="10"/>
  <c r="L460" i="10"/>
  <c r="L461" i="10"/>
  <c r="L462" i="10"/>
  <c r="L463" i="10"/>
  <c r="L464" i="10"/>
  <c r="L465" i="10"/>
  <c r="L466" i="10"/>
  <c r="L467" i="10"/>
  <c r="L468" i="10"/>
  <c r="L469" i="10"/>
  <c r="L470" i="10"/>
  <c r="L471" i="10"/>
  <c r="L472" i="10"/>
  <c r="L473" i="10"/>
  <c r="L474" i="10"/>
  <c r="L475" i="10"/>
  <c r="L476" i="10"/>
  <c r="L477" i="10"/>
  <c r="L478" i="10"/>
  <c r="L479" i="10"/>
  <c r="L480" i="10"/>
  <c r="L481" i="10"/>
  <c r="L482" i="10"/>
  <c r="L483" i="10"/>
  <c r="L484" i="10"/>
  <c r="L485" i="10"/>
  <c r="L486" i="10"/>
  <c r="L487" i="10"/>
  <c r="L488" i="10"/>
  <c r="L489" i="10"/>
  <c r="L490" i="10"/>
  <c r="L491" i="10"/>
  <c r="L492" i="10"/>
  <c r="L493" i="10"/>
  <c r="L494" i="10"/>
  <c r="L495" i="10"/>
  <c r="L496" i="10"/>
  <c r="L497" i="10"/>
  <c r="L498" i="10"/>
  <c r="L499" i="10"/>
  <c r="L500" i="10"/>
  <c r="L501" i="10"/>
  <c r="L502" i="10"/>
  <c r="L503" i="10"/>
  <c r="L504" i="10"/>
  <c r="L505" i="10"/>
  <c r="L506" i="10"/>
  <c r="L507" i="10"/>
  <c r="L508" i="10"/>
  <c r="L509" i="10"/>
  <c r="L510" i="10"/>
  <c r="L511" i="10"/>
  <c r="L512" i="10"/>
  <c r="L513" i="10"/>
  <c r="L514" i="10"/>
  <c r="L515" i="10"/>
  <c r="L516" i="10"/>
  <c r="L517" i="10"/>
  <c r="L518" i="10"/>
  <c r="L519" i="10"/>
  <c r="L520" i="10"/>
  <c r="L521" i="10"/>
  <c r="L522" i="10"/>
  <c r="L523" i="10"/>
  <c r="L524" i="10"/>
  <c r="L525" i="10"/>
  <c r="L526" i="10"/>
  <c r="L527" i="10"/>
  <c r="L528" i="10"/>
  <c r="L529" i="10"/>
  <c r="L530" i="10"/>
  <c r="L531" i="10"/>
  <c r="L532" i="10"/>
  <c r="L533" i="10"/>
  <c r="L534" i="10"/>
  <c r="L535" i="10"/>
  <c r="L536" i="10"/>
  <c r="L537" i="10"/>
  <c r="L538" i="10"/>
  <c r="L539" i="10"/>
  <c r="L540" i="10"/>
  <c r="L541" i="10"/>
  <c r="L542" i="10"/>
  <c r="L543" i="10"/>
  <c r="L544" i="10"/>
  <c r="L545" i="10"/>
  <c r="L546" i="10"/>
  <c r="L547" i="10"/>
  <c r="L548" i="10"/>
  <c r="L549" i="10"/>
  <c r="L550" i="10"/>
  <c r="L551" i="10"/>
  <c r="L552" i="10"/>
  <c r="L553" i="10"/>
  <c r="L554" i="10"/>
  <c r="L555" i="10"/>
  <c r="L556" i="10"/>
  <c r="L557" i="10"/>
  <c r="L558" i="10"/>
  <c r="L559" i="10"/>
  <c r="L560" i="10"/>
  <c r="L561" i="10"/>
  <c r="L562" i="10"/>
  <c r="L563" i="10"/>
  <c r="L564" i="10"/>
  <c r="L565" i="10"/>
  <c r="L566" i="10"/>
  <c r="L567" i="10"/>
  <c r="L568" i="10"/>
  <c r="L569" i="10"/>
  <c r="L570" i="10"/>
  <c r="L571" i="10"/>
  <c r="L572" i="10"/>
  <c r="L573" i="10"/>
  <c r="L574" i="10"/>
  <c r="L575" i="10"/>
  <c r="L576" i="10"/>
  <c r="L577" i="10"/>
  <c r="L578" i="10"/>
  <c r="L579" i="10"/>
  <c r="L580" i="10"/>
  <c r="L581" i="10"/>
  <c r="L582" i="10"/>
  <c r="L583" i="10"/>
  <c r="L584" i="10"/>
  <c r="L585" i="10"/>
  <c r="L586" i="10"/>
  <c r="L587" i="10"/>
  <c r="L588" i="10"/>
  <c r="L589" i="10"/>
  <c r="L590" i="10"/>
  <c r="L591" i="10"/>
  <c r="L592" i="10"/>
  <c r="L593" i="10"/>
  <c r="L594" i="10"/>
  <c r="L595" i="10"/>
  <c r="L596" i="10"/>
  <c r="L597" i="10"/>
  <c r="L598" i="10"/>
  <c r="L599" i="10"/>
  <c r="L600" i="10"/>
  <c r="L601" i="10"/>
  <c r="L602" i="10"/>
  <c r="L603" i="10"/>
  <c r="L604" i="10"/>
  <c r="L605" i="10"/>
  <c r="L606" i="10"/>
  <c r="L607" i="10"/>
  <c r="L608" i="10"/>
  <c r="L609" i="10"/>
  <c r="L610" i="10"/>
  <c r="L611" i="10"/>
  <c r="L612" i="10"/>
  <c r="L613" i="10"/>
  <c r="L614" i="10"/>
  <c r="L615" i="10"/>
  <c r="L616" i="10"/>
  <c r="L617" i="10"/>
  <c r="L618" i="10"/>
  <c r="L619" i="10"/>
  <c r="L620" i="10"/>
  <c r="L621" i="10"/>
  <c r="L622" i="10"/>
  <c r="L623" i="10"/>
  <c r="L624" i="10"/>
  <c r="L625" i="10"/>
  <c r="L626" i="10"/>
  <c r="L627" i="10"/>
  <c r="L628" i="10"/>
  <c r="L629" i="10"/>
  <c r="L630" i="10"/>
  <c r="L631" i="10"/>
  <c r="L632" i="10"/>
  <c r="L633" i="10"/>
  <c r="L634" i="10"/>
  <c r="L635" i="10"/>
  <c r="L636" i="10"/>
  <c r="L637" i="10"/>
  <c r="L638" i="10"/>
  <c r="L639" i="10"/>
  <c r="L640" i="10"/>
  <c r="L641" i="10"/>
  <c r="L642" i="10"/>
  <c r="L643" i="10"/>
  <c r="L644" i="10"/>
  <c r="L645" i="10"/>
  <c r="L646" i="10"/>
  <c r="L647" i="10"/>
  <c r="L648" i="10"/>
  <c r="L649" i="10"/>
  <c r="L650" i="10"/>
  <c r="L651" i="10"/>
  <c r="L652" i="10"/>
  <c r="L653" i="10"/>
  <c r="L654" i="10"/>
  <c r="L655" i="10"/>
  <c r="L656" i="10"/>
  <c r="L657" i="10"/>
  <c r="L658" i="10"/>
  <c r="L659" i="10"/>
  <c r="L660" i="10"/>
  <c r="L661" i="10"/>
  <c r="L662" i="10"/>
  <c r="L663" i="10"/>
  <c r="L664" i="10"/>
  <c r="L665" i="10"/>
  <c r="L666" i="10"/>
  <c r="L667" i="10"/>
  <c r="L668" i="10"/>
  <c r="L669" i="10"/>
  <c r="L670" i="10"/>
  <c r="L671" i="10"/>
  <c r="L672" i="10"/>
  <c r="L673" i="10"/>
  <c r="L674" i="10"/>
  <c r="L675" i="10"/>
  <c r="L676" i="10"/>
  <c r="L677" i="10"/>
  <c r="L678" i="10"/>
  <c r="L679" i="10"/>
  <c r="L680" i="10"/>
  <c r="L681" i="10"/>
  <c r="L682" i="10"/>
  <c r="L683" i="10"/>
  <c r="L684" i="10"/>
  <c r="L685" i="10"/>
  <c r="L686" i="10"/>
  <c r="L687" i="10"/>
  <c r="L688" i="10"/>
  <c r="L689" i="10"/>
  <c r="L690" i="10"/>
  <c r="L691" i="10"/>
  <c r="L692" i="10"/>
  <c r="L693" i="10"/>
  <c r="L694" i="10"/>
  <c r="L695" i="10"/>
  <c r="L696" i="10"/>
  <c r="L697" i="10"/>
  <c r="L698" i="10"/>
  <c r="L699" i="10"/>
  <c r="L700" i="10"/>
  <c r="L701" i="10"/>
  <c r="L702" i="10"/>
  <c r="L703" i="10"/>
  <c r="L704" i="10"/>
  <c r="L705" i="10"/>
  <c r="L706" i="10"/>
  <c r="L707" i="10"/>
  <c r="L708" i="10"/>
  <c r="L709" i="10"/>
  <c r="L710" i="10"/>
  <c r="L711" i="10"/>
  <c r="L712" i="10"/>
  <c r="L713" i="10"/>
  <c r="L714" i="10"/>
  <c r="L715" i="10"/>
  <c r="L716" i="10"/>
  <c r="L717" i="10"/>
  <c r="L718" i="10"/>
  <c r="L719" i="10"/>
  <c r="L720" i="10"/>
  <c r="L721" i="10"/>
  <c r="L722" i="10"/>
  <c r="L723" i="10"/>
  <c r="L724" i="10"/>
  <c r="L725" i="10"/>
  <c r="L726" i="10"/>
  <c r="L727" i="10"/>
  <c r="L728" i="10"/>
  <c r="L729" i="10"/>
  <c r="L730" i="10"/>
  <c r="L731" i="10"/>
  <c r="L732" i="10"/>
  <c r="L733" i="10"/>
  <c r="L734" i="10"/>
  <c r="L735" i="10"/>
  <c r="L736" i="10"/>
  <c r="L737" i="10"/>
  <c r="L738" i="10"/>
  <c r="L739" i="10"/>
  <c r="L740" i="10"/>
  <c r="L741" i="10"/>
  <c r="L742" i="10"/>
  <c r="L743" i="10"/>
  <c r="L744" i="10"/>
  <c r="L745" i="10"/>
  <c r="L746" i="10"/>
  <c r="L747" i="10"/>
  <c r="L748" i="10"/>
  <c r="L749" i="10"/>
  <c r="L750" i="10"/>
  <c r="L751" i="10"/>
  <c r="L752" i="10"/>
  <c r="L753" i="10"/>
  <c r="L754" i="10"/>
  <c r="L755" i="10"/>
  <c r="L756" i="10"/>
  <c r="L757" i="10"/>
  <c r="L758" i="10"/>
  <c r="L759" i="10"/>
  <c r="L760" i="10"/>
  <c r="L761" i="10"/>
  <c r="L762" i="10"/>
  <c r="L763" i="10"/>
  <c r="L764" i="10"/>
  <c r="L765" i="10"/>
  <c r="L766" i="10"/>
  <c r="L767" i="10"/>
  <c r="L768" i="10"/>
  <c r="L769" i="10"/>
  <c r="L770" i="10"/>
  <c r="L771" i="10"/>
  <c r="L772" i="10"/>
  <c r="L773" i="10"/>
  <c r="L774" i="10"/>
  <c r="L775" i="10"/>
  <c r="L776" i="10"/>
  <c r="L777" i="10"/>
  <c r="L778" i="10"/>
  <c r="L779" i="10"/>
  <c r="L780" i="10"/>
  <c r="L781" i="10"/>
  <c r="L782" i="10"/>
  <c r="L783" i="10"/>
  <c r="L784" i="10"/>
  <c r="L785" i="10"/>
  <c r="L786" i="10"/>
  <c r="L787" i="10"/>
  <c r="L788" i="10"/>
  <c r="L789" i="10"/>
  <c r="L790" i="10"/>
  <c r="L791" i="10"/>
  <c r="L792" i="10"/>
  <c r="L793" i="10"/>
  <c r="L794" i="10"/>
  <c r="L795" i="10"/>
  <c r="L796" i="10"/>
  <c r="L797" i="10"/>
  <c r="L798" i="10"/>
  <c r="L799" i="10"/>
  <c r="L800" i="10"/>
  <c r="L801" i="10"/>
  <c r="L802" i="10"/>
  <c r="L803" i="10"/>
  <c r="L804" i="10"/>
  <c r="L805" i="10"/>
  <c r="L806" i="10"/>
  <c r="L807" i="10"/>
  <c r="L808" i="10"/>
  <c r="L809" i="10"/>
  <c r="L810" i="10"/>
  <c r="L811" i="10"/>
  <c r="L812" i="10"/>
  <c r="L813" i="10"/>
  <c r="L814" i="10"/>
  <c r="L815" i="10"/>
  <c r="L816" i="10"/>
  <c r="L817" i="10"/>
  <c r="L818" i="10"/>
  <c r="L819" i="10"/>
  <c r="L820" i="10"/>
  <c r="L821" i="10"/>
  <c r="L822" i="10"/>
  <c r="L823" i="10"/>
  <c r="L824" i="10"/>
  <c r="L825" i="10"/>
  <c r="L826" i="10"/>
  <c r="L827" i="10"/>
  <c r="L828" i="10"/>
  <c r="L829" i="10"/>
  <c r="L830" i="10"/>
  <c r="L831" i="10"/>
  <c r="L832" i="10"/>
  <c r="L833" i="10"/>
  <c r="L834" i="10"/>
  <c r="L835" i="10"/>
  <c r="L836" i="10"/>
  <c r="L837" i="10"/>
  <c r="L838" i="10"/>
  <c r="L839" i="10"/>
  <c r="L840" i="10"/>
  <c r="L841" i="10"/>
  <c r="L842" i="10"/>
  <c r="L843" i="10"/>
  <c r="L844" i="10"/>
  <c r="L845" i="10"/>
  <c r="L846" i="10"/>
  <c r="L847" i="10"/>
  <c r="L848" i="10"/>
  <c r="L849" i="10"/>
  <c r="L850" i="10"/>
  <c r="L851" i="10"/>
  <c r="L852" i="10"/>
  <c r="L853" i="10"/>
  <c r="L854" i="10"/>
  <c r="L855" i="10"/>
  <c r="L856" i="10"/>
  <c r="L857" i="10"/>
  <c r="L858" i="10"/>
  <c r="L859" i="10"/>
  <c r="L860" i="10"/>
  <c r="L861" i="10"/>
  <c r="L862" i="10"/>
  <c r="L863" i="10"/>
  <c r="L864" i="10"/>
  <c r="L865" i="10"/>
  <c r="L866" i="10"/>
  <c r="L867" i="10"/>
  <c r="L868" i="10"/>
  <c r="L869" i="10"/>
  <c r="L870" i="10"/>
  <c r="L871" i="10"/>
  <c r="L872" i="10"/>
  <c r="L873" i="10"/>
  <c r="L874" i="10"/>
  <c r="L875" i="10"/>
  <c r="L876" i="10"/>
  <c r="L877" i="10"/>
  <c r="L878" i="10"/>
  <c r="L879" i="10"/>
  <c r="L880" i="10"/>
  <c r="L881" i="10"/>
  <c r="L882" i="10"/>
  <c r="L883" i="10"/>
  <c r="L884" i="10"/>
  <c r="L885" i="10"/>
  <c r="L886" i="10"/>
  <c r="L887" i="10"/>
  <c r="L888" i="10"/>
  <c r="L889" i="10"/>
  <c r="L890" i="10"/>
  <c r="L891" i="10"/>
  <c r="L892" i="10"/>
  <c r="L893" i="10"/>
  <c r="L894" i="10"/>
  <c r="L895" i="10"/>
  <c r="L896" i="10"/>
  <c r="L897" i="10"/>
  <c r="L898" i="10"/>
  <c r="L899" i="10"/>
  <c r="L900" i="10"/>
  <c r="L901" i="10"/>
  <c r="L902" i="10"/>
  <c r="L903" i="10"/>
  <c r="L904" i="10"/>
  <c r="L905" i="10"/>
  <c r="L906" i="10"/>
  <c r="L907" i="10"/>
  <c r="L908" i="10"/>
  <c r="L909" i="10"/>
  <c r="L910" i="10"/>
  <c r="L911" i="10"/>
  <c r="L912" i="10"/>
  <c r="L913" i="10"/>
  <c r="L914" i="10"/>
  <c r="L915" i="10"/>
  <c r="L916" i="10"/>
  <c r="L917" i="10"/>
  <c r="L918" i="10"/>
  <c r="L919" i="10"/>
  <c r="L920" i="10"/>
  <c r="L921" i="10"/>
  <c r="L922" i="10"/>
  <c r="L923" i="10"/>
  <c r="L924" i="10"/>
  <c r="L925" i="10"/>
  <c r="L926" i="10"/>
  <c r="L927" i="10"/>
  <c r="L928" i="10"/>
  <c r="L929" i="10"/>
  <c r="L930" i="10"/>
  <c r="L931" i="10"/>
  <c r="L932" i="10"/>
  <c r="L933" i="10"/>
  <c r="L934" i="10"/>
  <c r="L935" i="10"/>
  <c r="L936" i="10"/>
  <c r="L937" i="10"/>
  <c r="L938" i="10"/>
  <c r="L939" i="10"/>
  <c r="L940" i="10"/>
  <c r="L941" i="10"/>
  <c r="L942" i="10"/>
  <c r="L943" i="10"/>
  <c r="L944" i="10"/>
  <c r="L945" i="10"/>
  <c r="L946" i="10"/>
  <c r="L947" i="10"/>
  <c r="L948" i="10"/>
  <c r="L949" i="10"/>
  <c r="L950" i="10"/>
  <c r="L951" i="10"/>
  <c r="L952" i="10"/>
  <c r="L953" i="10"/>
  <c r="L954" i="10"/>
  <c r="L955" i="10"/>
  <c r="L956" i="10"/>
  <c r="L957" i="10"/>
  <c r="L958" i="10"/>
  <c r="L959" i="10"/>
  <c r="L960" i="10"/>
  <c r="L961" i="10"/>
  <c r="L962" i="10"/>
  <c r="L963" i="10"/>
  <c r="L964" i="10"/>
  <c r="L965" i="10"/>
  <c r="L966" i="10"/>
  <c r="L967" i="10"/>
  <c r="L968" i="10"/>
  <c r="L969" i="10"/>
  <c r="L970" i="10"/>
  <c r="L971" i="10"/>
  <c r="L972" i="10"/>
  <c r="L973" i="10"/>
  <c r="L974" i="10"/>
  <c r="L975" i="10"/>
  <c r="L976" i="10"/>
  <c r="L977" i="10"/>
  <c r="L978" i="10"/>
  <c r="L979" i="10"/>
  <c r="L980" i="10"/>
  <c r="L981" i="10"/>
  <c r="L982" i="10"/>
  <c r="L983" i="10"/>
  <c r="L984" i="10"/>
  <c r="L985" i="10"/>
  <c r="L986" i="10"/>
  <c r="L987" i="10"/>
  <c r="L988" i="10"/>
  <c r="L989" i="10"/>
  <c r="L990" i="10"/>
  <c r="L991" i="10"/>
  <c r="L992" i="10"/>
  <c r="L993" i="10"/>
  <c r="L994" i="10"/>
  <c r="L995" i="10"/>
  <c r="L996" i="10"/>
  <c r="L997" i="10"/>
  <c r="L998" i="10"/>
  <c r="L999" i="10"/>
  <c r="L1000" i="10"/>
  <c r="L1001" i="10"/>
  <c r="L1002" i="10"/>
  <c r="L1003" i="10"/>
  <c r="L1004" i="10"/>
  <c r="L1005" i="10"/>
  <c r="L1006" i="10"/>
  <c r="L1007" i="10"/>
  <c r="L1008" i="10"/>
  <c r="L1009" i="10"/>
  <c r="L1010" i="10"/>
  <c r="L1011" i="10"/>
  <c r="L1012" i="10"/>
  <c r="L1013" i="10"/>
  <c r="L1014" i="10"/>
  <c r="L1015" i="10"/>
  <c r="L1016" i="10"/>
  <c r="L1017" i="10"/>
  <c r="L1018" i="10"/>
  <c r="L1019" i="10"/>
  <c r="L1020" i="10"/>
  <c r="L1021" i="10"/>
  <c r="L1022" i="10"/>
  <c r="L1023" i="10"/>
  <c r="L1024" i="10"/>
  <c r="L1025" i="10"/>
  <c r="L1026" i="10"/>
  <c r="L1027" i="10"/>
  <c r="L1028" i="10"/>
  <c r="L1029" i="10"/>
  <c r="L1030" i="10"/>
  <c r="L1031" i="10"/>
  <c r="L1032" i="10"/>
  <c r="L1033" i="10"/>
  <c r="L1034" i="10"/>
  <c r="L1035" i="10"/>
  <c r="L1036" i="10"/>
  <c r="L1037" i="10"/>
  <c r="L1038" i="10"/>
  <c r="L1039" i="10"/>
  <c r="L1040" i="10"/>
  <c r="L1041" i="10"/>
  <c r="L1042" i="10"/>
  <c r="L1043" i="10"/>
  <c r="L1044" i="10"/>
  <c r="L1045" i="10"/>
  <c r="L1046" i="10"/>
  <c r="L1047" i="10"/>
  <c r="L1048" i="10"/>
  <c r="L1049" i="10"/>
  <c r="L1050" i="10"/>
  <c r="L1051" i="10"/>
  <c r="L1052" i="10"/>
  <c r="L1053" i="10"/>
  <c r="L1054" i="10"/>
  <c r="L1055" i="10"/>
  <c r="L1056" i="10"/>
  <c r="L1057" i="10"/>
  <c r="L1058" i="10"/>
  <c r="L1059" i="10"/>
  <c r="L1060" i="10"/>
  <c r="L1061" i="10"/>
  <c r="L1062" i="10"/>
  <c r="L1063" i="10"/>
  <c r="L1064" i="10"/>
  <c r="L1065" i="10"/>
  <c r="L1066" i="10"/>
  <c r="L1067" i="10"/>
  <c r="L1068" i="10"/>
  <c r="L1069" i="10"/>
  <c r="L1070" i="10"/>
  <c r="L1071" i="10"/>
  <c r="L1072" i="10"/>
  <c r="L1073" i="10"/>
  <c r="L1074" i="10"/>
  <c r="L1075" i="10"/>
  <c r="L1076" i="10"/>
  <c r="L1077" i="10"/>
  <c r="L1078" i="10"/>
  <c r="L1079" i="10"/>
  <c r="L1080" i="10"/>
  <c r="L1081" i="10"/>
  <c r="L1082" i="10"/>
  <c r="L1083" i="10"/>
  <c r="L1084" i="10"/>
  <c r="L1085" i="10"/>
  <c r="L1086" i="10"/>
  <c r="L1087" i="10"/>
  <c r="L1088" i="10"/>
  <c r="L1089" i="10"/>
  <c r="L1090" i="10"/>
  <c r="L1091" i="10"/>
  <c r="L1092" i="10"/>
  <c r="L1093" i="10"/>
  <c r="L1094" i="10"/>
  <c r="L1095" i="10"/>
  <c r="L1096" i="10"/>
  <c r="L1097" i="10"/>
  <c r="L1098" i="10"/>
  <c r="L1099" i="10"/>
  <c r="L1100" i="10"/>
  <c r="L1101" i="10"/>
  <c r="L1102" i="10"/>
  <c r="L1103" i="10"/>
  <c r="L1104" i="10"/>
  <c r="L1105" i="10"/>
  <c r="L1106" i="10"/>
  <c r="L1107" i="10"/>
  <c r="L1108" i="10"/>
  <c r="L1109" i="10"/>
  <c r="L1110" i="10"/>
  <c r="L1111" i="10"/>
  <c r="L1112" i="10"/>
  <c r="L1113" i="10"/>
  <c r="L1114" i="10"/>
  <c r="L1115" i="10"/>
  <c r="L1116" i="10"/>
  <c r="L1117" i="10"/>
  <c r="L1118" i="10"/>
  <c r="L1119" i="10"/>
  <c r="L1120" i="10"/>
  <c r="L1121" i="10"/>
  <c r="L1122" i="10"/>
  <c r="L1123" i="10"/>
  <c r="L1124" i="10"/>
  <c r="L1125" i="10"/>
  <c r="L1126" i="10"/>
  <c r="L1127" i="10"/>
  <c r="L1128" i="10"/>
  <c r="L1129" i="10"/>
  <c r="L1130" i="10"/>
  <c r="L1131" i="10"/>
  <c r="L1132" i="10"/>
  <c r="L1133" i="10"/>
  <c r="L1134" i="10"/>
  <c r="L1135" i="10"/>
  <c r="L1136" i="10"/>
  <c r="L1137" i="10"/>
  <c r="L1138" i="10"/>
  <c r="L1139" i="10"/>
  <c r="L1140" i="10"/>
  <c r="L1141" i="10"/>
  <c r="L1142" i="10"/>
  <c r="L1143" i="10"/>
  <c r="L1144" i="10"/>
  <c r="L1145" i="10"/>
  <c r="L1146" i="10"/>
  <c r="L1147" i="10"/>
  <c r="L1148" i="10"/>
  <c r="L1149" i="10"/>
  <c r="L1150" i="10"/>
  <c r="L1151" i="10"/>
  <c r="L1152" i="10"/>
  <c r="L1153" i="10"/>
  <c r="L1154" i="10"/>
  <c r="L1155" i="10"/>
  <c r="L1156" i="10"/>
  <c r="L1157" i="10"/>
  <c r="L1158" i="10"/>
  <c r="L1159" i="10"/>
  <c r="L1160" i="10"/>
  <c r="L1161" i="10"/>
  <c r="L1162" i="10"/>
  <c r="L1163" i="10"/>
  <c r="L1164" i="10"/>
  <c r="L1165" i="10"/>
  <c r="L1166" i="10"/>
  <c r="L1167" i="10"/>
  <c r="L1168" i="10"/>
  <c r="L1169" i="10"/>
  <c r="L1170" i="10"/>
  <c r="L1171" i="10"/>
  <c r="L1172" i="10"/>
  <c r="L1173" i="10"/>
  <c r="L1174" i="10"/>
  <c r="L1175" i="10"/>
  <c r="L1176" i="10"/>
  <c r="L1177" i="10"/>
  <c r="L1178" i="10"/>
  <c r="L1179" i="10"/>
  <c r="L1180" i="10"/>
  <c r="L1181" i="10"/>
  <c r="L1182" i="10"/>
  <c r="L1183" i="10"/>
  <c r="L1184" i="10"/>
  <c r="L1185" i="10"/>
  <c r="L1186" i="10"/>
  <c r="L1187" i="10"/>
  <c r="L1188" i="10"/>
  <c r="L1189" i="10"/>
  <c r="L1190" i="10"/>
  <c r="L1191" i="10"/>
  <c r="L1192" i="10"/>
  <c r="L1193" i="10"/>
  <c r="L1194" i="10"/>
  <c r="L1195" i="10"/>
  <c r="L1196" i="10"/>
  <c r="L1197" i="10"/>
  <c r="L1198" i="10"/>
  <c r="L1199" i="10"/>
  <c r="L1200" i="10"/>
  <c r="L1201" i="10"/>
  <c r="L1202" i="10"/>
  <c r="L1203" i="10"/>
  <c r="L1204" i="10"/>
  <c r="L1205" i="10"/>
  <c r="L1206" i="10"/>
  <c r="L1207" i="10"/>
  <c r="L1208" i="10"/>
  <c r="L1209" i="10"/>
  <c r="L1210" i="10"/>
  <c r="L1211" i="10"/>
  <c r="L1212" i="10"/>
  <c r="L1213" i="10"/>
  <c r="L1214" i="10"/>
  <c r="L1215" i="10"/>
  <c r="L1216" i="10"/>
  <c r="L1217" i="10"/>
  <c r="L1218" i="10"/>
  <c r="L1219" i="10"/>
  <c r="L1220" i="10"/>
  <c r="L1221" i="10"/>
  <c r="L1222" i="10"/>
  <c r="L1223" i="10"/>
  <c r="L1224" i="10"/>
  <c r="L1225" i="10"/>
  <c r="L1226" i="10"/>
  <c r="L1227" i="10"/>
  <c r="L1228" i="10"/>
  <c r="L1229" i="10"/>
  <c r="L1230" i="10"/>
  <c r="L1231" i="10"/>
  <c r="L1232" i="10"/>
  <c r="L1233" i="10"/>
  <c r="L1234" i="10"/>
  <c r="L1235" i="10"/>
  <c r="L1236" i="10"/>
  <c r="L1237" i="10"/>
  <c r="L1238" i="10"/>
  <c r="L1239" i="10"/>
  <c r="L1240" i="10"/>
  <c r="L1241" i="10"/>
  <c r="L1242" i="10"/>
  <c r="L1243" i="10"/>
  <c r="L1244" i="10"/>
  <c r="L1245" i="10"/>
  <c r="L1246" i="10"/>
  <c r="L1247" i="10"/>
  <c r="L1248" i="10"/>
  <c r="L1249" i="10"/>
  <c r="L1250" i="10"/>
  <c r="L1251" i="10"/>
  <c r="L1252" i="10"/>
  <c r="L1253" i="10"/>
  <c r="L1254" i="10"/>
  <c r="L1255" i="10"/>
  <c r="L1256" i="10"/>
  <c r="L1257" i="10"/>
  <c r="L1258" i="10"/>
  <c r="L1259" i="10"/>
  <c r="L1260" i="10"/>
  <c r="L1261" i="10"/>
  <c r="L1262" i="10"/>
  <c r="L1263" i="10"/>
  <c r="L1264" i="10"/>
  <c r="L1265" i="10"/>
  <c r="L1266" i="10"/>
  <c r="L1267" i="10"/>
  <c r="L1268" i="10"/>
  <c r="L1269" i="10"/>
  <c r="L1270" i="10"/>
  <c r="L1271" i="10"/>
  <c r="L1272" i="10"/>
  <c r="L1273" i="10"/>
  <c r="L1274" i="10"/>
  <c r="L1275" i="10"/>
  <c r="L1276" i="10"/>
  <c r="L1277" i="10"/>
  <c r="L1278" i="10"/>
  <c r="L1279" i="10"/>
  <c r="L1280" i="10"/>
  <c r="L1281" i="10"/>
  <c r="L1282" i="10"/>
  <c r="L1283" i="10"/>
  <c r="L1284" i="10"/>
  <c r="L1285" i="10"/>
  <c r="L1286" i="10"/>
  <c r="L1287" i="10"/>
  <c r="L1288" i="10"/>
  <c r="L1289" i="10"/>
  <c r="L1290" i="10"/>
  <c r="L1291" i="10"/>
  <c r="L1292" i="10"/>
  <c r="L1293" i="10"/>
  <c r="L1294" i="10"/>
  <c r="L1295" i="10"/>
  <c r="L1296" i="10"/>
  <c r="L1297" i="10"/>
  <c r="L1298" i="10"/>
  <c r="L1299" i="10"/>
  <c r="L1300" i="10"/>
  <c r="L1301" i="10"/>
  <c r="L1302" i="10"/>
  <c r="L1303" i="10"/>
  <c r="L1304" i="10"/>
  <c r="L1305" i="10"/>
  <c r="L1306" i="10"/>
  <c r="L1307" i="10"/>
  <c r="L1308" i="10"/>
  <c r="L1309" i="10"/>
  <c r="L1310" i="10"/>
  <c r="L1311" i="10"/>
  <c r="L1312" i="10"/>
  <c r="L1313" i="10"/>
  <c r="L1314" i="10"/>
  <c r="L1315" i="10"/>
  <c r="L1316" i="10"/>
  <c r="L1317" i="10"/>
  <c r="L1318" i="10"/>
  <c r="L1319" i="10"/>
  <c r="L1320" i="10"/>
  <c r="L1321" i="10"/>
  <c r="L1322" i="10"/>
  <c r="L1323" i="10"/>
  <c r="L1324" i="10"/>
  <c r="L1325" i="10"/>
  <c r="L1326" i="10"/>
  <c r="L1327" i="10"/>
  <c r="L1328" i="10"/>
  <c r="L1329" i="10"/>
  <c r="L1330" i="10"/>
  <c r="L1331" i="10"/>
  <c r="L1332" i="10"/>
  <c r="L1333" i="10"/>
  <c r="L1334" i="10"/>
  <c r="L1335" i="10"/>
  <c r="L1336" i="10"/>
  <c r="L1337" i="10"/>
  <c r="L1338" i="10"/>
  <c r="L1339" i="10"/>
  <c r="L1340" i="10"/>
  <c r="L1341" i="10"/>
  <c r="L1342" i="10"/>
  <c r="L1343" i="10"/>
  <c r="L1344" i="10"/>
  <c r="L1345" i="10"/>
  <c r="L1346" i="10"/>
  <c r="L1347" i="10"/>
  <c r="L1348" i="10"/>
  <c r="L1349" i="10"/>
  <c r="L1350" i="10"/>
  <c r="L1351" i="10"/>
  <c r="L1352" i="10"/>
  <c r="L1353" i="10"/>
  <c r="L1354" i="10"/>
  <c r="L1355" i="10"/>
  <c r="L1356" i="10"/>
  <c r="L1357" i="10"/>
  <c r="L1358" i="10"/>
  <c r="L1359" i="10"/>
  <c r="L1360" i="10"/>
  <c r="L1361" i="10"/>
  <c r="L1362" i="10"/>
  <c r="L1363" i="10"/>
  <c r="L1364" i="10"/>
  <c r="L1365" i="10"/>
  <c r="L1366" i="10"/>
  <c r="L1367" i="10"/>
  <c r="L1368" i="10"/>
  <c r="L1369" i="10"/>
  <c r="L1370" i="10"/>
  <c r="L1371" i="10"/>
  <c r="L1372" i="10"/>
  <c r="L1373" i="10"/>
  <c r="L1374" i="10"/>
  <c r="L1375" i="10"/>
  <c r="L1376" i="10"/>
  <c r="L1377" i="10"/>
  <c r="L1378" i="10"/>
  <c r="L1379" i="10"/>
  <c r="L1380" i="10"/>
  <c r="L1381" i="10"/>
  <c r="L1382" i="10"/>
  <c r="L1383" i="10"/>
  <c r="L1384" i="10"/>
  <c r="L1385" i="10"/>
  <c r="L1386" i="10"/>
  <c r="L1387" i="10"/>
  <c r="L1388" i="10"/>
  <c r="L1389" i="10"/>
  <c r="L1390" i="10"/>
  <c r="L1391" i="10"/>
  <c r="L1392" i="10"/>
  <c r="L1393" i="10"/>
  <c r="L1394" i="10"/>
  <c r="L1395" i="10"/>
  <c r="L1396" i="10"/>
  <c r="L1397" i="10"/>
  <c r="L1398" i="10"/>
  <c r="L1399" i="10"/>
  <c r="L1400" i="10"/>
  <c r="L1401" i="10"/>
  <c r="L1402" i="10"/>
  <c r="L1403" i="10"/>
  <c r="L1404" i="10"/>
  <c r="L1405" i="10"/>
  <c r="L1406" i="10"/>
  <c r="L1407" i="10"/>
  <c r="L1408" i="10"/>
  <c r="L1409" i="10"/>
  <c r="L1410" i="10"/>
  <c r="L1411" i="10"/>
  <c r="L1412" i="10"/>
  <c r="L1413" i="10"/>
  <c r="L1414" i="10"/>
  <c r="L1415" i="10"/>
  <c r="L1416" i="10"/>
  <c r="L1417" i="10"/>
  <c r="L1418" i="10"/>
  <c r="L1419" i="10"/>
  <c r="L1420" i="10"/>
  <c r="L1421" i="10"/>
  <c r="L1422" i="10"/>
  <c r="L1423" i="10"/>
  <c r="L1424" i="10"/>
  <c r="L1425" i="10"/>
  <c r="L1426" i="10"/>
  <c r="L1427" i="10"/>
  <c r="L1428" i="10"/>
  <c r="L1429" i="10"/>
  <c r="L1430" i="10"/>
  <c r="L1431" i="10"/>
  <c r="L1432" i="10"/>
  <c r="L1433" i="10"/>
  <c r="L1434" i="10"/>
  <c r="L1435" i="10"/>
  <c r="L1436" i="10"/>
  <c r="L1437" i="10"/>
  <c r="L1438" i="10"/>
  <c r="L1439" i="10"/>
  <c r="L1440" i="10"/>
  <c r="L1441" i="10"/>
  <c r="L1442" i="10"/>
  <c r="L1443" i="10"/>
  <c r="L1444" i="10"/>
  <c r="L1445" i="10"/>
  <c r="L1446" i="10"/>
  <c r="L1447" i="10"/>
  <c r="L1448" i="10"/>
  <c r="L1449" i="10"/>
  <c r="L1450" i="10"/>
  <c r="L1451" i="10"/>
  <c r="L1452" i="10"/>
  <c r="L1453" i="10"/>
  <c r="L1454" i="10"/>
  <c r="L1455" i="10"/>
  <c r="L1456" i="10"/>
  <c r="L1457" i="10"/>
  <c r="L1458" i="10"/>
  <c r="L1459" i="10"/>
  <c r="L1460" i="10"/>
  <c r="L1461" i="10"/>
  <c r="L1462" i="10"/>
  <c r="L1463" i="10"/>
  <c r="L1464" i="10"/>
  <c r="L1465" i="10"/>
  <c r="L1466" i="10"/>
  <c r="L1467" i="10"/>
  <c r="L1468" i="10"/>
  <c r="L1469" i="10"/>
  <c r="L1470" i="10"/>
  <c r="L1471" i="10"/>
  <c r="L1472" i="10"/>
  <c r="L1473" i="10"/>
  <c r="L1474" i="10"/>
  <c r="L1475" i="10"/>
  <c r="L1476" i="10"/>
  <c r="L1477" i="10"/>
  <c r="L1478" i="10"/>
  <c r="L1479" i="10"/>
  <c r="L1480" i="10"/>
  <c r="L1481" i="10"/>
  <c r="L1482" i="10"/>
  <c r="L1483" i="10"/>
  <c r="L1484" i="10"/>
  <c r="L1485" i="10"/>
  <c r="L1486" i="10"/>
  <c r="L1487" i="10"/>
  <c r="L1488" i="10"/>
  <c r="L1489" i="10"/>
  <c r="L1490" i="10"/>
  <c r="L1491" i="10"/>
  <c r="L1492" i="10"/>
  <c r="L1493" i="10"/>
  <c r="L1494" i="10"/>
  <c r="L1495" i="10"/>
  <c r="L1496" i="10"/>
  <c r="L1497" i="10"/>
  <c r="L1498" i="10"/>
  <c r="L1499" i="10"/>
  <c r="L1500" i="10"/>
  <c r="L1501" i="10"/>
  <c r="L1502" i="10"/>
  <c r="L1503" i="10"/>
  <c r="L1504" i="10"/>
  <c r="L1505" i="10"/>
  <c r="L1506" i="10"/>
  <c r="L1507" i="10"/>
  <c r="L1508" i="10"/>
  <c r="L1509" i="10"/>
  <c r="L1510" i="10"/>
  <c r="L1511" i="10"/>
  <c r="L1512" i="10"/>
  <c r="L1513" i="10"/>
  <c r="L1514" i="10"/>
  <c r="L1515" i="10"/>
  <c r="L1516" i="10"/>
  <c r="L1517" i="10"/>
  <c r="L1518" i="10"/>
  <c r="L1519" i="10"/>
  <c r="L1520" i="10"/>
  <c r="L1521" i="10"/>
  <c r="L1522" i="10"/>
  <c r="L1523" i="10"/>
  <c r="L1524" i="10"/>
  <c r="L1525" i="10"/>
  <c r="L1526" i="10"/>
  <c r="L1527" i="10"/>
  <c r="L1528" i="10"/>
  <c r="L1529" i="10"/>
  <c r="L1530" i="10"/>
  <c r="L1531" i="10"/>
  <c r="L1532" i="10"/>
  <c r="L1533" i="10"/>
  <c r="L1534" i="10"/>
  <c r="L1535" i="10"/>
  <c r="L1536" i="10"/>
  <c r="L1537" i="10"/>
  <c r="L1538" i="10"/>
  <c r="L1539" i="10"/>
  <c r="L1540" i="10"/>
  <c r="L1541" i="10"/>
  <c r="L1542" i="10"/>
  <c r="L1543" i="10"/>
  <c r="L1544" i="10"/>
  <c r="L1545" i="10"/>
  <c r="L1546" i="10"/>
  <c r="L1547" i="10"/>
  <c r="L1548" i="10"/>
  <c r="L1549" i="10"/>
  <c r="L1550" i="10"/>
  <c r="L1551" i="10"/>
  <c r="L1552" i="10"/>
  <c r="L1553" i="10"/>
  <c r="L1554" i="10"/>
  <c r="L1555" i="10"/>
  <c r="L1556" i="10"/>
  <c r="L1557" i="10"/>
  <c r="L1558" i="10"/>
  <c r="L1559" i="10"/>
  <c r="L1560" i="10"/>
  <c r="L1561" i="10"/>
  <c r="L1562" i="10"/>
  <c r="L1563" i="10"/>
  <c r="L1564" i="10"/>
  <c r="L1565" i="10"/>
  <c r="L1566" i="10"/>
  <c r="L1567" i="10"/>
  <c r="L1568" i="10"/>
  <c r="L1569" i="10"/>
  <c r="L1570" i="10"/>
  <c r="L1571" i="10"/>
  <c r="L1572" i="10"/>
  <c r="L1573" i="10"/>
  <c r="L1574" i="10"/>
  <c r="L1575" i="10"/>
  <c r="L1576" i="10"/>
  <c r="L1577" i="10"/>
  <c r="L1578" i="10"/>
  <c r="L1579" i="10"/>
  <c r="L1580" i="10"/>
  <c r="L1581" i="10"/>
  <c r="L1582" i="10"/>
  <c r="L1583" i="10"/>
  <c r="L1584" i="10"/>
  <c r="L1585" i="10"/>
  <c r="L1586" i="10"/>
  <c r="L1587" i="10"/>
  <c r="L1588" i="10"/>
  <c r="L1589" i="10"/>
  <c r="L1590" i="10"/>
  <c r="L1591" i="10"/>
  <c r="L1592" i="10"/>
  <c r="L1593" i="10"/>
  <c r="L1594" i="10"/>
  <c r="L1595" i="10"/>
  <c r="L1596" i="10"/>
  <c r="L1597" i="10"/>
  <c r="L1598" i="10"/>
  <c r="L1599" i="10"/>
  <c r="L1600" i="10"/>
  <c r="L1601" i="10"/>
  <c r="L1602" i="10"/>
  <c r="L1603" i="10"/>
  <c r="L1604" i="10"/>
  <c r="L1605" i="10"/>
  <c r="L1606" i="10"/>
  <c r="L1607" i="10"/>
  <c r="L1608" i="10"/>
  <c r="L1609" i="10"/>
  <c r="L1610" i="10"/>
  <c r="L1611" i="10"/>
  <c r="L1612" i="10"/>
  <c r="L1613" i="10"/>
  <c r="L1614" i="10"/>
  <c r="L1615" i="10"/>
  <c r="L1616" i="10"/>
  <c r="L1617" i="10"/>
  <c r="L1618" i="10"/>
  <c r="L1619" i="10"/>
  <c r="L1620" i="10"/>
  <c r="L1621" i="10"/>
  <c r="L1622" i="10"/>
  <c r="L1623" i="10"/>
  <c r="L1624" i="10"/>
  <c r="L1625" i="10"/>
  <c r="L1626" i="10"/>
  <c r="L1627" i="10"/>
  <c r="L1628" i="10"/>
  <c r="L1629" i="10"/>
  <c r="L1630" i="10"/>
  <c r="L1631" i="10"/>
  <c r="L1632" i="10"/>
  <c r="L1633" i="10"/>
  <c r="L1634" i="10"/>
  <c r="L1635" i="10"/>
  <c r="L1636" i="10"/>
  <c r="L1637" i="10"/>
  <c r="L1638" i="10"/>
  <c r="L1639" i="10"/>
  <c r="L1640" i="10"/>
  <c r="L1641" i="10"/>
  <c r="L1642" i="10"/>
  <c r="L1643" i="10"/>
  <c r="L1644" i="10"/>
  <c r="L1645" i="10"/>
  <c r="L1646" i="10"/>
  <c r="L1647" i="10"/>
  <c r="L1648" i="10"/>
  <c r="L1649" i="10"/>
  <c r="L1650" i="10"/>
  <c r="L1651" i="10"/>
  <c r="L1652" i="10"/>
  <c r="L1653" i="10"/>
  <c r="L1654" i="10"/>
  <c r="L1655" i="10"/>
  <c r="L1656" i="10"/>
  <c r="L1657" i="10"/>
  <c r="L1658" i="10"/>
  <c r="L1659" i="10"/>
  <c r="L1660" i="10"/>
  <c r="L1661" i="10"/>
  <c r="L1662" i="10"/>
  <c r="L1663" i="10"/>
  <c r="L1664" i="10"/>
  <c r="L1665" i="10"/>
  <c r="L1666" i="10"/>
  <c r="L1667" i="10"/>
  <c r="L1668" i="10"/>
  <c r="L1669" i="10"/>
  <c r="L1670" i="10"/>
  <c r="L1671" i="10"/>
  <c r="L1672" i="10"/>
  <c r="L1673" i="10"/>
  <c r="L1674" i="10"/>
  <c r="L1675" i="10"/>
  <c r="L1676" i="10"/>
  <c r="L1677" i="10"/>
  <c r="L1678" i="10"/>
  <c r="L1679" i="10"/>
  <c r="L1680" i="10"/>
  <c r="L1681" i="10"/>
  <c r="L1682" i="10"/>
  <c r="L1683" i="10"/>
  <c r="L1684" i="10"/>
  <c r="L1685" i="10"/>
  <c r="L1686" i="10"/>
  <c r="L1687" i="10"/>
  <c r="L1688" i="10"/>
  <c r="L1689" i="10"/>
  <c r="L1690" i="10"/>
  <c r="L1691" i="10"/>
  <c r="L1692" i="10"/>
  <c r="L1693" i="10"/>
  <c r="L1694" i="10"/>
  <c r="L1695" i="10"/>
  <c r="L1696" i="10"/>
  <c r="L1697" i="10"/>
  <c r="L1698" i="10"/>
  <c r="L1699" i="10"/>
  <c r="L1700" i="10"/>
  <c r="L1701" i="10"/>
  <c r="L1702" i="10"/>
  <c r="L1703" i="10"/>
  <c r="L1704" i="10"/>
  <c r="L1705" i="10"/>
  <c r="L1706" i="10"/>
  <c r="L1707" i="10"/>
  <c r="L1708" i="10"/>
  <c r="L1709" i="10"/>
  <c r="L1710" i="10"/>
  <c r="L1711" i="10"/>
  <c r="L2" i="10"/>
  <c r="M2" i="10" s="1"/>
  <c r="N2" i="10" s="1"/>
  <c r="H3" i="10"/>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B20" i="18" s="1" a="1"/>
  <c r="B20" i="18" s="1"/>
  <c r="H127" i="10"/>
  <c r="C20" i="18" s="1" a="1"/>
  <c r="C20" i="18" s="1"/>
  <c r="H128" i="10"/>
  <c r="D20" i="18" s="1" a="1"/>
  <c r="D20" i="18" s="1"/>
  <c r="H129" i="10"/>
  <c r="E20" i="18" s="1" a="1"/>
  <c r="E20" i="18" s="1"/>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01" i="10"/>
  <c r="H202" i="10"/>
  <c r="H203" i="10"/>
  <c r="H204" i="10"/>
  <c r="H205" i="10"/>
  <c r="H206" i="10"/>
  <c r="H207" i="10"/>
  <c r="H208" i="10"/>
  <c r="H209" i="10"/>
  <c r="H210" i="10"/>
  <c r="H211" i="10"/>
  <c r="H212" i="10"/>
  <c r="H213" i="10"/>
  <c r="H214" i="10"/>
  <c r="H215" i="10"/>
  <c r="H216" i="10"/>
  <c r="H217" i="10"/>
  <c r="H218" i="10"/>
  <c r="H219" i="10"/>
  <c r="H220" i="10"/>
  <c r="H221" i="10"/>
  <c r="H222" i="10"/>
  <c r="H223" i="10"/>
  <c r="H224" i="10"/>
  <c r="H225" i="10"/>
  <c r="H226" i="10"/>
  <c r="H227" i="10"/>
  <c r="H228" i="10"/>
  <c r="H229" i="10"/>
  <c r="H230" i="10"/>
  <c r="H231" i="10"/>
  <c r="H232" i="10"/>
  <c r="H233" i="10"/>
  <c r="H234" i="10"/>
  <c r="H235" i="10"/>
  <c r="H236" i="10"/>
  <c r="H237" i="10"/>
  <c r="H238" i="10"/>
  <c r="H239" i="10"/>
  <c r="H240" i="10"/>
  <c r="H241" i="10"/>
  <c r="H242" i="10"/>
  <c r="H243" i="10"/>
  <c r="H244" i="10"/>
  <c r="H245" i="10"/>
  <c r="H246" i="10"/>
  <c r="H247" i="10"/>
  <c r="H248" i="10"/>
  <c r="H249" i="10"/>
  <c r="H250" i="10"/>
  <c r="H251" i="10"/>
  <c r="H252" i="10"/>
  <c r="H253" i="10"/>
  <c r="H254" i="10"/>
  <c r="H255" i="10"/>
  <c r="H256" i="10"/>
  <c r="H257" i="10"/>
  <c r="H258" i="10"/>
  <c r="H259" i="10"/>
  <c r="H260" i="10"/>
  <c r="H261" i="10"/>
  <c r="H262" i="10"/>
  <c r="H263" i="10"/>
  <c r="H264" i="10"/>
  <c r="H265" i="10"/>
  <c r="H266" i="10"/>
  <c r="H267" i="10"/>
  <c r="H268" i="10"/>
  <c r="H269" i="10"/>
  <c r="H270" i="10"/>
  <c r="H271" i="10"/>
  <c r="H272" i="10"/>
  <c r="H273" i="10"/>
  <c r="H274" i="10"/>
  <c r="H275" i="10"/>
  <c r="H276" i="10"/>
  <c r="H277" i="10"/>
  <c r="H278" i="10"/>
  <c r="H279" i="10"/>
  <c r="H280" i="10"/>
  <c r="H281" i="10"/>
  <c r="H282" i="10"/>
  <c r="H283" i="10"/>
  <c r="H284" i="10"/>
  <c r="H285" i="10"/>
  <c r="H286" i="10"/>
  <c r="H287" i="10"/>
  <c r="H288" i="10"/>
  <c r="H289" i="10"/>
  <c r="H290" i="10"/>
  <c r="H291" i="10"/>
  <c r="H292" i="10"/>
  <c r="H293" i="10"/>
  <c r="H294" i="10"/>
  <c r="H295" i="10"/>
  <c r="H296" i="10"/>
  <c r="H297" i="10"/>
  <c r="H298" i="10"/>
  <c r="H299" i="10"/>
  <c r="H300" i="10"/>
  <c r="H301" i="10"/>
  <c r="H302" i="10"/>
  <c r="H303" i="10"/>
  <c r="H304" i="10"/>
  <c r="H305" i="10"/>
  <c r="H306" i="10"/>
  <c r="H307" i="10"/>
  <c r="H308" i="10"/>
  <c r="H309" i="10"/>
  <c r="H310" i="10"/>
  <c r="H311" i="10"/>
  <c r="H312" i="10"/>
  <c r="H313" i="10"/>
  <c r="H314" i="10"/>
  <c r="H315" i="10"/>
  <c r="H316" i="10"/>
  <c r="H317" i="10"/>
  <c r="H318" i="10"/>
  <c r="H319" i="10"/>
  <c r="H320" i="10"/>
  <c r="H321" i="10"/>
  <c r="H322" i="10"/>
  <c r="H323" i="10"/>
  <c r="H324" i="10"/>
  <c r="H325" i="10"/>
  <c r="H326" i="10"/>
  <c r="H327" i="10"/>
  <c r="H328" i="10"/>
  <c r="H329" i="10"/>
  <c r="H330" i="10"/>
  <c r="H331" i="10"/>
  <c r="H332" i="10"/>
  <c r="H333" i="10"/>
  <c r="H334" i="10"/>
  <c r="H335" i="10"/>
  <c r="H336" i="10"/>
  <c r="H337" i="10"/>
  <c r="H338" i="10"/>
  <c r="H339" i="10"/>
  <c r="H340" i="10"/>
  <c r="H341" i="10"/>
  <c r="H342" i="10"/>
  <c r="H343" i="10"/>
  <c r="H344" i="10"/>
  <c r="H345" i="10"/>
  <c r="H346" i="10"/>
  <c r="H347" i="10"/>
  <c r="H348" i="10"/>
  <c r="H349" i="10"/>
  <c r="H350" i="10"/>
  <c r="H351" i="10"/>
  <c r="H352" i="10"/>
  <c r="H353" i="10"/>
  <c r="H354" i="10"/>
  <c r="H355" i="10"/>
  <c r="H356" i="10"/>
  <c r="H357" i="10"/>
  <c r="H358" i="10"/>
  <c r="H359" i="10"/>
  <c r="H360" i="10"/>
  <c r="H361" i="10"/>
  <c r="H362" i="10"/>
  <c r="H363" i="10"/>
  <c r="H364" i="10"/>
  <c r="H365" i="10"/>
  <c r="H366" i="10"/>
  <c r="H367" i="10"/>
  <c r="H368" i="10"/>
  <c r="H369" i="10"/>
  <c r="H370" i="10"/>
  <c r="H371" i="10"/>
  <c r="H372" i="10"/>
  <c r="H373" i="10"/>
  <c r="H374" i="10"/>
  <c r="H375" i="10"/>
  <c r="H376" i="10"/>
  <c r="H377" i="10"/>
  <c r="H378" i="10"/>
  <c r="H379" i="10"/>
  <c r="H380" i="10"/>
  <c r="H381" i="10"/>
  <c r="H382" i="10"/>
  <c r="H383" i="10"/>
  <c r="H384" i="10"/>
  <c r="H385" i="10"/>
  <c r="H386" i="10"/>
  <c r="H387" i="10"/>
  <c r="H388" i="10"/>
  <c r="H389" i="10"/>
  <c r="H390" i="10"/>
  <c r="H391" i="10"/>
  <c r="H392" i="10"/>
  <c r="H393" i="10"/>
  <c r="H394" i="10"/>
  <c r="H395" i="10"/>
  <c r="H396" i="10"/>
  <c r="H397" i="10"/>
  <c r="H398" i="10"/>
  <c r="H399" i="10"/>
  <c r="H400" i="10"/>
  <c r="H401" i="10"/>
  <c r="H402" i="10"/>
  <c r="H403" i="10"/>
  <c r="H404" i="10"/>
  <c r="H405" i="10"/>
  <c r="H406" i="10"/>
  <c r="H407" i="10"/>
  <c r="H408" i="10"/>
  <c r="H409" i="10"/>
  <c r="H410" i="10"/>
  <c r="H411" i="10"/>
  <c r="H412" i="10"/>
  <c r="H413" i="10"/>
  <c r="H414" i="10"/>
  <c r="H415" i="10"/>
  <c r="H416" i="10"/>
  <c r="H417" i="10"/>
  <c r="H418" i="10"/>
  <c r="H419" i="10"/>
  <c r="H420" i="10"/>
  <c r="H421" i="10"/>
  <c r="H422" i="10"/>
  <c r="H423" i="10"/>
  <c r="H424" i="10"/>
  <c r="H425" i="10"/>
  <c r="H426" i="10"/>
  <c r="H427" i="10"/>
  <c r="H428" i="10"/>
  <c r="H429" i="10"/>
  <c r="H430" i="10"/>
  <c r="H431" i="10"/>
  <c r="H432" i="10"/>
  <c r="H433" i="10"/>
  <c r="H434" i="10"/>
  <c r="H435" i="10"/>
  <c r="H436" i="10"/>
  <c r="H437" i="10"/>
  <c r="H438" i="10"/>
  <c r="H439" i="10"/>
  <c r="H440" i="10"/>
  <c r="H441" i="10"/>
  <c r="H442" i="10"/>
  <c r="H443" i="10"/>
  <c r="H444" i="10"/>
  <c r="H445" i="10"/>
  <c r="H446" i="10"/>
  <c r="H447" i="10"/>
  <c r="H448" i="10"/>
  <c r="H449" i="10"/>
  <c r="H450" i="10"/>
  <c r="H451" i="10"/>
  <c r="H452" i="10"/>
  <c r="H453" i="10"/>
  <c r="H454" i="10"/>
  <c r="H455" i="10"/>
  <c r="H456" i="10"/>
  <c r="H457" i="10"/>
  <c r="H458" i="10"/>
  <c r="H459" i="10"/>
  <c r="H460" i="10"/>
  <c r="H461" i="10"/>
  <c r="H462" i="10"/>
  <c r="H463" i="10"/>
  <c r="H464" i="10"/>
  <c r="H465" i="10"/>
  <c r="H466" i="10"/>
  <c r="H467" i="10"/>
  <c r="H468" i="10"/>
  <c r="H469" i="10"/>
  <c r="H470" i="10"/>
  <c r="H471" i="10"/>
  <c r="H472" i="10"/>
  <c r="H473" i="10"/>
  <c r="H474" i="10"/>
  <c r="H475" i="10"/>
  <c r="H476" i="10"/>
  <c r="H477" i="10"/>
  <c r="H478" i="10"/>
  <c r="H479" i="10"/>
  <c r="H480" i="10"/>
  <c r="H481" i="10"/>
  <c r="H482" i="10"/>
  <c r="H483" i="10"/>
  <c r="H484" i="10"/>
  <c r="H485" i="10"/>
  <c r="H486" i="10"/>
  <c r="H487" i="10"/>
  <c r="H488" i="10"/>
  <c r="H489" i="10"/>
  <c r="H490" i="10"/>
  <c r="H491" i="10"/>
  <c r="H492" i="10"/>
  <c r="H493" i="10"/>
  <c r="H494" i="10"/>
  <c r="H495" i="10"/>
  <c r="H496" i="10"/>
  <c r="H497" i="10"/>
  <c r="H498" i="10"/>
  <c r="H499" i="10"/>
  <c r="H500" i="10"/>
  <c r="H501" i="10"/>
  <c r="H502" i="10"/>
  <c r="H503" i="10"/>
  <c r="H504" i="10"/>
  <c r="H505" i="10"/>
  <c r="H506" i="10"/>
  <c r="H507" i="10"/>
  <c r="H508" i="10"/>
  <c r="H509" i="10"/>
  <c r="H510" i="10"/>
  <c r="H511" i="10"/>
  <c r="H512" i="10"/>
  <c r="H513" i="10"/>
  <c r="H514" i="10"/>
  <c r="H515" i="10"/>
  <c r="H516" i="10"/>
  <c r="H517" i="10"/>
  <c r="H518" i="10"/>
  <c r="H519" i="10"/>
  <c r="H520" i="10"/>
  <c r="H521" i="10"/>
  <c r="H522" i="10"/>
  <c r="H523" i="10"/>
  <c r="H524" i="10"/>
  <c r="H525" i="10"/>
  <c r="H526" i="10"/>
  <c r="H527" i="10"/>
  <c r="H528" i="10"/>
  <c r="H529" i="10"/>
  <c r="H530" i="10"/>
  <c r="H531" i="10"/>
  <c r="H532" i="10"/>
  <c r="H533" i="10"/>
  <c r="H534" i="10"/>
  <c r="H535" i="10"/>
  <c r="H536" i="10"/>
  <c r="H537" i="10"/>
  <c r="H538" i="10"/>
  <c r="H539" i="10"/>
  <c r="H540" i="10"/>
  <c r="H541" i="10"/>
  <c r="H542" i="10"/>
  <c r="H543" i="10"/>
  <c r="H544" i="10"/>
  <c r="H545" i="10"/>
  <c r="H546" i="10"/>
  <c r="H547" i="10"/>
  <c r="H548" i="10"/>
  <c r="H549" i="10"/>
  <c r="H550" i="10"/>
  <c r="H551" i="10"/>
  <c r="H552" i="10"/>
  <c r="H553" i="10"/>
  <c r="H554" i="10"/>
  <c r="H555" i="10"/>
  <c r="H556" i="10"/>
  <c r="H557" i="10"/>
  <c r="H558" i="10"/>
  <c r="H559" i="10"/>
  <c r="H560" i="10"/>
  <c r="H561" i="10"/>
  <c r="H562" i="10"/>
  <c r="H563" i="10"/>
  <c r="H564" i="10"/>
  <c r="H565" i="10"/>
  <c r="H566" i="10"/>
  <c r="H567" i="10"/>
  <c r="H568" i="10"/>
  <c r="H569" i="10"/>
  <c r="H570" i="10"/>
  <c r="H571" i="10"/>
  <c r="H572" i="10"/>
  <c r="H573" i="10"/>
  <c r="H574" i="10"/>
  <c r="H575" i="10"/>
  <c r="H576" i="10"/>
  <c r="H577" i="10"/>
  <c r="H578" i="10"/>
  <c r="H579" i="10"/>
  <c r="H580" i="10"/>
  <c r="H581" i="10"/>
  <c r="H582" i="10"/>
  <c r="H583" i="10"/>
  <c r="H584" i="10"/>
  <c r="H585" i="10"/>
  <c r="H586" i="10"/>
  <c r="H587" i="10"/>
  <c r="H588" i="10"/>
  <c r="H589" i="10"/>
  <c r="H590" i="10"/>
  <c r="H591" i="10"/>
  <c r="H592" i="10"/>
  <c r="H593" i="10"/>
  <c r="H594" i="10"/>
  <c r="H595" i="10"/>
  <c r="H596" i="10"/>
  <c r="H597" i="10"/>
  <c r="H598" i="10"/>
  <c r="H599" i="10"/>
  <c r="H600" i="10"/>
  <c r="H601" i="10"/>
  <c r="H602" i="10"/>
  <c r="H603" i="10"/>
  <c r="H604" i="10"/>
  <c r="H605" i="10"/>
  <c r="H606" i="10"/>
  <c r="H607" i="10"/>
  <c r="H608" i="10"/>
  <c r="H609" i="10"/>
  <c r="H610" i="10"/>
  <c r="H611" i="10"/>
  <c r="H612" i="10"/>
  <c r="H613" i="10"/>
  <c r="H614" i="10"/>
  <c r="H615" i="10"/>
  <c r="H616" i="10"/>
  <c r="H617" i="10"/>
  <c r="H618" i="10"/>
  <c r="H619" i="10"/>
  <c r="H620" i="10"/>
  <c r="H621" i="10"/>
  <c r="H622" i="10"/>
  <c r="H623" i="10"/>
  <c r="H624" i="10"/>
  <c r="H625" i="10"/>
  <c r="H626" i="10"/>
  <c r="H627" i="10"/>
  <c r="H628" i="10"/>
  <c r="H629" i="10"/>
  <c r="H630" i="10"/>
  <c r="H631" i="10"/>
  <c r="H632" i="10"/>
  <c r="H633" i="10"/>
  <c r="H634" i="10"/>
  <c r="H635" i="10"/>
  <c r="H636" i="10"/>
  <c r="H637" i="10"/>
  <c r="H638" i="10"/>
  <c r="H639" i="10"/>
  <c r="H640" i="10"/>
  <c r="H641" i="10"/>
  <c r="H642" i="10"/>
  <c r="H643" i="10"/>
  <c r="H644" i="10"/>
  <c r="H645" i="10"/>
  <c r="H646" i="10"/>
  <c r="H647" i="10"/>
  <c r="H648" i="10"/>
  <c r="H649" i="10"/>
  <c r="H650" i="10"/>
  <c r="H651" i="10"/>
  <c r="H652" i="10"/>
  <c r="H653" i="10"/>
  <c r="H654" i="10"/>
  <c r="H655" i="10"/>
  <c r="H656" i="10"/>
  <c r="H657" i="10"/>
  <c r="H658" i="10"/>
  <c r="H659" i="10"/>
  <c r="H660" i="10"/>
  <c r="H661" i="10"/>
  <c r="H662" i="10"/>
  <c r="H663" i="10"/>
  <c r="H664" i="10"/>
  <c r="H665" i="10"/>
  <c r="H666" i="10"/>
  <c r="H667" i="10"/>
  <c r="H668" i="10"/>
  <c r="H669" i="10"/>
  <c r="H670" i="10"/>
  <c r="H671" i="10"/>
  <c r="H672" i="10"/>
  <c r="H673" i="10"/>
  <c r="H674" i="10"/>
  <c r="H675" i="10"/>
  <c r="H676" i="10"/>
  <c r="H677" i="10"/>
  <c r="H678" i="10"/>
  <c r="H679" i="10"/>
  <c r="H680" i="10"/>
  <c r="H681" i="10"/>
  <c r="H682" i="10"/>
  <c r="H683" i="10"/>
  <c r="H684" i="10"/>
  <c r="H685" i="10"/>
  <c r="H686" i="10"/>
  <c r="H687" i="10"/>
  <c r="H688" i="10"/>
  <c r="H689" i="10"/>
  <c r="H690" i="10"/>
  <c r="H691" i="10"/>
  <c r="H692" i="10"/>
  <c r="H693" i="10"/>
  <c r="H694" i="10"/>
  <c r="H695" i="10"/>
  <c r="H696" i="10"/>
  <c r="H697" i="10"/>
  <c r="H698" i="10"/>
  <c r="H699" i="10"/>
  <c r="H700" i="10"/>
  <c r="H701" i="10"/>
  <c r="H702" i="10"/>
  <c r="H703" i="10"/>
  <c r="H704" i="10"/>
  <c r="H705" i="10"/>
  <c r="H706" i="10"/>
  <c r="H707" i="10"/>
  <c r="H708" i="10"/>
  <c r="H709" i="10"/>
  <c r="H710" i="10"/>
  <c r="H711" i="10"/>
  <c r="H712" i="10"/>
  <c r="H713" i="10"/>
  <c r="H714" i="10"/>
  <c r="H715" i="10"/>
  <c r="H716" i="10"/>
  <c r="H717" i="10"/>
  <c r="H718" i="10"/>
  <c r="H719" i="10"/>
  <c r="H720" i="10"/>
  <c r="H721" i="10"/>
  <c r="H722" i="10"/>
  <c r="H723" i="10"/>
  <c r="H724" i="10"/>
  <c r="H725" i="10"/>
  <c r="H726" i="10"/>
  <c r="H727" i="10"/>
  <c r="H728" i="10"/>
  <c r="H729" i="10"/>
  <c r="H730" i="10"/>
  <c r="H731" i="10"/>
  <c r="H732" i="10"/>
  <c r="H733" i="10"/>
  <c r="H734" i="10"/>
  <c r="H735" i="10"/>
  <c r="H736" i="10"/>
  <c r="H737" i="10"/>
  <c r="H738" i="10"/>
  <c r="H739" i="10"/>
  <c r="H740" i="10"/>
  <c r="H741" i="10"/>
  <c r="H742" i="10"/>
  <c r="H743" i="10"/>
  <c r="H744" i="10"/>
  <c r="H745" i="10"/>
  <c r="H746" i="10"/>
  <c r="H747" i="10"/>
  <c r="H748" i="10"/>
  <c r="H749" i="10"/>
  <c r="H750" i="10"/>
  <c r="H751" i="10"/>
  <c r="H752" i="10"/>
  <c r="H753" i="10"/>
  <c r="H754" i="10"/>
  <c r="H755" i="10"/>
  <c r="H756" i="10"/>
  <c r="H757" i="10"/>
  <c r="H758" i="10"/>
  <c r="H759" i="10"/>
  <c r="H760" i="10"/>
  <c r="H761" i="10"/>
  <c r="H762" i="10"/>
  <c r="H763" i="10"/>
  <c r="H764" i="10"/>
  <c r="H765" i="10"/>
  <c r="H766" i="10"/>
  <c r="H767" i="10"/>
  <c r="H768" i="10"/>
  <c r="H769" i="10"/>
  <c r="H770" i="10"/>
  <c r="H771" i="10"/>
  <c r="H772" i="10"/>
  <c r="H773" i="10"/>
  <c r="H774" i="10"/>
  <c r="H775" i="10"/>
  <c r="H776" i="10"/>
  <c r="H777" i="10"/>
  <c r="H778" i="10"/>
  <c r="H779" i="10"/>
  <c r="H780" i="10"/>
  <c r="H781" i="10"/>
  <c r="H782" i="10"/>
  <c r="H783" i="10"/>
  <c r="H784" i="10"/>
  <c r="H785" i="10"/>
  <c r="H786" i="10"/>
  <c r="H787" i="10"/>
  <c r="H788" i="10"/>
  <c r="H789" i="10"/>
  <c r="H790" i="10"/>
  <c r="H791" i="10"/>
  <c r="H792" i="10"/>
  <c r="H793" i="10"/>
  <c r="H794" i="10"/>
  <c r="H795" i="10"/>
  <c r="H796" i="10"/>
  <c r="H797" i="10"/>
  <c r="H798" i="10"/>
  <c r="H799" i="10"/>
  <c r="H800" i="10"/>
  <c r="H801" i="10"/>
  <c r="H802" i="10"/>
  <c r="H803" i="10"/>
  <c r="H804" i="10"/>
  <c r="H805" i="10"/>
  <c r="H806" i="10"/>
  <c r="H807" i="10"/>
  <c r="H808" i="10"/>
  <c r="H809" i="10"/>
  <c r="H810" i="10"/>
  <c r="H811" i="10"/>
  <c r="H812" i="10"/>
  <c r="H813" i="10"/>
  <c r="H814" i="10"/>
  <c r="H815" i="10"/>
  <c r="H816" i="10"/>
  <c r="H817" i="10"/>
  <c r="H818" i="10"/>
  <c r="H819" i="10"/>
  <c r="H820" i="10"/>
  <c r="H821" i="10"/>
  <c r="H822" i="10"/>
  <c r="H823" i="10"/>
  <c r="H824" i="10"/>
  <c r="H825" i="10"/>
  <c r="H826" i="10"/>
  <c r="H827" i="10"/>
  <c r="H828" i="10"/>
  <c r="H829" i="10"/>
  <c r="H830" i="10"/>
  <c r="H831" i="10"/>
  <c r="H832" i="10"/>
  <c r="H833" i="10"/>
  <c r="H834" i="10"/>
  <c r="H835" i="10"/>
  <c r="H836" i="10"/>
  <c r="H837" i="10"/>
  <c r="H838" i="10"/>
  <c r="H839" i="10"/>
  <c r="H840" i="10"/>
  <c r="H841" i="10"/>
  <c r="H842" i="10"/>
  <c r="H843" i="10"/>
  <c r="H844" i="10"/>
  <c r="H845" i="10"/>
  <c r="H846" i="10"/>
  <c r="H847" i="10"/>
  <c r="H848" i="10"/>
  <c r="H849" i="10"/>
  <c r="H850" i="10"/>
  <c r="H851" i="10"/>
  <c r="H852" i="10"/>
  <c r="H853" i="10"/>
  <c r="H854" i="10"/>
  <c r="H855" i="10"/>
  <c r="H856" i="10"/>
  <c r="H857" i="10"/>
  <c r="H858" i="10"/>
  <c r="H859" i="10"/>
  <c r="H860" i="10"/>
  <c r="H861" i="10"/>
  <c r="H862" i="10"/>
  <c r="H863" i="10"/>
  <c r="H864" i="10"/>
  <c r="H865" i="10"/>
  <c r="H866" i="10"/>
  <c r="H867" i="10"/>
  <c r="H868" i="10"/>
  <c r="H869" i="10"/>
  <c r="H870" i="10"/>
  <c r="H871" i="10"/>
  <c r="H872" i="10"/>
  <c r="H873" i="10"/>
  <c r="H874" i="10"/>
  <c r="H875" i="10"/>
  <c r="H876" i="10"/>
  <c r="H877" i="10"/>
  <c r="H878" i="10"/>
  <c r="H879" i="10"/>
  <c r="H880" i="10"/>
  <c r="H881" i="10"/>
  <c r="H882" i="10"/>
  <c r="H883" i="10"/>
  <c r="H884" i="10"/>
  <c r="H885" i="10"/>
  <c r="H886" i="10"/>
  <c r="H887" i="10"/>
  <c r="H888" i="10"/>
  <c r="H889" i="10"/>
  <c r="H890" i="10"/>
  <c r="H891" i="10"/>
  <c r="H892" i="10"/>
  <c r="H893" i="10"/>
  <c r="H894" i="10"/>
  <c r="H895" i="10"/>
  <c r="H896" i="10"/>
  <c r="H897" i="10"/>
  <c r="H898" i="10"/>
  <c r="H899" i="10"/>
  <c r="H900" i="10"/>
  <c r="H901" i="10"/>
  <c r="H902" i="10"/>
  <c r="H903" i="10"/>
  <c r="H904" i="10"/>
  <c r="H905" i="10"/>
  <c r="H906" i="10"/>
  <c r="H907" i="10"/>
  <c r="H908" i="10"/>
  <c r="H909" i="10"/>
  <c r="H910" i="10"/>
  <c r="H911" i="10"/>
  <c r="H912" i="10"/>
  <c r="H913" i="10"/>
  <c r="H914" i="10"/>
  <c r="H915" i="10"/>
  <c r="H916" i="10"/>
  <c r="H917" i="10"/>
  <c r="H918" i="10"/>
  <c r="H919" i="10"/>
  <c r="H920" i="10"/>
  <c r="H921" i="10"/>
  <c r="H922" i="10"/>
  <c r="H923" i="10"/>
  <c r="H924" i="10"/>
  <c r="H925" i="10"/>
  <c r="H926" i="10"/>
  <c r="H927" i="10"/>
  <c r="H928" i="10"/>
  <c r="H929" i="10"/>
  <c r="H930" i="10"/>
  <c r="H931" i="10"/>
  <c r="H932" i="10"/>
  <c r="H933" i="10"/>
  <c r="H934" i="10"/>
  <c r="H935" i="10"/>
  <c r="H936" i="10"/>
  <c r="H937" i="10"/>
  <c r="H938" i="10"/>
  <c r="H939" i="10"/>
  <c r="H940" i="10"/>
  <c r="H941" i="10"/>
  <c r="H942" i="10"/>
  <c r="H943" i="10"/>
  <c r="H944" i="10"/>
  <c r="H945" i="10"/>
  <c r="H946" i="10"/>
  <c r="H947" i="10"/>
  <c r="H948" i="10"/>
  <c r="H949" i="10"/>
  <c r="H950" i="10"/>
  <c r="H951" i="10"/>
  <c r="H952" i="10"/>
  <c r="H953" i="10"/>
  <c r="H954" i="10"/>
  <c r="H955" i="10"/>
  <c r="H956" i="10"/>
  <c r="H957" i="10"/>
  <c r="H958" i="10"/>
  <c r="H959" i="10"/>
  <c r="H960" i="10"/>
  <c r="H961" i="10"/>
  <c r="H962" i="10"/>
  <c r="H963" i="10"/>
  <c r="H964" i="10"/>
  <c r="H965" i="10"/>
  <c r="H966" i="10"/>
  <c r="H967" i="10"/>
  <c r="H968" i="10"/>
  <c r="H969" i="10"/>
  <c r="H970" i="10"/>
  <c r="H971" i="10"/>
  <c r="H972" i="10"/>
  <c r="H973" i="10"/>
  <c r="H974" i="10"/>
  <c r="H975" i="10"/>
  <c r="H976" i="10"/>
  <c r="H977" i="10"/>
  <c r="H978" i="10"/>
  <c r="H979" i="10"/>
  <c r="H980" i="10"/>
  <c r="H981" i="10"/>
  <c r="H982" i="10"/>
  <c r="H983" i="10"/>
  <c r="H984" i="10"/>
  <c r="H985" i="10"/>
  <c r="H986" i="10"/>
  <c r="H987" i="10"/>
  <c r="H988" i="10"/>
  <c r="H989" i="10"/>
  <c r="H990" i="10"/>
  <c r="H991" i="10"/>
  <c r="H992" i="10"/>
  <c r="H993" i="10"/>
  <c r="H994" i="10"/>
  <c r="H995" i="10"/>
  <c r="H996" i="10"/>
  <c r="H997" i="10"/>
  <c r="H998" i="10"/>
  <c r="H999" i="10"/>
  <c r="H1000" i="10"/>
  <c r="H1001" i="10"/>
  <c r="H1002" i="10"/>
  <c r="H1003" i="10"/>
  <c r="H1004" i="10"/>
  <c r="H1005" i="10"/>
  <c r="H1006" i="10"/>
  <c r="H1007" i="10"/>
  <c r="H1008" i="10"/>
  <c r="H1009" i="10"/>
  <c r="H1010" i="10"/>
  <c r="H1011" i="10"/>
  <c r="H1012" i="10"/>
  <c r="H1013" i="10"/>
  <c r="H1014" i="10"/>
  <c r="H1015" i="10"/>
  <c r="H1016" i="10"/>
  <c r="H1017" i="10"/>
  <c r="H1018" i="10"/>
  <c r="H1019" i="10"/>
  <c r="H1020" i="10"/>
  <c r="H1021" i="10"/>
  <c r="H1022" i="10"/>
  <c r="H1023" i="10"/>
  <c r="H1024" i="10"/>
  <c r="H1025" i="10"/>
  <c r="H1026" i="10"/>
  <c r="H1027" i="10"/>
  <c r="H1028" i="10"/>
  <c r="H1029" i="10"/>
  <c r="H1030" i="10"/>
  <c r="H1031" i="10"/>
  <c r="H1032" i="10"/>
  <c r="H1033" i="10"/>
  <c r="H1034" i="10"/>
  <c r="H1035" i="10"/>
  <c r="H1036" i="10"/>
  <c r="H1037" i="10"/>
  <c r="H1038" i="10"/>
  <c r="H1039" i="10"/>
  <c r="H1040" i="10"/>
  <c r="H1041" i="10"/>
  <c r="H1042" i="10"/>
  <c r="H1043" i="10"/>
  <c r="H1044" i="10"/>
  <c r="H1045" i="10"/>
  <c r="H1046" i="10"/>
  <c r="H1047" i="10"/>
  <c r="H1048" i="10"/>
  <c r="H1049" i="10"/>
  <c r="H1050" i="10"/>
  <c r="H1051" i="10"/>
  <c r="H1052" i="10"/>
  <c r="H1053" i="10"/>
  <c r="H1054" i="10"/>
  <c r="H1055" i="10"/>
  <c r="H1056" i="10"/>
  <c r="H1057" i="10"/>
  <c r="H1058" i="10"/>
  <c r="H1059" i="10"/>
  <c r="H1060" i="10"/>
  <c r="H1061" i="10"/>
  <c r="H1062" i="10"/>
  <c r="H1063" i="10"/>
  <c r="H1064" i="10"/>
  <c r="H1065" i="10"/>
  <c r="H1066" i="10"/>
  <c r="H1067" i="10"/>
  <c r="H1068" i="10"/>
  <c r="H1069" i="10"/>
  <c r="H1070" i="10"/>
  <c r="H1071" i="10"/>
  <c r="H1072" i="10"/>
  <c r="H1073" i="10"/>
  <c r="H1074" i="10"/>
  <c r="H1075" i="10"/>
  <c r="H1076" i="10"/>
  <c r="H1077" i="10"/>
  <c r="H1078" i="10"/>
  <c r="H1079" i="10"/>
  <c r="H1080" i="10"/>
  <c r="H1081" i="10"/>
  <c r="H1082" i="10"/>
  <c r="H1083" i="10"/>
  <c r="H1084" i="10"/>
  <c r="H1085" i="10"/>
  <c r="H1086" i="10"/>
  <c r="H1087" i="10"/>
  <c r="H1088" i="10"/>
  <c r="H1089" i="10"/>
  <c r="H1090" i="10"/>
  <c r="H1091" i="10"/>
  <c r="H1092" i="10"/>
  <c r="H1093" i="10"/>
  <c r="H1094" i="10"/>
  <c r="H1095" i="10"/>
  <c r="H1096" i="10"/>
  <c r="H1097" i="10"/>
  <c r="H1098" i="10"/>
  <c r="H1099" i="10"/>
  <c r="H1100" i="10"/>
  <c r="H1101" i="10"/>
  <c r="H1102" i="10"/>
  <c r="H1103" i="10"/>
  <c r="H1104" i="10"/>
  <c r="H1105" i="10"/>
  <c r="H1106" i="10"/>
  <c r="H1107" i="10"/>
  <c r="H1108" i="10"/>
  <c r="H1109" i="10"/>
  <c r="H1110" i="10"/>
  <c r="H1111" i="10"/>
  <c r="H1112" i="10"/>
  <c r="H1113" i="10"/>
  <c r="H1114" i="10"/>
  <c r="H1115" i="10"/>
  <c r="H1116" i="10"/>
  <c r="H1117" i="10"/>
  <c r="H1118" i="10"/>
  <c r="H1119" i="10"/>
  <c r="H1120" i="10"/>
  <c r="H1121" i="10"/>
  <c r="H1122" i="10"/>
  <c r="H1123" i="10"/>
  <c r="H1124" i="10"/>
  <c r="H1125" i="10"/>
  <c r="H1126" i="10"/>
  <c r="H1127" i="10"/>
  <c r="H1128" i="10"/>
  <c r="H1129" i="10"/>
  <c r="H1130" i="10"/>
  <c r="H1131" i="10"/>
  <c r="H1132" i="10"/>
  <c r="H1133" i="10"/>
  <c r="H1134" i="10"/>
  <c r="H1135" i="10"/>
  <c r="H1136" i="10"/>
  <c r="H1137" i="10"/>
  <c r="H1138" i="10"/>
  <c r="H1139" i="10"/>
  <c r="H1140" i="10"/>
  <c r="H1141" i="10"/>
  <c r="H1142" i="10"/>
  <c r="H1143" i="10"/>
  <c r="H1144" i="10"/>
  <c r="H1145" i="10"/>
  <c r="H1146" i="10"/>
  <c r="H1147" i="10"/>
  <c r="H1148" i="10"/>
  <c r="H1149" i="10"/>
  <c r="H1150" i="10"/>
  <c r="H1151" i="10"/>
  <c r="H1152" i="10"/>
  <c r="H1153" i="10"/>
  <c r="H1154" i="10"/>
  <c r="H1155" i="10"/>
  <c r="H1156" i="10"/>
  <c r="H1157" i="10"/>
  <c r="H1158" i="10"/>
  <c r="H1159" i="10"/>
  <c r="H1160" i="10"/>
  <c r="H1161" i="10"/>
  <c r="H1162" i="10"/>
  <c r="H1163" i="10"/>
  <c r="H1164" i="10"/>
  <c r="H1165" i="10"/>
  <c r="H1166" i="10"/>
  <c r="H1167" i="10"/>
  <c r="H1168" i="10"/>
  <c r="H1169" i="10"/>
  <c r="H1170" i="10"/>
  <c r="H1171" i="10"/>
  <c r="H1172" i="10"/>
  <c r="H1173" i="10"/>
  <c r="H1174" i="10"/>
  <c r="H1175" i="10"/>
  <c r="H1176" i="10"/>
  <c r="H1177" i="10"/>
  <c r="H1178" i="10"/>
  <c r="H1179" i="10"/>
  <c r="H1180" i="10"/>
  <c r="H1181" i="10"/>
  <c r="H1182" i="10"/>
  <c r="H1183" i="10"/>
  <c r="H1184" i="10"/>
  <c r="H1185" i="10"/>
  <c r="H1186" i="10"/>
  <c r="H1187" i="10"/>
  <c r="H1188" i="10"/>
  <c r="H1189" i="10"/>
  <c r="H1190" i="10"/>
  <c r="H1191" i="10"/>
  <c r="H1192" i="10"/>
  <c r="H1193" i="10"/>
  <c r="H1194" i="10"/>
  <c r="H1195" i="10"/>
  <c r="H1196" i="10"/>
  <c r="H1197" i="10"/>
  <c r="H1198" i="10"/>
  <c r="H1199" i="10"/>
  <c r="H1200" i="10"/>
  <c r="H1201" i="10"/>
  <c r="H1202" i="10"/>
  <c r="H1203" i="10"/>
  <c r="H1204" i="10"/>
  <c r="H1205" i="10"/>
  <c r="H1206" i="10"/>
  <c r="H1207" i="10"/>
  <c r="H1208" i="10"/>
  <c r="H1209" i="10"/>
  <c r="H1210" i="10"/>
  <c r="H1211" i="10"/>
  <c r="H1212" i="10"/>
  <c r="H1213" i="10"/>
  <c r="H1214" i="10"/>
  <c r="H1215" i="10"/>
  <c r="H1216" i="10"/>
  <c r="H1217" i="10"/>
  <c r="H1218" i="10"/>
  <c r="H1219" i="10"/>
  <c r="H1220" i="10"/>
  <c r="H1221" i="10"/>
  <c r="H1222" i="10"/>
  <c r="H1223" i="10"/>
  <c r="H1224" i="10"/>
  <c r="H1225" i="10"/>
  <c r="H1226" i="10"/>
  <c r="H1227" i="10"/>
  <c r="H1228" i="10"/>
  <c r="H1229" i="10"/>
  <c r="H1230" i="10"/>
  <c r="H1231" i="10"/>
  <c r="H1232" i="10"/>
  <c r="H1233" i="10"/>
  <c r="H1234" i="10"/>
  <c r="H1235" i="10"/>
  <c r="H1236" i="10"/>
  <c r="H1237" i="10"/>
  <c r="H1238" i="10"/>
  <c r="H1239" i="10"/>
  <c r="H1240" i="10"/>
  <c r="H1241" i="10"/>
  <c r="H1242" i="10"/>
  <c r="H1243" i="10"/>
  <c r="H1244" i="10"/>
  <c r="H1245" i="10"/>
  <c r="H1246" i="10"/>
  <c r="H1247" i="10"/>
  <c r="H1248" i="10"/>
  <c r="H1249" i="10"/>
  <c r="H1250" i="10"/>
  <c r="H1251" i="10"/>
  <c r="H1252" i="10"/>
  <c r="H1253" i="10"/>
  <c r="H1254" i="10"/>
  <c r="H1255" i="10"/>
  <c r="H1256" i="10"/>
  <c r="H1257" i="10"/>
  <c r="H1258" i="10"/>
  <c r="H1259" i="10"/>
  <c r="H1260" i="10"/>
  <c r="H1261" i="10"/>
  <c r="H1262" i="10"/>
  <c r="H1263" i="10"/>
  <c r="H1264" i="10"/>
  <c r="H1265" i="10"/>
  <c r="H1266" i="10"/>
  <c r="H1267" i="10"/>
  <c r="H1268" i="10"/>
  <c r="H1269" i="10"/>
  <c r="H1270" i="10"/>
  <c r="H1271" i="10"/>
  <c r="H1272" i="10"/>
  <c r="H1273" i="10"/>
  <c r="H1274" i="10"/>
  <c r="H1275" i="10"/>
  <c r="H1276" i="10"/>
  <c r="H1277" i="10"/>
  <c r="H1278" i="10"/>
  <c r="H1279" i="10"/>
  <c r="H1280" i="10"/>
  <c r="H1281" i="10"/>
  <c r="H1282" i="10"/>
  <c r="H1283" i="10"/>
  <c r="H1284" i="10"/>
  <c r="H1285" i="10"/>
  <c r="H1286" i="10"/>
  <c r="H1287" i="10"/>
  <c r="H1288" i="10"/>
  <c r="H1289" i="10"/>
  <c r="H1290" i="10"/>
  <c r="H1291" i="10"/>
  <c r="H1292" i="10"/>
  <c r="H1293" i="10"/>
  <c r="H1294" i="10"/>
  <c r="H1295" i="10"/>
  <c r="H1296" i="10"/>
  <c r="H1297" i="10"/>
  <c r="H1298" i="10"/>
  <c r="H1299" i="10"/>
  <c r="H1300" i="10"/>
  <c r="H1301" i="10"/>
  <c r="H1302" i="10"/>
  <c r="H1303" i="10"/>
  <c r="H1304" i="10"/>
  <c r="H1305" i="10"/>
  <c r="H1306" i="10"/>
  <c r="H1307" i="10"/>
  <c r="H1308" i="10"/>
  <c r="H1309" i="10"/>
  <c r="H1310" i="10"/>
  <c r="H1311" i="10"/>
  <c r="H1312" i="10"/>
  <c r="H1313" i="10"/>
  <c r="H1314" i="10"/>
  <c r="H1315" i="10"/>
  <c r="H1316" i="10"/>
  <c r="H1317" i="10"/>
  <c r="H1318" i="10"/>
  <c r="H1319" i="10"/>
  <c r="H1320" i="10"/>
  <c r="H1321" i="10"/>
  <c r="H1322" i="10"/>
  <c r="H1323" i="10"/>
  <c r="H1324" i="10"/>
  <c r="H1325" i="10"/>
  <c r="H1326" i="10"/>
  <c r="H1327" i="10"/>
  <c r="H1328" i="10"/>
  <c r="H1329" i="10"/>
  <c r="H1330" i="10"/>
  <c r="H1331" i="10"/>
  <c r="H1332" i="10"/>
  <c r="H1333" i="10"/>
  <c r="H1334" i="10"/>
  <c r="H1335" i="10"/>
  <c r="H1336" i="10"/>
  <c r="H1337" i="10"/>
  <c r="H1338" i="10"/>
  <c r="H1339" i="10"/>
  <c r="H1340" i="10"/>
  <c r="H1341" i="10"/>
  <c r="H1342" i="10"/>
  <c r="H1343" i="10"/>
  <c r="H1344" i="10"/>
  <c r="H1345" i="10"/>
  <c r="H1346" i="10"/>
  <c r="H1347" i="10"/>
  <c r="H1348" i="10"/>
  <c r="H1349" i="10"/>
  <c r="H1350" i="10"/>
  <c r="H1351" i="10"/>
  <c r="H1352" i="10"/>
  <c r="H1353" i="10"/>
  <c r="H1354" i="10"/>
  <c r="H1355" i="10"/>
  <c r="H1356" i="10"/>
  <c r="H1357" i="10"/>
  <c r="H1358" i="10"/>
  <c r="H1359" i="10"/>
  <c r="H1360" i="10"/>
  <c r="H1361" i="10"/>
  <c r="H1362" i="10"/>
  <c r="H1363" i="10"/>
  <c r="H1364" i="10"/>
  <c r="H1365" i="10"/>
  <c r="H1366" i="10"/>
  <c r="H1367" i="10"/>
  <c r="H1368" i="10"/>
  <c r="H1369" i="10"/>
  <c r="H1370" i="10"/>
  <c r="H1371" i="10"/>
  <c r="H1372" i="10"/>
  <c r="H1373" i="10"/>
  <c r="H1374" i="10"/>
  <c r="H1375" i="10"/>
  <c r="H1376" i="10"/>
  <c r="H1377" i="10"/>
  <c r="H1378" i="10"/>
  <c r="H1379" i="10"/>
  <c r="H1380" i="10"/>
  <c r="H1381" i="10"/>
  <c r="H1382" i="10"/>
  <c r="H1383" i="10"/>
  <c r="H1384" i="10"/>
  <c r="H1385" i="10"/>
  <c r="H1386" i="10"/>
  <c r="H1387" i="10"/>
  <c r="H1388" i="10"/>
  <c r="H1389" i="10"/>
  <c r="H1390" i="10"/>
  <c r="H1391" i="10"/>
  <c r="H1392" i="10"/>
  <c r="H1393" i="10"/>
  <c r="H1394" i="10"/>
  <c r="H1395" i="10"/>
  <c r="H1396" i="10"/>
  <c r="H1397" i="10"/>
  <c r="H1398" i="10"/>
  <c r="H1399" i="10"/>
  <c r="H1400" i="10"/>
  <c r="H1401" i="10"/>
  <c r="H1402" i="10"/>
  <c r="H1403" i="10"/>
  <c r="H1404" i="10"/>
  <c r="H1405" i="10"/>
  <c r="H1406" i="10"/>
  <c r="H1407" i="10"/>
  <c r="H1408" i="10"/>
  <c r="H1409" i="10"/>
  <c r="H1410" i="10"/>
  <c r="H1411" i="10"/>
  <c r="H1412" i="10"/>
  <c r="H1413" i="10"/>
  <c r="H1414" i="10"/>
  <c r="H1415" i="10"/>
  <c r="H1416" i="10"/>
  <c r="H1417" i="10"/>
  <c r="H1418" i="10"/>
  <c r="H1419" i="10"/>
  <c r="H1420" i="10"/>
  <c r="H1421" i="10"/>
  <c r="H1422" i="10"/>
  <c r="H1423" i="10"/>
  <c r="H1424" i="10"/>
  <c r="H1425" i="10"/>
  <c r="H1426" i="10"/>
  <c r="H1427" i="10"/>
  <c r="H1428" i="10"/>
  <c r="H1429" i="10"/>
  <c r="H1430" i="10"/>
  <c r="H1431" i="10"/>
  <c r="H1432" i="10"/>
  <c r="H1433" i="10"/>
  <c r="H1434" i="10"/>
  <c r="H1435" i="10"/>
  <c r="H1436" i="10"/>
  <c r="H1437" i="10"/>
  <c r="H1438" i="10"/>
  <c r="H1439" i="10"/>
  <c r="H1440" i="10"/>
  <c r="H1441" i="10"/>
  <c r="H1442" i="10"/>
  <c r="H1443" i="10"/>
  <c r="H1444" i="10"/>
  <c r="H1445" i="10"/>
  <c r="H1446" i="10"/>
  <c r="H1447" i="10"/>
  <c r="H1448" i="10"/>
  <c r="H1449" i="10"/>
  <c r="H1450" i="10"/>
  <c r="H1451" i="10"/>
  <c r="H1452" i="10"/>
  <c r="H1453" i="10"/>
  <c r="H1454" i="10"/>
  <c r="H1455" i="10"/>
  <c r="H1456" i="10"/>
  <c r="H1457" i="10"/>
  <c r="H1458" i="10"/>
  <c r="H1459" i="10"/>
  <c r="H1460" i="10"/>
  <c r="H1461" i="10"/>
  <c r="H1462" i="10"/>
  <c r="H1463" i="10"/>
  <c r="H1464" i="10"/>
  <c r="H1465" i="10"/>
  <c r="H1466" i="10"/>
  <c r="H1467" i="10"/>
  <c r="H1468" i="10"/>
  <c r="H1469" i="10"/>
  <c r="H1470" i="10"/>
  <c r="H1471" i="10"/>
  <c r="H1472" i="10"/>
  <c r="H1473" i="10"/>
  <c r="H1474" i="10"/>
  <c r="H1475" i="10"/>
  <c r="H1476" i="10"/>
  <c r="H1477" i="10"/>
  <c r="H1478" i="10"/>
  <c r="H1479" i="10"/>
  <c r="H1480" i="10"/>
  <c r="H1481" i="10"/>
  <c r="H1482" i="10"/>
  <c r="H1483" i="10"/>
  <c r="H1484" i="10"/>
  <c r="H1485" i="10"/>
  <c r="H1486" i="10"/>
  <c r="H1487" i="10"/>
  <c r="H1488" i="10"/>
  <c r="H1489" i="10"/>
  <c r="H1490" i="10"/>
  <c r="H1491" i="10"/>
  <c r="H1492" i="10"/>
  <c r="H1493" i="10"/>
  <c r="H1494" i="10"/>
  <c r="H1495" i="10"/>
  <c r="H1496" i="10"/>
  <c r="H1497" i="10"/>
  <c r="H1498" i="10"/>
  <c r="H1499" i="10"/>
  <c r="H1500" i="10"/>
  <c r="H1501" i="10"/>
  <c r="H1502" i="10"/>
  <c r="H1503" i="10"/>
  <c r="H1504" i="10"/>
  <c r="H1505" i="10"/>
  <c r="H1506" i="10"/>
  <c r="H1507" i="10"/>
  <c r="H1508" i="10"/>
  <c r="H1509" i="10"/>
  <c r="H1510" i="10"/>
  <c r="H1511" i="10"/>
  <c r="H1512" i="10"/>
  <c r="H1513" i="10"/>
  <c r="H1514" i="10"/>
  <c r="H1515" i="10"/>
  <c r="H1516" i="10"/>
  <c r="H1517" i="10"/>
  <c r="H1518" i="10"/>
  <c r="H1519" i="10"/>
  <c r="H1520" i="10"/>
  <c r="H1521" i="10"/>
  <c r="H1522" i="10"/>
  <c r="H1523" i="10"/>
  <c r="H1524" i="10"/>
  <c r="H1525" i="10"/>
  <c r="H1526" i="10"/>
  <c r="H1527" i="10"/>
  <c r="H1528" i="10"/>
  <c r="H1529" i="10"/>
  <c r="H1530" i="10"/>
  <c r="H1531" i="10"/>
  <c r="H1532" i="10"/>
  <c r="H1533" i="10"/>
  <c r="H1534" i="10"/>
  <c r="H1535" i="10"/>
  <c r="H1536" i="10"/>
  <c r="H1537" i="10"/>
  <c r="H1538" i="10"/>
  <c r="H1539" i="10"/>
  <c r="H1540" i="10"/>
  <c r="H1541" i="10"/>
  <c r="H1542" i="10"/>
  <c r="H1543" i="10"/>
  <c r="H1544" i="10"/>
  <c r="H1545" i="10"/>
  <c r="H1546" i="10"/>
  <c r="H1547" i="10"/>
  <c r="H1548" i="10"/>
  <c r="H1549" i="10"/>
  <c r="H1550" i="10"/>
  <c r="H1551" i="10"/>
  <c r="H1552" i="10"/>
  <c r="H1553" i="10"/>
  <c r="H1554" i="10"/>
  <c r="H1555" i="10"/>
  <c r="H1556" i="10"/>
  <c r="H1557" i="10"/>
  <c r="H1558" i="10"/>
  <c r="H1559" i="10"/>
  <c r="H1560" i="10"/>
  <c r="H1561" i="10"/>
  <c r="H1562" i="10"/>
  <c r="H1563" i="10"/>
  <c r="H1564" i="10"/>
  <c r="H1565" i="10"/>
  <c r="H1566" i="10"/>
  <c r="H1567" i="10"/>
  <c r="H1568" i="10"/>
  <c r="H1569" i="10"/>
  <c r="H1570" i="10"/>
  <c r="H1571" i="10"/>
  <c r="H1572" i="10"/>
  <c r="H1573" i="10"/>
  <c r="H1574" i="10"/>
  <c r="H1575" i="10"/>
  <c r="H1576" i="10"/>
  <c r="H1577" i="10"/>
  <c r="H1578" i="10"/>
  <c r="H1579" i="10"/>
  <c r="H1580" i="10"/>
  <c r="H1581" i="10"/>
  <c r="H1582" i="10"/>
  <c r="H1583" i="10"/>
  <c r="H1584" i="10"/>
  <c r="H1585" i="10"/>
  <c r="H1586" i="10"/>
  <c r="H1587" i="10"/>
  <c r="H1588" i="10"/>
  <c r="H1589" i="10"/>
  <c r="H1590" i="10"/>
  <c r="H1591" i="10"/>
  <c r="H1592" i="10"/>
  <c r="H1593" i="10"/>
  <c r="H1594" i="10"/>
  <c r="H1595" i="10"/>
  <c r="H1596" i="10"/>
  <c r="H1597" i="10"/>
  <c r="H1598" i="10"/>
  <c r="H1599" i="10"/>
  <c r="H1600" i="10"/>
  <c r="H1601" i="10"/>
  <c r="H1602" i="10"/>
  <c r="H1603" i="10"/>
  <c r="H1604" i="10"/>
  <c r="H1605" i="10"/>
  <c r="H1606" i="10"/>
  <c r="H1607" i="10"/>
  <c r="H1608" i="10"/>
  <c r="H1609" i="10"/>
  <c r="H1610" i="10"/>
  <c r="H1611" i="10"/>
  <c r="H1612" i="10"/>
  <c r="H1613" i="10"/>
  <c r="H1614" i="10"/>
  <c r="H1615" i="10"/>
  <c r="H1616" i="10"/>
  <c r="H1617" i="10"/>
  <c r="H1618" i="10"/>
  <c r="H1619" i="10"/>
  <c r="H1620" i="10"/>
  <c r="H1621" i="10"/>
  <c r="H1622" i="10"/>
  <c r="H1623" i="10"/>
  <c r="H1624" i="10"/>
  <c r="H1625" i="10"/>
  <c r="H1626" i="10"/>
  <c r="H1627" i="10"/>
  <c r="H1628" i="10"/>
  <c r="H1629" i="10"/>
  <c r="H1630" i="10"/>
  <c r="H1631" i="10"/>
  <c r="H1632" i="10"/>
  <c r="H1633" i="10"/>
  <c r="H1634" i="10"/>
  <c r="H1635" i="10"/>
  <c r="H1636" i="10"/>
  <c r="H1637" i="10"/>
  <c r="H1638" i="10"/>
  <c r="H1639" i="10"/>
  <c r="H1640" i="10"/>
  <c r="H1641" i="10"/>
  <c r="H1642" i="10"/>
  <c r="H1643" i="10"/>
  <c r="H1644" i="10"/>
  <c r="H1645" i="10"/>
  <c r="H1646" i="10"/>
  <c r="H1647" i="10"/>
  <c r="H1648" i="10"/>
  <c r="H1649" i="10"/>
  <c r="H1650" i="10"/>
  <c r="H1651" i="10"/>
  <c r="H1652" i="10"/>
  <c r="H1653" i="10"/>
  <c r="H1654" i="10"/>
  <c r="H1655" i="10"/>
  <c r="H1656" i="10"/>
  <c r="H1657" i="10"/>
  <c r="H1658" i="10"/>
  <c r="H1659" i="10"/>
  <c r="H1660" i="10"/>
  <c r="H1661" i="10"/>
  <c r="H1662" i="10"/>
  <c r="H1663" i="10"/>
  <c r="H1664" i="10"/>
  <c r="H1665" i="10"/>
  <c r="H1666" i="10"/>
  <c r="H1667" i="10"/>
  <c r="H1668" i="10"/>
  <c r="H1669" i="10"/>
  <c r="H1670" i="10"/>
  <c r="H1671" i="10"/>
  <c r="H1672" i="10"/>
  <c r="H1673" i="10"/>
  <c r="H1674" i="10"/>
  <c r="H1675" i="10"/>
  <c r="H1676" i="10"/>
  <c r="H1677" i="10"/>
  <c r="H1678" i="10"/>
  <c r="H1679" i="10"/>
  <c r="H1680" i="10"/>
  <c r="H1681" i="10"/>
  <c r="H1682" i="10"/>
  <c r="H1683" i="10"/>
  <c r="H1684" i="10"/>
  <c r="H1685" i="10"/>
  <c r="H1686" i="10"/>
  <c r="H1687" i="10"/>
  <c r="H1688" i="10"/>
  <c r="H1689" i="10"/>
  <c r="H1690" i="10"/>
  <c r="H1691" i="10"/>
  <c r="H1692" i="10"/>
  <c r="H1693" i="10"/>
  <c r="H1694" i="10"/>
  <c r="H1695" i="10"/>
  <c r="H1696" i="10"/>
  <c r="H1697" i="10"/>
  <c r="H1698" i="10"/>
  <c r="H1699" i="10"/>
  <c r="H1700" i="10"/>
  <c r="H1701" i="10"/>
  <c r="H1702" i="10"/>
  <c r="H1703" i="10"/>
  <c r="H1704" i="10"/>
  <c r="H1705" i="10"/>
  <c r="H1706" i="10"/>
  <c r="H1707" i="10"/>
  <c r="H1708" i="10"/>
  <c r="H1709" i="10"/>
  <c r="H1710" i="10"/>
  <c r="H1711" i="10"/>
  <c r="G3" i="10"/>
  <c r="G4" i="10"/>
  <c r="G5" i="10"/>
  <c r="G6" i="10"/>
  <c r="G7" i="10"/>
  <c r="G8" i="10"/>
  <c r="M8" i="10" s="1"/>
  <c r="N8" i="10" s="1"/>
  <c r="G9" i="10"/>
  <c r="G10" i="10"/>
  <c r="G11" i="10"/>
  <c r="G12" i="10"/>
  <c r="G13" i="10"/>
  <c r="G14" i="10"/>
  <c r="G15" i="10"/>
  <c r="G16" i="10"/>
  <c r="G17" i="10"/>
  <c r="G18" i="10"/>
  <c r="G19" i="10"/>
  <c r="G20" i="10"/>
  <c r="M20" i="10" s="1"/>
  <c r="N20" i="10" s="1"/>
  <c r="G21" i="10"/>
  <c r="G22" i="10"/>
  <c r="G24" i="10"/>
  <c r="G25" i="10"/>
  <c r="G26" i="10"/>
  <c r="G27" i="10"/>
  <c r="G28" i="10"/>
  <c r="G29" i="10"/>
  <c r="G30" i="10"/>
  <c r="G31" i="10"/>
  <c r="G32" i="10"/>
  <c r="M32" i="10" s="1"/>
  <c r="N32" i="10" s="1"/>
  <c r="G33" i="10"/>
  <c r="G34" i="10"/>
  <c r="G35" i="10"/>
  <c r="G36" i="10"/>
  <c r="G37" i="10"/>
  <c r="G38" i="10"/>
  <c r="G39" i="10"/>
  <c r="G40" i="10"/>
  <c r="G41" i="10"/>
  <c r="G42" i="10"/>
  <c r="G43" i="10"/>
  <c r="G44" i="10"/>
  <c r="M44" i="10" s="1"/>
  <c r="N44" i="10" s="1"/>
  <c r="G45" i="10"/>
  <c r="G46" i="10"/>
  <c r="G47" i="10"/>
  <c r="G48" i="10"/>
  <c r="G49" i="10"/>
  <c r="G50" i="10"/>
  <c r="G51" i="10"/>
  <c r="G52" i="10"/>
  <c r="G53" i="10"/>
  <c r="G54" i="10"/>
  <c r="G55" i="10"/>
  <c r="G56" i="10"/>
  <c r="M56" i="10" s="1"/>
  <c r="N56" i="10" s="1"/>
  <c r="G57" i="10"/>
  <c r="G58" i="10"/>
  <c r="G59" i="10"/>
  <c r="G60" i="10"/>
  <c r="G61" i="10"/>
  <c r="G62" i="10"/>
  <c r="G63" i="10"/>
  <c r="G64" i="10"/>
  <c r="G65" i="10"/>
  <c r="G66" i="10"/>
  <c r="G67" i="10"/>
  <c r="G68" i="10"/>
  <c r="M68" i="10" s="1"/>
  <c r="N68" i="10" s="1"/>
  <c r="G69" i="10"/>
  <c r="G70" i="10"/>
  <c r="G71" i="10"/>
  <c r="G72" i="10"/>
  <c r="G73" i="10"/>
  <c r="G74" i="10"/>
  <c r="G75" i="10"/>
  <c r="G76" i="10"/>
  <c r="G77" i="10"/>
  <c r="G78" i="10"/>
  <c r="G79" i="10"/>
  <c r="G80" i="10"/>
  <c r="M80" i="10" s="1"/>
  <c r="N80" i="10" s="1"/>
  <c r="G81" i="10"/>
  <c r="G82" i="10"/>
  <c r="G83" i="10"/>
  <c r="G84" i="10"/>
  <c r="G85" i="10"/>
  <c r="G86" i="10"/>
  <c r="G87" i="10"/>
  <c r="G88" i="10"/>
  <c r="G89" i="10"/>
  <c r="G90" i="10"/>
  <c r="G91" i="10"/>
  <c r="G92" i="10"/>
  <c r="M92" i="10" s="1"/>
  <c r="N92" i="10" s="1"/>
  <c r="G93" i="10"/>
  <c r="G94" i="10"/>
  <c r="G95" i="10"/>
  <c r="G96" i="10"/>
  <c r="G97" i="10"/>
  <c r="G98" i="10"/>
  <c r="G99" i="10"/>
  <c r="G100" i="10"/>
  <c r="G101" i="10"/>
  <c r="G102" i="10"/>
  <c r="G103" i="10"/>
  <c r="G104" i="10"/>
  <c r="M104" i="10" s="1"/>
  <c r="N104" i="10" s="1"/>
  <c r="G105" i="10"/>
  <c r="G106" i="10"/>
  <c r="G107" i="10"/>
  <c r="G108" i="10"/>
  <c r="G109" i="10"/>
  <c r="G110" i="10"/>
  <c r="G111" i="10"/>
  <c r="G112" i="10"/>
  <c r="G113" i="10"/>
  <c r="G114" i="10"/>
  <c r="G115" i="10"/>
  <c r="G116" i="10"/>
  <c r="M116" i="10" s="1"/>
  <c r="N116" i="10" s="1"/>
  <c r="G117" i="10"/>
  <c r="G118" i="10"/>
  <c r="G119" i="10"/>
  <c r="G120" i="10"/>
  <c r="G121" i="10"/>
  <c r="G122" i="10"/>
  <c r="G123" i="10"/>
  <c r="G124" i="10"/>
  <c r="G125" i="10"/>
  <c r="G126" i="10"/>
  <c r="G127" i="10"/>
  <c r="G128" i="10"/>
  <c r="M128" i="10" s="1"/>
  <c r="N128" i="10" s="1"/>
  <c r="D21" i="18" s="1" a="1"/>
  <c r="D21" i="18" s="1"/>
  <c r="G129" i="10"/>
  <c r="G130" i="10"/>
  <c r="G131" i="10"/>
  <c r="G132" i="10"/>
  <c r="G133" i="10"/>
  <c r="G134" i="10"/>
  <c r="G135" i="10"/>
  <c r="G136" i="10"/>
  <c r="G137" i="10"/>
  <c r="G138" i="10"/>
  <c r="G139" i="10"/>
  <c r="G140" i="10"/>
  <c r="M140" i="10" s="1"/>
  <c r="N140" i="10" s="1"/>
  <c r="G141" i="10"/>
  <c r="G142" i="10"/>
  <c r="G143" i="10"/>
  <c r="G144" i="10"/>
  <c r="G145" i="10"/>
  <c r="G146" i="10"/>
  <c r="G147" i="10"/>
  <c r="G148" i="10"/>
  <c r="G149" i="10"/>
  <c r="G150" i="10"/>
  <c r="G151" i="10"/>
  <c r="G152" i="10"/>
  <c r="M152" i="10" s="1"/>
  <c r="N152" i="10" s="1"/>
  <c r="G153" i="10"/>
  <c r="G154" i="10"/>
  <c r="G155" i="10"/>
  <c r="G156" i="10"/>
  <c r="G157" i="10"/>
  <c r="G158" i="10"/>
  <c r="G159" i="10"/>
  <c r="G160" i="10"/>
  <c r="G161" i="10"/>
  <c r="G162" i="10"/>
  <c r="G163" i="10"/>
  <c r="G164" i="10"/>
  <c r="M164" i="10" s="1"/>
  <c r="N164" i="10" s="1"/>
  <c r="G165" i="10"/>
  <c r="G166" i="10"/>
  <c r="G167" i="10"/>
  <c r="G168" i="10"/>
  <c r="G169" i="10"/>
  <c r="G170" i="10"/>
  <c r="G171" i="10"/>
  <c r="G172" i="10"/>
  <c r="G173" i="10"/>
  <c r="G174" i="10"/>
  <c r="G175" i="10"/>
  <c r="G176" i="10"/>
  <c r="M176" i="10" s="1"/>
  <c r="N176" i="10" s="1"/>
  <c r="G177" i="10"/>
  <c r="G178" i="10"/>
  <c r="G179" i="10"/>
  <c r="G180" i="10"/>
  <c r="G181" i="10"/>
  <c r="G182" i="10"/>
  <c r="G183" i="10"/>
  <c r="G184" i="10"/>
  <c r="G185" i="10"/>
  <c r="G186" i="10"/>
  <c r="G187" i="10"/>
  <c r="G188" i="10"/>
  <c r="M188" i="10" s="1"/>
  <c r="N188" i="10" s="1"/>
  <c r="G189" i="10"/>
  <c r="G190" i="10"/>
  <c r="G191" i="10"/>
  <c r="G192" i="10"/>
  <c r="G193" i="10"/>
  <c r="G194" i="10"/>
  <c r="G195" i="10"/>
  <c r="G196" i="10"/>
  <c r="G197" i="10"/>
  <c r="G198" i="10"/>
  <c r="G199" i="10"/>
  <c r="G200" i="10"/>
  <c r="M200" i="10" s="1"/>
  <c r="N200" i="10" s="1"/>
  <c r="G201" i="10"/>
  <c r="G202" i="10"/>
  <c r="G203" i="10"/>
  <c r="G204" i="10"/>
  <c r="G205" i="10"/>
  <c r="G206" i="10"/>
  <c r="G207" i="10"/>
  <c r="G208" i="10"/>
  <c r="G209" i="10"/>
  <c r="G210" i="10"/>
  <c r="G211" i="10"/>
  <c r="G212" i="10"/>
  <c r="M212" i="10" s="1"/>
  <c r="N212" i="10" s="1"/>
  <c r="G213" i="10"/>
  <c r="G214" i="10"/>
  <c r="G215" i="10"/>
  <c r="G216" i="10"/>
  <c r="G217" i="10"/>
  <c r="G218" i="10"/>
  <c r="G219" i="10"/>
  <c r="G220" i="10"/>
  <c r="G221" i="10"/>
  <c r="G222" i="10"/>
  <c r="G223" i="10"/>
  <c r="G224" i="10"/>
  <c r="M224" i="10" s="1"/>
  <c r="N224" i="10" s="1"/>
  <c r="G225" i="10"/>
  <c r="G226" i="10"/>
  <c r="G227" i="10"/>
  <c r="G228" i="10"/>
  <c r="G229" i="10"/>
  <c r="G230" i="10"/>
  <c r="G231" i="10"/>
  <c r="G232" i="10"/>
  <c r="G233" i="10"/>
  <c r="G234" i="10"/>
  <c r="G235" i="10"/>
  <c r="G236" i="10"/>
  <c r="M236" i="10" s="1"/>
  <c r="N236" i="10" s="1"/>
  <c r="G237" i="10"/>
  <c r="G238" i="10"/>
  <c r="G239" i="10"/>
  <c r="G240" i="10"/>
  <c r="G241" i="10"/>
  <c r="G242" i="10"/>
  <c r="G243" i="10"/>
  <c r="G244" i="10"/>
  <c r="G245" i="10"/>
  <c r="G246" i="10"/>
  <c r="G247" i="10"/>
  <c r="G248" i="10"/>
  <c r="M248" i="10" s="1"/>
  <c r="N248" i="10" s="1"/>
  <c r="G249" i="10"/>
  <c r="G250" i="10"/>
  <c r="G251" i="10"/>
  <c r="G252" i="10"/>
  <c r="G253" i="10"/>
  <c r="G254" i="10"/>
  <c r="G255" i="10"/>
  <c r="G256" i="10"/>
  <c r="G257" i="10"/>
  <c r="G258" i="10"/>
  <c r="G259" i="10"/>
  <c r="G260" i="10"/>
  <c r="M260" i="10" s="1"/>
  <c r="N260" i="10" s="1"/>
  <c r="G261" i="10"/>
  <c r="G262" i="10"/>
  <c r="G263" i="10"/>
  <c r="G264" i="10"/>
  <c r="G265" i="10"/>
  <c r="G266" i="10"/>
  <c r="G267" i="10"/>
  <c r="G268" i="10"/>
  <c r="G269" i="10"/>
  <c r="G270" i="10"/>
  <c r="G271" i="10"/>
  <c r="G272" i="10"/>
  <c r="M272" i="10" s="1"/>
  <c r="N272" i="10" s="1"/>
  <c r="G273" i="10"/>
  <c r="G274" i="10"/>
  <c r="G275" i="10"/>
  <c r="G276" i="10"/>
  <c r="G277" i="10"/>
  <c r="G278" i="10"/>
  <c r="G279" i="10"/>
  <c r="G280" i="10"/>
  <c r="G281" i="10"/>
  <c r="G282" i="10"/>
  <c r="G283" i="10"/>
  <c r="G284" i="10"/>
  <c r="M284" i="10" s="1"/>
  <c r="N284" i="10" s="1"/>
  <c r="G285" i="10"/>
  <c r="G286" i="10"/>
  <c r="G287" i="10"/>
  <c r="G288" i="10"/>
  <c r="G289" i="10"/>
  <c r="G290" i="10"/>
  <c r="G291" i="10"/>
  <c r="G292" i="10"/>
  <c r="G293" i="10"/>
  <c r="G294" i="10"/>
  <c r="G295" i="10"/>
  <c r="G296" i="10"/>
  <c r="M296" i="10" s="1"/>
  <c r="N296" i="10" s="1"/>
  <c r="G297" i="10"/>
  <c r="G298" i="10"/>
  <c r="G299" i="10"/>
  <c r="G300" i="10"/>
  <c r="G301" i="10"/>
  <c r="G302" i="10"/>
  <c r="G303" i="10"/>
  <c r="G304" i="10"/>
  <c r="G305" i="10"/>
  <c r="G306" i="10"/>
  <c r="G307" i="10"/>
  <c r="G308" i="10"/>
  <c r="M308" i="10" s="1"/>
  <c r="N308" i="10" s="1"/>
  <c r="G309" i="10"/>
  <c r="G310" i="10"/>
  <c r="G311" i="10"/>
  <c r="G312" i="10"/>
  <c r="G313" i="10"/>
  <c r="G314" i="10"/>
  <c r="G315" i="10"/>
  <c r="G316" i="10"/>
  <c r="G317" i="10"/>
  <c r="G318" i="10"/>
  <c r="G319" i="10"/>
  <c r="G320" i="10"/>
  <c r="M320" i="10" s="1"/>
  <c r="N320" i="10" s="1"/>
  <c r="G321" i="10"/>
  <c r="G322" i="10"/>
  <c r="G323" i="10"/>
  <c r="G324" i="10"/>
  <c r="G325" i="10"/>
  <c r="G326" i="10"/>
  <c r="G327" i="10"/>
  <c r="G328" i="10"/>
  <c r="G329" i="10"/>
  <c r="G330" i="10"/>
  <c r="G331" i="10"/>
  <c r="G332" i="10"/>
  <c r="M332" i="10" s="1"/>
  <c r="N332" i="10" s="1"/>
  <c r="G333" i="10"/>
  <c r="G334" i="10"/>
  <c r="G335" i="10"/>
  <c r="G336" i="10"/>
  <c r="G337" i="10"/>
  <c r="G338" i="10"/>
  <c r="G339" i="10"/>
  <c r="G340" i="10"/>
  <c r="G341" i="10"/>
  <c r="G342" i="10"/>
  <c r="G343" i="10"/>
  <c r="G344" i="10"/>
  <c r="M344" i="10" s="1"/>
  <c r="N344" i="10" s="1"/>
  <c r="G345" i="10"/>
  <c r="G346" i="10"/>
  <c r="G347" i="10"/>
  <c r="G348" i="10"/>
  <c r="G349" i="10"/>
  <c r="G350" i="10"/>
  <c r="G351" i="10"/>
  <c r="G352" i="10"/>
  <c r="G353" i="10"/>
  <c r="G354" i="10"/>
  <c r="G355" i="10"/>
  <c r="G356" i="10"/>
  <c r="M356" i="10" s="1"/>
  <c r="N356" i="10" s="1"/>
  <c r="G357" i="10"/>
  <c r="G358" i="10"/>
  <c r="G359" i="10"/>
  <c r="G360" i="10"/>
  <c r="G361" i="10"/>
  <c r="G362" i="10"/>
  <c r="G363" i="10"/>
  <c r="G364" i="10"/>
  <c r="G365" i="10"/>
  <c r="G366" i="10"/>
  <c r="G367" i="10"/>
  <c r="G368" i="10"/>
  <c r="M368" i="10" s="1"/>
  <c r="N368" i="10" s="1"/>
  <c r="G369" i="10"/>
  <c r="G370" i="10"/>
  <c r="G371" i="10"/>
  <c r="G372" i="10"/>
  <c r="G373" i="10"/>
  <c r="G374" i="10"/>
  <c r="G375" i="10"/>
  <c r="G376" i="10"/>
  <c r="G377" i="10"/>
  <c r="G378" i="10"/>
  <c r="G379" i="10"/>
  <c r="G380" i="10"/>
  <c r="M380" i="10" s="1"/>
  <c r="N380" i="10" s="1"/>
  <c r="G381" i="10"/>
  <c r="G382" i="10"/>
  <c r="G383" i="10"/>
  <c r="G384" i="10"/>
  <c r="G385" i="10"/>
  <c r="G386" i="10"/>
  <c r="G387" i="10"/>
  <c r="G388" i="10"/>
  <c r="G389" i="10"/>
  <c r="G390" i="10"/>
  <c r="G391" i="10"/>
  <c r="G392" i="10"/>
  <c r="M392" i="10" s="1"/>
  <c r="N392" i="10" s="1"/>
  <c r="G393" i="10"/>
  <c r="G394" i="10"/>
  <c r="G395" i="10"/>
  <c r="G396" i="10"/>
  <c r="G397" i="10"/>
  <c r="G398" i="10"/>
  <c r="G399" i="10"/>
  <c r="G400" i="10"/>
  <c r="G401" i="10"/>
  <c r="G402" i="10"/>
  <c r="G403" i="10"/>
  <c r="G404" i="10"/>
  <c r="M404" i="10" s="1"/>
  <c r="N404" i="10" s="1"/>
  <c r="G405" i="10"/>
  <c r="G406" i="10"/>
  <c r="G407" i="10"/>
  <c r="G408" i="10"/>
  <c r="G409" i="10"/>
  <c r="G410" i="10"/>
  <c r="G411" i="10"/>
  <c r="G412" i="10"/>
  <c r="G413" i="10"/>
  <c r="G414" i="10"/>
  <c r="G415" i="10"/>
  <c r="G416" i="10"/>
  <c r="M416" i="10" s="1"/>
  <c r="N416" i="10" s="1"/>
  <c r="G417" i="10"/>
  <c r="G418" i="10"/>
  <c r="G419" i="10"/>
  <c r="G420" i="10"/>
  <c r="G421" i="10"/>
  <c r="G422" i="10"/>
  <c r="G423" i="10"/>
  <c r="G424" i="10"/>
  <c r="G425" i="10"/>
  <c r="G426" i="10"/>
  <c r="G427" i="10"/>
  <c r="G428" i="10"/>
  <c r="G429" i="10"/>
  <c r="G430" i="10"/>
  <c r="G431" i="10"/>
  <c r="G432" i="10"/>
  <c r="G433" i="10"/>
  <c r="G434" i="10"/>
  <c r="G435" i="10"/>
  <c r="G436" i="10"/>
  <c r="G437" i="10"/>
  <c r="G438" i="10"/>
  <c r="G439" i="10"/>
  <c r="G440" i="10"/>
  <c r="G441" i="10"/>
  <c r="G442" i="10"/>
  <c r="G443" i="10"/>
  <c r="G444" i="10"/>
  <c r="G445" i="10"/>
  <c r="G446" i="10"/>
  <c r="G447" i="10"/>
  <c r="G448" i="10"/>
  <c r="G449" i="10"/>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3" i="10"/>
  <c r="G514" i="10"/>
  <c r="G515" i="10"/>
  <c r="G516" i="10"/>
  <c r="G517" i="10"/>
  <c r="G518" i="10"/>
  <c r="G519" i="10"/>
  <c r="G520" i="10"/>
  <c r="G521" i="10"/>
  <c r="G522" i="10"/>
  <c r="G523" i="10"/>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G609" i="10"/>
  <c r="G610" i="10"/>
  <c r="G611" i="10"/>
  <c r="G612" i="10"/>
  <c r="G613" i="10"/>
  <c r="G614" i="10"/>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G641" i="10"/>
  <c r="G642" i="10"/>
  <c r="G643" i="10"/>
  <c r="G644" i="10"/>
  <c r="G645" i="10"/>
  <c r="G646" i="10"/>
  <c r="G647" i="10"/>
  <c r="G648" i="10"/>
  <c r="G649" i="10"/>
  <c r="G650" i="10"/>
  <c r="G651" i="10"/>
  <c r="G652" i="10"/>
  <c r="G653" i="10"/>
  <c r="G654" i="10"/>
  <c r="G655" i="10"/>
  <c r="G656" i="10"/>
  <c r="G657" i="10"/>
  <c r="G658" i="10"/>
  <c r="G659" i="10"/>
  <c r="G660" i="10"/>
  <c r="G661" i="10"/>
  <c r="G662" i="10"/>
  <c r="G663" i="10"/>
  <c r="G664" i="10"/>
  <c r="G665" i="10"/>
  <c r="G666" i="10"/>
  <c r="G667" i="10"/>
  <c r="G668" i="10"/>
  <c r="G669" i="10"/>
  <c r="G670" i="10"/>
  <c r="G671" i="10"/>
  <c r="G672" i="10"/>
  <c r="G673" i="10"/>
  <c r="G674" i="10"/>
  <c r="G675" i="10"/>
  <c r="G676" i="10"/>
  <c r="G677" i="10"/>
  <c r="G678" i="10"/>
  <c r="G679" i="10"/>
  <c r="G680" i="10"/>
  <c r="G681" i="10"/>
  <c r="G682" i="10"/>
  <c r="G683" i="10"/>
  <c r="G684" i="10"/>
  <c r="G685" i="10"/>
  <c r="G686" i="10"/>
  <c r="G687" i="10"/>
  <c r="G688" i="10"/>
  <c r="G689" i="10"/>
  <c r="G690" i="10"/>
  <c r="G691" i="10"/>
  <c r="G692" i="10"/>
  <c r="G693" i="10"/>
  <c r="G694" i="10"/>
  <c r="G695" i="10"/>
  <c r="G696" i="10"/>
  <c r="G697" i="10"/>
  <c r="G698" i="10"/>
  <c r="G699" i="10"/>
  <c r="G700" i="10"/>
  <c r="G701" i="10"/>
  <c r="G702" i="10"/>
  <c r="G703" i="10"/>
  <c r="G704" i="10"/>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G761" i="10"/>
  <c r="G762" i="10"/>
  <c r="G763" i="10"/>
  <c r="G764" i="10"/>
  <c r="G765" i="10"/>
  <c r="G766" i="10"/>
  <c r="G767" i="10"/>
  <c r="G768" i="10"/>
  <c r="G769" i="10"/>
  <c r="G770" i="10"/>
  <c r="G771" i="10"/>
  <c r="G772" i="10"/>
  <c r="G773" i="10"/>
  <c r="G774" i="10"/>
  <c r="G775" i="10"/>
  <c r="G776" i="10"/>
  <c r="G777" i="10"/>
  <c r="G778" i="10"/>
  <c r="G779" i="10"/>
  <c r="G780" i="10"/>
  <c r="G781" i="10"/>
  <c r="G782" i="10"/>
  <c r="G783" i="10"/>
  <c r="G784" i="10"/>
  <c r="G785" i="10"/>
  <c r="G786" i="10"/>
  <c r="G787" i="10"/>
  <c r="G788" i="10"/>
  <c r="G789" i="10"/>
  <c r="G790" i="10"/>
  <c r="G791" i="10"/>
  <c r="G792" i="10"/>
  <c r="G793" i="10"/>
  <c r="G794" i="10"/>
  <c r="G795" i="10"/>
  <c r="G796" i="10"/>
  <c r="G797" i="10"/>
  <c r="G798" i="10"/>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G860" i="10"/>
  <c r="G861" i="10"/>
  <c r="G862" i="10"/>
  <c r="G863" i="10"/>
  <c r="G864" i="10"/>
  <c r="G865" i="10"/>
  <c r="G866" i="10"/>
  <c r="G867" i="10"/>
  <c r="G868" i="10"/>
  <c r="G869" i="10"/>
  <c r="G870" i="10"/>
  <c r="G871" i="10"/>
  <c r="G872" i="10"/>
  <c r="G873" i="10"/>
  <c r="G874" i="10"/>
  <c r="G875" i="10"/>
  <c r="G876" i="10"/>
  <c r="G877" i="10"/>
  <c r="G878" i="10"/>
  <c r="G879" i="10"/>
  <c r="G880" i="10"/>
  <c r="G881" i="10"/>
  <c r="G882" i="10"/>
  <c r="G883" i="10"/>
  <c r="G884" i="10"/>
  <c r="G885" i="10"/>
  <c r="G886" i="10"/>
  <c r="G887" i="10"/>
  <c r="G888" i="10"/>
  <c r="G889" i="10"/>
  <c r="G890" i="10"/>
  <c r="G891" i="10"/>
  <c r="G892" i="10"/>
  <c r="G893" i="10"/>
  <c r="G894" i="10"/>
  <c r="G895" i="10"/>
  <c r="G896" i="10"/>
  <c r="G897" i="10"/>
  <c r="G898" i="10"/>
  <c r="G899" i="10"/>
  <c r="G900" i="10"/>
  <c r="G901" i="10"/>
  <c r="G902" i="10"/>
  <c r="G903" i="10"/>
  <c r="G904" i="10"/>
  <c r="G905" i="10"/>
  <c r="G906" i="10"/>
  <c r="G907" i="10"/>
  <c r="G908" i="10"/>
  <c r="G909" i="10"/>
  <c r="G910" i="10"/>
  <c r="G911" i="10"/>
  <c r="G912" i="10"/>
  <c r="G913" i="10"/>
  <c r="G914" i="10"/>
  <c r="G915" i="10"/>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G941" i="10"/>
  <c r="G942" i="10"/>
  <c r="G943" i="10"/>
  <c r="G944" i="10"/>
  <c r="G945" i="10"/>
  <c r="G946" i="10"/>
  <c r="G947" i="10"/>
  <c r="G948" i="10"/>
  <c r="G949" i="10"/>
  <c r="G950" i="10"/>
  <c r="G951" i="10"/>
  <c r="G952" i="10"/>
  <c r="G953" i="10"/>
  <c r="G954" i="10"/>
  <c r="G955" i="10"/>
  <c r="G956" i="10"/>
  <c r="G957" i="10"/>
  <c r="G958" i="10"/>
  <c r="G959" i="10"/>
  <c r="G960" i="10"/>
  <c r="G961" i="10"/>
  <c r="G962" i="10"/>
  <c r="G963" i="10"/>
  <c r="G964" i="10"/>
  <c r="G965" i="10"/>
  <c r="G966" i="10"/>
  <c r="G967" i="10"/>
  <c r="G968" i="10"/>
  <c r="G969" i="10"/>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G997" i="10"/>
  <c r="G998" i="10"/>
  <c r="G999" i="10"/>
  <c r="G1000" i="10"/>
  <c r="G1001" i="10"/>
  <c r="G1002" i="10"/>
  <c r="G1003" i="10"/>
  <c r="G1004" i="10"/>
  <c r="G1005" i="10"/>
  <c r="G1006" i="10"/>
  <c r="G1007" i="10"/>
  <c r="G1008" i="10"/>
  <c r="G1009" i="10"/>
  <c r="G1010" i="10"/>
  <c r="G1011" i="10"/>
  <c r="G1012" i="10"/>
  <c r="G1013" i="10"/>
  <c r="G1014" i="10"/>
  <c r="G1015" i="10"/>
  <c r="G1016" i="10"/>
  <c r="G1017" i="10"/>
  <c r="G1018" i="10"/>
  <c r="G1019" i="10"/>
  <c r="G1020" i="10"/>
  <c r="G1021" i="10"/>
  <c r="G1022" i="10"/>
  <c r="G1023" i="10"/>
  <c r="G1024" i="10"/>
  <c r="G1025" i="10"/>
  <c r="G1026" i="10"/>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G1069" i="10"/>
  <c r="G1070" i="10"/>
  <c r="G1071" i="10"/>
  <c r="G1072" i="10"/>
  <c r="G1073" i="10"/>
  <c r="G1074" i="10"/>
  <c r="G1075" i="10"/>
  <c r="G1076" i="10"/>
  <c r="G1077" i="10"/>
  <c r="G1078" i="10"/>
  <c r="G1079" i="10"/>
  <c r="G1080" i="10"/>
  <c r="G1081" i="10"/>
  <c r="G1082" i="10"/>
  <c r="G1083" i="10"/>
  <c r="G1084" i="10"/>
  <c r="G1085" i="10"/>
  <c r="G1086" i="10"/>
  <c r="G1087" i="10"/>
  <c r="G1088" i="10"/>
  <c r="G1089" i="10"/>
  <c r="G1090" i="10"/>
  <c r="G1091" i="10"/>
  <c r="G1092" i="10"/>
  <c r="G1093" i="10"/>
  <c r="G1094" i="10"/>
  <c r="G1095" i="10"/>
  <c r="G1096" i="10"/>
  <c r="G1097" i="10"/>
  <c r="G1098" i="10"/>
  <c r="G1099" i="10"/>
  <c r="G1100" i="10"/>
  <c r="G1101" i="10"/>
  <c r="G1102" i="10"/>
  <c r="G1103" i="10"/>
  <c r="G1104" i="10"/>
  <c r="G1105" i="10"/>
  <c r="G1106" i="10"/>
  <c r="G1107" i="10"/>
  <c r="G1108" i="10"/>
  <c r="G1109" i="10"/>
  <c r="G1110" i="10"/>
  <c r="G1111" i="10"/>
  <c r="G1112" i="10"/>
  <c r="G1113" i="10"/>
  <c r="G1114" i="10"/>
  <c r="G1115" i="10"/>
  <c r="G1116" i="10"/>
  <c r="G1117" i="10"/>
  <c r="G1118" i="10"/>
  <c r="G1119" i="10"/>
  <c r="G1120" i="10"/>
  <c r="G1121" i="10"/>
  <c r="G1122" i="10"/>
  <c r="G1123" i="10"/>
  <c r="G1124" i="10"/>
  <c r="G1125" i="10"/>
  <c r="G1126" i="10"/>
  <c r="G1127" i="10"/>
  <c r="G1128" i="10"/>
  <c r="G1129" i="10"/>
  <c r="G1130" i="10"/>
  <c r="G1131" i="10"/>
  <c r="G1132" i="10"/>
  <c r="G1133" i="10"/>
  <c r="G1134" i="10"/>
  <c r="G1135" i="10"/>
  <c r="G1136" i="10"/>
  <c r="G1137" i="10"/>
  <c r="G1138" i="10"/>
  <c r="G1139" i="10"/>
  <c r="G1140" i="10"/>
  <c r="G1141" i="10"/>
  <c r="G1142" i="10"/>
  <c r="G1143" i="10"/>
  <c r="G1144" i="10"/>
  <c r="G1145" i="10"/>
  <c r="G1146" i="10"/>
  <c r="G1147" i="10"/>
  <c r="G1148" i="10"/>
  <c r="G1149" i="10"/>
  <c r="G1150" i="10"/>
  <c r="G1151" i="10"/>
  <c r="G1152" i="10"/>
  <c r="G1153" i="10"/>
  <c r="G1154" i="10"/>
  <c r="G1155" i="10"/>
  <c r="G1156" i="10"/>
  <c r="G1157" i="10"/>
  <c r="G1158" i="10"/>
  <c r="G1159" i="10"/>
  <c r="G1160" i="10"/>
  <c r="G1161" i="10"/>
  <c r="G1162" i="10"/>
  <c r="G1163" i="10"/>
  <c r="G1164" i="10"/>
  <c r="G1165" i="10"/>
  <c r="G1166" i="10"/>
  <c r="G1167" i="10"/>
  <c r="G1168" i="10"/>
  <c r="G1169" i="10"/>
  <c r="G1170" i="10"/>
  <c r="G1171" i="10"/>
  <c r="G1172" i="10"/>
  <c r="G1173" i="10"/>
  <c r="G1174" i="10"/>
  <c r="G1175" i="10"/>
  <c r="G1176" i="10"/>
  <c r="G1177" i="10"/>
  <c r="G1178" i="10"/>
  <c r="G1179" i="10"/>
  <c r="G1180" i="10"/>
  <c r="G1181" i="10"/>
  <c r="G1182" i="10"/>
  <c r="G1183" i="10"/>
  <c r="G1184" i="10"/>
  <c r="G1185" i="10"/>
  <c r="G1186" i="10"/>
  <c r="G1187" i="10"/>
  <c r="G1188" i="10"/>
  <c r="G1189" i="10"/>
  <c r="G1190" i="10"/>
  <c r="G1191" i="10"/>
  <c r="G1192" i="10"/>
  <c r="G1193" i="10"/>
  <c r="G1194" i="10"/>
  <c r="G1195" i="10"/>
  <c r="G1196" i="10"/>
  <c r="G1197" i="10"/>
  <c r="G1198" i="10"/>
  <c r="G1199" i="10"/>
  <c r="G1200" i="10"/>
  <c r="G1201" i="10"/>
  <c r="G1202" i="10"/>
  <c r="G1203" i="10"/>
  <c r="G1204" i="10"/>
  <c r="G1205" i="10"/>
  <c r="G1206" i="10"/>
  <c r="G1207" i="10"/>
  <c r="G1208" i="10"/>
  <c r="G1209" i="10"/>
  <c r="G1210" i="10"/>
  <c r="G1211" i="10"/>
  <c r="G1212" i="10"/>
  <c r="G1213" i="10"/>
  <c r="G1214" i="10"/>
  <c r="G1215" i="10"/>
  <c r="G1216" i="10"/>
  <c r="G1217" i="10"/>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G1244" i="10"/>
  <c r="G1245" i="10"/>
  <c r="G1246" i="10"/>
  <c r="G1247" i="10"/>
  <c r="G1248" i="10"/>
  <c r="G1249" i="10"/>
  <c r="G1250" i="10"/>
  <c r="G1251" i="10"/>
  <c r="G1252" i="10"/>
  <c r="G1253" i="10"/>
  <c r="G1254" i="10"/>
  <c r="G1255" i="10"/>
  <c r="G1256" i="10"/>
  <c r="G1257" i="10"/>
  <c r="G1258" i="10"/>
  <c r="G1259" i="10"/>
  <c r="G1260" i="10"/>
  <c r="G1261" i="10"/>
  <c r="G1262" i="10"/>
  <c r="G1263" i="10"/>
  <c r="G1264" i="10"/>
  <c r="G1265" i="10"/>
  <c r="G1266" i="10"/>
  <c r="G1267" i="10"/>
  <c r="G1268" i="10"/>
  <c r="G1269" i="10"/>
  <c r="G1270" i="10"/>
  <c r="G1271" i="10"/>
  <c r="G1272" i="10"/>
  <c r="G1273" i="10"/>
  <c r="G1274" i="10"/>
  <c r="G1275" i="10"/>
  <c r="G1276" i="10"/>
  <c r="G1277" i="10"/>
  <c r="G1278" i="10"/>
  <c r="G1279" i="10"/>
  <c r="G1280" i="10"/>
  <c r="G1281" i="10"/>
  <c r="G1282" i="10"/>
  <c r="G1283" i="10"/>
  <c r="G1284" i="10"/>
  <c r="G1285" i="10"/>
  <c r="G1286" i="10"/>
  <c r="G1287" i="10"/>
  <c r="G1288" i="10"/>
  <c r="G1289" i="10"/>
  <c r="G1290" i="10"/>
  <c r="G1291" i="10"/>
  <c r="G1292" i="10"/>
  <c r="G1293" i="10"/>
  <c r="G1294" i="10"/>
  <c r="G1295" i="10"/>
  <c r="G1296" i="10"/>
  <c r="G1297" i="10"/>
  <c r="G1298" i="10"/>
  <c r="G1299" i="10"/>
  <c r="G1300" i="10"/>
  <c r="G1301" i="10"/>
  <c r="G1302" i="10"/>
  <c r="G1303" i="10"/>
  <c r="G1304" i="10"/>
  <c r="G1305" i="10"/>
  <c r="G1306" i="10"/>
  <c r="G1307" i="10"/>
  <c r="G1308" i="10"/>
  <c r="G1309" i="10"/>
  <c r="G1310" i="10"/>
  <c r="G1311" i="10"/>
  <c r="G1312" i="10"/>
  <c r="G1313" i="10"/>
  <c r="G1314" i="10"/>
  <c r="G1315" i="10"/>
  <c r="G1316" i="10"/>
  <c r="G1317" i="10"/>
  <c r="G1318" i="10"/>
  <c r="G1319" i="10"/>
  <c r="G1320" i="10"/>
  <c r="G1321" i="10"/>
  <c r="G1322" i="10"/>
  <c r="G1323" i="10"/>
  <c r="G1324" i="10"/>
  <c r="G1325" i="10"/>
  <c r="G1326" i="10"/>
  <c r="G1327" i="10"/>
  <c r="G1328" i="10"/>
  <c r="G1329" i="10"/>
  <c r="G1330" i="10"/>
  <c r="G1331" i="10"/>
  <c r="G1332" i="10"/>
  <c r="G1333" i="10"/>
  <c r="G1334" i="10"/>
  <c r="G1335" i="10"/>
  <c r="G1336" i="10"/>
  <c r="G1337" i="10"/>
  <c r="G1338" i="10"/>
  <c r="G1339" i="10"/>
  <c r="G1340" i="10"/>
  <c r="G1341" i="10"/>
  <c r="G1342" i="10"/>
  <c r="G1343" i="10"/>
  <c r="G1344" i="10"/>
  <c r="G1345" i="10"/>
  <c r="G1346" i="10"/>
  <c r="G1347" i="10"/>
  <c r="G1348" i="10"/>
  <c r="G1349" i="10"/>
  <c r="G1350" i="10"/>
  <c r="G1351" i="10"/>
  <c r="G1352" i="10"/>
  <c r="G1353" i="10"/>
  <c r="G1354" i="10"/>
  <c r="G1355" i="10"/>
  <c r="G1356" i="10"/>
  <c r="G1357" i="10"/>
  <c r="G1358" i="10"/>
  <c r="G1359" i="10"/>
  <c r="G1360" i="10"/>
  <c r="G1361" i="10"/>
  <c r="G1362" i="10"/>
  <c r="G1363" i="10"/>
  <c r="G1364" i="10"/>
  <c r="G1365" i="10"/>
  <c r="G1366" i="10"/>
  <c r="G1367" i="10"/>
  <c r="G1368" i="10"/>
  <c r="G1369" i="10"/>
  <c r="G1370" i="10"/>
  <c r="G1371" i="10"/>
  <c r="G1372" i="10"/>
  <c r="G1373" i="10"/>
  <c r="G1374" i="10"/>
  <c r="G1375" i="10"/>
  <c r="G1376" i="10"/>
  <c r="G1377" i="10"/>
  <c r="G1378" i="10"/>
  <c r="G1379" i="10"/>
  <c r="G1380" i="10"/>
  <c r="G1381" i="10"/>
  <c r="G1382" i="10"/>
  <c r="G1383" i="10"/>
  <c r="G1384" i="10"/>
  <c r="G1385" i="10"/>
  <c r="G1386" i="10"/>
  <c r="G1387" i="10"/>
  <c r="G1388" i="10"/>
  <c r="G1389" i="10"/>
  <c r="G1390" i="10"/>
  <c r="G1391" i="10"/>
  <c r="G1392" i="10"/>
  <c r="G1393" i="10"/>
  <c r="G1394" i="10"/>
  <c r="G1395" i="10"/>
  <c r="G1396" i="10"/>
  <c r="G1397" i="10"/>
  <c r="G1398" i="10"/>
  <c r="G1399" i="10"/>
  <c r="G1400" i="10"/>
  <c r="G1401" i="10"/>
  <c r="G1402" i="10"/>
  <c r="G1403" i="10"/>
  <c r="G1404" i="10"/>
  <c r="G1405" i="10"/>
  <c r="G1406" i="10"/>
  <c r="G1407" i="10"/>
  <c r="G1408" i="10"/>
  <c r="G1409" i="10"/>
  <c r="G1410" i="10"/>
  <c r="G1411" i="10"/>
  <c r="G1412" i="10"/>
  <c r="G1413" i="10"/>
  <c r="G1414" i="10"/>
  <c r="G1415" i="10"/>
  <c r="G1416" i="10"/>
  <c r="G1417" i="10"/>
  <c r="G1418" i="10"/>
  <c r="G1419" i="10"/>
  <c r="G1420" i="10"/>
  <c r="G1421" i="10"/>
  <c r="G1422" i="10"/>
  <c r="G1423" i="10"/>
  <c r="G1424" i="10"/>
  <c r="G1425" i="10"/>
  <c r="G1426" i="10"/>
  <c r="G1427" i="10"/>
  <c r="G1428" i="10"/>
  <c r="G1429" i="10"/>
  <c r="G1430" i="10"/>
  <c r="G1431" i="10"/>
  <c r="G1432" i="10"/>
  <c r="G1433" i="10"/>
  <c r="G1434" i="10"/>
  <c r="G1435" i="10"/>
  <c r="G1436" i="10"/>
  <c r="G1437" i="10"/>
  <c r="G1438" i="10"/>
  <c r="G1439" i="10"/>
  <c r="G1440" i="10"/>
  <c r="G1441" i="10"/>
  <c r="G1442" i="10"/>
  <c r="G1443" i="10"/>
  <c r="G1444" i="10"/>
  <c r="G1445" i="10"/>
  <c r="G1446" i="10"/>
  <c r="G1447" i="10"/>
  <c r="G1448" i="10"/>
  <c r="G1449" i="10"/>
  <c r="G1450" i="10"/>
  <c r="G1451" i="10"/>
  <c r="G1452" i="10"/>
  <c r="G1453" i="10"/>
  <c r="G1454" i="10"/>
  <c r="G1455" i="10"/>
  <c r="G1456" i="10"/>
  <c r="G1457" i="10"/>
  <c r="G1458" i="10"/>
  <c r="G1459" i="10"/>
  <c r="G1460" i="10"/>
  <c r="G1461" i="10"/>
  <c r="G1462" i="10"/>
  <c r="G1463" i="10"/>
  <c r="G1464" i="10"/>
  <c r="G1465" i="10"/>
  <c r="G1466" i="10"/>
  <c r="G1467" i="10"/>
  <c r="G1468" i="10"/>
  <c r="G1469" i="10"/>
  <c r="G1470" i="10"/>
  <c r="G1471" i="10"/>
  <c r="G1472" i="10"/>
  <c r="G1473" i="10"/>
  <c r="G1474" i="10"/>
  <c r="G1475" i="10"/>
  <c r="G1476" i="10"/>
  <c r="G1477" i="10"/>
  <c r="G1478" i="10"/>
  <c r="G1479" i="10"/>
  <c r="G1480" i="10"/>
  <c r="G1481" i="10"/>
  <c r="G1482" i="10"/>
  <c r="G1483" i="10"/>
  <c r="G1484" i="10"/>
  <c r="G1485" i="10"/>
  <c r="G1486" i="10"/>
  <c r="G1487" i="10"/>
  <c r="G1488" i="10"/>
  <c r="G1489" i="10"/>
  <c r="G1490" i="10"/>
  <c r="G1491" i="10"/>
  <c r="G1492" i="10"/>
  <c r="G1493" i="10"/>
  <c r="G1494" i="10"/>
  <c r="G1495" i="10"/>
  <c r="G1496" i="10"/>
  <c r="G1497" i="10"/>
  <c r="G1498" i="10"/>
  <c r="G1499" i="10"/>
  <c r="G1500" i="10"/>
  <c r="G1501" i="10"/>
  <c r="G1502" i="10"/>
  <c r="G1503" i="10"/>
  <c r="G1504" i="10"/>
  <c r="G1505" i="10"/>
  <c r="G1506" i="10"/>
  <c r="G1507" i="10"/>
  <c r="G1508" i="10"/>
  <c r="G1509" i="10"/>
  <c r="G1510" i="10"/>
  <c r="G1511" i="10"/>
  <c r="G1512" i="10"/>
  <c r="G1513" i="10"/>
  <c r="G1514" i="10"/>
  <c r="G1515" i="10"/>
  <c r="G1516" i="10"/>
  <c r="G1517" i="10"/>
  <c r="G1518" i="10"/>
  <c r="G1519" i="10"/>
  <c r="G1520" i="10"/>
  <c r="G1521" i="10"/>
  <c r="G1522" i="10"/>
  <c r="G1523" i="10"/>
  <c r="G1524" i="10"/>
  <c r="G1525" i="10"/>
  <c r="G1526" i="10"/>
  <c r="G1527" i="10"/>
  <c r="G1528" i="10"/>
  <c r="G1529" i="10"/>
  <c r="G1530" i="10"/>
  <c r="G1531" i="10"/>
  <c r="G1532" i="10"/>
  <c r="G1533" i="10"/>
  <c r="G1534" i="10"/>
  <c r="G1535" i="10"/>
  <c r="G1536" i="10"/>
  <c r="G1537" i="10"/>
  <c r="G1538" i="10"/>
  <c r="G1539" i="10"/>
  <c r="G1540" i="10"/>
  <c r="G1541" i="10"/>
  <c r="G1542" i="10"/>
  <c r="G1543" i="10"/>
  <c r="G1544" i="10"/>
  <c r="G1545" i="10"/>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G1570" i="10"/>
  <c r="G1571" i="10"/>
  <c r="G1572" i="10"/>
  <c r="G1573" i="10"/>
  <c r="G1574" i="10"/>
  <c r="G1575" i="10"/>
  <c r="G1576" i="10"/>
  <c r="G1577" i="10"/>
  <c r="G1578" i="10"/>
  <c r="G1579" i="10"/>
  <c r="G1580" i="10"/>
  <c r="G1581" i="10"/>
  <c r="G1582" i="10"/>
  <c r="G1583" i="10"/>
  <c r="G1584" i="10"/>
  <c r="G1585" i="10"/>
  <c r="G1586" i="10"/>
  <c r="G1587" i="10"/>
  <c r="G1588" i="10"/>
  <c r="G1589" i="10"/>
  <c r="G1590" i="10"/>
  <c r="G1591" i="10"/>
  <c r="G1592" i="10"/>
  <c r="G1593" i="10"/>
  <c r="G1594" i="10"/>
  <c r="G1595" i="10"/>
  <c r="G1596" i="10"/>
  <c r="G1597" i="10"/>
  <c r="G1598" i="10"/>
  <c r="G1599" i="10"/>
  <c r="G1600" i="10"/>
  <c r="G1601" i="10"/>
  <c r="G1602" i="10"/>
  <c r="G1603" i="10"/>
  <c r="G1604" i="10"/>
  <c r="G1605" i="10"/>
  <c r="G1606" i="10"/>
  <c r="G1607" i="10"/>
  <c r="G1608" i="10"/>
  <c r="G1609" i="10"/>
  <c r="G1610" i="10"/>
  <c r="G1611" i="10"/>
  <c r="G1612" i="10"/>
  <c r="G1613" i="10"/>
  <c r="G1614" i="10"/>
  <c r="G1615" i="10"/>
  <c r="G1616" i="10"/>
  <c r="G1617" i="10"/>
  <c r="G1618" i="10"/>
  <c r="G1619" i="10"/>
  <c r="G1620" i="10"/>
  <c r="G1621" i="10"/>
  <c r="G1622" i="10"/>
  <c r="G1623" i="10"/>
  <c r="G1624" i="10"/>
  <c r="G1625" i="10"/>
  <c r="G1626" i="10"/>
  <c r="G1627" i="10"/>
  <c r="G1628" i="10"/>
  <c r="G1629" i="10"/>
  <c r="G1630" i="10"/>
  <c r="G1631" i="10"/>
  <c r="G1632" i="10"/>
  <c r="G1633" i="10"/>
  <c r="G1634" i="10"/>
  <c r="G1635" i="10"/>
  <c r="G1636" i="10"/>
  <c r="G1637" i="10"/>
  <c r="G1638" i="10"/>
  <c r="G1639" i="10"/>
  <c r="G1640" i="10"/>
  <c r="G1641" i="10"/>
  <c r="G1642" i="10"/>
  <c r="G1643" i="10"/>
  <c r="G1644" i="10"/>
  <c r="G1645" i="10"/>
  <c r="G1646" i="10"/>
  <c r="G1647" i="10"/>
  <c r="G1648" i="10"/>
  <c r="G1649" i="10"/>
  <c r="G1650" i="10"/>
  <c r="G1651" i="10"/>
  <c r="G1652" i="10"/>
  <c r="G1653" i="10"/>
  <c r="G1654" i="10"/>
  <c r="G1655" i="10"/>
  <c r="G1656" i="10"/>
  <c r="G1657" i="10"/>
  <c r="G1658" i="10"/>
  <c r="G1659" i="10"/>
  <c r="G1660" i="10"/>
  <c r="G1661" i="10"/>
  <c r="G1662" i="10"/>
  <c r="G1663" i="10"/>
  <c r="G1664" i="10"/>
  <c r="G1665" i="10"/>
  <c r="G1666" i="10"/>
  <c r="G1667" i="10"/>
  <c r="G1668" i="10"/>
  <c r="G1669" i="10"/>
  <c r="G1670" i="10"/>
  <c r="G1671" i="10"/>
  <c r="G1672" i="10"/>
  <c r="G1673" i="10"/>
  <c r="G1674" i="10"/>
  <c r="G1675" i="10"/>
  <c r="G1676" i="10"/>
  <c r="G1677" i="10"/>
  <c r="G1678" i="10"/>
  <c r="G1679" i="10"/>
  <c r="G1680" i="10"/>
  <c r="G1681" i="10"/>
  <c r="G1682" i="10"/>
  <c r="G1683" i="10"/>
  <c r="G1684" i="10"/>
  <c r="G1685" i="10"/>
  <c r="G1686" i="10"/>
  <c r="G1687" i="10"/>
  <c r="G1688" i="10"/>
  <c r="G1689" i="10"/>
  <c r="G1690" i="10"/>
  <c r="G1691" i="10"/>
  <c r="G1692" i="10"/>
  <c r="G1693" i="10"/>
  <c r="G1694" i="10"/>
  <c r="G1695" i="10"/>
  <c r="G1696" i="10"/>
  <c r="G1697" i="10"/>
  <c r="G1698" i="10"/>
  <c r="G1699" i="10"/>
  <c r="G1700" i="10"/>
  <c r="G1701" i="10"/>
  <c r="G1702" i="10"/>
  <c r="G1703" i="10"/>
  <c r="G1704" i="10"/>
  <c r="G1705" i="10"/>
  <c r="G1706" i="10"/>
  <c r="G1707" i="10"/>
  <c r="G1708" i="10"/>
  <c r="G1709" i="10"/>
  <c r="G1710" i="10"/>
  <c r="G1711" i="10"/>
  <c r="C9" i="8" a="1"/>
  <c r="C9" i="8" s="1"/>
  <c r="D9" i="8" a="1"/>
  <c r="D9" i="8" s="1"/>
  <c r="E9" i="8" a="1"/>
  <c r="E9" i="8" s="1"/>
  <c r="C10" i="8" a="1"/>
  <c r="C10" i="8" s="1"/>
  <c r="D10" i="8" a="1"/>
  <c r="D10" i="8" s="1"/>
  <c r="E10" i="8" a="1"/>
  <c r="E10" i="8" s="1"/>
  <c r="C11" i="8" a="1"/>
  <c r="C11" i="8" s="1"/>
  <c r="D11" i="8" a="1"/>
  <c r="D11" i="8" s="1"/>
  <c r="E11" i="8" a="1"/>
  <c r="E11" i="8" s="1"/>
  <c r="B11" i="8" a="1"/>
  <c r="B11" i="8" s="1"/>
  <c r="B10" i="8" a="1"/>
  <c r="B10" i="8" s="1"/>
  <c r="B9" i="8" a="1"/>
  <c r="B9" i="8" s="1"/>
  <c r="C6" i="8" a="1"/>
  <c r="C6" i="8" s="1"/>
  <c r="D6" i="8" a="1"/>
  <c r="D6" i="8" s="1"/>
  <c r="E6" i="8" a="1"/>
  <c r="E6" i="8" s="1"/>
  <c r="C7" i="8" a="1"/>
  <c r="C7" i="8" s="1"/>
  <c r="D7" i="8" a="1"/>
  <c r="D7" i="8" s="1"/>
  <c r="E7" i="8" a="1"/>
  <c r="E7" i="8" s="1"/>
  <c r="B7" i="8" a="1"/>
  <c r="B7" i="8" s="1"/>
  <c r="B6" i="8" a="1"/>
  <c r="B6" i="8" s="1"/>
  <c r="E19" i="8" l="1"/>
  <c r="M1039" i="10"/>
  <c r="N1039" i="10" s="1"/>
  <c r="M1448" i="10"/>
  <c r="N1448" i="10" s="1"/>
  <c r="M1520" i="10"/>
  <c r="N1520" i="10" s="1"/>
  <c r="M1472" i="10"/>
  <c r="N1472" i="10" s="1"/>
  <c r="M1700" i="10"/>
  <c r="N1700" i="10" s="1"/>
  <c r="M1688" i="10"/>
  <c r="N1688" i="10" s="1"/>
  <c r="M1676" i="10"/>
  <c r="N1676" i="10" s="1"/>
  <c r="M1664" i="10"/>
  <c r="N1664" i="10" s="1"/>
  <c r="M1652" i="10"/>
  <c r="N1652" i="10" s="1"/>
  <c r="M1640" i="10"/>
  <c r="N1640" i="10" s="1"/>
  <c r="M1628" i="10"/>
  <c r="N1628" i="10" s="1"/>
  <c r="M1616" i="10"/>
  <c r="N1616" i="10" s="1"/>
  <c r="M1604" i="10"/>
  <c r="N1604" i="10" s="1"/>
  <c r="M1592" i="10"/>
  <c r="N1592" i="10" s="1"/>
  <c r="M1580" i="10"/>
  <c r="N1580" i="10" s="1"/>
  <c r="M1568" i="10"/>
  <c r="N1568" i="10" s="1"/>
  <c r="M1556" i="10"/>
  <c r="N1556" i="10" s="1"/>
  <c r="M1544" i="10"/>
  <c r="N1544" i="10" s="1"/>
  <c r="M1532" i="10"/>
  <c r="N1532" i="10" s="1"/>
  <c r="M1508" i="10"/>
  <c r="N1508" i="10" s="1"/>
  <c r="M1496" i="10"/>
  <c r="N1496" i="10" s="1"/>
  <c r="M1484" i="10"/>
  <c r="N1484" i="10" s="1"/>
  <c r="M1460" i="10"/>
  <c r="N1460" i="10" s="1"/>
  <c r="M1436" i="10"/>
  <c r="N1436" i="10" s="1"/>
  <c r="M1424" i="10"/>
  <c r="N1424" i="10" s="1"/>
  <c r="M1412" i="10"/>
  <c r="N1412" i="10" s="1"/>
  <c r="M1400" i="10"/>
  <c r="N1400" i="10" s="1"/>
  <c r="M1388" i="10"/>
  <c r="N1388" i="10" s="1"/>
  <c r="M1376" i="10"/>
  <c r="N1376" i="10" s="1"/>
  <c r="M1364" i="10"/>
  <c r="N1364" i="10" s="1"/>
  <c r="M1352" i="10"/>
  <c r="N1352" i="10" s="1"/>
  <c r="M1340" i="10"/>
  <c r="N1340" i="10" s="1"/>
  <c r="M1328" i="10"/>
  <c r="N1328" i="10" s="1"/>
  <c r="M1316" i="10"/>
  <c r="N1316" i="10" s="1"/>
  <c r="M1304" i="10"/>
  <c r="N1304" i="10" s="1"/>
  <c r="M1292" i="10"/>
  <c r="N1292" i="10" s="1"/>
  <c r="M1280" i="10"/>
  <c r="N1280" i="10" s="1"/>
  <c r="M1268" i="10"/>
  <c r="N1268" i="10" s="1"/>
  <c r="M1256" i="10"/>
  <c r="N1256" i="10" s="1"/>
  <c r="M1244" i="10"/>
  <c r="N1244" i="10" s="1"/>
  <c r="M1232" i="10"/>
  <c r="N1232" i="10" s="1"/>
  <c r="M1220" i="10"/>
  <c r="N1220" i="10" s="1"/>
  <c r="M1208" i="10"/>
  <c r="N1208" i="10" s="1"/>
  <c r="M1196" i="10"/>
  <c r="N1196" i="10" s="1"/>
  <c r="M1184" i="10"/>
  <c r="N1184" i="10" s="1"/>
  <c r="M1172" i="10"/>
  <c r="N1172" i="10" s="1"/>
  <c r="M1160" i="10"/>
  <c r="N1160" i="10" s="1"/>
  <c r="M1148" i="10"/>
  <c r="N1148" i="10" s="1"/>
  <c r="M1136" i="10"/>
  <c r="N1136" i="10" s="1"/>
  <c r="M1124" i="10"/>
  <c r="N1124" i="10" s="1"/>
  <c r="M1112" i="10"/>
  <c r="N1112" i="10" s="1"/>
  <c r="M1100" i="10"/>
  <c r="N1100" i="10" s="1"/>
  <c r="M1088" i="10"/>
  <c r="N1088" i="10" s="1"/>
  <c r="M1076" i="10"/>
  <c r="N1076" i="10" s="1"/>
  <c r="M1064" i="10"/>
  <c r="N1064" i="10" s="1"/>
  <c r="M1052" i="10"/>
  <c r="N1052" i="10" s="1"/>
  <c r="M1040" i="10"/>
  <c r="N1040" i="10" s="1"/>
  <c r="M1028" i="10"/>
  <c r="N1028" i="10" s="1"/>
  <c r="M1016" i="10"/>
  <c r="N1016" i="10" s="1"/>
  <c r="M1004" i="10"/>
  <c r="N1004" i="10" s="1"/>
  <c r="M992" i="10"/>
  <c r="N992" i="10" s="1"/>
  <c r="M980" i="10"/>
  <c r="N980" i="10" s="1"/>
  <c r="M968" i="10"/>
  <c r="N968" i="10" s="1"/>
  <c r="M956" i="10"/>
  <c r="N956" i="10" s="1"/>
  <c r="M944" i="10"/>
  <c r="N944" i="10" s="1"/>
  <c r="M932" i="10"/>
  <c r="N932" i="10" s="1"/>
  <c r="M920" i="10"/>
  <c r="N920" i="10" s="1"/>
  <c r="M908" i="10"/>
  <c r="N908" i="10" s="1"/>
  <c r="M896" i="10"/>
  <c r="N896" i="10" s="1"/>
  <c r="M884" i="10"/>
  <c r="N884" i="10" s="1"/>
  <c r="M872" i="10"/>
  <c r="N872" i="10" s="1"/>
  <c r="M860" i="10"/>
  <c r="N860" i="10" s="1"/>
  <c r="M848" i="10"/>
  <c r="N848" i="10" s="1"/>
  <c r="M836" i="10"/>
  <c r="N836" i="10" s="1"/>
  <c r="M824" i="10"/>
  <c r="N824" i="10" s="1"/>
  <c r="M812" i="10"/>
  <c r="N812" i="10" s="1"/>
  <c r="M800" i="10"/>
  <c r="N800" i="10" s="1"/>
  <c r="M788" i="10"/>
  <c r="N788" i="10" s="1"/>
  <c r="M776" i="10"/>
  <c r="N776" i="10" s="1"/>
  <c r="M764" i="10"/>
  <c r="N764" i="10" s="1"/>
  <c r="M752" i="10"/>
  <c r="N752" i="10" s="1"/>
  <c r="M740" i="10"/>
  <c r="N740" i="10" s="1"/>
  <c r="M728" i="10"/>
  <c r="N728" i="10" s="1"/>
  <c r="M716" i="10"/>
  <c r="N716" i="10" s="1"/>
  <c r="M704" i="10"/>
  <c r="N704" i="10" s="1"/>
  <c r="M692" i="10"/>
  <c r="N692" i="10" s="1"/>
  <c r="M680" i="10"/>
  <c r="N680" i="10" s="1"/>
  <c r="M668" i="10"/>
  <c r="N668" i="10" s="1"/>
  <c r="M656" i="10"/>
  <c r="N656" i="10" s="1"/>
  <c r="M644" i="10"/>
  <c r="N644" i="10" s="1"/>
  <c r="M632" i="10"/>
  <c r="N632" i="10" s="1"/>
  <c r="M620" i="10"/>
  <c r="N620" i="10" s="1"/>
  <c r="M608" i="10"/>
  <c r="N608" i="10" s="1"/>
  <c r="M596" i="10"/>
  <c r="N596" i="10" s="1"/>
  <c r="M584" i="10"/>
  <c r="N584" i="10" s="1"/>
  <c r="M572" i="10"/>
  <c r="N572" i="10" s="1"/>
  <c r="M560" i="10"/>
  <c r="N560" i="10" s="1"/>
  <c r="M548" i="10"/>
  <c r="N548" i="10" s="1"/>
  <c r="M536" i="10"/>
  <c r="N536" i="10" s="1"/>
  <c r="M524" i="10"/>
  <c r="N524" i="10" s="1"/>
  <c r="M512" i="10"/>
  <c r="N512" i="10" s="1"/>
  <c r="M500" i="10"/>
  <c r="N500" i="10" s="1"/>
  <c r="M488" i="10"/>
  <c r="N488" i="10" s="1"/>
  <c r="M476" i="10"/>
  <c r="N476" i="10" s="1"/>
  <c r="M464" i="10"/>
  <c r="N464" i="10" s="1"/>
  <c r="M452" i="10"/>
  <c r="N452" i="10" s="1"/>
  <c r="M440" i="10"/>
  <c r="N440" i="10" s="1"/>
  <c r="M428" i="10"/>
  <c r="N428" i="10" s="1"/>
  <c r="M22" i="10"/>
  <c r="N22" i="10" s="1"/>
  <c r="M958" i="10"/>
  <c r="N958" i="10" s="1"/>
  <c r="M7" i="10"/>
  <c r="N7" i="10" s="1"/>
  <c r="M1702" i="10"/>
  <c r="N1702" i="10" s="1"/>
  <c r="M1690" i="10"/>
  <c r="N1690" i="10" s="1"/>
  <c r="M1678" i="10"/>
  <c r="N1678" i="10" s="1"/>
  <c r="M1666" i="10"/>
  <c r="N1666" i="10" s="1"/>
  <c r="M1654" i="10"/>
  <c r="N1654" i="10" s="1"/>
  <c r="M1642" i="10"/>
  <c r="N1642" i="10" s="1"/>
  <c r="M1630" i="10"/>
  <c r="N1630" i="10" s="1"/>
  <c r="M1618" i="10"/>
  <c r="N1618" i="10" s="1"/>
  <c r="M1606" i="10"/>
  <c r="N1606" i="10" s="1"/>
  <c r="M1594" i="10"/>
  <c r="N1594" i="10" s="1"/>
  <c r="M1582" i="10"/>
  <c r="N1582" i="10" s="1"/>
  <c r="M1570" i="10"/>
  <c r="N1570" i="10" s="1"/>
  <c r="M1558" i="10"/>
  <c r="N1558" i="10" s="1"/>
  <c r="M1546" i="10"/>
  <c r="N1546" i="10" s="1"/>
  <c r="M1534" i="10"/>
  <c r="N1534" i="10" s="1"/>
  <c r="M1522" i="10"/>
  <c r="N1522" i="10" s="1"/>
  <c r="M1510" i="10"/>
  <c r="N1510" i="10" s="1"/>
  <c r="M1498" i="10"/>
  <c r="N1498" i="10" s="1"/>
  <c r="M1486" i="10"/>
  <c r="N1486" i="10" s="1"/>
  <c r="M1474" i="10"/>
  <c r="N1474" i="10" s="1"/>
  <c r="M1462" i="10"/>
  <c r="N1462" i="10" s="1"/>
  <c r="M1450" i="10"/>
  <c r="N1450" i="10" s="1"/>
  <c r="M1438" i="10"/>
  <c r="N1438" i="10" s="1"/>
  <c r="M1426" i="10"/>
  <c r="N1426" i="10" s="1"/>
  <c r="M1414" i="10"/>
  <c r="N1414" i="10" s="1"/>
  <c r="M1402" i="10"/>
  <c r="N1402" i="10" s="1"/>
  <c r="M1390" i="10"/>
  <c r="N1390" i="10" s="1"/>
  <c r="M1366" i="10"/>
  <c r="N1366" i="10" s="1"/>
  <c r="M1354" i="10"/>
  <c r="N1354" i="10" s="1"/>
  <c r="M1342" i="10"/>
  <c r="N1342" i="10" s="1"/>
  <c r="M1330" i="10"/>
  <c r="N1330" i="10" s="1"/>
  <c r="M1318" i="10"/>
  <c r="N1318" i="10" s="1"/>
  <c r="M1306" i="10"/>
  <c r="N1306" i="10" s="1"/>
  <c r="M1294" i="10"/>
  <c r="N1294" i="10" s="1"/>
  <c r="M1282" i="10"/>
  <c r="N1282" i="10" s="1"/>
  <c r="M1270" i="10"/>
  <c r="N1270" i="10" s="1"/>
  <c r="M1258" i="10"/>
  <c r="N1258" i="10" s="1"/>
  <c r="M1246" i="10"/>
  <c r="N1246" i="10" s="1"/>
  <c r="M1234" i="10"/>
  <c r="N1234" i="10" s="1"/>
  <c r="M1222" i="10"/>
  <c r="N1222" i="10" s="1"/>
  <c r="M1210" i="10"/>
  <c r="N1210" i="10" s="1"/>
  <c r="M1198" i="10"/>
  <c r="N1198" i="10" s="1"/>
  <c r="M1186" i="10"/>
  <c r="N1186" i="10" s="1"/>
  <c r="M1174" i="10"/>
  <c r="N1174" i="10" s="1"/>
  <c r="M1162" i="10"/>
  <c r="N1162" i="10" s="1"/>
  <c r="M1150" i="10"/>
  <c r="N1150" i="10" s="1"/>
  <c r="M1138" i="10"/>
  <c r="N1138" i="10" s="1"/>
  <c r="M1126" i="10"/>
  <c r="N1126" i="10" s="1"/>
  <c r="M1114" i="10"/>
  <c r="N1114" i="10" s="1"/>
  <c r="M1102" i="10"/>
  <c r="N1102" i="10" s="1"/>
  <c r="M1090" i="10"/>
  <c r="N1090" i="10" s="1"/>
  <c r="M1078" i="10"/>
  <c r="N1078" i="10" s="1"/>
  <c r="M1066" i="10"/>
  <c r="N1066" i="10" s="1"/>
  <c r="M21" i="10"/>
  <c r="N21" i="10" s="1"/>
  <c r="M9" i="10"/>
  <c r="N9" i="10" s="1"/>
  <c r="M1701" i="10"/>
  <c r="N1701" i="10" s="1"/>
  <c r="M1689" i="10"/>
  <c r="N1689" i="10" s="1"/>
  <c r="M1677" i="10"/>
  <c r="N1677" i="10" s="1"/>
  <c r="M1665" i="10"/>
  <c r="N1665" i="10" s="1"/>
  <c r="M1653" i="10"/>
  <c r="N1653" i="10" s="1"/>
  <c r="M1641" i="10"/>
  <c r="N1641" i="10" s="1"/>
  <c r="M1629" i="10"/>
  <c r="N1629" i="10" s="1"/>
  <c r="M1617" i="10"/>
  <c r="N1617" i="10" s="1"/>
  <c r="M1605" i="10"/>
  <c r="N1605" i="10" s="1"/>
  <c r="M1593" i="10"/>
  <c r="N1593" i="10" s="1"/>
  <c r="M1581" i="10"/>
  <c r="N1581" i="10" s="1"/>
  <c r="M1569" i="10"/>
  <c r="N1569" i="10" s="1"/>
  <c r="M1557" i="10"/>
  <c r="N1557" i="10" s="1"/>
  <c r="M1545" i="10"/>
  <c r="N1545" i="10" s="1"/>
  <c r="M1533" i="10"/>
  <c r="N1533" i="10" s="1"/>
  <c r="M1521" i="10"/>
  <c r="N1521" i="10" s="1"/>
  <c r="M1509" i="10"/>
  <c r="N1509" i="10" s="1"/>
  <c r="M1497" i="10"/>
  <c r="N1497" i="10" s="1"/>
  <c r="M1485" i="10"/>
  <c r="N1485" i="10" s="1"/>
  <c r="M1473" i="10"/>
  <c r="N1473" i="10" s="1"/>
  <c r="M1461" i="10"/>
  <c r="N1461" i="10" s="1"/>
  <c r="M1449" i="10"/>
  <c r="N1449" i="10" s="1"/>
  <c r="M1437" i="10"/>
  <c r="N1437" i="10" s="1"/>
  <c r="M1425" i="10"/>
  <c r="N1425" i="10" s="1"/>
  <c r="M1413" i="10"/>
  <c r="N1413" i="10" s="1"/>
  <c r="M1401" i="10"/>
  <c r="N1401" i="10" s="1"/>
  <c r="M1389" i="10"/>
  <c r="N1389" i="10" s="1"/>
  <c r="M1377" i="10"/>
  <c r="N1377" i="10" s="1"/>
  <c r="M1365" i="10"/>
  <c r="N1365" i="10" s="1"/>
  <c r="M1353" i="10"/>
  <c r="N1353" i="10" s="1"/>
  <c r="M1341" i="10"/>
  <c r="N1341" i="10" s="1"/>
  <c r="M1329" i="10"/>
  <c r="N1329" i="10" s="1"/>
  <c r="M1317" i="10"/>
  <c r="N1317" i="10" s="1"/>
  <c r="M1305" i="10"/>
  <c r="N1305" i="10" s="1"/>
  <c r="M1293" i="10"/>
  <c r="N1293" i="10" s="1"/>
  <c r="M1281" i="10"/>
  <c r="N1281" i="10" s="1"/>
  <c r="M1269" i="10"/>
  <c r="N1269" i="10" s="1"/>
  <c r="M1257" i="10"/>
  <c r="N1257" i="10" s="1"/>
  <c r="M1245" i="10"/>
  <c r="N1245" i="10" s="1"/>
  <c r="M1233" i="10"/>
  <c r="N1233" i="10" s="1"/>
  <c r="M1221" i="10"/>
  <c r="N1221" i="10" s="1"/>
  <c r="M1209" i="10"/>
  <c r="N1209" i="10" s="1"/>
  <c r="M1197" i="10"/>
  <c r="N1197" i="10" s="1"/>
  <c r="M1185" i="10"/>
  <c r="N1185" i="10" s="1"/>
  <c r="M1173" i="10"/>
  <c r="N1173" i="10" s="1"/>
  <c r="M1161" i="10"/>
  <c r="N1161" i="10" s="1"/>
  <c r="M1149" i="10"/>
  <c r="N1149" i="10" s="1"/>
  <c r="M1137" i="10"/>
  <c r="N1137" i="10" s="1"/>
  <c r="M1125" i="10"/>
  <c r="N1125" i="10" s="1"/>
  <c r="M1113" i="10"/>
  <c r="N1113" i="10" s="1"/>
  <c r="M1101" i="10"/>
  <c r="N1101" i="10" s="1"/>
  <c r="M1089" i="10"/>
  <c r="N1089" i="10" s="1"/>
  <c r="M1077" i="10"/>
  <c r="N1077" i="10" s="1"/>
  <c r="M1065" i="10"/>
  <c r="N1065" i="10" s="1"/>
  <c r="M1053" i="10"/>
  <c r="N1053" i="10" s="1"/>
  <c r="M1041" i="10"/>
  <c r="N1041" i="10" s="1"/>
  <c r="M1029" i="10"/>
  <c r="N1029" i="10" s="1"/>
  <c r="M1017" i="10"/>
  <c r="N1017" i="10" s="1"/>
  <c r="M1005" i="10"/>
  <c r="N1005" i="10" s="1"/>
  <c r="M993" i="10"/>
  <c r="N993" i="10" s="1"/>
  <c r="M981" i="10"/>
  <c r="N981" i="10" s="1"/>
  <c r="M969" i="10"/>
  <c r="N969" i="10" s="1"/>
  <c r="M957" i="10"/>
  <c r="N957" i="10" s="1"/>
  <c r="M945" i="10"/>
  <c r="N945" i="10" s="1"/>
  <c r="M933" i="10"/>
  <c r="N933" i="10" s="1"/>
  <c r="M921" i="10"/>
  <c r="N921" i="10" s="1"/>
  <c r="M909" i="10"/>
  <c r="N909" i="10" s="1"/>
  <c r="M897" i="10"/>
  <c r="N897" i="10" s="1"/>
  <c r="M885" i="10"/>
  <c r="N885" i="10" s="1"/>
  <c r="M873" i="10"/>
  <c r="N873" i="10" s="1"/>
  <c r="M861" i="10"/>
  <c r="N861" i="10" s="1"/>
  <c r="M849" i="10"/>
  <c r="N849" i="10" s="1"/>
  <c r="M837" i="10"/>
  <c r="N837" i="10" s="1"/>
  <c r="M825" i="10"/>
  <c r="N825" i="10" s="1"/>
  <c r="M813" i="10"/>
  <c r="N813" i="10" s="1"/>
  <c r="M801" i="10"/>
  <c r="N801" i="10" s="1"/>
  <c r="M789" i="10"/>
  <c r="N789" i="10" s="1"/>
  <c r="M777" i="10"/>
  <c r="N777" i="10" s="1"/>
  <c r="M765" i="10"/>
  <c r="N765" i="10" s="1"/>
  <c r="M753" i="10"/>
  <c r="N753" i="10" s="1"/>
  <c r="M741" i="10"/>
  <c r="N741" i="10" s="1"/>
  <c r="M729" i="10"/>
  <c r="N729" i="10" s="1"/>
  <c r="M717" i="10"/>
  <c r="N717" i="10" s="1"/>
  <c r="M705" i="10"/>
  <c r="N705" i="10" s="1"/>
  <c r="M693" i="10"/>
  <c r="N693" i="10" s="1"/>
  <c r="M681" i="10"/>
  <c r="N681" i="10" s="1"/>
  <c r="M669" i="10"/>
  <c r="N669" i="10" s="1"/>
  <c r="M657" i="10"/>
  <c r="N657" i="10" s="1"/>
  <c r="M645" i="10"/>
  <c r="N645" i="10" s="1"/>
  <c r="M633" i="10"/>
  <c r="N633" i="10" s="1"/>
  <c r="M621" i="10"/>
  <c r="N621" i="10" s="1"/>
  <c r="M609" i="10"/>
  <c r="N609" i="10" s="1"/>
  <c r="M597" i="10"/>
  <c r="N597" i="10" s="1"/>
  <c r="M585" i="10"/>
  <c r="N585" i="10" s="1"/>
  <c r="M573" i="10"/>
  <c r="N573" i="10" s="1"/>
  <c r="M561" i="10"/>
  <c r="N561" i="10" s="1"/>
  <c r="M549" i="10"/>
  <c r="N549" i="10" s="1"/>
  <c r="M537" i="10"/>
  <c r="N537" i="10" s="1"/>
  <c r="M525" i="10"/>
  <c r="N525" i="10" s="1"/>
  <c r="M513" i="10"/>
  <c r="N513" i="10" s="1"/>
  <c r="M501" i="10"/>
  <c r="N501" i="10" s="1"/>
  <c r="M489" i="10"/>
  <c r="N489" i="10" s="1"/>
  <c r="M477" i="10"/>
  <c r="N477" i="10" s="1"/>
  <c r="M465" i="10"/>
  <c r="N465" i="10" s="1"/>
  <c r="M453" i="10"/>
  <c r="N453" i="10" s="1"/>
  <c r="M441" i="10"/>
  <c r="N441" i="10" s="1"/>
  <c r="M429" i="10"/>
  <c r="N429" i="10" s="1"/>
  <c r="M417" i="10"/>
  <c r="N417" i="10" s="1"/>
  <c r="M405" i="10"/>
  <c r="N405" i="10" s="1"/>
  <c r="M393" i="10"/>
  <c r="N393" i="10" s="1"/>
  <c r="M381" i="10"/>
  <c r="N381" i="10" s="1"/>
  <c r="M369" i="10"/>
  <c r="N369" i="10" s="1"/>
  <c r="M357" i="10"/>
  <c r="N357" i="10" s="1"/>
  <c r="M345" i="10"/>
  <c r="N345" i="10" s="1"/>
  <c r="M333" i="10"/>
  <c r="N333" i="10" s="1"/>
  <c r="M321" i="10"/>
  <c r="N321" i="10" s="1"/>
  <c r="M309" i="10"/>
  <c r="N309" i="10" s="1"/>
  <c r="M297" i="10"/>
  <c r="N297" i="10" s="1"/>
  <c r="M285" i="10"/>
  <c r="N285" i="10" s="1"/>
  <c r="M273" i="10"/>
  <c r="N273" i="10" s="1"/>
  <c r="M261" i="10"/>
  <c r="N261" i="10" s="1"/>
  <c r="M249" i="10"/>
  <c r="N249" i="10" s="1"/>
  <c r="M237" i="10"/>
  <c r="N237" i="10" s="1"/>
  <c r="M225" i="10"/>
  <c r="N225" i="10" s="1"/>
  <c r="M213" i="10"/>
  <c r="N213" i="10" s="1"/>
  <c r="M201" i="10"/>
  <c r="N201" i="10" s="1"/>
  <c r="M189" i="10"/>
  <c r="N189" i="10" s="1"/>
  <c r="M177" i="10"/>
  <c r="N177" i="10" s="1"/>
  <c r="M165" i="10"/>
  <c r="N165" i="10" s="1"/>
  <c r="M153" i="10"/>
  <c r="N153" i="10" s="1"/>
  <c r="M141" i="10"/>
  <c r="N141" i="10" s="1"/>
  <c r="M129" i="10"/>
  <c r="N129" i="10" s="1"/>
  <c r="E21" i="18" s="1" a="1"/>
  <c r="E21" i="18" s="1"/>
  <c r="M117" i="10"/>
  <c r="N117" i="10" s="1"/>
  <c r="M105" i="10"/>
  <c r="N105" i="10" s="1"/>
  <c r="M93" i="10"/>
  <c r="N93" i="10" s="1"/>
  <c r="M81" i="10"/>
  <c r="N81" i="10" s="1"/>
  <c r="M69" i="10"/>
  <c r="N69" i="10" s="1"/>
  <c r="M57" i="10"/>
  <c r="N57" i="10" s="1"/>
  <c r="M45" i="10"/>
  <c r="N45" i="10" s="1"/>
  <c r="M33" i="10"/>
  <c r="N33" i="10" s="1"/>
  <c r="M1054" i="10"/>
  <c r="N1054" i="10" s="1"/>
  <c r="M1042" i="10"/>
  <c r="N1042" i="10" s="1"/>
  <c r="M1030" i="10"/>
  <c r="N1030" i="10" s="1"/>
  <c r="M1018" i="10"/>
  <c r="N1018" i="10" s="1"/>
  <c r="M1006" i="10"/>
  <c r="N1006" i="10" s="1"/>
  <c r="M994" i="10"/>
  <c r="N994" i="10" s="1"/>
  <c r="M982" i="10"/>
  <c r="N982" i="10" s="1"/>
  <c r="M970" i="10"/>
  <c r="N970" i="10" s="1"/>
  <c r="M946" i="10"/>
  <c r="N946" i="10" s="1"/>
  <c r="M934" i="10"/>
  <c r="N934" i="10" s="1"/>
  <c r="M922" i="10"/>
  <c r="N922" i="10" s="1"/>
  <c r="M910" i="10"/>
  <c r="N910" i="10" s="1"/>
  <c r="M898" i="10"/>
  <c r="N898" i="10" s="1"/>
  <c r="M886" i="10"/>
  <c r="N886" i="10" s="1"/>
  <c r="M874" i="10"/>
  <c r="N874" i="10" s="1"/>
  <c r="M862" i="10"/>
  <c r="N862" i="10" s="1"/>
  <c r="M850" i="10"/>
  <c r="N850" i="10" s="1"/>
  <c r="M838" i="10"/>
  <c r="N838" i="10" s="1"/>
  <c r="M826" i="10"/>
  <c r="N826" i="10" s="1"/>
  <c r="C21" i="12" s="1" a="1"/>
  <c r="C21" i="12" s="1"/>
  <c r="M814" i="10"/>
  <c r="N814" i="10" s="1"/>
  <c r="M802" i="10"/>
  <c r="N802" i="10" s="1"/>
  <c r="M790" i="10"/>
  <c r="N790" i="10" s="1"/>
  <c r="M778" i="10"/>
  <c r="N778" i="10" s="1"/>
  <c r="M766" i="10"/>
  <c r="N766" i="10" s="1"/>
  <c r="M754" i="10"/>
  <c r="N754" i="10" s="1"/>
  <c r="M742" i="10"/>
  <c r="N742" i="10" s="1"/>
  <c r="M730" i="10"/>
  <c r="N730" i="10" s="1"/>
  <c r="M718" i="10"/>
  <c r="N718" i="10" s="1"/>
  <c r="M706" i="10"/>
  <c r="N706" i="10" s="1"/>
  <c r="M694" i="10"/>
  <c r="N694" i="10" s="1"/>
  <c r="M682" i="10"/>
  <c r="N682" i="10" s="1"/>
  <c r="M670" i="10"/>
  <c r="N670" i="10" s="1"/>
  <c r="M658" i="10"/>
  <c r="N658" i="10" s="1"/>
  <c r="M646" i="10"/>
  <c r="N646" i="10" s="1"/>
  <c r="M634" i="10"/>
  <c r="N634" i="10" s="1"/>
  <c r="M622" i="10"/>
  <c r="N622" i="10" s="1"/>
  <c r="M610" i="10"/>
  <c r="N610" i="10" s="1"/>
  <c r="M598" i="10"/>
  <c r="N598" i="10" s="1"/>
  <c r="M586" i="10"/>
  <c r="N586" i="10" s="1"/>
  <c r="M574" i="10"/>
  <c r="N574" i="10" s="1"/>
  <c r="M562" i="10"/>
  <c r="N562" i="10" s="1"/>
  <c r="M550" i="10"/>
  <c r="N550" i="10" s="1"/>
  <c r="M538" i="10"/>
  <c r="N538" i="10" s="1"/>
  <c r="M526" i="10"/>
  <c r="N526" i="10" s="1"/>
  <c r="M514" i="10"/>
  <c r="N514" i="10" s="1"/>
  <c r="M502" i="10"/>
  <c r="N502" i="10" s="1"/>
  <c r="M490" i="10"/>
  <c r="N490" i="10" s="1"/>
  <c r="M478" i="10"/>
  <c r="N478" i="10" s="1"/>
  <c r="M466" i="10"/>
  <c r="N466" i="10" s="1"/>
  <c r="M454" i="10"/>
  <c r="N454" i="10" s="1"/>
  <c r="M442" i="10"/>
  <c r="N442" i="10" s="1"/>
  <c r="M430" i="10"/>
  <c r="N430" i="10" s="1"/>
  <c r="M418" i="10"/>
  <c r="N418" i="10" s="1"/>
  <c r="M406" i="10"/>
  <c r="N406" i="10" s="1"/>
  <c r="M394" i="10"/>
  <c r="N394" i="10" s="1"/>
  <c r="M382" i="10"/>
  <c r="N382" i="10" s="1"/>
  <c r="M370" i="10"/>
  <c r="N370" i="10" s="1"/>
  <c r="M358" i="10"/>
  <c r="N358" i="10" s="1"/>
  <c r="M346" i="10"/>
  <c r="N346" i="10" s="1"/>
  <c r="M334" i="10"/>
  <c r="N334" i="10" s="1"/>
  <c r="M322" i="10"/>
  <c r="N322" i="10" s="1"/>
  <c r="M310" i="10"/>
  <c r="N310" i="10" s="1"/>
  <c r="M298" i="10"/>
  <c r="N298" i="10" s="1"/>
  <c r="M286" i="10"/>
  <c r="N286" i="10" s="1"/>
  <c r="M274" i="10"/>
  <c r="N274" i="10" s="1"/>
  <c r="M262" i="10"/>
  <c r="N262" i="10" s="1"/>
  <c r="M250" i="10"/>
  <c r="N250" i="10" s="1"/>
  <c r="M238" i="10"/>
  <c r="N238" i="10" s="1"/>
  <c r="M226" i="10"/>
  <c r="N226" i="10" s="1"/>
  <c r="M214" i="10"/>
  <c r="N214" i="10" s="1"/>
  <c r="M202" i="10"/>
  <c r="N202" i="10" s="1"/>
  <c r="M190" i="10"/>
  <c r="N190" i="10" s="1"/>
  <c r="M178" i="10"/>
  <c r="N178" i="10" s="1"/>
  <c r="M166" i="10"/>
  <c r="N166" i="10" s="1"/>
  <c r="M154" i="10"/>
  <c r="N154" i="10" s="1"/>
  <c r="M142" i="10"/>
  <c r="N142" i="10" s="1"/>
  <c r="M130" i="10"/>
  <c r="N130" i="10" s="1"/>
  <c r="M118" i="10"/>
  <c r="N118" i="10" s="1"/>
  <c r="M106" i="10"/>
  <c r="N106" i="10" s="1"/>
  <c r="M94" i="10"/>
  <c r="N94" i="10" s="1"/>
  <c r="M82" i="10"/>
  <c r="N82" i="10" s="1"/>
  <c r="M70" i="10"/>
  <c r="N70" i="10" s="1"/>
  <c r="M58" i="10"/>
  <c r="N58" i="10" s="1"/>
  <c r="M46" i="10"/>
  <c r="N46" i="10" s="1"/>
  <c r="M34" i="10"/>
  <c r="N34" i="10" s="1"/>
  <c r="M1703" i="10"/>
  <c r="N1703" i="10" s="1"/>
  <c r="M1691" i="10"/>
  <c r="N1691" i="10" s="1"/>
  <c r="M1679" i="10"/>
  <c r="N1679" i="10" s="1"/>
  <c r="M1667" i="10"/>
  <c r="N1667" i="10" s="1"/>
  <c r="M1655" i="10"/>
  <c r="N1655" i="10" s="1"/>
  <c r="M1643" i="10"/>
  <c r="N1643" i="10" s="1"/>
  <c r="M1631" i="10"/>
  <c r="N1631" i="10" s="1"/>
  <c r="M1619" i="10"/>
  <c r="N1619" i="10" s="1"/>
  <c r="M1607" i="10"/>
  <c r="N1607" i="10" s="1"/>
  <c r="M1595" i="10"/>
  <c r="N1595" i="10" s="1"/>
  <c r="M1583" i="10"/>
  <c r="N1583" i="10" s="1"/>
  <c r="M1571" i="10"/>
  <c r="N1571" i="10" s="1"/>
  <c r="M1559" i="10"/>
  <c r="N1559" i="10" s="1"/>
  <c r="M1547" i="10"/>
  <c r="N1547" i="10" s="1"/>
  <c r="M1535" i="10"/>
  <c r="N1535" i="10" s="1"/>
  <c r="M1523" i="10"/>
  <c r="N1523" i="10" s="1"/>
  <c r="M1511" i="10"/>
  <c r="N1511" i="10" s="1"/>
  <c r="M1499" i="10"/>
  <c r="N1499" i="10" s="1"/>
  <c r="M1487" i="10"/>
  <c r="N1487" i="10" s="1"/>
  <c r="M1475" i="10"/>
  <c r="N1475" i="10" s="1"/>
  <c r="M1463" i="10"/>
  <c r="N1463" i="10" s="1"/>
  <c r="M1451" i="10"/>
  <c r="N1451" i="10" s="1"/>
  <c r="M1439" i="10"/>
  <c r="N1439" i="10" s="1"/>
  <c r="M1427" i="10"/>
  <c r="N1427" i="10" s="1"/>
  <c r="M1415" i="10"/>
  <c r="N1415" i="10" s="1"/>
  <c r="M1403" i="10"/>
  <c r="N1403" i="10" s="1"/>
  <c r="M1391" i="10"/>
  <c r="N1391" i="10" s="1"/>
  <c r="M1379" i="10"/>
  <c r="N1379" i="10" s="1"/>
  <c r="M1367" i="10"/>
  <c r="N1367" i="10" s="1"/>
  <c r="M1355" i="10"/>
  <c r="N1355" i="10" s="1"/>
  <c r="M1343" i="10"/>
  <c r="N1343" i="10" s="1"/>
  <c r="M1331" i="10"/>
  <c r="N1331" i="10" s="1"/>
  <c r="M1319" i="10"/>
  <c r="N1319" i="10" s="1"/>
  <c r="M1307" i="10"/>
  <c r="N1307" i="10" s="1"/>
  <c r="M1295" i="10"/>
  <c r="N1295" i="10" s="1"/>
  <c r="M1283" i="10"/>
  <c r="N1283" i="10" s="1"/>
  <c r="M1271" i="10"/>
  <c r="N1271" i="10" s="1"/>
  <c r="M1259" i="10"/>
  <c r="N1259" i="10" s="1"/>
  <c r="M1247" i="10"/>
  <c r="N1247" i="10" s="1"/>
  <c r="M1235" i="10"/>
  <c r="N1235" i="10" s="1"/>
  <c r="M1223" i="10"/>
  <c r="N1223" i="10" s="1"/>
  <c r="M1211" i="10"/>
  <c r="N1211" i="10" s="1"/>
  <c r="M1199" i="10"/>
  <c r="N1199" i="10" s="1"/>
  <c r="M1187" i="10"/>
  <c r="N1187" i="10" s="1"/>
  <c r="M1175" i="10"/>
  <c r="N1175" i="10" s="1"/>
  <c r="M1163" i="10"/>
  <c r="N1163" i="10" s="1"/>
  <c r="M1151" i="10"/>
  <c r="N1151" i="10" s="1"/>
  <c r="M1139" i="10"/>
  <c r="N1139" i="10" s="1"/>
  <c r="M1127" i="10"/>
  <c r="N1127" i="10" s="1"/>
  <c r="M1115" i="10"/>
  <c r="N1115" i="10" s="1"/>
  <c r="M1103" i="10"/>
  <c r="N1103" i="10" s="1"/>
  <c r="M1091" i="10"/>
  <c r="N1091" i="10" s="1"/>
  <c r="M1079" i="10"/>
  <c r="N1079" i="10" s="1"/>
  <c r="M1067" i="10"/>
  <c r="N1067" i="10" s="1"/>
  <c r="M1055" i="10"/>
  <c r="N1055" i="10" s="1"/>
  <c r="M1043" i="10"/>
  <c r="N1043" i="10" s="1"/>
  <c r="M1031" i="10"/>
  <c r="N1031" i="10" s="1"/>
  <c r="M1019" i="10"/>
  <c r="N1019" i="10" s="1"/>
  <c r="M1007" i="10"/>
  <c r="N1007" i="10" s="1"/>
  <c r="M995" i="10"/>
  <c r="N995" i="10" s="1"/>
  <c r="M983" i="10"/>
  <c r="N983" i="10" s="1"/>
  <c r="M971" i="10"/>
  <c r="N971" i="10" s="1"/>
  <c r="M959" i="10"/>
  <c r="N959" i="10" s="1"/>
  <c r="M947" i="10"/>
  <c r="N947" i="10" s="1"/>
  <c r="M935" i="10"/>
  <c r="N935" i="10" s="1"/>
  <c r="M923" i="10"/>
  <c r="N923" i="10" s="1"/>
  <c r="M911" i="10"/>
  <c r="N911" i="10" s="1"/>
  <c r="M899" i="10"/>
  <c r="N899" i="10" s="1"/>
  <c r="M887" i="10"/>
  <c r="N887" i="10" s="1"/>
  <c r="M875" i="10"/>
  <c r="N875" i="10" s="1"/>
  <c r="M863" i="10"/>
  <c r="N863" i="10" s="1"/>
  <c r="M851" i="10"/>
  <c r="N851" i="10" s="1"/>
  <c r="M839" i="10"/>
  <c r="N839" i="10" s="1"/>
  <c r="M827" i="10"/>
  <c r="N827" i="10" s="1"/>
  <c r="M815" i="10"/>
  <c r="N815" i="10" s="1"/>
  <c r="M803" i="10"/>
  <c r="N803" i="10" s="1"/>
  <c r="M791" i="10"/>
  <c r="N791" i="10" s="1"/>
  <c r="M779" i="10"/>
  <c r="N779" i="10" s="1"/>
  <c r="M767" i="10"/>
  <c r="N767" i="10" s="1"/>
  <c r="M755" i="10"/>
  <c r="N755" i="10" s="1"/>
  <c r="M743" i="10"/>
  <c r="N743" i="10" s="1"/>
  <c r="M731" i="10"/>
  <c r="N731" i="10" s="1"/>
  <c r="M719" i="10"/>
  <c r="N719" i="10" s="1"/>
  <c r="M707" i="10"/>
  <c r="N707" i="10" s="1"/>
  <c r="M695" i="10"/>
  <c r="N695" i="10" s="1"/>
  <c r="M683" i="10"/>
  <c r="N683" i="10" s="1"/>
  <c r="M671" i="10"/>
  <c r="N671" i="10" s="1"/>
  <c r="M659" i="10"/>
  <c r="N659" i="10" s="1"/>
  <c r="M647" i="10"/>
  <c r="N647" i="10" s="1"/>
  <c r="M635" i="10"/>
  <c r="N635" i="10" s="1"/>
  <c r="M623" i="10"/>
  <c r="N623" i="10" s="1"/>
  <c r="M611" i="10"/>
  <c r="N611" i="10" s="1"/>
  <c r="M599" i="10"/>
  <c r="N599" i="10" s="1"/>
  <c r="M587" i="10"/>
  <c r="N587" i="10" s="1"/>
  <c r="M575" i="10"/>
  <c r="N575" i="10" s="1"/>
  <c r="M563" i="10"/>
  <c r="N563" i="10" s="1"/>
  <c r="M551" i="10"/>
  <c r="N551" i="10" s="1"/>
  <c r="M539" i="10"/>
  <c r="N539" i="10" s="1"/>
  <c r="M527" i="10"/>
  <c r="N527" i="10" s="1"/>
  <c r="M515" i="10"/>
  <c r="N515" i="10" s="1"/>
  <c r="M503" i="10"/>
  <c r="N503" i="10" s="1"/>
  <c r="M491" i="10"/>
  <c r="N491" i="10" s="1"/>
  <c r="M479" i="10"/>
  <c r="N479" i="10" s="1"/>
  <c r="M467" i="10"/>
  <c r="N467" i="10" s="1"/>
  <c r="M455" i="10"/>
  <c r="N455" i="10" s="1"/>
  <c r="M443" i="10"/>
  <c r="N443" i="10" s="1"/>
  <c r="M431" i="10"/>
  <c r="N431" i="10" s="1"/>
  <c r="M419" i="10"/>
  <c r="N419" i="10" s="1"/>
  <c r="M407" i="10"/>
  <c r="N407" i="10" s="1"/>
  <c r="M395" i="10"/>
  <c r="N395" i="10" s="1"/>
  <c r="M383" i="10"/>
  <c r="N383" i="10" s="1"/>
  <c r="M371" i="10"/>
  <c r="N371" i="10" s="1"/>
  <c r="M359" i="10"/>
  <c r="N359" i="10" s="1"/>
  <c r="M347" i="10"/>
  <c r="N347" i="10" s="1"/>
  <c r="M335" i="10"/>
  <c r="N335" i="10" s="1"/>
  <c r="M323" i="10"/>
  <c r="N323" i="10" s="1"/>
  <c r="M311" i="10"/>
  <c r="N311" i="10" s="1"/>
  <c r="M299" i="10"/>
  <c r="N299" i="10" s="1"/>
  <c r="M287" i="10"/>
  <c r="N287" i="10" s="1"/>
  <c r="M275" i="10"/>
  <c r="N275" i="10" s="1"/>
  <c r="M263" i="10"/>
  <c r="N263" i="10" s="1"/>
  <c r="M251" i="10"/>
  <c r="N251" i="10" s="1"/>
  <c r="M239" i="10"/>
  <c r="N239" i="10" s="1"/>
  <c r="M227" i="10"/>
  <c r="N227" i="10" s="1"/>
  <c r="M215" i="10"/>
  <c r="N215" i="10" s="1"/>
  <c r="M203" i="10"/>
  <c r="N203" i="10" s="1"/>
  <c r="M191" i="10"/>
  <c r="N191" i="10" s="1"/>
  <c r="M179" i="10"/>
  <c r="N179" i="10" s="1"/>
  <c r="M167" i="10"/>
  <c r="N167" i="10" s="1"/>
  <c r="M155" i="10"/>
  <c r="N155" i="10" s="1"/>
  <c r="M143" i="10"/>
  <c r="N143" i="10" s="1"/>
  <c r="M131" i="10"/>
  <c r="N131" i="10" s="1"/>
  <c r="M119" i="10"/>
  <c r="N119" i="10" s="1"/>
  <c r="M107" i="10"/>
  <c r="N107" i="10" s="1"/>
  <c r="M95" i="10"/>
  <c r="N95" i="10" s="1"/>
  <c r="M83" i="10"/>
  <c r="N83" i="10" s="1"/>
  <c r="M71" i="10"/>
  <c r="N71" i="10" s="1"/>
  <c r="M59" i="10"/>
  <c r="N59" i="10" s="1"/>
  <c r="M47" i="10"/>
  <c r="N47" i="10" s="1"/>
  <c r="M35" i="10"/>
  <c r="N35" i="10" s="1"/>
  <c r="C30" i="18"/>
  <c r="B30" i="18"/>
  <c r="D30" i="18"/>
  <c r="E30" i="18"/>
  <c r="M1044" i="10"/>
  <c r="N1044" i="10" s="1"/>
  <c r="M1656" i="10"/>
  <c r="N1656" i="10" s="1"/>
  <c r="F6" i="8"/>
  <c r="F13" i="8" s="1"/>
  <c r="M1692" i="10"/>
  <c r="N1692" i="10" s="1"/>
  <c r="M1668" i="10"/>
  <c r="N1668" i="10" s="1"/>
  <c r="M1632" i="10"/>
  <c r="N1632" i="10" s="1"/>
  <c r="M1608" i="10"/>
  <c r="N1608" i="10" s="1"/>
  <c r="M1584" i="10"/>
  <c r="N1584" i="10" s="1"/>
  <c r="M1560" i="10"/>
  <c r="N1560" i="10" s="1"/>
  <c r="M1536" i="10"/>
  <c r="N1536" i="10" s="1"/>
  <c r="M1512" i="10"/>
  <c r="N1512" i="10" s="1"/>
  <c r="M1488" i="10"/>
  <c r="N1488" i="10" s="1"/>
  <c r="M1464" i="10"/>
  <c r="N1464" i="10" s="1"/>
  <c r="M1440" i="10"/>
  <c r="N1440" i="10" s="1"/>
  <c r="M1416" i="10"/>
  <c r="N1416" i="10" s="1"/>
  <c r="M1392" i="10"/>
  <c r="N1392" i="10" s="1"/>
  <c r="M1368" i="10"/>
  <c r="N1368" i="10" s="1"/>
  <c r="M1344" i="10"/>
  <c r="N1344" i="10" s="1"/>
  <c r="M1320" i="10"/>
  <c r="N1320" i="10" s="1"/>
  <c r="M1296" i="10"/>
  <c r="N1296" i="10" s="1"/>
  <c r="M1272" i="10"/>
  <c r="N1272" i="10" s="1"/>
  <c r="M1248" i="10"/>
  <c r="N1248" i="10" s="1"/>
  <c r="M1224" i="10"/>
  <c r="N1224" i="10" s="1"/>
  <c r="M1200" i="10"/>
  <c r="N1200" i="10" s="1"/>
  <c r="M1176" i="10"/>
  <c r="N1176" i="10" s="1"/>
  <c r="M1152" i="10"/>
  <c r="N1152" i="10" s="1"/>
  <c r="M1128" i="10"/>
  <c r="N1128" i="10" s="1"/>
  <c r="M1104" i="10"/>
  <c r="N1104" i="10" s="1"/>
  <c r="M1080" i="10"/>
  <c r="N1080" i="10" s="1"/>
  <c r="M1068" i="10"/>
  <c r="N1068" i="10" s="1"/>
  <c r="M1704" i="10"/>
  <c r="N1704" i="10" s="1"/>
  <c r="M1680" i="10"/>
  <c r="N1680" i="10" s="1"/>
  <c r="M1644" i="10"/>
  <c r="N1644" i="10" s="1"/>
  <c r="M1620" i="10"/>
  <c r="N1620" i="10" s="1"/>
  <c r="M1596" i="10"/>
  <c r="N1596" i="10" s="1"/>
  <c r="M1572" i="10"/>
  <c r="N1572" i="10" s="1"/>
  <c r="M1548" i="10"/>
  <c r="N1548" i="10" s="1"/>
  <c r="M1524" i="10"/>
  <c r="N1524" i="10" s="1"/>
  <c r="M1500" i="10"/>
  <c r="N1500" i="10" s="1"/>
  <c r="M1476" i="10"/>
  <c r="N1476" i="10" s="1"/>
  <c r="M1452" i="10"/>
  <c r="N1452" i="10" s="1"/>
  <c r="M1428" i="10"/>
  <c r="N1428" i="10" s="1"/>
  <c r="M1404" i="10"/>
  <c r="N1404" i="10" s="1"/>
  <c r="M1380" i="10"/>
  <c r="N1380" i="10" s="1"/>
  <c r="M1356" i="10"/>
  <c r="N1356" i="10" s="1"/>
  <c r="M1332" i="10"/>
  <c r="N1332" i="10" s="1"/>
  <c r="M1308" i="10"/>
  <c r="N1308" i="10" s="1"/>
  <c r="M1284" i="10"/>
  <c r="N1284" i="10" s="1"/>
  <c r="M1260" i="10"/>
  <c r="N1260" i="10" s="1"/>
  <c r="M1236" i="10"/>
  <c r="N1236" i="10" s="1"/>
  <c r="M1212" i="10"/>
  <c r="N1212" i="10" s="1"/>
  <c r="M1188" i="10"/>
  <c r="N1188" i="10" s="1"/>
  <c r="M1164" i="10"/>
  <c r="N1164" i="10" s="1"/>
  <c r="M1140" i="10"/>
  <c r="N1140" i="10" s="1"/>
  <c r="M1116" i="10"/>
  <c r="N1116" i="10" s="1"/>
  <c r="M1092" i="10"/>
  <c r="N1092" i="10" s="1"/>
  <c r="M1056" i="10"/>
  <c r="N1056" i="10" s="1"/>
  <c r="M12" i="10"/>
  <c r="N12" i="10" s="1"/>
  <c r="M1032" i="10"/>
  <c r="N1032" i="10" s="1"/>
  <c r="M1020" i="10"/>
  <c r="N1020" i="10" s="1"/>
  <c r="M1008" i="10"/>
  <c r="N1008" i="10" s="1"/>
  <c r="M996" i="10"/>
  <c r="N996" i="10" s="1"/>
  <c r="M984" i="10"/>
  <c r="N984" i="10" s="1"/>
  <c r="M972" i="10"/>
  <c r="N972" i="10" s="1"/>
  <c r="M960" i="10"/>
  <c r="N960" i="10" s="1"/>
  <c r="M948" i="10"/>
  <c r="N948" i="10" s="1"/>
  <c r="M936" i="10"/>
  <c r="N936" i="10" s="1"/>
  <c r="M924" i="10"/>
  <c r="N924" i="10" s="1"/>
  <c r="M912" i="10"/>
  <c r="N912" i="10" s="1"/>
  <c r="M900" i="10"/>
  <c r="N900" i="10" s="1"/>
  <c r="M888" i="10"/>
  <c r="N888" i="10" s="1"/>
  <c r="M876" i="10"/>
  <c r="N876" i="10" s="1"/>
  <c r="M864" i="10"/>
  <c r="N864" i="10" s="1"/>
  <c r="M852" i="10"/>
  <c r="N852" i="10" s="1"/>
  <c r="M840" i="10"/>
  <c r="N840" i="10" s="1"/>
  <c r="M828" i="10"/>
  <c r="N828" i="10" s="1"/>
  <c r="E21" i="12" s="1" a="1"/>
  <c r="E21" i="12" s="1"/>
  <c r="M816" i="10"/>
  <c r="N816" i="10" s="1"/>
  <c r="M804" i="10"/>
  <c r="N804" i="10" s="1"/>
  <c r="M792" i="10"/>
  <c r="N792" i="10" s="1"/>
  <c r="M780" i="10"/>
  <c r="N780" i="10" s="1"/>
  <c r="M768" i="10"/>
  <c r="N768" i="10" s="1"/>
  <c r="M756" i="10"/>
  <c r="N756" i="10" s="1"/>
  <c r="M744" i="10"/>
  <c r="N744" i="10" s="1"/>
  <c r="M732" i="10"/>
  <c r="N732" i="10" s="1"/>
  <c r="M720" i="10"/>
  <c r="N720" i="10" s="1"/>
  <c r="M708" i="10"/>
  <c r="N708" i="10" s="1"/>
  <c r="M696" i="10"/>
  <c r="N696" i="10" s="1"/>
  <c r="M684" i="10"/>
  <c r="N684" i="10" s="1"/>
  <c r="M672" i="10"/>
  <c r="N672" i="10" s="1"/>
  <c r="M660" i="10"/>
  <c r="N660" i="10" s="1"/>
  <c r="M648" i="10"/>
  <c r="N648" i="10" s="1"/>
  <c r="M636" i="10"/>
  <c r="N636" i="10" s="1"/>
  <c r="M624" i="10"/>
  <c r="N624" i="10" s="1"/>
  <c r="M612" i="10"/>
  <c r="N612" i="10" s="1"/>
  <c r="M600" i="10"/>
  <c r="N600" i="10" s="1"/>
  <c r="M588" i="10"/>
  <c r="N588" i="10" s="1"/>
  <c r="M576" i="10"/>
  <c r="N576" i="10" s="1"/>
  <c r="M564" i="10"/>
  <c r="N564" i="10" s="1"/>
  <c r="M552" i="10"/>
  <c r="N552" i="10" s="1"/>
  <c r="M540" i="10"/>
  <c r="N540" i="10" s="1"/>
  <c r="M528" i="10"/>
  <c r="N528" i="10" s="1"/>
  <c r="M516" i="10"/>
  <c r="N516" i="10" s="1"/>
  <c r="M504" i="10"/>
  <c r="N504" i="10" s="1"/>
  <c r="M492" i="10"/>
  <c r="N492" i="10" s="1"/>
  <c r="M480" i="10"/>
  <c r="N480" i="10" s="1"/>
  <c r="M468" i="10"/>
  <c r="N468" i="10" s="1"/>
  <c r="M456" i="10"/>
  <c r="N456" i="10" s="1"/>
  <c r="M444" i="10"/>
  <c r="N444" i="10" s="1"/>
  <c r="M432" i="10"/>
  <c r="N432" i="10" s="1"/>
  <c r="M420" i="10"/>
  <c r="N420" i="10" s="1"/>
  <c r="M408" i="10"/>
  <c r="N408" i="10" s="1"/>
  <c r="M396" i="10"/>
  <c r="N396" i="10" s="1"/>
  <c r="M384" i="10"/>
  <c r="N384" i="10" s="1"/>
  <c r="M372" i="10"/>
  <c r="N372" i="10" s="1"/>
  <c r="M360" i="10"/>
  <c r="N360" i="10" s="1"/>
  <c r="M348" i="10"/>
  <c r="N348" i="10" s="1"/>
  <c r="M336" i="10"/>
  <c r="N336" i="10" s="1"/>
  <c r="M324" i="10"/>
  <c r="N324" i="10" s="1"/>
  <c r="M312" i="10"/>
  <c r="N312" i="10" s="1"/>
  <c r="M300" i="10"/>
  <c r="N300" i="10" s="1"/>
  <c r="M288" i="10"/>
  <c r="N288" i="10" s="1"/>
  <c r="M276" i="10"/>
  <c r="N276" i="10" s="1"/>
  <c r="M264" i="10"/>
  <c r="N264" i="10" s="1"/>
  <c r="M252" i="10"/>
  <c r="N252" i="10" s="1"/>
  <c r="M240" i="10"/>
  <c r="N240" i="10" s="1"/>
  <c r="M228" i="10"/>
  <c r="N228" i="10" s="1"/>
  <c r="M216" i="10"/>
  <c r="N216" i="10" s="1"/>
  <c r="M204" i="10"/>
  <c r="N204" i="10" s="1"/>
  <c r="M192" i="10"/>
  <c r="N192" i="10" s="1"/>
  <c r="M180" i="10"/>
  <c r="N180" i="10" s="1"/>
  <c r="M168" i="10"/>
  <c r="N168" i="10" s="1"/>
  <c r="M156" i="10"/>
  <c r="N156" i="10" s="1"/>
  <c r="M144" i="10"/>
  <c r="N144" i="10" s="1"/>
  <c r="M132" i="10"/>
  <c r="N132" i="10" s="1"/>
  <c r="M120" i="10"/>
  <c r="N120" i="10" s="1"/>
  <c r="M108" i="10"/>
  <c r="N108" i="10" s="1"/>
  <c r="M96" i="10"/>
  <c r="N96" i="10" s="1"/>
  <c r="M84" i="10"/>
  <c r="N84" i="10" s="1"/>
  <c r="M72" i="10"/>
  <c r="N72" i="10" s="1"/>
  <c r="M60" i="10"/>
  <c r="N60" i="10" s="1"/>
  <c r="M48" i="10"/>
  <c r="N48" i="10" s="1"/>
  <c r="M36" i="10"/>
  <c r="N36" i="10" s="1"/>
  <c r="M24" i="10"/>
  <c r="N24" i="10" s="1"/>
  <c r="K13" i="12"/>
  <c r="K8" i="12"/>
  <c r="J6" i="11"/>
  <c r="I8" i="11"/>
  <c r="I13" i="11"/>
  <c r="M13" i="10"/>
  <c r="N13" i="10" s="1"/>
  <c r="M16" i="10"/>
  <c r="N16" i="10" s="1"/>
  <c r="M4" i="10"/>
  <c r="N4" i="10" s="1"/>
  <c r="M1708" i="10"/>
  <c r="N1708" i="10" s="1"/>
  <c r="M1696" i="10"/>
  <c r="N1696" i="10" s="1"/>
  <c r="M1684" i="10"/>
  <c r="N1684" i="10" s="1"/>
  <c r="M1672" i="10"/>
  <c r="N1672" i="10" s="1"/>
  <c r="M1660" i="10"/>
  <c r="N1660" i="10" s="1"/>
  <c r="M1648" i="10"/>
  <c r="N1648" i="10" s="1"/>
  <c r="M1636" i="10"/>
  <c r="N1636" i="10" s="1"/>
  <c r="M1624" i="10"/>
  <c r="N1624" i="10" s="1"/>
  <c r="M1612" i="10"/>
  <c r="N1612" i="10" s="1"/>
  <c r="M1600" i="10"/>
  <c r="N1600" i="10" s="1"/>
  <c r="M1588" i="10"/>
  <c r="N1588" i="10" s="1"/>
  <c r="M1576" i="10"/>
  <c r="N1576" i="10" s="1"/>
  <c r="M1564" i="10"/>
  <c r="N1564" i="10" s="1"/>
  <c r="M1552" i="10"/>
  <c r="N1552" i="10" s="1"/>
  <c r="M1540" i="10"/>
  <c r="N1540" i="10" s="1"/>
  <c r="M1528" i="10"/>
  <c r="N1528" i="10" s="1"/>
  <c r="M1516" i="10"/>
  <c r="N1516" i="10" s="1"/>
  <c r="M1504" i="10"/>
  <c r="N1504" i="10" s="1"/>
  <c r="M1492" i="10"/>
  <c r="N1492" i="10" s="1"/>
  <c r="M1480" i="10"/>
  <c r="N1480" i="10" s="1"/>
  <c r="M1468" i="10"/>
  <c r="N1468" i="10" s="1"/>
  <c r="M1456" i="10"/>
  <c r="N1456" i="10" s="1"/>
  <c r="M1444" i="10"/>
  <c r="N1444" i="10" s="1"/>
  <c r="M1432" i="10"/>
  <c r="N1432" i="10" s="1"/>
  <c r="M1420" i="10"/>
  <c r="N1420" i="10" s="1"/>
  <c r="M1408" i="10"/>
  <c r="N1408" i="10" s="1"/>
  <c r="M1396" i="10"/>
  <c r="N1396" i="10" s="1"/>
  <c r="M1384" i="10"/>
  <c r="N1384" i="10" s="1"/>
  <c r="M1372" i="10"/>
  <c r="N1372" i="10" s="1"/>
  <c r="M1360" i="10"/>
  <c r="N1360" i="10" s="1"/>
  <c r="M1348" i="10"/>
  <c r="N1348" i="10" s="1"/>
  <c r="M1336" i="10"/>
  <c r="N1336" i="10" s="1"/>
  <c r="M1324" i="10"/>
  <c r="N1324" i="10" s="1"/>
  <c r="M1312" i="10"/>
  <c r="N1312" i="10" s="1"/>
  <c r="M1300" i="10"/>
  <c r="N1300" i="10" s="1"/>
  <c r="M1288" i="10"/>
  <c r="N1288" i="10" s="1"/>
  <c r="M1276" i="10"/>
  <c r="N1276" i="10" s="1"/>
  <c r="M1264" i="10"/>
  <c r="N1264" i="10" s="1"/>
  <c r="M1252" i="10"/>
  <c r="N1252" i="10" s="1"/>
  <c r="M1240" i="10"/>
  <c r="N1240" i="10" s="1"/>
  <c r="M1228" i="10"/>
  <c r="N1228" i="10" s="1"/>
  <c r="M1216" i="10"/>
  <c r="N1216" i="10" s="1"/>
  <c r="M1204" i="10"/>
  <c r="N1204" i="10" s="1"/>
  <c r="M1192" i="10"/>
  <c r="N1192" i="10" s="1"/>
  <c r="M1180" i="10"/>
  <c r="N1180" i="10" s="1"/>
  <c r="M1168" i="10"/>
  <c r="N1168" i="10" s="1"/>
  <c r="M1156" i="10"/>
  <c r="N1156" i="10" s="1"/>
  <c r="M1144" i="10"/>
  <c r="N1144" i="10" s="1"/>
  <c r="M1132" i="10"/>
  <c r="N1132" i="10" s="1"/>
  <c r="M1120" i="10"/>
  <c r="N1120" i="10" s="1"/>
  <c r="M1108" i="10"/>
  <c r="N1108" i="10" s="1"/>
  <c r="M1096" i="10"/>
  <c r="N1096" i="10" s="1"/>
  <c r="M1084" i="10"/>
  <c r="N1084" i="10" s="1"/>
  <c r="M1072" i="10"/>
  <c r="N1072" i="10" s="1"/>
  <c r="M1060" i="10"/>
  <c r="N1060" i="10" s="1"/>
  <c r="M1048" i="10"/>
  <c r="N1048" i="10" s="1"/>
  <c r="M1036" i="10"/>
  <c r="N1036" i="10" s="1"/>
  <c r="M1024" i="10"/>
  <c r="N1024" i="10" s="1"/>
  <c r="M1012" i="10"/>
  <c r="N1012" i="10" s="1"/>
  <c r="M1000" i="10"/>
  <c r="N1000" i="10" s="1"/>
  <c r="M988" i="10"/>
  <c r="N988" i="10" s="1"/>
  <c r="M976" i="10"/>
  <c r="N976" i="10" s="1"/>
  <c r="M964" i="10"/>
  <c r="N964" i="10" s="1"/>
  <c r="M952" i="10"/>
  <c r="N952" i="10" s="1"/>
  <c r="M940" i="10"/>
  <c r="N940" i="10" s="1"/>
  <c r="M928" i="10"/>
  <c r="N928" i="10" s="1"/>
  <c r="M916" i="10"/>
  <c r="N916" i="10" s="1"/>
  <c r="M904" i="10"/>
  <c r="N904" i="10" s="1"/>
  <c r="M892" i="10"/>
  <c r="N892" i="10" s="1"/>
  <c r="M880" i="10"/>
  <c r="N880" i="10" s="1"/>
  <c r="M868" i="10"/>
  <c r="N868" i="10" s="1"/>
  <c r="M856" i="10"/>
  <c r="N856" i="10" s="1"/>
  <c r="M844" i="10"/>
  <c r="N844" i="10" s="1"/>
  <c r="M832" i="10"/>
  <c r="N832" i="10" s="1"/>
  <c r="M820" i="10"/>
  <c r="N820" i="10" s="1"/>
  <c r="M808" i="10"/>
  <c r="N808" i="10" s="1"/>
  <c r="M796" i="10"/>
  <c r="N796" i="10" s="1"/>
  <c r="M784" i="10"/>
  <c r="N784" i="10" s="1"/>
  <c r="M772" i="10"/>
  <c r="N772" i="10" s="1"/>
  <c r="M760" i="10"/>
  <c r="N760" i="10" s="1"/>
  <c r="M748" i="10"/>
  <c r="N748" i="10" s="1"/>
  <c r="M736" i="10"/>
  <c r="N736" i="10" s="1"/>
  <c r="M724" i="10"/>
  <c r="N724" i="10" s="1"/>
  <c r="M712" i="10"/>
  <c r="N712" i="10" s="1"/>
  <c r="M700" i="10"/>
  <c r="N700" i="10" s="1"/>
  <c r="M688" i="10"/>
  <c r="N688" i="10" s="1"/>
  <c r="M676" i="10"/>
  <c r="N676" i="10" s="1"/>
  <c r="M664" i="10"/>
  <c r="N664" i="10" s="1"/>
  <c r="M652" i="10"/>
  <c r="N652" i="10" s="1"/>
  <c r="M640" i="10"/>
  <c r="N640" i="10" s="1"/>
  <c r="M628" i="10"/>
  <c r="N628" i="10" s="1"/>
  <c r="M616" i="10"/>
  <c r="N616" i="10" s="1"/>
  <c r="M604" i="10"/>
  <c r="N604" i="10" s="1"/>
  <c r="M592" i="10"/>
  <c r="N592" i="10" s="1"/>
  <c r="M580" i="10"/>
  <c r="N580" i="10" s="1"/>
  <c r="M568" i="10"/>
  <c r="N568" i="10" s="1"/>
  <c r="M556" i="10"/>
  <c r="N556" i="10" s="1"/>
  <c r="M544" i="10"/>
  <c r="N544" i="10" s="1"/>
  <c r="M532" i="10"/>
  <c r="N532" i="10" s="1"/>
  <c r="M520" i="10"/>
  <c r="N520" i="10" s="1"/>
  <c r="M508" i="10"/>
  <c r="N508" i="10" s="1"/>
  <c r="M496" i="10"/>
  <c r="N496" i="10" s="1"/>
  <c r="M484" i="10"/>
  <c r="N484" i="10" s="1"/>
  <c r="M472" i="10"/>
  <c r="N472" i="10" s="1"/>
  <c r="M460" i="10"/>
  <c r="N460" i="10" s="1"/>
  <c r="M448" i="10"/>
  <c r="N448" i="10" s="1"/>
  <c r="M436" i="10"/>
  <c r="N436" i="10" s="1"/>
  <c r="M424" i="10"/>
  <c r="N424" i="10" s="1"/>
  <c r="M412" i="10"/>
  <c r="N412" i="10" s="1"/>
  <c r="M400" i="10"/>
  <c r="N400" i="10" s="1"/>
  <c r="M388" i="10"/>
  <c r="N388" i="10" s="1"/>
  <c r="M376" i="10"/>
  <c r="N376" i="10" s="1"/>
  <c r="M364" i="10"/>
  <c r="N364" i="10" s="1"/>
  <c r="M352" i="10"/>
  <c r="N352" i="10" s="1"/>
  <c r="M340" i="10"/>
  <c r="N340" i="10" s="1"/>
  <c r="M328" i="10"/>
  <c r="N328" i="10" s="1"/>
  <c r="M316" i="10"/>
  <c r="N316" i="10" s="1"/>
  <c r="M304" i="10"/>
  <c r="N304" i="10" s="1"/>
  <c r="M292" i="10"/>
  <c r="N292" i="10" s="1"/>
  <c r="M280" i="10"/>
  <c r="N280" i="10" s="1"/>
  <c r="M268" i="10"/>
  <c r="N268" i="10" s="1"/>
  <c r="M256" i="10"/>
  <c r="N256" i="10" s="1"/>
  <c r="M244" i="10"/>
  <c r="N244" i="10" s="1"/>
  <c r="M232" i="10"/>
  <c r="N232" i="10" s="1"/>
  <c r="M220" i="10"/>
  <c r="N220" i="10" s="1"/>
  <c r="M208" i="10"/>
  <c r="N208" i="10" s="1"/>
  <c r="M196" i="10"/>
  <c r="N196" i="10" s="1"/>
  <c r="M184" i="10"/>
  <c r="N184" i="10" s="1"/>
  <c r="M172" i="10"/>
  <c r="N172" i="10" s="1"/>
  <c r="M160" i="10"/>
  <c r="N160" i="10" s="1"/>
  <c r="M148" i="10"/>
  <c r="N148" i="10" s="1"/>
  <c r="M136" i="10"/>
  <c r="N136" i="10" s="1"/>
  <c r="M124" i="10"/>
  <c r="N124" i="10" s="1"/>
  <c r="M112" i="10"/>
  <c r="N112" i="10" s="1"/>
  <c r="M100" i="10"/>
  <c r="N100" i="10" s="1"/>
  <c r="M88" i="10"/>
  <c r="N88" i="10" s="1"/>
  <c r="M76" i="10"/>
  <c r="N76" i="10" s="1"/>
  <c r="M64" i="10"/>
  <c r="N64" i="10" s="1"/>
  <c r="M52" i="10"/>
  <c r="N52" i="10" s="1"/>
  <c r="M40" i="10"/>
  <c r="N40" i="10" s="1"/>
  <c r="M28" i="10"/>
  <c r="N28" i="10" s="1"/>
  <c r="M1707" i="10"/>
  <c r="N1707" i="10" s="1"/>
  <c r="M1695" i="10"/>
  <c r="N1695" i="10" s="1"/>
  <c r="M1683" i="10"/>
  <c r="N1683" i="10" s="1"/>
  <c r="M1671" i="10"/>
  <c r="N1671" i="10" s="1"/>
  <c r="M1659" i="10"/>
  <c r="N1659" i="10" s="1"/>
  <c r="M1647" i="10"/>
  <c r="N1647" i="10" s="1"/>
  <c r="M1635" i="10"/>
  <c r="N1635" i="10" s="1"/>
  <c r="M1623" i="10"/>
  <c r="N1623" i="10" s="1"/>
  <c r="M1611" i="10"/>
  <c r="N1611" i="10" s="1"/>
  <c r="M1599" i="10"/>
  <c r="N1599" i="10" s="1"/>
  <c r="M1587" i="10"/>
  <c r="N1587" i="10" s="1"/>
  <c r="M1575" i="10"/>
  <c r="N1575" i="10" s="1"/>
  <c r="M1563" i="10"/>
  <c r="N1563" i="10" s="1"/>
  <c r="M1551" i="10"/>
  <c r="N1551" i="10" s="1"/>
  <c r="M1539" i="10"/>
  <c r="N1539" i="10" s="1"/>
  <c r="M1527" i="10"/>
  <c r="N1527" i="10" s="1"/>
  <c r="M1515" i="10"/>
  <c r="N1515" i="10" s="1"/>
  <c r="M1503" i="10"/>
  <c r="N1503" i="10" s="1"/>
  <c r="M1491" i="10"/>
  <c r="N1491" i="10" s="1"/>
  <c r="M1479" i="10"/>
  <c r="N1479" i="10" s="1"/>
  <c r="M1467" i="10"/>
  <c r="N1467" i="10" s="1"/>
  <c r="M1455" i="10"/>
  <c r="N1455" i="10" s="1"/>
  <c r="M1443" i="10"/>
  <c r="N1443" i="10" s="1"/>
  <c r="M1431" i="10"/>
  <c r="N1431" i="10" s="1"/>
  <c r="M1419" i="10"/>
  <c r="N1419" i="10" s="1"/>
  <c r="M1407" i="10"/>
  <c r="N1407" i="10" s="1"/>
  <c r="M1395" i="10"/>
  <c r="N1395" i="10" s="1"/>
  <c r="M1383" i="10"/>
  <c r="N1383" i="10" s="1"/>
  <c r="M1371" i="10"/>
  <c r="N1371" i="10" s="1"/>
  <c r="M1359" i="10"/>
  <c r="N1359" i="10" s="1"/>
  <c r="M1347" i="10"/>
  <c r="N1347" i="10" s="1"/>
  <c r="M1335" i="10"/>
  <c r="N1335" i="10" s="1"/>
  <c r="M1323" i="10"/>
  <c r="N1323" i="10" s="1"/>
  <c r="M1311" i="10"/>
  <c r="N1311" i="10" s="1"/>
  <c r="M1299" i="10"/>
  <c r="N1299" i="10" s="1"/>
  <c r="M1287" i="10"/>
  <c r="N1287" i="10" s="1"/>
  <c r="M1275" i="10"/>
  <c r="N1275" i="10" s="1"/>
  <c r="M1263" i="10"/>
  <c r="N1263" i="10" s="1"/>
  <c r="M1251" i="10"/>
  <c r="N1251" i="10" s="1"/>
  <c r="M1239" i="10"/>
  <c r="N1239" i="10" s="1"/>
  <c r="M1227" i="10"/>
  <c r="N1227" i="10" s="1"/>
  <c r="M1215" i="10"/>
  <c r="N1215" i="10" s="1"/>
  <c r="M1203" i="10"/>
  <c r="N1203" i="10" s="1"/>
  <c r="M1191" i="10"/>
  <c r="N1191" i="10" s="1"/>
  <c r="M1179" i="10"/>
  <c r="N1179" i="10" s="1"/>
  <c r="M1167" i="10"/>
  <c r="N1167" i="10" s="1"/>
  <c r="M1155" i="10"/>
  <c r="N1155" i="10" s="1"/>
  <c r="M1143" i="10"/>
  <c r="N1143" i="10" s="1"/>
  <c r="M1131" i="10"/>
  <c r="N1131" i="10" s="1"/>
  <c r="M1119" i="10"/>
  <c r="N1119" i="10" s="1"/>
  <c r="M1107" i="10"/>
  <c r="N1107" i="10" s="1"/>
  <c r="M1095" i="10"/>
  <c r="N1095" i="10" s="1"/>
  <c r="M1083" i="10"/>
  <c r="N1083" i="10" s="1"/>
  <c r="M1071" i="10"/>
  <c r="N1071" i="10" s="1"/>
  <c r="M1059" i="10"/>
  <c r="N1059" i="10" s="1"/>
  <c r="M1047" i="10"/>
  <c r="N1047" i="10" s="1"/>
  <c r="M15" i="10"/>
  <c r="N15" i="10" s="1"/>
  <c r="M3" i="10"/>
  <c r="N3" i="10" s="1"/>
  <c r="C21" i="8" s="1" a="1"/>
  <c r="C21" i="8" s="1"/>
  <c r="M1035" i="10"/>
  <c r="N1035" i="10" s="1"/>
  <c r="M1023" i="10"/>
  <c r="N1023" i="10" s="1"/>
  <c r="M1011" i="10"/>
  <c r="N1011" i="10" s="1"/>
  <c r="M999" i="10"/>
  <c r="N999" i="10" s="1"/>
  <c r="M987" i="10"/>
  <c r="N987" i="10" s="1"/>
  <c r="M975" i="10"/>
  <c r="N975" i="10" s="1"/>
  <c r="M963" i="10"/>
  <c r="N963" i="10" s="1"/>
  <c r="M951" i="10"/>
  <c r="N951" i="10" s="1"/>
  <c r="M939" i="10"/>
  <c r="N939" i="10" s="1"/>
  <c r="M927" i="10"/>
  <c r="N927" i="10" s="1"/>
  <c r="M915" i="10"/>
  <c r="N915" i="10" s="1"/>
  <c r="M903" i="10"/>
  <c r="N903" i="10" s="1"/>
  <c r="M891" i="10"/>
  <c r="N891" i="10" s="1"/>
  <c r="M879" i="10"/>
  <c r="N879" i="10" s="1"/>
  <c r="M867" i="10"/>
  <c r="N867" i="10" s="1"/>
  <c r="M855" i="10"/>
  <c r="N855" i="10" s="1"/>
  <c r="M843" i="10"/>
  <c r="N843" i="10" s="1"/>
  <c r="M831" i="10"/>
  <c r="N831" i="10" s="1"/>
  <c r="M819" i="10"/>
  <c r="N819" i="10" s="1"/>
  <c r="M807" i="10"/>
  <c r="N807" i="10" s="1"/>
  <c r="M795" i="10"/>
  <c r="N795" i="10" s="1"/>
  <c r="M783" i="10"/>
  <c r="N783" i="10" s="1"/>
  <c r="M771" i="10"/>
  <c r="N771" i="10" s="1"/>
  <c r="M759" i="10"/>
  <c r="N759" i="10" s="1"/>
  <c r="M747" i="10"/>
  <c r="N747" i="10" s="1"/>
  <c r="M735" i="10"/>
  <c r="N735" i="10" s="1"/>
  <c r="M723" i="10"/>
  <c r="N723" i="10" s="1"/>
  <c r="M711" i="10"/>
  <c r="N711" i="10" s="1"/>
  <c r="M699" i="10"/>
  <c r="N699" i="10" s="1"/>
  <c r="M687" i="10"/>
  <c r="N687" i="10" s="1"/>
  <c r="M675" i="10"/>
  <c r="N675" i="10" s="1"/>
  <c r="M663" i="10"/>
  <c r="N663" i="10" s="1"/>
  <c r="M651" i="10"/>
  <c r="N651" i="10" s="1"/>
  <c r="M639" i="10"/>
  <c r="N639" i="10" s="1"/>
  <c r="M627" i="10"/>
  <c r="N627" i="10" s="1"/>
  <c r="M615" i="10"/>
  <c r="N615" i="10" s="1"/>
  <c r="M603" i="10"/>
  <c r="N603" i="10" s="1"/>
  <c r="M591" i="10"/>
  <c r="N591" i="10" s="1"/>
  <c r="M579" i="10"/>
  <c r="N579" i="10" s="1"/>
  <c r="M567" i="10"/>
  <c r="N567" i="10" s="1"/>
  <c r="M555" i="10"/>
  <c r="N555" i="10" s="1"/>
  <c r="M543" i="10"/>
  <c r="N543" i="10" s="1"/>
  <c r="M531" i="10"/>
  <c r="N531" i="10" s="1"/>
  <c r="M519" i="10"/>
  <c r="N519" i="10" s="1"/>
  <c r="M507" i="10"/>
  <c r="N507" i="10" s="1"/>
  <c r="M495" i="10"/>
  <c r="N495" i="10" s="1"/>
  <c r="M483" i="10"/>
  <c r="N483" i="10" s="1"/>
  <c r="M471" i="10"/>
  <c r="N471" i="10" s="1"/>
  <c r="M459" i="10"/>
  <c r="N459" i="10" s="1"/>
  <c r="M447" i="10"/>
  <c r="N447" i="10" s="1"/>
  <c r="M435" i="10"/>
  <c r="N435" i="10" s="1"/>
  <c r="M423" i="10"/>
  <c r="N423" i="10" s="1"/>
  <c r="M411" i="10"/>
  <c r="N411" i="10" s="1"/>
  <c r="M399" i="10"/>
  <c r="N399" i="10" s="1"/>
  <c r="M387" i="10"/>
  <c r="N387" i="10" s="1"/>
  <c r="M375" i="10"/>
  <c r="N375" i="10" s="1"/>
  <c r="M363" i="10"/>
  <c r="N363" i="10" s="1"/>
  <c r="M351" i="10"/>
  <c r="N351" i="10" s="1"/>
  <c r="M339" i="10"/>
  <c r="N339" i="10" s="1"/>
  <c r="M327" i="10"/>
  <c r="N327" i="10" s="1"/>
  <c r="M315" i="10"/>
  <c r="N315" i="10" s="1"/>
  <c r="M303" i="10"/>
  <c r="N303" i="10" s="1"/>
  <c r="M291" i="10"/>
  <c r="N291" i="10" s="1"/>
  <c r="M279" i="10"/>
  <c r="N279" i="10" s="1"/>
  <c r="M267" i="10"/>
  <c r="N267" i="10" s="1"/>
  <c r="M255" i="10"/>
  <c r="N255" i="10" s="1"/>
  <c r="M243" i="10"/>
  <c r="N243" i="10" s="1"/>
  <c r="M231" i="10"/>
  <c r="N231" i="10" s="1"/>
  <c r="M219" i="10"/>
  <c r="N219" i="10" s="1"/>
  <c r="M207" i="10"/>
  <c r="N207" i="10" s="1"/>
  <c r="M195" i="10"/>
  <c r="N195" i="10" s="1"/>
  <c r="M183" i="10"/>
  <c r="N183" i="10" s="1"/>
  <c r="M171" i="10"/>
  <c r="N171" i="10" s="1"/>
  <c r="M159" i="10"/>
  <c r="N159" i="10" s="1"/>
  <c r="M147" i="10"/>
  <c r="N147" i="10" s="1"/>
  <c r="M135" i="10"/>
  <c r="N135" i="10" s="1"/>
  <c r="M123" i="10"/>
  <c r="N123" i="10" s="1"/>
  <c r="M111" i="10"/>
  <c r="N111" i="10" s="1"/>
  <c r="M99" i="10"/>
  <c r="N99" i="10" s="1"/>
  <c r="M87" i="10"/>
  <c r="N87" i="10" s="1"/>
  <c r="M75" i="10"/>
  <c r="N75" i="10" s="1"/>
  <c r="M63" i="10"/>
  <c r="N63" i="10" s="1"/>
  <c r="M51" i="10"/>
  <c r="N51" i="10" s="1"/>
  <c r="M39" i="10"/>
  <c r="N39" i="10" s="1"/>
  <c r="M27" i="10"/>
  <c r="N27" i="10" s="1"/>
  <c r="E20" i="11" a="1"/>
  <c r="E20" i="11" s="1"/>
  <c r="M703" i="10"/>
  <c r="N703" i="10" s="1"/>
  <c r="M1651" i="10"/>
  <c r="N1651" i="10" s="1"/>
  <c r="M1675" i="10"/>
  <c r="N1675" i="10" s="1"/>
  <c r="M1615" i="10"/>
  <c r="N1615" i="10" s="1"/>
  <c r="M1579" i="10"/>
  <c r="N1579" i="10" s="1"/>
  <c r="M1555" i="10"/>
  <c r="N1555" i="10" s="1"/>
  <c r="M1507" i="10"/>
  <c r="N1507" i="10" s="1"/>
  <c r="M1483" i="10"/>
  <c r="N1483" i="10" s="1"/>
  <c r="M1447" i="10"/>
  <c r="N1447" i="10" s="1"/>
  <c r="M1423" i="10"/>
  <c r="N1423" i="10" s="1"/>
  <c r="M1387" i="10"/>
  <c r="N1387" i="10" s="1"/>
  <c r="M1351" i="10"/>
  <c r="N1351" i="10" s="1"/>
  <c r="M1315" i="10"/>
  <c r="N1315" i="10" s="1"/>
  <c r="M1279" i="10"/>
  <c r="N1279" i="10" s="1"/>
  <c r="M1231" i="10"/>
  <c r="N1231" i="10" s="1"/>
  <c r="M1087" i="10"/>
  <c r="N1087" i="10" s="1"/>
  <c r="M19" i="10"/>
  <c r="N19" i="10" s="1"/>
  <c r="M1711" i="10"/>
  <c r="N1711" i="10" s="1"/>
  <c r="M1687" i="10"/>
  <c r="N1687" i="10" s="1"/>
  <c r="M1639" i="10"/>
  <c r="N1639" i="10" s="1"/>
  <c r="M1603" i="10"/>
  <c r="N1603" i="10" s="1"/>
  <c r="M1543" i="10"/>
  <c r="N1543" i="10" s="1"/>
  <c r="M1495" i="10"/>
  <c r="N1495" i="10" s="1"/>
  <c r="M1459" i="10"/>
  <c r="N1459" i="10" s="1"/>
  <c r="M1411" i="10"/>
  <c r="N1411" i="10" s="1"/>
  <c r="M1375" i="10"/>
  <c r="N1375" i="10" s="1"/>
  <c r="M1339" i="10"/>
  <c r="N1339" i="10" s="1"/>
  <c r="M1303" i="10"/>
  <c r="N1303" i="10" s="1"/>
  <c r="M1255" i="10"/>
  <c r="N1255" i="10" s="1"/>
  <c r="M1075" i="10"/>
  <c r="N1075" i="10" s="1"/>
  <c r="M1699" i="10"/>
  <c r="N1699" i="10" s="1"/>
  <c r="M1663" i="10"/>
  <c r="N1663" i="10" s="1"/>
  <c r="M1627" i="10"/>
  <c r="N1627" i="10" s="1"/>
  <c r="M1591" i="10"/>
  <c r="N1591" i="10" s="1"/>
  <c r="M1567" i="10"/>
  <c r="N1567" i="10" s="1"/>
  <c r="M1519" i="10"/>
  <c r="N1519" i="10" s="1"/>
  <c r="M1471" i="10"/>
  <c r="N1471" i="10" s="1"/>
  <c r="M1435" i="10"/>
  <c r="N1435" i="10" s="1"/>
  <c r="M1399" i="10"/>
  <c r="N1399" i="10" s="1"/>
  <c r="M1363" i="10"/>
  <c r="N1363" i="10" s="1"/>
  <c r="M1327" i="10"/>
  <c r="N1327" i="10" s="1"/>
  <c r="M1291" i="10"/>
  <c r="N1291" i="10" s="1"/>
  <c r="M1267" i="10"/>
  <c r="N1267" i="10" s="1"/>
  <c r="M1243" i="10"/>
  <c r="N1243" i="10" s="1"/>
  <c r="M1219" i="10"/>
  <c r="N1219" i="10" s="1"/>
  <c r="M1207" i="10"/>
  <c r="N1207" i="10" s="1"/>
  <c r="M1195" i="10"/>
  <c r="N1195" i="10" s="1"/>
  <c r="M1183" i="10"/>
  <c r="N1183" i="10" s="1"/>
  <c r="M1171" i="10"/>
  <c r="N1171" i="10" s="1"/>
  <c r="M1159" i="10"/>
  <c r="N1159" i="10" s="1"/>
  <c r="M1147" i="10"/>
  <c r="N1147" i="10" s="1"/>
  <c r="M1135" i="10"/>
  <c r="N1135" i="10" s="1"/>
  <c r="M1123" i="10"/>
  <c r="N1123" i="10" s="1"/>
  <c r="M1111" i="10"/>
  <c r="N1111" i="10" s="1"/>
  <c r="M1099" i="10"/>
  <c r="N1099" i="10" s="1"/>
  <c r="M1063" i="10"/>
  <c r="N1063" i="10" s="1"/>
  <c r="M1531" i="10"/>
  <c r="N1531" i="10" s="1"/>
  <c r="M1051" i="10"/>
  <c r="N1051" i="10" s="1"/>
  <c r="M1027" i="10"/>
  <c r="N1027" i="10" s="1"/>
  <c r="M1015" i="10"/>
  <c r="N1015" i="10" s="1"/>
  <c r="M1003" i="10"/>
  <c r="N1003" i="10" s="1"/>
  <c r="M991" i="10"/>
  <c r="N991" i="10" s="1"/>
  <c r="M979" i="10"/>
  <c r="N979" i="10" s="1"/>
  <c r="M967" i="10"/>
  <c r="N967" i="10" s="1"/>
  <c r="M955" i="10"/>
  <c r="N955" i="10" s="1"/>
  <c r="M943" i="10"/>
  <c r="N943" i="10" s="1"/>
  <c r="M931" i="10"/>
  <c r="N931" i="10" s="1"/>
  <c r="M919" i="10"/>
  <c r="N919" i="10" s="1"/>
  <c r="M907" i="10"/>
  <c r="N907" i="10" s="1"/>
  <c r="M895" i="10"/>
  <c r="N895" i="10" s="1"/>
  <c r="M883" i="10"/>
  <c r="N883" i="10" s="1"/>
  <c r="M871" i="10"/>
  <c r="N871" i="10" s="1"/>
  <c r="M859" i="10"/>
  <c r="N859" i="10" s="1"/>
  <c r="M847" i="10"/>
  <c r="N847" i="10" s="1"/>
  <c r="M835" i="10"/>
  <c r="N835" i="10" s="1"/>
  <c r="M823" i="10"/>
  <c r="N823" i="10" s="1"/>
  <c r="M811" i="10"/>
  <c r="N811" i="10" s="1"/>
  <c r="M799" i="10"/>
  <c r="N799" i="10" s="1"/>
  <c r="M787" i="10"/>
  <c r="N787" i="10" s="1"/>
  <c r="M775" i="10"/>
  <c r="N775" i="10" s="1"/>
  <c r="M763" i="10"/>
  <c r="N763" i="10" s="1"/>
  <c r="M751" i="10"/>
  <c r="N751" i="10" s="1"/>
  <c r="M739" i="10"/>
  <c r="N739" i="10" s="1"/>
  <c r="M727" i="10"/>
  <c r="N727" i="10" s="1"/>
  <c r="M715" i="10"/>
  <c r="N715" i="10" s="1"/>
  <c r="M691" i="10"/>
  <c r="N691" i="10" s="1"/>
  <c r="M679" i="10"/>
  <c r="N679" i="10" s="1"/>
  <c r="M667" i="10"/>
  <c r="N667" i="10" s="1"/>
  <c r="M655" i="10"/>
  <c r="N655" i="10" s="1"/>
  <c r="M643" i="10"/>
  <c r="N643" i="10" s="1"/>
  <c r="M631" i="10"/>
  <c r="N631" i="10" s="1"/>
  <c r="M619" i="10"/>
  <c r="N619" i="10" s="1"/>
  <c r="M607" i="10"/>
  <c r="N607" i="10" s="1"/>
  <c r="M595" i="10"/>
  <c r="N595" i="10" s="1"/>
  <c r="M583" i="10"/>
  <c r="N583" i="10" s="1"/>
  <c r="M571" i="10"/>
  <c r="N571" i="10" s="1"/>
  <c r="M559" i="10"/>
  <c r="N559" i="10" s="1"/>
  <c r="M547" i="10"/>
  <c r="N547" i="10" s="1"/>
  <c r="M535" i="10"/>
  <c r="N535" i="10" s="1"/>
  <c r="M523" i="10"/>
  <c r="N523" i="10" s="1"/>
  <c r="M511" i="10"/>
  <c r="N511" i="10" s="1"/>
  <c r="M499" i="10"/>
  <c r="N499" i="10" s="1"/>
  <c r="M487" i="10"/>
  <c r="N487" i="10" s="1"/>
  <c r="M475" i="10"/>
  <c r="N475" i="10" s="1"/>
  <c r="M463" i="10"/>
  <c r="N463" i="10" s="1"/>
  <c r="M451" i="10"/>
  <c r="N451" i="10" s="1"/>
  <c r="M439" i="10"/>
  <c r="N439" i="10" s="1"/>
  <c r="M427" i="10"/>
  <c r="N427" i="10" s="1"/>
  <c r="M415" i="10"/>
  <c r="N415" i="10" s="1"/>
  <c r="M403" i="10"/>
  <c r="N403" i="10" s="1"/>
  <c r="M391" i="10"/>
  <c r="N391" i="10" s="1"/>
  <c r="M379" i="10"/>
  <c r="N379" i="10" s="1"/>
  <c r="M367" i="10"/>
  <c r="N367" i="10" s="1"/>
  <c r="M355" i="10"/>
  <c r="N355" i="10" s="1"/>
  <c r="M343" i="10"/>
  <c r="N343" i="10" s="1"/>
  <c r="M331" i="10"/>
  <c r="N331" i="10" s="1"/>
  <c r="M319" i="10"/>
  <c r="N319" i="10" s="1"/>
  <c r="M307" i="10"/>
  <c r="N307" i="10" s="1"/>
  <c r="M295" i="10"/>
  <c r="N295" i="10" s="1"/>
  <c r="M283" i="10"/>
  <c r="N283" i="10" s="1"/>
  <c r="M271" i="10"/>
  <c r="N271" i="10" s="1"/>
  <c r="M259" i="10"/>
  <c r="N259" i="10" s="1"/>
  <c r="M247" i="10"/>
  <c r="N247" i="10" s="1"/>
  <c r="M235" i="10"/>
  <c r="N235" i="10" s="1"/>
  <c r="M223" i="10"/>
  <c r="N223" i="10" s="1"/>
  <c r="M211" i="10"/>
  <c r="N211" i="10" s="1"/>
  <c r="M199" i="10"/>
  <c r="N199" i="10" s="1"/>
  <c r="M187" i="10"/>
  <c r="N187" i="10" s="1"/>
  <c r="M175" i="10"/>
  <c r="N175" i="10" s="1"/>
  <c r="M163" i="10"/>
  <c r="N163" i="10" s="1"/>
  <c r="M151" i="10"/>
  <c r="N151" i="10" s="1"/>
  <c r="M139" i="10"/>
  <c r="N139" i="10" s="1"/>
  <c r="M127" i="10"/>
  <c r="N127" i="10" s="1"/>
  <c r="M115" i="10"/>
  <c r="N115" i="10" s="1"/>
  <c r="M103" i="10"/>
  <c r="N103" i="10" s="1"/>
  <c r="M91" i="10"/>
  <c r="N91" i="10" s="1"/>
  <c r="M79" i="10"/>
  <c r="N79" i="10" s="1"/>
  <c r="M67" i="10"/>
  <c r="N67" i="10" s="1"/>
  <c r="M55" i="10"/>
  <c r="N55" i="10" s="1"/>
  <c r="M43" i="10"/>
  <c r="N43" i="10" s="1"/>
  <c r="M31" i="10"/>
  <c r="N31" i="10" s="1"/>
  <c r="M18" i="10"/>
  <c r="N18" i="10" s="1"/>
  <c r="M6" i="10"/>
  <c r="N6" i="10" s="1"/>
  <c r="M1709" i="10"/>
  <c r="N1709" i="10" s="1"/>
  <c r="M1697" i="10"/>
  <c r="N1697" i="10" s="1"/>
  <c r="M1685" i="10"/>
  <c r="N1685" i="10" s="1"/>
  <c r="M1673" i="10"/>
  <c r="N1673" i="10" s="1"/>
  <c r="M1661" i="10"/>
  <c r="N1661" i="10" s="1"/>
  <c r="M1649" i="10"/>
  <c r="N1649" i="10" s="1"/>
  <c r="M1637" i="10"/>
  <c r="N1637" i="10" s="1"/>
  <c r="M1625" i="10"/>
  <c r="N1625" i="10" s="1"/>
  <c r="M1613" i="10"/>
  <c r="N1613" i="10" s="1"/>
  <c r="M1601" i="10"/>
  <c r="N1601" i="10" s="1"/>
  <c r="M1589" i="10"/>
  <c r="N1589" i="10" s="1"/>
  <c r="M1577" i="10"/>
  <c r="N1577" i="10" s="1"/>
  <c r="M1565" i="10"/>
  <c r="N1565" i="10" s="1"/>
  <c r="M1553" i="10"/>
  <c r="N1553" i="10" s="1"/>
  <c r="M1541" i="10"/>
  <c r="N1541" i="10" s="1"/>
  <c r="M1529" i="10"/>
  <c r="N1529" i="10" s="1"/>
  <c r="M1517" i="10"/>
  <c r="N1517" i="10" s="1"/>
  <c r="M1505" i="10"/>
  <c r="N1505" i="10" s="1"/>
  <c r="M1493" i="10"/>
  <c r="N1493" i="10" s="1"/>
  <c r="M1481" i="10"/>
  <c r="N1481" i="10" s="1"/>
  <c r="M1469" i="10"/>
  <c r="N1469" i="10" s="1"/>
  <c r="M1457" i="10"/>
  <c r="N1457" i="10" s="1"/>
  <c r="M1445" i="10"/>
  <c r="N1445" i="10" s="1"/>
  <c r="M1433" i="10"/>
  <c r="N1433" i="10" s="1"/>
  <c r="M1421" i="10"/>
  <c r="N1421" i="10" s="1"/>
  <c r="M1409" i="10"/>
  <c r="N1409" i="10" s="1"/>
  <c r="M1397" i="10"/>
  <c r="N1397" i="10" s="1"/>
  <c r="M1385" i="10"/>
  <c r="N1385" i="10" s="1"/>
  <c r="M1373" i="10"/>
  <c r="N1373" i="10" s="1"/>
  <c r="M1361" i="10"/>
  <c r="N1361" i="10" s="1"/>
  <c r="M1349" i="10"/>
  <c r="N1349" i="10" s="1"/>
  <c r="M1337" i="10"/>
  <c r="N1337" i="10" s="1"/>
  <c r="M1325" i="10"/>
  <c r="N1325" i="10" s="1"/>
  <c r="M1313" i="10"/>
  <c r="N1313" i="10" s="1"/>
  <c r="M1301" i="10"/>
  <c r="N1301" i="10" s="1"/>
  <c r="M1289" i="10"/>
  <c r="N1289" i="10" s="1"/>
  <c r="M1277" i="10"/>
  <c r="N1277" i="10" s="1"/>
  <c r="M1265" i="10"/>
  <c r="N1265" i="10" s="1"/>
  <c r="M1253" i="10"/>
  <c r="N1253" i="10" s="1"/>
  <c r="M1241" i="10"/>
  <c r="N1241" i="10" s="1"/>
  <c r="M1229" i="10"/>
  <c r="N1229" i="10" s="1"/>
  <c r="M1217" i="10"/>
  <c r="N1217" i="10" s="1"/>
  <c r="M1205" i="10"/>
  <c r="N1205" i="10" s="1"/>
  <c r="M1193" i="10"/>
  <c r="N1193" i="10" s="1"/>
  <c r="M1181" i="10"/>
  <c r="N1181" i="10" s="1"/>
  <c r="M1169" i="10"/>
  <c r="N1169" i="10" s="1"/>
  <c r="M1157" i="10"/>
  <c r="N1157" i="10" s="1"/>
  <c r="M1145" i="10"/>
  <c r="N1145" i="10" s="1"/>
  <c r="M1133" i="10"/>
  <c r="N1133" i="10" s="1"/>
  <c r="M1121" i="10"/>
  <c r="N1121" i="10" s="1"/>
  <c r="M1109" i="10"/>
  <c r="N1109" i="10" s="1"/>
  <c r="M1097" i="10"/>
  <c r="N1097" i="10" s="1"/>
  <c r="M1085" i="10"/>
  <c r="N1085" i="10" s="1"/>
  <c r="M1073" i="10"/>
  <c r="N1073" i="10" s="1"/>
  <c r="M1061" i="10"/>
  <c r="N1061" i="10" s="1"/>
  <c r="M1049" i="10"/>
  <c r="N1049" i="10" s="1"/>
  <c r="M1706" i="10"/>
  <c r="N1706" i="10" s="1"/>
  <c r="M1694" i="10"/>
  <c r="N1694" i="10" s="1"/>
  <c r="M1682" i="10"/>
  <c r="N1682" i="10" s="1"/>
  <c r="M1670" i="10"/>
  <c r="N1670" i="10" s="1"/>
  <c r="M1658" i="10"/>
  <c r="N1658" i="10" s="1"/>
  <c r="M1646" i="10"/>
  <c r="N1646" i="10" s="1"/>
  <c r="M1634" i="10"/>
  <c r="N1634" i="10" s="1"/>
  <c r="M1622" i="10"/>
  <c r="N1622" i="10" s="1"/>
  <c r="M1610" i="10"/>
  <c r="N1610" i="10" s="1"/>
  <c r="M1598" i="10"/>
  <c r="N1598" i="10" s="1"/>
  <c r="M1586" i="10"/>
  <c r="N1586" i="10" s="1"/>
  <c r="M1574" i="10"/>
  <c r="N1574" i="10" s="1"/>
  <c r="M1562" i="10"/>
  <c r="N1562" i="10" s="1"/>
  <c r="M1550" i="10"/>
  <c r="N1550" i="10" s="1"/>
  <c r="M1538" i="10"/>
  <c r="N1538" i="10" s="1"/>
  <c r="M1526" i="10"/>
  <c r="N1526" i="10" s="1"/>
  <c r="M1514" i="10"/>
  <c r="N1514" i="10" s="1"/>
  <c r="M1502" i="10"/>
  <c r="N1502" i="10" s="1"/>
  <c r="M1490" i="10"/>
  <c r="N1490" i="10" s="1"/>
  <c r="M1478" i="10"/>
  <c r="N1478" i="10" s="1"/>
  <c r="M1466" i="10"/>
  <c r="N1466" i="10" s="1"/>
  <c r="M1454" i="10"/>
  <c r="N1454" i="10" s="1"/>
  <c r="M1442" i="10"/>
  <c r="N1442" i="10" s="1"/>
  <c r="M1430" i="10"/>
  <c r="N1430" i="10" s="1"/>
  <c r="M1418" i="10"/>
  <c r="N1418" i="10" s="1"/>
  <c r="M1406" i="10"/>
  <c r="N1406" i="10" s="1"/>
  <c r="M1394" i="10"/>
  <c r="N1394" i="10" s="1"/>
  <c r="M1382" i="10"/>
  <c r="N1382" i="10" s="1"/>
  <c r="M1370" i="10"/>
  <c r="N1370" i="10" s="1"/>
  <c r="M1358" i="10"/>
  <c r="N1358" i="10" s="1"/>
  <c r="M1346" i="10"/>
  <c r="N1346" i="10" s="1"/>
  <c r="M1334" i="10"/>
  <c r="N1334" i="10" s="1"/>
  <c r="M1322" i="10"/>
  <c r="N1322" i="10" s="1"/>
  <c r="M1310" i="10"/>
  <c r="N1310" i="10" s="1"/>
  <c r="M1298" i="10"/>
  <c r="N1298" i="10" s="1"/>
  <c r="M1286" i="10"/>
  <c r="N1286" i="10" s="1"/>
  <c r="M1274" i="10"/>
  <c r="N1274" i="10" s="1"/>
  <c r="M1262" i="10"/>
  <c r="N1262" i="10" s="1"/>
  <c r="M1250" i="10"/>
  <c r="N1250" i="10" s="1"/>
  <c r="M1238" i="10"/>
  <c r="N1238" i="10" s="1"/>
  <c r="M1226" i="10"/>
  <c r="N1226" i="10" s="1"/>
  <c r="M1214" i="10"/>
  <c r="N1214" i="10" s="1"/>
  <c r="M1202" i="10"/>
  <c r="N1202" i="10" s="1"/>
  <c r="M1190" i="10"/>
  <c r="N1190" i="10" s="1"/>
  <c r="M1178" i="10"/>
  <c r="N1178" i="10" s="1"/>
  <c r="M1166" i="10"/>
  <c r="N1166" i="10" s="1"/>
  <c r="M1154" i="10"/>
  <c r="N1154" i="10" s="1"/>
  <c r="M1142" i="10"/>
  <c r="N1142" i="10" s="1"/>
  <c r="M1130" i="10"/>
  <c r="N1130" i="10" s="1"/>
  <c r="M1118" i="10"/>
  <c r="N1118" i="10" s="1"/>
  <c r="M1106" i="10"/>
  <c r="N1106" i="10" s="1"/>
  <c r="M1094" i="10"/>
  <c r="N1094" i="10" s="1"/>
  <c r="M1082" i="10"/>
  <c r="N1082" i="10" s="1"/>
  <c r="M1070" i="10"/>
  <c r="N1070" i="10" s="1"/>
  <c r="M1058" i="10"/>
  <c r="N1058" i="10" s="1"/>
  <c r="M1046" i="10"/>
  <c r="N1046" i="10" s="1"/>
  <c r="M1034" i="10"/>
  <c r="N1034" i="10" s="1"/>
  <c r="M1022" i="10"/>
  <c r="N1022" i="10" s="1"/>
  <c r="M1010" i="10"/>
  <c r="N1010" i="10" s="1"/>
  <c r="M998" i="10"/>
  <c r="N998" i="10" s="1"/>
  <c r="M986" i="10"/>
  <c r="N986" i="10" s="1"/>
  <c r="M930" i="10"/>
  <c r="N930" i="10" s="1"/>
  <c r="M918" i="10"/>
  <c r="N918" i="10" s="1"/>
  <c r="M906" i="10"/>
  <c r="N906" i="10" s="1"/>
  <c r="M894" i="10"/>
  <c r="N894" i="10" s="1"/>
  <c r="M882" i="10"/>
  <c r="N882" i="10" s="1"/>
  <c r="M870" i="10"/>
  <c r="N870" i="10" s="1"/>
  <c r="M858" i="10"/>
  <c r="N858" i="10" s="1"/>
  <c r="M846" i="10"/>
  <c r="N846" i="10" s="1"/>
  <c r="M834" i="10"/>
  <c r="N834" i="10" s="1"/>
  <c r="M822" i="10"/>
  <c r="N822" i="10" s="1"/>
  <c r="M810" i="10"/>
  <c r="N810" i="10" s="1"/>
  <c r="M798" i="10"/>
  <c r="N798" i="10" s="1"/>
  <c r="M786" i="10"/>
  <c r="N786" i="10" s="1"/>
  <c r="M774" i="10"/>
  <c r="N774" i="10" s="1"/>
  <c r="M762" i="10"/>
  <c r="N762" i="10" s="1"/>
  <c r="M750" i="10"/>
  <c r="N750" i="10" s="1"/>
  <c r="M738" i="10"/>
  <c r="N738" i="10" s="1"/>
  <c r="M726" i="10"/>
  <c r="N726" i="10" s="1"/>
  <c r="M714" i="10"/>
  <c r="N714" i="10" s="1"/>
  <c r="M702" i="10"/>
  <c r="N702" i="10" s="1"/>
  <c r="M690" i="10"/>
  <c r="N690" i="10" s="1"/>
  <c r="M678" i="10"/>
  <c r="N678" i="10" s="1"/>
  <c r="M666" i="10"/>
  <c r="N666" i="10" s="1"/>
  <c r="M654" i="10"/>
  <c r="N654" i="10" s="1"/>
  <c r="M642" i="10"/>
  <c r="N642" i="10" s="1"/>
  <c r="M630" i="10"/>
  <c r="N630" i="10" s="1"/>
  <c r="M618" i="10"/>
  <c r="N618" i="10" s="1"/>
  <c r="M606" i="10"/>
  <c r="N606" i="10" s="1"/>
  <c r="M594" i="10"/>
  <c r="N594" i="10" s="1"/>
  <c r="M582" i="10"/>
  <c r="N582" i="10" s="1"/>
  <c r="M570" i="10"/>
  <c r="N570" i="10" s="1"/>
  <c r="M558" i="10"/>
  <c r="N558" i="10" s="1"/>
  <c r="M546" i="10"/>
  <c r="N546" i="10" s="1"/>
  <c r="M534" i="10"/>
  <c r="N534" i="10" s="1"/>
  <c r="M522" i="10"/>
  <c r="N522" i="10" s="1"/>
  <c r="M510" i="10"/>
  <c r="N510" i="10" s="1"/>
  <c r="M498" i="10"/>
  <c r="N498" i="10" s="1"/>
  <c r="M486" i="10"/>
  <c r="N486" i="10" s="1"/>
  <c r="M474" i="10"/>
  <c r="N474" i="10" s="1"/>
  <c r="M462" i="10"/>
  <c r="N462" i="10" s="1"/>
  <c r="M450" i="10"/>
  <c r="N450" i="10" s="1"/>
  <c r="M438" i="10"/>
  <c r="N438" i="10" s="1"/>
  <c r="M426" i="10"/>
  <c r="N426" i="10" s="1"/>
  <c r="M414" i="10"/>
  <c r="N414" i="10" s="1"/>
  <c r="M402" i="10"/>
  <c r="N402" i="10" s="1"/>
  <c r="M390" i="10"/>
  <c r="N390" i="10" s="1"/>
  <c r="M378" i="10"/>
  <c r="N378" i="10" s="1"/>
  <c r="M366" i="10"/>
  <c r="N366" i="10" s="1"/>
  <c r="M354" i="10"/>
  <c r="N354" i="10" s="1"/>
  <c r="M342" i="10"/>
  <c r="N342" i="10" s="1"/>
  <c r="M330" i="10"/>
  <c r="N330" i="10" s="1"/>
  <c r="M318" i="10"/>
  <c r="N318" i="10" s="1"/>
  <c r="M306" i="10"/>
  <c r="N306" i="10" s="1"/>
  <c r="M294" i="10"/>
  <c r="N294" i="10" s="1"/>
  <c r="M282" i="10"/>
  <c r="N282" i="10" s="1"/>
  <c r="M270" i="10"/>
  <c r="N270" i="10" s="1"/>
  <c r="M258" i="10"/>
  <c r="N258" i="10" s="1"/>
  <c r="M246" i="10"/>
  <c r="N246" i="10" s="1"/>
  <c r="M234" i="10"/>
  <c r="N234" i="10" s="1"/>
  <c r="M222" i="10"/>
  <c r="N222" i="10" s="1"/>
  <c r="M210" i="10"/>
  <c r="N210" i="10" s="1"/>
  <c r="M198" i="10"/>
  <c r="N198" i="10" s="1"/>
  <c r="M186" i="10"/>
  <c r="N186" i="10" s="1"/>
  <c r="M174" i="10"/>
  <c r="N174" i="10" s="1"/>
  <c r="M162" i="10"/>
  <c r="N162" i="10" s="1"/>
  <c r="M150" i="10"/>
  <c r="N150" i="10" s="1"/>
  <c r="M138" i="10"/>
  <c r="N138" i="10" s="1"/>
  <c r="M126" i="10"/>
  <c r="N126" i="10" s="1"/>
  <c r="B21" i="18" s="1" a="1"/>
  <c r="B21" i="18" s="1"/>
  <c r="M114" i="10"/>
  <c r="N114" i="10" s="1"/>
  <c r="M102" i="10"/>
  <c r="N102" i="10" s="1"/>
  <c r="M90" i="10"/>
  <c r="N90" i="10" s="1"/>
  <c r="M78" i="10"/>
  <c r="N78" i="10" s="1"/>
  <c r="M66" i="10"/>
  <c r="N66" i="10" s="1"/>
  <c r="M54" i="10"/>
  <c r="N54" i="10" s="1"/>
  <c r="M42" i="10"/>
  <c r="N42" i="10" s="1"/>
  <c r="M30" i="10"/>
  <c r="N30" i="10" s="1"/>
  <c r="M17" i="10"/>
  <c r="N17" i="10" s="1"/>
  <c r="M5" i="10"/>
  <c r="N5" i="10" s="1"/>
  <c r="M1037" i="10"/>
  <c r="N1037" i="10" s="1"/>
  <c r="M1025" i="10"/>
  <c r="N1025" i="10" s="1"/>
  <c r="M1013" i="10"/>
  <c r="N1013" i="10" s="1"/>
  <c r="M1001" i="10"/>
  <c r="N1001" i="10" s="1"/>
  <c r="M989" i="10"/>
  <c r="N989" i="10" s="1"/>
  <c r="M977" i="10"/>
  <c r="N977" i="10" s="1"/>
  <c r="M965" i="10"/>
  <c r="N965" i="10" s="1"/>
  <c r="M953" i="10"/>
  <c r="N953" i="10" s="1"/>
  <c r="M941" i="10"/>
  <c r="N941" i="10" s="1"/>
  <c r="M929" i="10"/>
  <c r="N929" i="10" s="1"/>
  <c r="M917" i="10"/>
  <c r="N917" i="10" s="1"/>
  <c r="M905" i="10"/>
  <c r="N905" i="10" s="1"/>
  <c r="M893" i="10"/>
  <c r="N893" i="10" s="1"/>
  <c r="M881" i="10"/>
  <c r="N881" i="10" s="1"/>
  <c r="M869" i="10"/>
  <c r="N869" i="10" s="1"/>
  <c r="M857" i="10"/>
  <c r="N857" i="10" s="1"/>
  <c r="M845" i="10"/>
  <c r="N845" i="10" s="1"/>
  <c r="M833" i="10"/>
  <c r="N833" i="10" s="1"/>
  <c r="M821" i="10"/>
  <c r="N821" i="10" s="1"/>
  <c r="M809" i="10"/>
  <c r="N809" i="10" s="1"/>
  <c r="M797" i="10"/>
  <c r="N797" i="10" s="1"/>
  <c r="M785" i="10"/>
  <c r="N785" i="10" s="1"/>
  <c r="M773" i="10"/>
  <c r="N773" i="10" s="1"/>
  <c r="M761" i="10"/>
  <c r="N761" i="10" s="1"/>
  <c r="M749" i="10"/>
  <c r="N749" i="10" s="1"/>
  <c r="M737" i="10"/>
  <c r="N737" i="10" s="1"/>
  <c r="M725" i="10"/>
  <c r="N725" i="10" s="1"/>
  <c r="M713" i="10"/>
  <c r="N713" i="10" s="1"/>
  <c r="M701" i="10"/>
  <c r="N701" i="10" s="1"/>
  <c r="M689" i="10"/>
  <c r="N689" i="10" s="1"/>
  <c r="M677" i="10"/>
  <c r="N677" i="10" s="1"/>
  <c r="M665" i="10"/>
  <c r="N665" i="10" s="1"/>
  <c r="M653" i="10"/>
  <c r="N653" i="10" s="1"/>
  <c r="M641" i="10"/>
  <c r="N641" i="10" s="1"/>
  <c r="M629" i="10"/>
  <c r="N629" i="10" s="1"/>
  <c r="M617" i="10"/>
  <c r="N617" i="10" s="1"/>
  <c r="M605" i="10"/>
  <c r="N605" i="10" s="1"/>
  <c r="M593" i="10"/>
  <c r="N593" i="10" s="1"/>
  <c r="M581" i="10"/>
  <c r="N581" i="10" s="1"/>
  <c r="M569" i="10"/>
  <c r="N569" i="10" s="1"/>
  <c r="M557" i="10"/>
  <c r="N557" i="10" s="1"/>
  <c r="M545" i="10"/>
  <c r="N545" i="10" s="1"/>
  <c r="M533" i="10"/>
  <c r="N533" i="10" s="1"/>
  <c r="M521" i="10"/>
  <c r="N521" i="10" s="1"/>
  <c r="M509" i="10"/>
  <c r="N509" i="10" s="1"/>
  <c r="M497" i="10"/>
  <c r="N497" i="10" s="1"/>
  <c r="M485" i="10"/>
  <c r="N485" i="10" s="1"/>
  <c r="M473" i="10"/>
  <c r="N473" i="10" s="1"/>
  <c r="M461" i="10"/>
  <c r="N461" i="10" s="1"/>
  <c r="M449" i="10"/>
  <c r="N449" i="10" s="1"/>
  <c r="M437" i="10"/>
  <c r="N437" i="10" s="1"/>
  <c r="M425" i="10"/>
  <c r="N425" i="10" s="1"/>
  <c r="M413" i="10"/>
  <c r="N413" i="10" s="1"/>
  <c r="M401" i="10"/>
  <c r="N401" i="10" s="1"/>
  <c r="M389" i="10"/>
  <c r="N389" i="10" s="1"/>
  <c r="M377" i="10"/>
  <c r="N377" i="10" s="1"/>
  <c r="M365" i="10"/>
  <c r="N365" i="10" s="1"/>
  <c r="M353" i="10"/>
  <c r="N353" i="10" s="1"/>
  <c r="M341" i="10"/>
  <c r="N341" i="10" s="1"/>
  <c r="M329" i="10"/>
  <c r="N329" i="10" s="1"/>
  <c r="M317" i="10"/>
  <c r="N317" i="10" s="1"/>
  <c r="M305" i="10"/>
  <c r="N305" i="10" s="1"/>
  <c r="M293" i="10"/>
  <c r="N293" i="10" s="1"/>
  <c r="M281" i="10"/>
  <c r="N281" i="10" s="1"/>
  <c r="M269" i="10"/>
  <c r="N269" i="10" s="1"/>
  <c r="M257" i="10"/>
  <c r="N257" i="10" s="1"/>
  <c r="M245" i="10"/>
  <c r="N245" i="10" s="1"/>
  <c r="M233" i="10"/>
  <c r="N233" i="10" s="1"/>
  <c r="M221" i="10"/>
  <c r="N221" i="10" s="1"/>
  <c r="M209" i="10"/>
  <c r="N209" i="10" s="1"/>
  <c r="M197" i="10"/>
  <c r="N197" i="10" s="1"/>
  <c r="M185" i="10"/>
  <c r="N185" i="10" s="1"/>
  <c r="M173" i="10"/>
  <c r="N173" i="10" s="1"/>
  <c r="M161" i="10"/>
  <c r="N161" i="10" s="1"/>
  <c r="M149" i="10"/>
  <c r="N149" i="10" s="1"/>
  <c r="M137" i="10"/>
  <c r="N137" i="10" s="1"/>
  <c r="M125" i="10"/>
  <c r="N125" i="10" s="1"/>
  <c r="M113" i="10"/>
  <c r="N113" i="10" s="1"/>
  <c r="M101" i="10"/>
  <c r="N101" i="10" s="1"/>
  <c r="M89" i="10"/>
  <c r="N89" i="10" s="1"/>
  <c r="M77" i="10"/>
  <c r="N77" i="10" s="1"/>
  <c r="E21" i="11" s="1" a="1"/>
  <c r="E21" i="11" s="1"/>
  <c r="M65" i="10"/>
  <c r="N65" i="10" s="1"/>
  <c r="M53" i="10"/>
  <c r="N53" i="10" s="1"/>
  <c r="M41" i="10"/>
  <c r="N41" i="10" s="1"/>
  <c r="M29" i="10"/>
  <c r="N29" i="10" s="1"/>
  <c r="M14" i="10"/>
  <c r="N14" i="10" s="1"/>
  <c r="M974" i="10"/>
  <c r="N974" i="10" s="1"/>
  <c r="M962" i="10"/>
  <c r="N962" i="10" s="1"/>
  <c r="M950" i="10"/>
  <c r="N950" i="10" s="1"/>
  <c r="M938" i="10"/>
  <c r="N938" i="10" s="1"/>
  <c r="M926" i="10"/>
  <c r="N926" i="10" s="1"/>
  <c r="M914" i="10"/>
  <c r="N914" i="10" s="1"/>
  <c r="M902" i="10"/>
  <c r="N902" i="10" s="1"/>
  <c r="M890" i="10"/>
  <c r="N890" i="10" s="1"/>
  <c r="M878" i="10"/>
  <c r="N878" i="10" s="1"/>
  <c r="M866" i="10"/>
  <c r="N866" i="10" s="1"/>
  <c r="M854" i="10"/>
  <c r="N854" i="10" s="1"/>
  <c r="M842" i="10"/>
  <c r="N842" i="10" s="1"/>
  <c r="M830" i="10"/>
  <c r="N830" i="10" s="1"/>
  <c r="M818" i="10"/>
  <c r="N818" i="10" s="1"/>
  <c r="M806" i="10"/>
  <c r="N806" i="10" s="1"/>
  <c r="M794" i="10"/>
  <c r="N794" i="10" s="1"/>
  <c r="M782" i="10"/>
  <c r="N782" i="10" s="1"/>
  <c r="M770" i="10"/>
  <c r="N770" i="10" s="1"/>
  <c r="M758" i="10"/>
  <c r="N758" i="10" s="1"/>
  <c r="M746" i="10"/>
  <c r="N746" i="10" s="1"/>
  <c r="M734" i="10"/>
  <c r="N734" i="10" s="1"/>
  <c r="M722" i="10"/>
  <c r="N722" i="10" s="1"/>
  <c r="M710" i="10"/>
  <c r="N710" i="10" s="1"/>
  <c r="M698" i="10"/>
  <c r="N698" i="10" s="1"/>
  <c r="M686" i="10"/>
  <c r="N686" i="10" s="1"/>
  <c r="M674" i="10"/>
  <c r="N674" i="10" s="1"/>
  <c r="M662" i="10"/>
  <c r="N662" i="10" s="1"/>
  <c r="M650" i="10"/>
  <c r="N650" i="10" s="1"/>
  <c r="M638" i="10"/>
  <c r="N638" i="10" s="1"/>
  <c r="M626" i="10"/>
  <c r="N626" i="10" s="1"/>
  <c r="M614" i="10"/>
  <c r="N614" i="10" s="1"/>
  <c r="M602" i="10"/>
  <c r="N602" i="10" s="1"/>
  <c r="M590" i="10"/>
  <c r="N590" i="10" s="1"/>
  <c r="M578" i="10"/>
  <c r="N578" i="10" s="1"/>
  <c r="M566" i="10"/>
  <c r="N566" i="10" s="1"/>
  <c r="M554" i="10"/>
  <c r="N554" i="10" s="1"/>
  <c r="M542" i="10"/>
  <c r="N542" i="10" s="1"/>
  <c r="M530" i="10"/>
  <c r="N530" i="10" s="1"/>
  <c r="M518" i="10"/>
  <c r="N518" i="10" s="1"/>
  <c r="M506" i="10"/>
  <c r="N506" i="10" s="1"/>
  <c r="M494" i="10"/>
  <c r="N494" i="10" s="1"/>
  <c r="M482" i="10"/>
  <c r="N482" i="10" s="1"/>
  <c r="M470" i="10"/>
  <c r="N470" i="10" s="1"/>
  <c r="M458" i="10"/>
  <c r="N458" i="10" s="1"/>
  <c r="M446" i="10"/>
  <c r="N446" i="10" s="1"/>
  <c r="M434" i="10"/>
  <c r="N434" i="10" s="1"/>
  <c r="M422" i="10"/>
  <c r="N422" i="10" s="1"/>
  <c r="M410" i="10"/>
  <c r="N410" i="10" s="1"/>
  <c r="M398" i="10"/>
  <c r="N398" i="10" s="1"/>
  <c r="M386" i="10"/>
  <c r="N386" i="10" s="1"/>
  <c r="M374" i="10"/>
  <c r="N374" i="10" s="1"/>
  <c r="M362" i="10"/>
  <c r="N362" i="10" s="1"/>
  <c r="M350" i="10"/>
  <c r="N350" i="10" s="1"/>
  <c r="M338" i="10"/>
  <c r="N338" i="10" s="1"/>
  <c r="M326" i="10"/>
  <c r="N326" i="10" s="1"/>
  <c r="M314" i="10"/>
  <c r="N314" i="10" s="1"/>
  <c r="M302" i="10"/>
  <c r="N302" i="10" s="1"/>
  <c r="M290" i="10"/>
  <c r="N290" i="10" s="1"/>
  <c r="M278" i="10"/>
  <c r="N278" i="10" s="1"/>
  <c r="M266" i="10"/>
  <c r="N266" i="10" s="1"/>
  <c r="M254" i="10"/>
  <c r="N254" i="10" s="1"/>
  <c r="M242" i="10"/>
  <c r="N242" i="10" s="1"/>
  <c r="M230" i="10"/>
  <c r="N230" i="10" s="1"/>
  <c r="M218" i="10"/>
  <c r="N218" i="10" s="1"/>
  <c r="M206" i="10"/>
  <c r="N206" i="10" s="1"/>
  <c r="M194" i="10"/>
  <c r="N194" i="10" s="1"/>
  <c r="M182" i="10"/>
  <c r="N182" i="10" s="1"/>
  <c r="M170" i="10"/>
  <c r="N170" i="10" s="1"/>
  <c r="M158" i="10"/>
  <c r="N158" i="10" s="1"/>
  <c r="M146" i="10"/>
  <c r="N146" i="10" s="1"/>
  <c r="M134" i="10"/>
  <c r="N134" i="10" s="1"/>
  <c r="M122" i="10"/>
  <c r="N122" i="10" s="1"/>
  <c r="M110" i="10"/>
  <c r="N110" i="10" s="1"/>
  <c r="M98" i="10"/>
  <c r="N98" i="10" s="1"/>
  <c r="M86" i="10"/>
  <c r="N86" i="10" s="1"/>
  <c r="M74" i="10"/>
  <c r="N74" i="10" s="1"/>
  <c r="M62" i="10"/>
  <c r="N62" i="10" s="1"/>
  <c r="M50" i="10"/>
  <c r="N50" i="10" s="1"/>
  <c r="M38" i="10"/>
  <c r="N38" i="10" s="1"/>
  <c r="M26" i="10"/>
  <c r="N26" i="10" s="1"/>
  <c r="F28" i="11"/>
  <c r="B20" i="11" a="1"/>
  <c r="B20" i="11" s="1"/>
  <c r="M1710" i="10"/>
  <c r="N1710" i="10" s="1"/>
  <c r="M1698" i="10"/>
  <c r="N1698" i="10" s="1"/>
  <c r="M1686" i="10"/>
  <c r="N1686" i="10" s="1"/>
  <c r="M1674" i="10"/>
  <c r="N1674" i="10" s="1"/>
  <c r="M1662" i="10"/>
  <c r="N1662" i="10" s="1"/>
  <c r="M1650" i="10"/>
  <c r="N1650" i="10" s="1"/>
  <c r="M1638" i="10"/>
  <c r="N1638" i="10" s="1"/>
  <c r="M1626" i="10"/>
  <c r="N1626" i="10" s="1"/>
  <c r="M1614" i="10"/>
  <c r="N1614" i="10" s="1"/>
  <c r="M1602" i="10"/>
  <c r="N1602" i="10" s="1"/>
  <c r="M1590" i="10"/>
  <c r="N1590" i="10" s="1"/>
  <c r="M1578" i="10"/>
  <c r="N1578" i="10" s="1"/>
  <c r="M1566" i="10"/>
  <c r="N1566" i="10" s="1"/>
  <c r="M1554" i="10"/>
  <c r="N1554" i="10" s="1"/>
  <c r="M1542" i="10"/>
  <c r="N1542" i="10" s="1"/>
  <c r="M1530" i="10"/>
  <c r="N1530" i="10" s="1"/>
  <c r="M1518" i="10"/>
  <c r="N1518" i="10" s="1"/>
  <c r="M1506" i="10"/>
  <c r="N1506" i="10" s="1"/>
  <c r="M1494" i="10"/>
  <c r="N1494" i="10" s="1"/>
  <c r="M1482" i="10"/>
  <c r="N1482" i="10" s="1"/>
  <c r="M1470" i="10"/>
  <c r="N1470" i="10" s="1"/>
  <c r="M1458" i="10"/>
  <c r="N1458" i="10" s="1"/>
  <c r="M1446" i="10"/>
  <c r="N1446" i="10" s="1"/>
  <c r="M1434" i="10"/>
  <c r="N1434" i="10" s="1"/>
  <c r="M1422" i="10"/>
  <c r="N1422" i="10" s="1"/>
  <c r="M1410" i="10"/>
  <c r="N1410" i="10" s="1"/>
  <c r="M1398" i="10"/>
  <c r="N1398" i="10" s="1"/>
  <c r="M1386" i="10"/>
  <c r="N1386" i="10" s="1"/>
  <c r="M1374" i="10"/>
  <c r="N1374" i="10" s="1"/>
  <c r="M1362" i="10"/>
  <c r="N1362" i="10" s="1"/>
  <c r="M1350" i="10"/>
  <c r="N1350" i="10" s="1"/>
  <c r="M1338" i="10"/>
  <c r="N1338" i="10" s="1"/>
  <c r="M1326" i="10"/>
  <c r="N1326" i="10" s="1"/>
  <c r="M1314" i="10"/>
  <c r="N1314" i="10" s="1"/>
  <c r="M1302" i="10"/>
  <c r="N1302" i="10" s="1"/>
  <c r="M1290" i="10"/>
  <c r="N1290" i="10" s="1"/>
  <c r="M1278" i="10"/>
  <c r="N1278" i="10" s="1"/>
  <c r="M1266" i="10"/>
  <c r="N1266" i="10" s="1"/>
  <c r="M1254" i="10"/>
  <c r="N1254" i="10" s="1"/>
  <c r="M1242" i="10"/>
  <c r="N1242" i="10" s="1"/>
  <c r="M1230" i="10"/>
  <c r="N1230" i="10" s="1"/>
  <c r="M1218" i="10"/>
  <c r="N1218" i="10" s="1"/>
  <c r="M1206" i="10"/>
  <c r="N1206" i="10" s="1"/>
  <c r="M1194" i="10"/>
  <c r="N1194" i="10" s="1"/>
  <c r="M1182" i="10"/>
  <c r="N1182" i="10" s="1"/>
  <c r="M1170" i="10"/>
  <c r="N1170" i="10" s="1"/>
  <c r="M1158" i="10"/>
  <c r="N1158" i="10" s="1"/>
  <c r="M1146" i="10"/>
  <c r="N1146" i="10" s="1"/>
  <c r="M1134" i="10"/>
  <c r="N1134" i="10" s="1"/>
  <c r="M1122" i="10"/>
  <c r="N1122" i="10" s="1"/>
  <c r="M1110" i="10"/>
  <c r="N1110" i="10" s="1"/>
  <c r="M1098" i="10"/>
  <c r="N1098" i="10" s="1"/>
  <c r="M1086" i="10"/>
  <c r="N1086" i="10" s="1"/>
  <c r="M1074" i="10"/>
  <c r="N1074" i="10" s="1"/>
  <c r="M1062" i="10"/>
  <c r="N1062" i="10" s="1"/>
  <c r="M1050" i="10"/>
  <c r="N1050" i="10" s="1"/>
  <c r="M1038" i="10"/>
  <c r="N1038" i="10" s="1"/>
  <c r="M1026" i="10"/>
  <c r="N1026" i="10" s="1"/>
  <c r="M1014" i="10"/>
  <c r="N1014" i="10" s="1"/>
  <c r="M1002" i="10"/>
  <c r="N1002" i="10" s="1"/>
  <c r="M990" i="10"/>
  <c r="N990" i="10" s="1"/>
  <c r="M978" i="10"/>
  <c r="N978" i="10" s="1"/>
  <c r="M966" i="10"/>
  <c r="N966" i="10" s="1"/>
  <c r="M954" i="10"/>
  <c r="N954" i="10" s="1"/>
  <c r="M942" i="10"/>
  <c r="N942" i="10" s="1"/>
  <c r="M1705" i="10"/>
  <c r="N1705" i="10" s="1"/>
  <c r="M1693" i="10"/>
  <c r="N1693" i="10" s="1"/>
  <c r="M1681" i="10"/>
  <c r="N1681" i="10" s="1"/>
  <c r="M1669" i="10"/>
  <c r="N1669" i="10" s="1"/>
  <c r="M1657" i="10"/>
  <c r="N1657" i="10" s="1"/>
  <c r="M1645" i="10"/>
  <c r="N1645" i="10" s="1"/>
  <c r="M1633" i="10"/>
  <c r="N1633" i="10" s="1"/>
  <c r="M1621" i="10"/>
  <c r="N1621" i="10" s="1"/>
  <c r="M1609" i="10"/>
  <c r="N1609" i="10" s="1"/>
  <c r="M1597" i="10"/>
  <c r="N1597" i="10" s="1"/>
  <c r="M1585" i="10"/>
  <c r="N1585" i="10" s="1"/>
  <c r="M1573" i="10"/>
  <c r="N1573" i="10" s="1"/>
  <c r="M1561" i="10"/>
  <c r="N1561" i="10" s="1"/>
  <c r="M1549" i="10"/>
  <c r="N1549" i="10" s="1"/>
  <c r="M1537" i="10"/>
  <c r="N1537" i="10" s="1"/>
  <c r="M1525" i="10"/>
  <c r="N1525" i="10" s="1"/>
  <c r="M1513" i="10"/>
  <c r="N1513" i="10" s="1"/>
  <c r="M1501" i="10"/>
  <c r="N1501" i="10" s="1"/>
  <c r="M1489" i="10"/>
  <c r="N1489" i="10" s="1"/>
  <c r="M1477" i="10"/>
  <c r="N1477" i="10" s="1"/>
  <c r="M1465" i="10"/>
  <c r="N1465" i="10" s="1"/>
  <c r="M1453" i="10"/>
  <c r="N1453" i="10" s="1"/>
  <c r="M1441" i="10"/>
  <c r="N1441" i="10" s="1"/>
  <c r="M1429" i="10"/>
  <c r="N1429" i="10" s="1"/>
  <c r="M1417" i="10"/>
  <c r="N1417" i="10" s="1"/>
  <c r="M1405" i="10"/>
  <c r="N1405" i="10" s="1"/>
  <c r="M1393" i="10"/>
  <c r="N1393" i="10" s="1"/>
  <c r="M1381" i="10"/>
  <c r="N1381" i="10" s="1"/>
  <c r="M1369" i="10"/>
  <c r="N1369" i="10" s="1"/>
  <c r="M1357" i="10"/>
  <c r="N1357" i="10" s="1"/>
  <c r="M1345" i="10"/>
  <c r="N1345" i="10" s="1"/>
  <c r="M1333" i="10"/>
  <c r="N1333" i="10" s="1"/>
  <c r="M1321" i="10"/>
  <c r="N1321" i="10" s="1"/>
  <c r="M1309" i="10"/>
  <c r="N1309" i="10" s="1"/>
  <c r="M1297" i="10"/>
  <c r="N1297" i="10" s="1"/>
  <c r="M1285" i="10"/>
  <c r="N1285" i="10" s="1"/>
  <c r="M1273" i="10"/>
  <c r="N1273" i="10" s="1"/>
  <c r="M1261" i="10"/>
  <c r="N1261" i="10" s="1"/>
  <c r="M1249" i="10"/>
  <c r="N1249" i="10" s="1"/>
  <c r="M1237" i="10"/>
  <c r="N1237" i="10" s="1"/>
  <c r="M1225" i="10"/>
  <c r="N1225" i="10" s="1"/>
  <c r="M1213" i="10"/>
  <c r="N1213" i="10" s="1"/>
  <c r="M1201" i="10"/>
  <c r="N1201" i="10" s="1"/>
  <c r="M1189" i="10"/>
  <c r="N1189" i="10" s="1"/>
  <c r="M1177" i="10"/>
  <c r="N1177" i="10" s="1"/>
  <c r="M1165" i="10"/>
  <c r="N1165" i="10" s="1"/>
  <c r="M1153" i="10"/>
  <c r="N1153" i="10" s="1"/>
  <c r="M1141" i="10"/>
  <c r="N1141" i="10" s="1"/>
  <c r="M1129" i="10"/>
  <c r="N1129" i="10" s="1"/>
  <c r="M1117" i="10"/>
  <c r="N1117" i="10" s="1"/>
  <c r="M1105" i="10"/>
  <c r="N1105" i="10" s="1"/>
  <c r="M1093" i="10"/>
  <c r="N1093" i="10" s="1"/>
  <c r="M1081" i="10"/>
  <c r="N1081" i="10" s="1"/>
  <c r="M1069" i="10"/>
  <c r="N1069" i="10" s="1"/>
  <c r="M1057" i="10"/>
  <c r="N1057" i="10" s="1"/>
  <c r="M1045" i="10"/>
  <c r="N1045" i="10" s="1"/>
  <c r="C20" i="11" a="1"/>
  <c r="C20" i="11" s="1"/>
  <c r="D21" i="11" a="1"/>
  <c r="D21" i="11" s="1"/>
  <c r="M23" i="10"/>
  <c r="N23" i="10" s="1"/>
  <c r="M1033" i="10"/>
  <c r="N1033" i="10" s="1"/>
  <c r="M1021" i="10"/>
  <c r="N1021" i="10" s="1"/>
  <c r="M1009" i="10"/>
  <c r="N1009" i="10" s="1"/>
  <c r="M997" i="10"/>
  <c r="N997" i="10" s="1"/>
  <c r="M985" i="10"/>
  <c r="N985" i="10" s="1"/>
  <c r="M973" i="10"/>
  <c r="N973" i="10" s="1"/>
  <c r="M961" i="10"/>
  <c r="N961" i="10" s="1"/>
  <c r="M949" i="10"/>
  <c r="N949" i="10" s="1"/>
  <c r="M937" i="10"/>
  <c r="N937" i="10" s="1"/>
  <c r="M925" i="10"/>
  <c r="N925" i="10" s="1"/>
  <c r="M913" i="10"/>
  <c r="N913" i="10" s="1"/>
  <c r="M901" i="10"/>
  <c r="N901" i="10" s="1"/>
  <c r="M889" i="10"/>
  <c r="N889" i="10" s="1"/>
  <c r="M877" i="10"/>
  <c r="N877" i="10" s="1"/>
  <c r="M865" i="10"/>
  <c r="N865" i="10" s="1"/>
  <c r="M853" i="10"/>
  <c r="N853" i="10" s="1"/>
  <c r="M841" i="10"/>
  <c r="N841" i="10" s="1"/>
  <c r="M829" i="10"/>
  <c r="N829" i="10" s="1"/>
  <c r="M817" i="10"/>
  <c r="N817" i="10" s="1"/>
  <c r="M805" i="10"/>
  <c r="N805" i="10" s="1"/>
  <c r="M793" i="10"/>
  <c r="N793" i="10" s="1"/>
  <c r="M781" i="10"/>
  <c r="N781" i="10" s="1"/>
  <c r="M769" i="10"/>
  <c r="N769" i="10" s="1"/>
  <c r="M757" i="10"/>
  <c r="N757" i="10" s="1"/>
  <c r="M745" i="10"/>
  <c r="N745" i="10" s="1"/>
  <c r="M733" i="10"/>
  <c r="N733" i="10" s="1"/>
  <c r="M721" i="10"/>
  <c r="N721" i="10" s="1"/>
  <c r="M709" i="10"/>
  <c r="N709" i="10" s="1"/>
  <c r="M697" i="10"/>
  <c r="N697" i="10" s="1"/>
  <c r="M685" i="10"/>
  <c r="N685" i="10" s="1"/>
  <c r="M673" i="10"/>
  <c r="N673" i="10" s="1"/>
  <c r="M661" i="10"/>
  <c r="N661" i="10" s="1"/>
  <c r="M649" i="10"/>
  <c r="N649" i="10" s="1"/>
  <c r="M637" i="10"/>
  <c r="N637" i="10" s="1"/>
  <c r="M625" i="10"/>
  <c r="N625" i="10" s="1"/>
  <c r="M613" i="10"/>
  <c r="N613" i="10" s="1"/>
  <c r="M601" i="10"/>
  <c r="N601" i="10" s="1"/>
  <c r="M589" i="10"/>
  <c r="N589" i="10" s="1"/>
  <c r="M577" i="10"/>
  <c r="N577" i="10" s="1"/>
  <c r="M565" i="10"/>
  <c r="N565" i="10" s="1"/>
  <c r="M553" i="10"/>
  <c r="N553" i="10" s="1"/>
  <c r="M541" i="10"/>
  <c r="N541" i="10" s="1"/>
  <c r="M529" i="10"/>
  <c r="N529" i="10" s="1"/>
  <c r="M517" i="10"/>
  <c r="N517" i="10" s="1"/>
  <c r="M505" i="10"/>
  <c r="N505" i="10" s="1"/>
  <c r="M493" i="10"/>
  <c r="N493" i="10" s="1"/>
  <c r="M481" i="10"/>
  <c r="N481" i="10" s="1"/>
  <c r="M469" i="10"/>
  <c r="N469" i="10" s="1"/>
  <c r="M457" i="10"/>
  <c r="N457" i="10" s="1"/>
  <c r="M445" i="10"/>
  <c r="N445" i="10" s="1"/>
  <c r="M433" i="10"/>
  <c r="N433" i="10" s="1"/>
  <c r="M421" i="10"/>
  <c r="N421" i="10" s="1"/>
  <c r="M409" i="10"/>
  <c r="N409" i="10" s="1"/>
  <c r="M397" i="10"/>
  <c r="N397" i="10" s="1"/>
  <c r="M385" i="10"/>
  <c r="N385" i="10" s="1"/>
  <c r="M373" i="10"/>
  <c r="N373" i="10" s="1"/>
  <c r="M361" i="10"/>
  <c r="N361" i="10" s="1"/>
  <c r="M349" i="10"/>
  <c r="N349" i="10" s="1"/>
  <c r="M337" i="10"/>
  <c r="N337" i="10" s="1"/>
  <c r="M325" i="10"/>
  <c r="N325" i="10" s="1"/>
  <c r="M313" i="10"/>
  <c r="N313" i="10" s="1"/>
  <c r="M301" i="10"/>
  <c r="N301" i="10" s="1"/>
  <c r="M289" i="10"/>
  <c r="N289" i="10" s="1"/>
  <c r="M277" i="10"/>
  <c r="N277" i="10" s="1"/>
  <c r="M265" i="10"/>
  <c r="N265" i="10" s="1"/>
  <c r="M253" i="10"/>
  <c r="N253" i="10" s="1"/>
  <c r="M241" i="10"/>
  <c r="N241" i="10" s="1"/>
  <c r="M229" i="10"/>
  <c r="N229" i="10" s="1"/>
  <c r="M217" i="10"/>
  <c r="N217" i="10" s="1"/>
  <c r="M205" i="10"/>
  <c r="N205" i="10" s="1"/>
  <c r="M193" i="10"/>
  <c r="N193" i="10" s="1"/>
  <c r="M181" i="10"/>
  <c r="N181" i="10" s="1"/>
  <c r="M169" i="10"/>
  <c r="N169" i="10" s="1"/>
  <c r="M157" i="10"/>
  <c r="N157" i="10" s="1"/>
  <c r="M145" i="10"/>
  <c r="N145" i="10" s="1"/>
  <c r="M133" i="10"/>
  <c r="N133" i="10" s="1"/>
  <c r="M121" i="10"/>
  <c r="N121" i="10" s="1"/>
  <c r="M109" i="10"/>
  <c r="N109" i="10" s="1"/>
  <c r="M97" i="10"/>
  <c r="N97" i="10" s="1"/>
  <c r="M85" i="10"/>
  <c r="N85" i="10" s="1"/>
  <c r="M73" i="10"/>
  <c r="N73" i="10" s="1"/>
  <c r="M61" i="10"/>
  <c r="N61" i="10" s="1"/>
  <c r="M49" i="10"/>
  <c r="N49" i="10" s="1"/>
  <c r="M37" i="10"/>
  <c r="N37" i="10" s="1"/>
  <c r="M25" i="10"/>
  <c r="N25" i="10" s="1"/>
  <c r="D20" i="11" a="1"/>
  <c r="D20" i="11" s="1"/>
  <c r="D26" i="8"/>
  <c r="D27" i="8"/>
  <c r="C27" i="8"/>
  <c r="E27" i="8"/>
  <c r="B27" i="8"/>
  <c r="E26" i="8"/>
  <c r="C26" i="8"/>
  <c r="B26" i="8"/>
  <c r="E20" i="12" a="1"/>
  <c r="E20" i="12" s="1"/>
  <c r="E20" i="8" a="1"/>
  <c r="E20" i="8" s="1"/>
  <c r="D20" i="12" a="1"/>
  <c r="D20" i="12" s="1"/>
  <c r="D20" i="8" a="1"/>
  <c r="D20" i="8" s="1"/>
  <c r="C20" i="12" a="1"/>
  <c r="C20" i="12" s="1"/>
  <c r="C20" i="8" a="1"/>
  <c r="C20" i="8" s="1"/>
  <c r="B21" i="12" a="1"/>
  <c r="B21" i="12" s="1"/>
  <c r="B21" i="8" a="1"/>
  <c r="B21" i="8" s="1"/>
  <c r="E21" i="8" a="1"/>
  <c r="E21" i="8" s="1"/>
  <c r="D21" i="12" a="1"/>
  <c r="D21" i="12" s="1"/>
  <c r="D21" i="8" a="1"/>
  <c r="D21" i="8" s="1"/>
  <c r="B20" i="12" a="1"/>
  <c r="B20" i="12" s="1"/>
  <c r="B20" i="8" a="1"/>
  <c r="B20" i="8" s="1"/>
  <c r="D19" i="8"/>
  <c r="C19" i="8"/>
  <c r="M1378" i="10"/>
  <c r="N1378" i="10" s="1"/>
  <c r="M10" i="10"/>
  <c r="N10" i="10" s="1"/>
  <c r="M11" i="10"/>
  <c r="N11" i="10" s="1"/>
  <c r="C12" i="8"/>
  <c r="D12" i="8"/>
  <c r="E12" i="8"/>
  <c r="B12" i="8"/>
  <c r="G6" i="8" l="1"/>
  <c r="G8" i="8" s="1"/>
  <c r="F8" i="8"/>
  <c r="B21" i="11" a="1"/>
  <c r="B21" i="11" s="1"/>
  <c r="J13" i="11"/>
  <c r="K6" i="11"/>
  <c r="J8" i="11"/>
  <c r="C21" i="11" a="1"/>
  <c r="C21" i="11" s="1"/>
  <c r="C21" i="18" a="1"/>
  <c r="C21" i="18" s="1"/>
  <c r="E31" i="18" s="1"/>
  <c r="F30" i="18"/>
  <c r="F26" i="8"/>
  <c r="F27" i="8"/>
  <c r="C30" i="11"/>
  <c r="E30" i="11"/>
  <c r="D30" i="11"/>
  <c r="B30" i="11"/>
  <c r="C32" i="8"/>
  <c r="E32" i="8"/>
  <c r="B32" i="8"/>
  <c r="D32" i="8"/>
  <c r="C29" i="8"/>
  <c r="D29" i="8"/>
  <c r="B29" i="8"/>
  <c r="E29" i="8"/>
  <c r="E33" i="8"/>
  <c r="D33" i="8"/>
  <c r="B33" i="8"/>
  <c r="C33" i="8"/>
  <c r="D31" i="8"/>
  <c r="C31" i="8"/>
  <c r="E31" i="8"/>
  <c r="B31" i="8"/>
  <c r="C31" i="12"/>
  <c r="E31" i="12"/>
  <c r="D31" i="12"/>
  <c r="B31" i="12"/>
  <c r="C30" i="12"/>
  <c r="B30" i="12"/>
  <c r="E30" i="12"/>
  <c r="D30" i="12"/>
  <c r="E8" i="8"/>
  <c r="E13" i="8" s="1"/>
  <c r="D8" i="8"/>
  <c r="D13" i="8" s="1"/>
  <c r="C8" i="8"/>
  <c r="C13" i="8" s="1"/>
  <c r="B8" i="8"/>
  <c r="C31" i="11" l="1"/>
  <c r="G13" i="8"/>
  <c r="H6" i="8"/>
  <c r="H8" i="8" s="1"/>
  <c r="F31" i="8"/>
  <c r="F32" i="8"/>
  <c r="B31" i="11"/>
  <c r="F31" i="11" s="1"/>
  <c r="C31" i="18"/>
  <c r="D31" i="11"/>
  <c r="B31" i="18"/>
  <c r="D31" i="18"/>
  <c r="E31" i="11"/>
  <c r="K8" i="11"/>
  <c r="K13" i="11"/>
  <c r="F33" i="8"/>
  <c r="F30" i="12"/>
  <c r="F29" i="8"/>
  <c r="F30" i="11"/>
  <c r="F31" i="12"/>
  <c r="B28" i="8"/>
  <c r="E28" i="8"/>
  <c r="C28" i="8"/>
  <c r="D28" i="8"/>
  <c r="B13" i="8"/>
  <c r="H13" i="8" l="1"/>
  <c r="I6" i="8"/>
  <c r="I8" i="8" s="1"/>
  <c r="F31" i="18"/>
  <c r="F28" i="8"/>
  <c r="D30" i="8"/>
  <c r="C30" i="8"/>
  <c r="B30" i="8"/>
  <c r="E30" i="8"/>
  <c r="I13" i="8" l="1"/>
  <c r="J6" i="8"/>
  <c r="J8" i="8" s="1"/>
  <c r="F30" i="8"/>
  <c r="J13" i="8" l="1"/>
  <c r="K6" i="8"/>
  <c r="K13" i="8" s="1"/>
  <c r="K8" i="8"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<sst xmlns="http://schemas.openxmlformats.org/spreadsheetml/2006/main" count="43136" uniqueCount="709">
  <si>
    <t>Ticker Symbol</t>
  </si>
  <si>
    <t>Years</t>
  </si>
  <si>
    <t>Period Ending</t>
  </si>
  <si>
    <t xml:space="preserve"> Total Revenue </t>
  </si>
  <si>
    <t xml:space="preserve"> Cost of Goods Sold </t>
  </si>
  <si>
    <t xml:space="preserve"> Sales, General and Admin. </t>
  </si>
  <si>
    <t xml:space="preserve"> Research and Development </t>
  </si>
  <si>
    <t xml:space="preserve"> Other Operating Items </t>
  </si>
  <si>
    <t>GICS Sector</t>
  </si>
  <si>
    <t>GICS Sub Industry</t>
  </si>
  <si>
    <t>AAL</t>
  </si>
  <si>
    <t>Year 1</t>
  </si>
  <si>
    <t xml:space="preserve"> $-   </t>
  </si>
  <si>
    <t>Industrials</t>
  </si>
  <si>
    <t>Airlines</t>
  </si>
  <si>
    <t>Year 2</t>
  </si>
  <si>
    <t>Year 3</t>
  </si>
  <si>
    <t>Year 4</t>
  </si>
  <si>
    <t>AAP</t>
  </si>
  <si>
    <t>Consumer Discretionary</t>
  </si>
  <si>
    <t>Automotive Retail</t>
  </si>
  <si>
    <t>AAPL</t>
  </si>
  <si>
    <t>Information Technology</t>
  </si>
  <si>
    <t>Computer Hardware</t>
  </si>
  <si>
    <t>ABBV</t>
  </si>
  <si>
    <t>Health Care</t>
  </si>
  <si>
    <t>Pharmaceuticals</t>
  </si>
  <si>
    <t>ABC</t>
  </si>
  <si>
    <t>Health Care Distributors</t>
  </si>
  <si>
    <t>ABT</t>
  </si>
  <si>
    <t>Health Care Equipment</t>
  </si>
  <si>
    <t>ADBE</t>
  </si>
  <si>
    <t>Application Software</t>
  </si>
  <si>
    <t>ADI</t>
  </si>
  <si>
    <t>Semiconductors</t>
  </si>
  <si>
    <t>ADM</t>
  </si>
  <si>
    <t>Consumer Staples</t>
  </si>
  <si>
    <t>Agricultural Products</t>
  </si>
  <si>
    <t>ADS</t>
  </si>
  <si>
    <t>Data Processing &amp; Outsourced Services</t>
  </si>
  <si>
    <t>ADSK</t>
  </si>
  <si>
    <t>AEE</t>
  </si>
  <si>
    <t>Utilities</t>
  </si>
  <si>
    <t>MultiUtilities</t>
  </si>
  <si>
    <t>AEP</t>
  </si>
  <si>
    <t>Electric Utilities</t>
  </si>
  <si>
    <t>AFL</t>
  </si>
  <si>
    <t>Financials</t>
  </si>
  <si>
    <t>Life &amp; Health Insurance</t>
  </si>
  <si>
    <t>AIG</t>
  </si>
  <si>
    <t>Property &amp; Casualty Insurance</t>
  </si>
  <si>
    <t>AIV</t>
  </si>
  <si>
    <t>Real Estate</t>
  </si>
  <si>
    <t>REITs</t>
  </si>
  <si>
    <t>AIZ</t>
  </si>
  <si>
    <t>Multi-line Insurance</t>
  </si>
  <si>
    <t>AKAM</t>
  </si>
  <si>
    <t>Internet Software &amp; Services</t>
  </si>
  <si>
    <t>ALB</t>
  </si>
  <si>
    <t>Materials</t>
  </si>
  <si>
    <t>Specialty Chemicals</t>
  </si>
  <si>
    <t>ALK</t>
  </si>
  <si>
    <t>ALL</t>
  </si>
  <si>
    <t>ALLE</t>
  </si>
  <si>
    <t>Building Products</t>
  </si>
  <si>
    <t>ALXN</t>
  </si>
  <si>
    <t>Biotechnology</t>
  </si>
  <si>
    <t>AMAT</t>
  </si>
  <si>
    <t>Semiconductor Equipment</t>
  </si>
  <si>
    <t>AME</t>
  </si>
  <si>
    <t>Electrical Components &amp; Equipment</t>
  </si>
  <si>
    <t>AMGN</t>
  </si>
  <si>
    <t>AMP</t>
  </si>
  <si>
    <t>Asset Management &amp; Custody Banks</t>
  </si>
  <si>
    <t>AMT</t>
  </si>
  <si>
    <t>Specialized REITs</t>
  </si>
  <si>
    <t>AMZN</t>
  </si>
  <si>
    <t>Internet &amp; Direct Marketing Retail</t>
  </si>
  <si>
    <t>AN</t>
  </si>
  <si>
    <t>Specialty Stores</t>
  </si>
  <si>
    <t>ANTM</t>
  </si>
  <si>
    <t>Managed Health Care</t>
  </si>
  <si>
    <t>APA</t>
  </si>
  <si>
    <t>Energy</t>
  </si>
  <si>
    <t>Oil &amp; Gas Exploration &amp; Production</t>
  </si>
  <si>
    <t>APC</t>
  </si>
  <si>
    <t>APD</t>
  </si>
  <si>
    <t>Industrial Gases</t>
  </si>
  <si>
    <t>APH</t>
  </si>
  <si>
    <t>Electronic Components</t>
  </si>
  <si>
    <t>ARNC</t>
  </si>
  <si>
    <t>Aerospace &amp; Defense</t>
  </si>
  <si>
    <t>ATVI</t>
  </si>
  <si>
    <t>Home Entertainment Software</t>
  </si>
  <si>
    <t>AVGO</t>
  </si>
  <si>
    <t>AVY</t>
  </si>
  <si>
    <t>Paper Packaging</t>
  </si>
  <si>
    <t>AWK</t>
  </si>
  <si>
    <t>Water Utilities</t>
  </si>
  <si>
    <t>AXP</t>
  </si>
  <si>
    <t>Consumer Finance</t>
  </si>
  <si>
    <t>AYI</t>
  </si>
  <si>
    <t>AZO</t>
  </si>
  <si>
    <t>BA</t>
  </si>
  <si>
    <t>BAC</t>
  </si>
  <si>
    <t>Banks</t>
  </si>
  <si>
    <t>BAX</t>
  </si>
  <si>
    <t>BBBY</t>
  </si>
  <si>
    <t>BBT</t>
  </si>
  <si>
    <t>BBY</t>
  </si>
  <si>
    <t>Computer &amp; Electronics Retail</t>
  </si>
  <si>
    <t>BCR</t>
  </si>
  <si>
    <t>BDX</t>
  </si>
  <si>
    <t>BHI</t>
  </si>
  <si>
    <t>Oil &amp; Gas Equipment &amp; Services</t>
  </si>
  <si>
    <t>BIIB</t>
  </si>
  <si>
    <t>BLL</t>
  </si>
  <si>
    <t>Metal &amp; Glass Containers</t>
  </si>
  <si>
    <t>BMY</t>
  </si>
  <si>
    <t>BSX</t>
  </si>
  <si>
    <t>BWA</t>
  </si>
  <si>
    <t>Auto Parts &amp; Equipment</t>
  </si>
  <si>
    <t>BXP</t>
  </si>
  <si>
    <t>CAG</t>
  </si>
  <si>
    <t>Packaged Foods &amp; Meats</t>
  </si>
  <si>
    <t>CAH</t>
  </si>
  <si>
    <t>CAT</t>
  </si>
  <si>
    <t>Construction &amp; Farm Machinery &amp; Heavy Trucks</t>
  </si>
  <si>
    <t>CB</t>
  </si>
  <si>
    <t>CBG</t>
  </si>
  <si>
    <t>Real Estate Services</t>
  </si>
  <si>
    <t>CCI</t>
  </si>
  <si>
    <t>CCL</t>
  </si>
  <si>
    <t>Hotels, Resorts &amp; Cruise Lines</t>
  </si>
  <si>
    <t>CELG</t>
  </si>
  <si>
    <t>CERN</t>
  </si>
  <si>
    <t>Health Care Technology</t>
  </si>
  <si>
    <t>CF</t>
  </si>
  <si>
    <t>Fertilizers &amp; Agricultural Chemicals</t>
  </si>
  <si>
    <t>CFG</t>
  </si>
  <si>
    <t>Regional Banks</t>
  </si>
  <si>
    <t>CHD</t>
  </si>
  <si>
    <t>Household Products</t>
  </si>
  <si>
    <t>CHK</t>
  </si>
  <si>
    <t>Integrated Oil &amp; Gas</t>
  </si>
  <si>
    <t>CHRW</t>
  </si>
  <si>
    <t>Air Freight &amp; Logistics</t>
  </si>
  <si>
    <t>CHTR</t>
  </si>
  <si>
    <t>Cable &amp; Satellite</t>
  </si>
  <si>
    <t>CI</t>
  </si>
  <si>
    <t>CINF</t>
  </si>
  <si>
    <t>CL</t>
  </si>
  <si>
    <t>CLX</t>
  </si>
  <si>
    <t>CMA</t>
  </si>
  <si>
    <t>CMG</t>
  </si>
  <si>
    <t>Restaurants</t>
  </si>
  <si>
    <t>CMI</t>
  </si>
  <si>
    <t>Industrial Machinery</t>
  </si>
  <si>
    <t>CMS</t>
  </si>
  <si>
    <t>CNC</t>
  </si>
  <si>
    <t>CNP</t>
  </si>
  <si>
    <t>COF</t>
  </si>
  <si>
    <t>COG</t>
  </si>
  <si>
    <t>COL</t>
  </si>
  <si>
    <t>Industrial Conglomerates</t>
  </si>
  <si>
    <t>COO</t>
  </si>
  <si>
    <t>Health Care Supplies</t>
  </si>
  <si>
    <t>COST</t>
  </si>
  <si>
    <t>Hypermarkets &amp; Super Centers</t>
  </si>
  <si>
    <t>COTY</t>
  </si>
  <si>
    <t>Personal Products</t>
  </si>
  <si>
    <t>CPB</t>
  </si>
  <si>
    <t>CRM</t>
  </si>
  <si>
    <t>CSCO</t>
  </si>
  <si>
    <t>Networking Equipment</t>
  </si>
  <si>
    <t>CSRA</t>
  </si>
  <si>
    <t>IT Consulting &amp; Other Services</t>
  </si>
  <si>
    <t>CSX</t>
  </si>
  <si>
    <t>Railroads</t>
  </si>
  <si>
    <t>CTAS</t>
  </si>
  <si>
    <t>Diversified Support Services</t>
  </si>
  <si>
    <t>CTL</t>
  </si>
  <si>
    <t>Telecommunications Services</t>
  </si>
  <si>
    <t>Integrated Telecommunications Services</t>
  </si>
  <si>
    <t>CTSH</t>
  </si>
  <si>
    <t>CTXS</t>
  </si>
  <si>
    <t>CVS</t>
  </si>
  <si>
    <t>Drug Retail</t>
  </si>
  <si>
    <t>CVX</t>
  </si>
  <si>
    <t>CXO</t>
  </si>
  <si>
    <t>D</t>
  </si>
  <si>
    <t>DAL</t>
  </si>
  <si>
    <t>DD</t>
  </si>
  <si>
    <t>Diversified Chemicals</t>
  </si>
  <si>
    <t>DE</t>
  </si>
  <si>
    <t>DFS</t>
  </si>
  <si>
    <t>DG</t>
  </si>
  <si>
    <t>General Merchandise Stores</t>
  </si>
  <si>
    <t>DGX</t>
  </si>
  <si>
    <t>Health Care Facilities</t>
  </si>
  <si>
    <t>DHI</t>
  </si>
  <si>
    <t>Homebuilding</t>
  </si>
  <si>
    <t>DHR</t>
  </si>
  <si>
    <t>DIS</t>
  </si>
  <si>
    <t>Broadcasting &amp; Cable TV</t>
  </si>
  <si>
    <t>DISCA</t>
  </si>
  <si>
    <t>DISCK</t>
  </si>
  <si>
    <t>DLPH</t>
  </si>
  <si>
    <t>DLR</t>
  </si>
  <si>
    <t>DLTR</t>
  </si>
  <si>
    <t>DNB</t>
  </si>
  <si>
    <t>Research &amp; Consulting Services</t>
  </si>
  <si>
    <t>DOV</t>
  </si>
  <si>
    <t>DPS</t>
  </si>
  <si>
    <t>Soft Drinks</t>
  </si>
  <si>
    <t>DRI</t>
  </si>
  <si>
    <t>DUK</t>
  </si>
  <si>
    <t>DVA</t>
  </si>
  <si>
    <t>DVN</t>
  </si>
  <si>
    <t>EA</t>
  </si>
  <si>
    <t>EBAY</t>
  </si>
  <si>
    <t>ECL</t>
  </si>
  <si>
    <t>ED</t>
  </si>
  <si>
    <t>EFX</t>
  </si>
  <si>
    <t>EIX</t>
  </si>
  <si>
    <t>EL</t>
  </si>
  <si>
    <t>EMN</t>
  </si>
  <si>
    <t>EMR</t>
  </si>
  <si>
    <t>EOG</t>
  </si>
  <si>
    <t>EQIX</t>
  </si>
  <si>
    <t>EQR</t>
  </si>
  <si>
    <t>EQT</t>
  </si>
  <si>
    <t>ES</t>
  </si>
  <si>
    <t>ESS</t>
  </si>
  <si>
    <t>Residential REITs</t>
  </si>
  <si>
    <t>ETFC</t>
  </si>
  <si>
    <t>Investment Banking &amp; Brokerage</t>
  </si>
  <si>
    <t>ETN</t>
  </si>
  <si>
    <t>ETR</t>
  </si>
  <si>
    <t>EW</t>
  </si>
  <si>
    <t>EXC</t>
  </si>
  <si>
    <t>EXPD</t>
  </si>
  <si>
    <t>EXPE</t>
  </si>
  <si>
    <t>EXR</t>
  </si>
  <si>
    <t>F</t>
  </si>
  <si>
    <t>Automobile Manufacturers</t>
  </si>
  <si>
    <t>FAST</t>
  </si>
  <si>
    <t>FB</t>
  </si>
  <si>
    <t>FBHS</t>
  </si>
  <si>
    <t>FCX</t>
  </si>
  <si>
    <t>Copper</t>
  </si>
  <si>
    <t>FDX</t>
  </si>
  <si>
    <t>FE</t>
  </si>
  <si>
    <t>FFIV</t>
  </si>
  <si>
    <t>FIS</t>
  </si>
  <si>
    <t>FISV</t>
  </si>
  <si>
    <t>FL</t>
  </si>
  <si>
    <t>Apparel Retail</t>
  </si>
  <si>
    <t>FLIR</t>
  </si>
  <si>
    <t>Electronic Equipment &amp; Instruments</t>
  </si>
  <si>
    <t>FLR</t>
  </si>
  <si>
    <t>Diversified Commercial Services</t>
  </si>
  <si>
    <t>FLS</t>
  </si>
  <si>
    <t>FMC</t>
  </si>
  <si>
    <t>FRT</t>
  </si>
  <si>
    <t>Retail REITs</t>
  </si>
  <si>
    <t>FSLR</t>
  </si>
  <si>
    <t>FTR</t>
  </si>
  <si>
    <t>GD</t>
  </si>
  <si>
    <t>GGP</t>
  </si>
  <si>
    <t>GILD</t>
  </si>
  <si>
    <t>GIS</t>
  </si>
  <si>
    <t>GLW</t>
  </si>
  <si>
    <t>GM</t>
  </si>
  <si>
    <t>GPC</t>
  </si>
  <si>
    <t>GPN</t>
  </si>
  <si>
    <t>GPS</t>
  </si>
  <si>
    <t>GRMN</t>
  </si>
  <si>
    <t>Consumer Electronics</t>
  </si>
  <si>
    <t>GT</t>
  </si>
  <si>
    <t>Tires &amp; Rubber</t>
  </si>
  <si>
    <t>GWW</t>
  </si>
  <si>
    <t>Industrial Materials</t>
  </si>
  <si>
    <t>HAL</t>
  </si>
  <si>
    <t>HAR</t>
  </si>
  <si>
    <t>HAS</t>
  </si>
  <si>
    <t>Leisure Products</t>
  </si>
  <si>
    <t>HBAN</t>
  </si>
  <si>
    <t>HBI</t>
  </si>
  <si>
    <t>Apparel, Accessories &amp; Luxury Goods</t>
  </si>
  <si>
    <t>HCA</t>
  </si>
  <si>
    <t>HCN</t>
  </si>
  <si>
    <t>HCP</t>
  </si>
  <si>
    <t>HD</t>
  </si>
  <si>
    <t>Home Improvement Retail</t>
  </si>
  <si>
    <t>HES</t>
  </si>
  <si>
    <t>HIG</t>
  </si>
  <si>
    <t>HOG</t>
  </si>
  <si>
    <t>Motorcycle Manufacturers</t>
  </si>
  <si>
    <t>HOLX</t>
  </si>
  <si>
    <t>HON</t>
  </si>
  <si>
    <t>HP</t>
  </si>
  <si>
    <t>Oil &amp; Gas Drilling</t>
  </si>
  <si>
    <t>HPE</t>
  </si>
  <si>
    <t>Technology Hardware, Storage &amp; Peripherals</t>
  </si>
  <si>
    <t>HPQ</t>
  </si>
  <si>
    <t>HRB</t>
  </si>
  <si>
    <t>HRL</t>
  </si>
  <si>
    <t>HRS</t>
  </si>
  <si>
    <t>Telecommunications Equipment</t>
  </si>
  <si>
    <t>HSIC</t>
  </si>
  <si>
    <t>HST</t>
  </si>
  <si>
    <t>HSY</t>
  </si>
  <si>
    <t>HUM</t>
  </si>
  <si>
    <t>IBM</t>
  </si>
  <si>
    <t>IDXX</t>
  </si>
  <si>
    <t>IFF</t>
  </si>
  <si>
    <t>ILMN</t>
  </si>
  <si>
    <t>Life Sciences Tools &amp; Services</t>
  </si>
  <si>
    <t>INTC</t>
  </si>
  <si>
    <t>INTU</t>
  </si>
  <si>
    <t>IP</t>
  </si>
  <si>
    <t>IPG</t>
  </si>
  <si>
    <t>Advertising</t>
  </si>
  <si>
    <t>IRM</t>
  </si>
  <si>
    <t>ISRG</t>
  </si>
  <si>
    <t>ITW</t>
  </si>
  <si>
    <t>IVZ</t>
  </si>
  <si>
    <t>JBHT</t>
  </si>
  <si>
    <t>Trucking</t>
  </si>
  <si>
    <t>JEC</t>
  </si>
  <si>
    <t>JNPR</t>
  </si>
  <si>
    <t>JPM</t>
  </si>
  <si>
    <t>JWN</t>
  </si>
  <si>
    <t>Department Stores</t>
  </si>
  <si>
    <t>K</t>
  </si>
  <si>
    <t>KEY</t>
  </si>
  <si>
    <t>KIM</t>
  </si>
  <si>
    <t>KLAC</t>
  </si>
  <si>
    <t>KMB</t>
  </si>
  <si>
    <t>KMI</t>
  </si>
  <si>
    <t>Oil &amp; Gas Refining &amp; Marketing &amp; Transportation</t>
  </si>
  <si>
    <t>KMX</t>
  </si>
  <si>
    <t>KO</t>
  </si>
  <si>
    <t>KORS</t>
  </si>
  <si>
    <t>KR</t>
  </si>
  <si>
    <t>Food Retail</t>
  </si>
  <si>
    <t>KSS</t>
  </si>
  <si>
    <t>KSU</t>
  </si>
  <si>
    <t>LB</t>
  </si>
  <si>
    <t>LEG</t>
  </si>
  <si>
    <t>LEN</t>
  </si>
  <si>
    <t>LH</t>
  </si>
  <si>
    <t>LKQ</t>
  </si>
  <si>
    <t>Distributors</t>
  </si>
  <si>
    <t>LLL</t>
  </si>
  <si>
    <t>LLTC</t>
  </si>
  <si>
    <t>LLY</t>
  </si>
  <si>
    <t>LMT</t>
  </si>
  <si>
    <t>LNT</t>
  </si>
  <si>
    <t>LOW</t>
  </si>
  <si>
    <t>LRCX</t>
  </si>
  <si>
    <t>LUK</t>
  </si>
  <si>
    <t>Multi-Sector Holdings</t>
  </si>
  <si>
    <t>LUV</t>
  </si>
  <si>
    <t>LVLT</t>
  </si>
  <si>
    <t>Alternative Carriers</t>
  </si>
  <si>
    <t>LYB</t>
  </si>
  <si>
    <t>M</t>
  </si>
  <si>
    <t>MA</t>
  </si>
  <si>
    <t>MAA</t>
  </si>
  <si>
    <t>MAC</t>
  </si>
  <si>
    <t>MAR</t>
  </si>
  <si>
    <t>MAS</t>
  </si>
  <si>
    <t>MAT</t>
  </si>
  <si>
    <t>MCD</t>
  </si>
  <si>
    <t>MCHP</t>
  </si>
  <si>
    <t>MCK</t>
  </si>
  <si>
    <t>MCO</t>
  </si>
  <si>
    <t>Diversified Financial Services</t>
  </si>
  <si>
    <t>MDLZ</t>
  </si>
  <si>
    <t>MET</t>
  </si>
  <si>
    <t>MHK</t>
  </si>
  <si>
    <t>Home Furnishings</t>
  </si>
  <si>
    <t>MJN</t>
  </si>
  <si>
    <t>MKC</t>
  </si>
  <si>
    <t>MLM</t>
  </si>
  <si>
    <t>Construction Materials</t>
  </si>
  <si>
    <t>MMC</t>
  </si>
  <si>
    <t>Insurance Brokers</t>
  </si>
  <si>
    <t>MMM</t>
  </si>
  <si>
    <t>MNST</t>
  </si>
  <si>
    <t>MO</t>
  </si>
  <si>
    <t>Tobacco</t>
  </si>
  <si>
    <t>MON</t>
  </si>
  <si>
    <t>MOS</t>
  </si>
  <si>
    <t>MPC</t>
  </si>
  <si>
    <t>MRK</t>
  </si>
  <si>
    <t>MRO</t>
  </si>
  <si>
    <t>MSFT</t>
  </si>
  <si>
    <t>Systems Software</t>
  </si>
  <si>
    <t>MTB</t>
  </si>
  <si>
    <t>MTD</t>
  </si>
  <si>
    <t>MU</t>
  </si>
  <si>
    <t>MUR</t>
  </si>
  <si>
    <t>MYL</t>
  </si>
  <si>
    <t>NBL</t>
  </si>
  <si>
    <t>NDAQ</t>
  </si>
  <si>
    <t>NEE</t>
  </si>
  <si>
    <t>NEM</t>
  </si>
  <si>
    <t>Gold</t>
  </si>
  <si>
    <t>NFLX</t>
  </si>
  <si>
    <t>NFX</t>
  </si>
  <si>
    <t>NKE</t>
  </si>
  <si>
    <t>NLSN</t>
  </si>
  <si>
    <t>NOV</t>
  </si>
  <si>
    <t>NSC</t>
  </si>
  <si>
    <t>NTAP</t>
  </si>
  <si>
    <t>NUE</t>
  </si>
  <si>
    <t>Steel</t>
  </si>
  <si>
    <t>NVDA</t>
  </si>
  <si>
    <t>NWL</t>
  </si>
  <si>
    <t>Housewares &amp; Specialties</t>
  </si>
  <si>
    <t>O</t>
  </si>
  <si>
    <t>OKE</t>
  </si>
  <si>
    <t>OMC</t>
  </si>
  <si>
    <t>ORLY</t>
  </si>
  <si>
    <t>OXY</t>
  </si>
  <si>
    <t>PBCT</t>
  </si>
  <si>
    <t>Thrifts &amp; Mortgage Finance</t>
  </si>
  <si>
    <t>PBI</t>
  </si>
  <si>
    <t>Technology, Hardware, Software and Supplies</t>
  </si>
  <si>
    <t>PCAR</t>
  </si>
  <si>
    <t>PCG</t>
  </si>
  <si>
    <t>PCLN</t>
  </si>
  <si>
    <t>PDCO</t>
  </si>
  <si>
    <t>PEG</t>
  </si>
  <si>
    <t>PEP</t>
  </si>
  <si>
    <t>PFE</t>
  </si>
  <si>
    <t>PFG</t>
  </si>
  <si>
    <t>PG</t>
  </si>
  <si>
    <t>PGR</t>
  </si>
  <si>
    <t>PH</t>
  </si>
  <si>
    <t>PHM</t>
  </si>
  <si>
    <t>PKI</t>
  </si>
  <si>
    <t>PM</t>
  </si>
  <si>
    <t>PNC</t>
  </si>
  <si>
    <t>PNR</t>
  </si>
  <si>
    <t>PNW</t>
  </si>
  <si>
    <t>PPG</t>
  </si>
  <si>
    <t>PPL</t>
  </si>
  <si>
    <t>PRU</t>
  </si>
  <si>
    <t>PSX</t>
  </si>
  <si>
    <t>PVH</t>
  </si>
  <si>
    <t>PWR</t>
  </si>
  <si>
    <t>PX</t>
  </si>
  <si>
    <t>QCOM</t>
  </si>
  <si>
    <t>QRVO</t>
  </si>
  <si>
    <t>R</t>
  </si>
  <si>
    <t>RCL</t>
  </si>
  <si>
    <t>REGN</t>
  </si>
  <si>
    <t>RHI</t>
  </si>
  <si>
    <t>Human Resource &amp; Employment Services</t>
  </si>
  <si>
    <t>RHT</t>
  </si>
  <si>
    <t>RL</t>
  </si>
  <si>
    <t>ROK</t>
  </si>
  <si>
    <t>ROP</t>
  </si>
  <si>
    <t>ROST</t>
  </si>
  <si>
    <t>RRC</t>
  </si>
  <si>
    <t>RSG</t>
  </si>
  <si>
    <t>SBUX</t>
  </si>
  <si>
    <t>SCG</t>
  </si>
  <si>
    <t>SE</t>
  </si>
  <si>
    <t>SEE</t>
  </si>
  <si>
    <t>SHW</t>
  </si>
  <si>
    <t>SIG</t>
  </si>
  <si>
    <t>SJM</t>
  </si>
  <si>
    <t>SLG</t>
  </si>
  <si>
    <t>Office REITs</t>
  </si>
  <si>
    <t>SNA</t>
  </si>
  <si>
    <t>Household Appliances</t>
  </si>
  <si>
    <t>SNI</t>
  </si>
  <si>
    <t>SO</t>
  </si>
  <si>
    <t>SPG</t>
  </si>
  <si>
    <t>SPLS</t>
  </si>
  <si>
    <t>SRCL</t>
  </si>
  <si>
    <t>SRE</t>
  </si>
  <si>
    <t>STI</t>
  </si>
  <si>
    <t>STX</t>
  </si>
  <si>
    <t>Computer Storage &amp; Peripherals</t>
  </si>
  <si>
    <t>STZ</t>
  </si>
  <si>
    <t>Distillers &amp; Vintners</t>
  </si>
  <si>
    <t>SWK</t>
  </si>
  <si>
    <t>SWKS</t>
  </si>
  <si>
    <t>SWN</t>
  </si>
  <si>
    <t>SYF</t>
  </si>
  <si>
    <t>SYK</t>
  </si>
  <si>
    <t>SYMC</t>
  </si>
  <si>
    <t>SYY</t>
  </si>
  <si>
    <t>Food Distributors</t>
  </si>
  <si>
    <t>T</t>
  </si>
  <si>
    <t>TAP</t>
  </si>
  <si>
    <t>Brewers</t>
  </si>
  <si>
    <t>TDC</t>
  </si>
  <si>
    <t>TDG</t>
  </si>
  <si>
    <t>TEL</t>
  </si>
  <si>
    <t>Electronic Manufacturing Services</t>
  </si>
  <si>
    <t>TGNA</t>
  </si>
  <si>
    <t>Publishing</t>
  </si>
  <si>
    <t>TGT</t>
  </si>
  <si>
    <t>TIF</t>
  </si>
  <si>
    <t>TJX</t>
  </si>
  <si>
    <t>TMK</t>
  </si>
  <si>
    <t>TMO</t>
  </si>
  <si>
    <t>TRIP</t>
  </si>
  <si>
    <t>TRV</t>
  </si>
  <si>
    <t>TSCO</t>
  </si>
  <si>
    <t>Specialty Retail</t>
  </si>
  <si>
    <t>TSN</t>
  </si>
  <si>
    <t>TSO</t>
  </si>
  <si>
    <t>TSS</t>
  </si>
  <si>
    <t>TXN</t>
  </si>
  <si>
    <t>TXT</t>
  </si>
  <si>
    <t>UA</t>
  </si>
  <si>
    <t>UAA</t>
  </si>
  <si>
    <t>UAL</t>
  </si>
  <si>
    <t>UDR</t>
  </si>
  <si>
    <t>ULTA</t>
  </si>
  <si>
    <t>UNH</t>
  </si>
  <si>
    <t>UNM</t>
  </si>
  <si>
    <t>UNP</t>
  </si>
  <si>
    <t>UPS</t>
  </si>
  <si>
    <t>URBN</t>
  </si>
  <si>
    <t>USB</t>
  </si>
  <si>
    <t>UTX</t>
  </si>
  <si>
    <t>V</t>
  </si>
  <si>
    <t>VAR</t>
  </si>
  <si>
    <t>VFC</t>
  </si>
  <si>
    <t>VIAB</t>
  </si>
  <si>
    <t>VLO</t>
  </si>
  <si>
    <t>VMC</t>
  </si>
  <si>
    <t>VNO</t>
  </si>
  <si>
    <t>VRSK</t>
  </si>
  <si>
    <t>VRSN</t>
  </si>
  <si>
    <t>VRTX</t>
  </si>
  <si>
    <t>VTR</t>
  </si>
  <si>
    <t>VZ</t>
  </si>
  <si>
    <t>WAT</t>
  </si>
  <si>
    <t>WDC</t>
  </si>
  <si>
    <t>WEC</t>
  </si>
  <si>
    <t>WFC</t>
  </si>
  <si>
    <t>WFM</t>
  </si>
  <si>
    <t>WHR</t>
  </si>
  <si>
    <t>WM</t>
  </si>
  <si>
    <t>Environmental Services</t>
  </si>
  <si>
    <t>WMB</t>
  </si>
  <si>
    <t>WMT</t>
  </si>
  <si>
    <t>WRK</t>
  </si>
  <si>
    <t>WU</t>
  </si>
  <si>
    <t>WY</t>
  </si>
  <si>
    <t>WYN</t>
  </si>
  <si>
    <t>WYNN</t>
  </si>
  <si>
    <t>Casinos &amp; Gaming</t>
  </si>
  <si>
    <t>XEC</t>
  </si>
  <si>
    <t>XEL</t>
  </si>
  <si>
    <t>XL</t>
  </si>
  <si>
    <t>XLNX</t>
  </si>
  <si>
    <t>XOM</t>
  </si>
  <si>
    <t>XRAY</t>
  </si>
  <si>
    <t>XRX</t>
  </si>
  <si>
    <t>XYL</t>
  </si>
  <si>
    <t>YHOO</t>
  </si>
  <si>
    <t>YUM</t>
  </si>
  <si>
    <t>ZBH</t>
  </si>
  <si>
    <t>ZION</t>
  </si>
  <si>
    <t>ZTS</t>
  </si>
  <si>
    <t>ticker_symbol</t>
  </si>
  <si>
    <t>year</t>
  </si>
  <si>
    <t>gics</t>
  </si>
  <si>
    <t>gcis_2</t>
  </si>
  <si>
    <t>period</t>
  </si>
  <si>
    <t>Revenue</t>
  </si>
  <si>
    <t>COGS</t>
  </si>
  <si>
    <t>Gross Profit</t>
  </si>
  <si>
    <t xml:space="preserve">  Other operating expenses</t>
  </si>
  <si>
    <t>Total operating expenses</t>
  </si>
  <si>
    <t>Operating income/ EBIT</t>
  </si>
  <si>
    <t>Operating statistics</t>
  </si>
  <si>
    <t>Revenue growth (%)</t>
  </si>
  <si>
    <t>Gross margin</t>
  </si>
  <si>
    <t>Operating margin</t>
  </si>
  <si>
    <t>Scenario</t>
  </si>
  <si>
    <t>Operating Scenarios - sensitivity analysis</t>
  </si>
  <si>
    <t>Strong case</t>
  </si>
  <si>
    <t>Base case</t>
  </si>
  <si>
    <t>Weak case</t>
  </si>
  <si>
    <t>Gross Margin</t>
  </si>
  <si>
    <t>Operating Margin</t>
  </si>
  <si>
    <t>Historical</t>
  </si>
  <si>
    <t>Forecast</t>
  </si>
  <si>
    <t>Year 5</t>
  </si>
  <si>
    <t>Year 6</t>
  </si>
  <si>
    <t>Year 7</t>
  </si>
  <si>
    <t>Year 8</t>
  </si>
  <si>
    <t>Year 9</t>
  </si>
  <si>
    <t>Year 10</t>
  </si>
  <si>
    <t>Assumptions</t>
  </si>
  <si>
    <t>scenario</t>
  </si>
  <si>
    <t>Weak Case</t>
  </si>
  <si>
    <t>Strong Case</t>
  </si>
  <si>
    <t>Base Case</t>
  </si>
  <si>
    <t>Research and Development</t>
  </si>
  <si>
    <t>Revenue Growth</t>
  </si>
  <si>
    <t xml:space="preserve">Gross Margin </t>
  </si>
  <si>
    <t>Total Operating Expenses</t>
  </si>
  <si>
    <t>Operating Profit</t>
  </si>
  <si>
    <t>Row Labels</t>
  </si>
  <si>
    <t>Grand Total</t>
  </si>
  <si>
    <t>Min of Gross Margin</t>
  </si>
  <si>
    <t>Max of Gross Margin</t>
  </si>
  <si>
    <t>Average of Gross Margin2</t>
  </si>
  <si>
    <t>StdDev of Gross Margin</t>
  </si>
  <si>
    <t>Min of Operating Margin</t>
  </si>
  <si>
    <t>Max of Operating Margin</t>
  </si>
  <si>
    <t>Average of Operating Margin</t>
  </si>
  <si>
    <t>Count of GICS Sector</t>
  </si>
  <si>
    <t xml:space="preserve">Sum of  Total Revenue </t>
  </si>
  <si>
    <t xml:space="preserve">Sum of  Cost of Goods Sold </t>
  </si>
  <si>
    <t>StdDev of Operating Margin2</t>
  </si>
  <si>
    <t>Sum of Operating Profit</t>
  </si>
  <si>
    <t xml:space="preserve"> </t>
  </si>
  <si>
    <t>Average of Gross Margin</t>
  </si>
  <si>
    <t>Sum of Gross Profit</t>
  </si>
  <si>
    <t>Average of Gross Profit</t>
  </si>
  <si>
    <t xml:space="preserve">Sum of  Sales, General and Admin. </t>
  </si>
  <si>
    <t xml:space="preserve">Sum of  Research and Development </t>
  </si>
  <si>
    <t xml:space="preserve">Sum of  Other Operating Items </t>
  </si>
  <si>
    <t>Sum of  Total Revenue 2</t>
  </si>
  <si>
    <t>GICS Sub Sector</t>
  </si>
  <si>
    <t>2012</t>
  </si>
  <si>
    <t>2013</t>
  </si>
  <si>
    <t>2014</t>
  </si>
  <si>
    <t>2015</t>
  </si>
  <si>
    <t>2016</t>
  </si>
  <si>
    <t xml:space="preserve">Min </t>
  </si>
  <si>
    <t>Max</t>
  </si>
  <si>
    <t>Median</t>
  </si>
  <si>
    <t>Average</t>
  </si>
  <si>
    <t>Total Revenue</t>
  </si>
  <si>
    <t xml:space="preserve">COGs </t>
  </si>
  <si>
    <t xml:space="preserve">Gross Profit </t>
  </si>
  <si>
    <t xml:space="preserve">Total Operating Expenses </t>
  </si>
  <si>
    <t>Measure of Center</t>
  </si>
  <si>
    <t>Identifier</t>
  </si>
  <si>
    <t>Column Labels</t>
  </si>
  <si>
    <t xml:space="preserve">Average of  Total Revenue </t>
  </si>
  <si>
    <t>Min</t>
  </si>
  <si>
    <t>Sum</t>
  </si>
  <si>
    <t>(All)</t>
  </si>
  <si>
    <t xml:space="preserve">Total Average of  Total Revenue </t>
  </si>
  <si>
    <t>Total Average of Gross Profit</t>
  </si>
  <si>
    <t>Range</t>
  </si>
  <si>
    <t>Average of  Total Revenue</t>
  </si>
  <si>
    <t>Count of Ticker Symbol</t>
  </si>
  <si>
    <t>Sum of Gross Margin</t>
  </si>
  <si>
    <t xml:space="preserve">Omegea Hunter </t>
  </si>
  <si>
    <t>Project Required Sheets</t>
  </si>
  <si>
    <t>NYSE Pivot Table</t>
  </si>
  <si>
    <t>Dynamic P&amp;L Statement</t>
  </si>
  <si>
    <t xml:space="preserve">This sheet has different pivot table the show information about the different summaries based on the NYSE data provided </t>
  </si>
  <si>
    <t xml:space="preserve">This sheet shows the P&amp;L Statement for different companies intechangebly. </t>
  </si>
  <si>
    <t>This sheet shows historical data and finanacial projections a company from year 1 to year 10</t>
  </si>
  <si>
    <t>Company Financial Model</t>
  </si>
  <si>
    <t>Table Of Contents</t>
  </si>
  <si>
    <t>This is the data that has ben providede and has not been tampered with</t>
  </si>
  <si>
    <t>Raw Data</t>
  </si>
  <si>
    <t xml:space="preserve">Analysis Data </t>
  </si>
  <si>
    <t xml:space="preserve">This data is a copy of the raw datat o make sure there will be no obstruction the the raw data provide. This sheet is where everything is connected to for the analysis. The data has been trimmed of white space, been search for duplicates, and has been swpet through for mistakes or missing information. </t>
  </si>
  <si>
    <t xml:space="preserve">Dictionary </t>
  </si>
  <si>
    <t>Scenarios</t>
  </si>
  <si>
    <t xml:space="preserve">NYSE Pivot Tables </t>
  </si>
  <si>
    <t>This workbook is the excel accompaniment to the whole of  my whole New York Stock Exchange Project for the Udacity Business Analysis Nanaodegree. This page consist of a table of contents for the sheets in this workbook. I know that all the sheets in the workbook were not necessary for the completion of the project however I chose to take the time to explore Excell as much as I can and take advantage og the opportunity to manipulate the data as much as I could for the moment. I also wnated to use as many features of the program as possible. Honestly I have been having a lot of fun! Thank you fro your understsanding and consideration.</t>
  </si>
  <si>
    <t xml:space="preserve">Dynamic P&amp;L  Statement </t>
  </si>
  <si>
    <t xml:space="preserve">Chart No-Mans Land </t>
  </si>
  <si>
    <t xml:space="preserve">Company Financial Model </t>
  </si>
  <si>
    <t xml:space="preserve">GICS Model </t>
  </si>
  <si>
    <t xml:space="preserve">GICS Sub Model </t>
  </si>
  <si>
    <t xml:space="preserve">This sheet is a reference sheet for the certain lists needed for the named ranges and such for conveinece. </t>
  </si>
  <si>
    <t xml:space="preserve">This sheet is a reference shert for the best , strong, and weak case scenarios. This sheet is where to change to information for those scenarios for it to automatically update in the financial model sheets. </t>
  </si>
  <si>
    <t>This sheet shows historical data and finanacial projections a GICS Sector from year 1 to year 10</t>
  </si>
  <si>
    <t>This sheet shows historical data and finanacial projections a GICS Subsector from year 1 to year 10</t>
  </si>
  <si>
    <t>This sheet is a collections of datasets supported by charts and visualizations.</t>
  </si>
  <si>
    <t xml:space="preserve">Company Margin Summary </t>
  </si>
  <si>
    <t>Company Monetary Summary</t>
  </si>
  <si>
    <t>GICS Sector Summary Year Filter</t>
  </si>
  <si>
    <t>GICS Sector Average Total Reveune &amp;Gross Prorfit 2014-2016</t>
  </si>
  <si>
    <t>Sum Of Operating Profit By Year</t>
  </si>
  <si>
    <t>Companies in the Sector</t>
  </si>
  <si>
    <t xml:space="preserve"> Total Revenue G6</t>
  </si>
  <si>
    <t>GICS P&amp;L Statement Dashboard</t>
  </si>
  <si>
    <t xml:space="preserve">This sheet shows the P&amp;L Statement for different GICS Sectors intechangebly. </t>
  </si>
  <si>
    <t xml:space="preserve">NYSE Business Analysis Project </t>
  </si>
  <si>
    <t>Count of Years</t>
  </si>
  <si>
    <t xml:space="preserve">All the information displayed on this sheet is all generated from NYSE Analysis and Scenarios Worksheets. All the infromation on this sheet is produced by a formula and the information can change when the information on the other sheets are changed. </t>
  </si>
  <si>
    <t xml:space="preserve">This sheet is my chart and visualization idea land. This sheet is where I created many visualizations to practice and idealize my business question. </t>
  </si>
  <si>
    <t xml:space="preserve">Color Guides </t>
  </si>
  <si>
    <t>The red blockd spaces are the instuctions or caution messages for the sheet.</t>
  </si>
  <si>
    <t xml:space="preserve">The yellow blocked spaces in the sheets are the cells that are availabel to change. </t>
  </si>
  <si>
    <t>There are several pivot tables on this page. I have figured out how to link the different tables by hperlink. I used these pivot tables to find and check the measuer of center and measure of spread. Closer to the bottom are the pivot table that were used to gain substance fro the business quesitonin my powerpoint.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</si>
</sst>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44" formatCode="_(&quot;$&quot;* #,##0.00_);_(&quot;$&quot;* \(#,##0.00\);_(&quot;$&quot;* &quot;-&quot;??_);_(@_)"/>
    <numFmt numFmtId="164" formatCode="0.000"/>
    <numFmt numFmtId="165" formatCode="&quot;$&quot;#,##0.00"/>
    <numFmt numFmtId="173" formatCode="0.0%"/>
  </numFmts>
  <fonts count="32" x14ac:knownFonts="1">
    <font>
      <sz val="12"/>
      <color theme="1"/>
      <name val="Garamond"/>
      <family val="2"/>
      <scheme val="minor"/>
    </font>
    <font>
      <sz val="12"/>
      <color theme="1"/>
      <name val="Garamond"/>
      <family val="2"/>
      <scheme val="minor"/>
    </font>
    <font>
      <sz val="18"/>
      <color theme="3"/>
      <name val="Garamond"/>
      <family val="2"/>
      <scheme val="major"/>
    </font>
    <font>
      <b/>
      <sz val="15"/>
      <color theme="3"/>
      <name val="Garamond"/>
      <family val="2"/>
      <scheme val="minor"/>
    </font>
    <font>
      <b/>
      <sz val="13"/>
      <color theme="3"/>
      <name val="Garamond"/>
      <family val="2"/>
      <scheme val="minor"/>
    </font>
    <font>
      <b/>
      <sz val="11"/>
      <color theme="3"/>
      <name val="Garamond"/>
      <family val="2"/>
      <scheme val="minor"/>
    </font>
    <font>
      <sz val="12"/>
      <color rgb="FF006100"/>
      <name val="Garamond"/>
      <family val="2"/>
      <scheme val="minor"/>
    </font>
    <font>
      <sz val="12"/>
      <color rgb="FF9C0006"/>
      <name val="Garamond"/>
      <family val="2"/>
      <scheme val="minor"/>
    </font>
    <font>
      <sz val="12"/>
      <color rgb="FF9C5700"/>
      <name val="Garamond"/>
      <family val="2"/>
      <scheme val="minor"/>
    </font>
    <font>
      <sz val="12"/>
      <color rgb="FF3F3F76"/>
      <name val="Garamond"/>
      <family val="2"/>
      <scheme val="minor"/>
    </font>
    <font>
      <b/>
      <sz val="12"/>
      <color rgb="FF3F3F3F"/>
      <name val="Garamond"/>
      <family val="2"/>
      <scheme val="minor"/>
    </font>
    <font>
      <b/>
      <sz val="12"/>
      <color rgb="FFFA7D00"/>
      <name val="Garamond"/>
      <family val="2"/>
      <scheme val="minor"/>
    </font>
    <font>
      <sz val="12"/>
      <color rgb="FFFA7D00"/>
      <name val="Garamond"/>
      <family val="2"/>
      <scheme val="minor"/>
    </font>
    <font>
      <b/>
      <sz val="12"/>
      <color theme="0"/>
      <name val="Garamond"/>
      <family val="2"/>
      <scheme val="minor"/>
    </font>
    <font>
      <sz val="12"/>
      <color rgb="FFFF0000"/>
      <name val="Garamond"/>
      <family val="2"/>
      <scheme val="minor"/>
    </font>
    <font>
      <i/>
      <sz val="12"/>
      <color rgb="FF7F7F7F"/>
      <name val="Garamond"/>
      <family val="2"/>
      <scheme val="minor"/>
    </font>
    <font>
      <b/>
      <sz val="12"/>
      <color theme="1"/>
      <name val="Garamond"/>
      <family val="2"/>
      <scheme val="minor"/>
    </font>
    <font>
      <sz val="12"/>
      <color theme="0"/>
      <name val="Garamond"/>
      <family val="2"/>
      <scheme val="minor"/>
    </font>
    <font>
      <sz val="12"/>
      <color rgb="FF000000"/>
      <name val="Garamond"/>
      <family val="2"/>
      <scheme val="minor"/>
    </font>
    <font>
      <b/>
      <sz val="11"/>
      <color rgb="FF000000"/>
      <name val="Calibri"/>
      <family val="2"/>
    </font>
    <font>
      <b/>
      <i/>
      <sz val="11"/>
      <color rgb="FF000000"/>
      <name val="Calibri"/>
      <family val="2"/>
    </font>
    <font>
      <b/>
      <sz val="11"/>
      <color theme="1"/>
      <name val="Garamond"/>
      <family val="2"/>
      <scheme val="minor"/>
    </font>
    <font>
      <u/>
      <sz val="12"/>
      <color theme="10"/>
      <name val="Garamond"/>
      <family val="2"/>
      <scheme val="minor"/>
    </font>
    <font>
      <sz val="48"/>
      <color theme="1"/>
      <name val="Garamond"/>
      <family val="2"/>
      <scheme val="minor"/>
    </font>
    <font>
      <sz val="16"/>
      <color theme="1"/>
      <name val="Garamond"/>
      <family val="2"/>
      <scheme val="minor"/>
    </font>
    <font>
      <sz val="36"/>
      <color theme="1"/>
      <name val="Garamond"/>
      <family val="2"/>
      <scheme val="minor"/>
    </font>
    <font>
      <b/>
      <sz val="11"/>
      <color theme="1"/>
      <name val="Calibri"/>
      <family val="2"/>
    </font>
    <font>
      <sz val="8"/>
      <name val="Garamond"/>
      <family val="2"/>
      <scheme val="minor"/>
    </font>
    <font>
      <sz val="16"/>
      <color theme="0"/>
      <name val="Garamond"/>
      <family val="2"/>
      <scheme val="minor"/>
    </font>
    <font>
      <sz val="12"/>
      <color theme="0"/>
      <name val="Garamond (Body)"/>
    </font>
    <font>
      <sz val="16"/>
      <color theme="7"/>
      <name val="Garamond"/>
      <family val="2"/>
      <scheme val="minor"/>
    </font>
    <font>
      <u/>
      <sz val="16"/>
      <color theme="7"/>
      <name val="Garamond"/>
      <family val="2"/>
      <scheme val="minor"/>
    </font>
  </fonts>
  <fills count="5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6"/>
        <bgColor indexed="64"/>
      </patternFill>
    </fill>
    <fill>
      <patternFill patternType="solid">
        <fgColor theme="9"/>
        <bgColor indexed="64"/>
      </patternFill>
    </fill>
    <fill>
      <patternFill patternType="solid">
        <fgColor theme="4"/>
        <bgColor indexed="64"/>
      </patternFill>
    </fill>
    <fill>
      <patternFill patternType="solid">
        <fgColor theme="1"/>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theme="7"/>
        <bgColor indexed="64"/>
      </patternFill>
    </fill>
    <fill>
      <patternFill patternType="solid">
        <fgColor theme="9" tint="0.39997558519241921"/>
        <bgColor indexed="64"/>
      </patternFill>
    </fill>
    <fill>
      <patternFill patternType="solid">
        <fgColor theme="9"/>
        <bgColor rgb="FFF4B083"/>
      </patternFill>
    </fill>
    <fill>
      <patternFill patternType="solid">
        <fgColor theme="8"/>
        <bgColor rgb="FFF4B083"/>
      </patternFill>
    </fill>
    <fill>
      <patternFill patternType="solid">
        <fgColor theme="8"/>
        <bgColor indexed="64"/>
      </patternFill>
    </fill>
    <fill>
      <patternFill patternType="solid">
        <fgColor theme="4" tint="0.79998168889431442"/>
        <bgColor indexed="64"/>
      </patternFill>
    </fill>
    <fill>
      <patternFill patternType="solid">
        <fgColor rgb="FFFF0000"/>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rgb="FF000000"/>
      </bottom>
      <diagonal/>
    </border>
    <border>
      <left/>
      <right/>
      <top style="thin">
        <color indexed="64"/>
      </top>
      <bottom style="double">
        <color indexed="64"/>
      </bottom>
      <diagonal/>
    </border>
    <border>
      <left/>
      <right/>
      <top/>
      <bottom style="thin">
        <color indexed="64"/>
      </bottom>
      <diagonal/>
    </border>
    <border>
      <left/>
      <right/>
      <top/>
      <bottom style="double">
        <color indexed="64"/>
      </bottom>
      <diagonal/>
    </border>
    <border>
      <left/>
      <right/>
      <top style="thin">
        <color rgb="FF000000"/>
      </top>
      <bottom/>
      <diagonal/>
    </border>
    <border>
      <left/>
      <right/>
      <top style="thin">
        <color rgb="FF000000"/>
      </top>
      <bottom style="thin">
        <color rgb="FF000000"/>
      </bottom>
      <diagonal/>
    </border>
    <border>
      <left/>
      <right/>
      <top/>
      <bottom style="thin">
        <color theme="4" tint="0.39997558519241921"/>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22" fillId="0" borderId="0" applyNumberFormat="0" applyFill="0" applyBorder="0" applyAlignment="0" applyProtection="0"/>
  </cellStyleXfs>
  <cellXfs count="98">
    <xf numFmtId="0" fontId="0" fillId="0" borderId="0" xfId="0"/>
    <xf numFmtId="14" fontId="0" fillId="0" borderId="0" xfId="0" applyNumberFormat="1"/>
    <xf numFmtId="6" fontId="0" fillId="0" borderId="0" xfId="0" applyNumberFormat="1"/>
    <xf numFmtId="0" fontId="0" fillId="0" borderId="0" xfId="0" applyAlignment="1">
      <alignment horizontal="left"/>
    </xf>
    <xf numFmtId="0" fontId="18" fillId="0" borderId="0" xfId="0" applyFont="1" applyAlignment="1">
      <alignment horizontal="left"/>
    </xf>
    <xf numFmtId="0" fontId="19" fillId="0" borderId="0" xfId="0" applyFont="1"/>
    <xf numFmtId="44" fontId="0" fillId="0" borderId="0" xfId="0" applyNumberFormat="1"/>
    <xf numFmtId="0" fontId="20" fillId="0" borderId="0" xfId="0" applyFont="1" applyAlignment="1">
      <alignment horizontal="left"/>
    </xf>
    <xf numFmtId="0" fontId="21" fillId="33" borderId="0" xfId="0" applyFont="1" applyFill="1"/>
    <xf numFmtId="0" fontId="0" fillId="0" borderId="11" xfId="0" applyBorder="1"/>
    <xf numFmtId="0" fontId="0" fillId="34" borderId="0" xfId="0" applyFill="1"/>
    <xf numFmtId="0" fontId="0" fillId="35" borderId="12" xfId="0" applyFill="1" applyBorder="1"/>
    <xf numFmtId="0" fontId="21" fillId="34" borderId="13" xfId="0" applyFont="1" applyFill="1" applyBorder="1"/>
    <xf numFmtId="0" fontId="21" fillId="35" borderId="13" xfId="0" applyFont="1" applyFill="1" applyBorder="1"/>
    <xf numFmtId="0" fontId="0" fillId="0" borderId="12" xfId="0" applyBorder="1"/>
    <xf numFmtId="0" fontId="21" fillId="0" borderId="14" xfId="0" applyFont="1" applyBorder="1" applyAlignment="1">
      <alignment horizontal="center"/>
    </xf>
    <xf numFmtId="0" fontId="0" fillId="36" borderId="0" xfId="0" applyFill="1"/>
    <xf numFmtId="44" fontId="0" fillId="0" borderId="0" xfId="42" applyFont="1"/>
    <xf numFmtId="0" fontId="0" fillId="0" borderId="0" xfId="0" applyAlignment="1">
      <alignment horizontal="left" indent="1"/>
    </xf>
    <xf numFmtId="0" fontId="21" fillId="39" borderId="13" xfId="0" applyFont="1" applyFill="1" applyBorder="1"/>
    <xf numFmtId="0" fontId="0" fillId="39" borderId="0" xfId="0" applyFill="1"/>
    <xf numFmtId="0" fontId="18" fillId="0" borderId="0" xfId="0" applyFont="1"/>
    <xf numFmtId="164" fontId="0" fillId="0" borderId="0" xfId="0" applyNumberFormat="1"/>
    <xf numFmtId="2" fontId="0" fillId="0" borderId="0" xfId="0" applyNumberFormat="1"/>
    <xf numFmtId="0" fontId="0" fillId="0" borderId="0" xfId="0" pivotButton="1"/>
    <xf numFmtId="165" fontId="0" fillId="0" borderId="0" xfId="0" applyNumberFormat="1"/>
    <xf numFmtId="10" fontId="0" fillId="0" borderId="0" xfId="0" applyNumberFormat="1"/>
    <xf numFmtId="165" fontId="0" fillId="0" borderId="0" xfId="0" pivotButton="1" applyNumberFormat="1"/>
    <xf numFmtId="165" fontId="0" fillId="0" borderId="0" xfId="0" applyNumberFormat="1" applyAlignment="1">
      <alignment horizontal="left"/>
    </xf>
    <xf numFmtId="44" fontId="0" fillId="40" borderId="0" xfId="42" applyFont="1" applyFill="1"/>
    <xf numFmtId="2" fontId="0" fillId="34" borderId="0" xfId="0" applyNumberFormat="1" applyFill="1"/>
    <xf numFmtId="2" fontId="0" fillId="35" borderId="12" xfId="0" applyNumberFormat="1" applyFill="1" applyBorder="1"/>
    <xf numFmtId="0" fontId="17" fillId="0" borderId="0" xfId="0" applyFont="1"/>
    <xf numFmtId="0" fontId="21" fillId="0" borderId="15" xfId="0" applyFont="1" applyBorder="1" applyAlignment="1">
      <alignment horizontal="center"/>
    </xf>
    <xf numFmtId="0" fontId="21" fillId="0" borderId="11" xfId="0" applyFont="1" applyBorder="1" applyAlignment="1">
      <alignment horizontal="center"/>
    </xf>
    <xf numFmtId="0" fontId="16" fillId="41" borderId="16" xfId="0" applyFont="1" applyFill="1" applyBorder="1"/>
    <xf numFmtId="0" fontId="0" fillId="0" borderId="0" xfId="0" applyNumberFormat="1"/>
    <xf numFmtId="0" fontId="19" fillId="0" borderId="10" xfId="0" applyFont="1" applyFill="1" applyBorder="1"/>
    <xf numFmtId="0" fontId="0" fillId="0" borderId="0" xfId="0" applyFill="1"/>
    <xf numFmtId="0" fontId="0" fillId="0" borderId="12" xfId="0" applyFill="1" applyBorder="1"/>
    <xf numFmtId="0" fontId="17" fillId="43" borderId="0" xfId="0" applyFont="1" applyFill="1"/>
    <xf numFmtId="0" fontId="0" fillId="0" borderId="0" xfId="0" applyFill="1" applyBorder="1"/>
    <xf numFmtId="164" fontId="0" fillId="0" borderId="0" xfId="0" applyNumberFormat="1" applyFill="1" applyBorder="1"/>
    <xf numFmtId="0" fontId="0" fillId="0" borderId="0" xfId="0" applyFont="1" applyFill="1"/>
    <xf numFmtId="44" fontId="18" fillId="0" borderId="0" xfId="0" applyNumberFormat="1" applyFont="1"/>
    <xf numFmtId="0" fontId="16" fillId="41" borderId="0" xfId="0" applyFont="1" applyFill="1"/>
    <xf numFmtId="0" fontId="0" fillId="0" borderId="0" xfId="0" applyAlignment="1">
      <alignment horizontal="left" indent="2"/>
    </xf>
    <xf numFmtId="10" fontId="18" fillId="0" borderId="0" xfId="0" applyNumberFormat="1" applyFont="1"/>
    <xf numFmtId="0" fontId="0" fillId="0" borderId="0" xfId="0" applyNumberFormat="1" applyAlignment="1">
      <alignment horizontal="left"/>
    </xf>
    <xf numFmtId="173" fontId="0" fillId="0" borderId="0" xfId="0" applyNumberFormat="1"/>
    <xf numFmtId="0" fontId="16" fillId="41" borderId="16" xfId="0" applyNumberFormat="1" applyFont="1" applyFill="1" applyBorder="1"/>
    <xf numFmtId="9" fontId="0" fillId="0" borderId="0" xfId="43" applyFont="1"/>
    <xf numFmtId="0" fontId="0" fillId="0" borderId="0" xfId="0" applyAlignment="1">
      <alignment horizontal="left" indent="3"/>
    </xf>
    <xf numFmtId="0" fontId="17" fillId="37" borderId="0" xfId="0" applyFont="1" applyFill="1"/>
    <xf numFmtId="0" fontId="0" fillId="34" borderId="0" xfId="0" applyFont="1" applyFill="1"/>
    <xf numFmtId="0" fontId="0" fillId="42" borderId="0" xfId="0" applyFill="1" applyAlignment="1">
      <alignment wrapText="1"/>
    </xf>
    <xf numFmtId="0" fontId="0" fillId="0" borderId="0" xfId="0" applyAlignment="1">
      <alignment wrapText="1"/>
    </xf>
    <xf numFmtId="0" fontId="0" fillId="42" borderId="0" xfId="0" applyFill="1" applyAlignment="1">
      <alignment vertical="center" wrapText="1"/>
    </xf>
    <xf numFmtId="0" fontId="24" fillId="42" borderId="0" xfId="0" applyFont="1" applyFill="1" applyAlignment="1">
      <alignment horizontal="center" vertical="center" wrapText="1"/>
    </xf>
    <xf numFmtId="0" fontId="23" fillId="42" borderId="0" xfId="0" applyFont="1" applyFill="1" applyAlignment="1">
      <alignment wrapText="1"/>
    </xf>
    <xf numFmtId="0" fontId="25" fillId="42" borderId="0" xfId="0" applyFont="1" applyFill="1" applyAlignment="1">
      <alignment horizontal="center" wrapText="1"/>
    </xf>
    <xf numFmtId="0" fontId="24" fillId="42" borderId="0" xfId="0" applyFont="1" applyFill="1" applyAlignment="1">
      <alignment horizontal="center" vertical="center" wrapText="1"/>
    </xf>
    <xf numFmtId="0" fontId="24" fillId="42" borderId="0" xfId="0" applyFont="1" applyFill="1" applyAlignment="1">
      <alignment vertical="center" wrapText="1"/>
    </xf>
    <xf numFmtId="0" fontId="0" fillId="42" borderId="0" xfId="0" applyFill="1" applyAlignment="1">
      <alignment horizontal="center" vertical="center" wrapText="1"/>
    </xf>
    <xf numFmtId="0" fontId="17" fillId="0" borderId="0" xfId="0" applyFont="1" applyFill="1"/>
    <xf numFmtId="0" fontId="17" fillId="39" borderId="0" xfId="0" applyFont="1" applyFill="1"/>
    <xf numFmtId="10" fontId="17" fillId="39" borderId="0" xfId="43" applyNumberFormat="1" applyFont="1" applyFill="1"/>
    <xf numFmtId="0" fontId="0" fillId="44" borderId="12" xfId="0" applyFill="1" applyBorder="1"/>
    <xf numFmtId="2" fontId="0" fillId="44" borderId="12" xfId="0" applyNumberFormat="1" applyFill="1" applyBorder="1"/>
    <xf numFmtId="0" fontId="19" fillId="45" borderId="10" xfId="0" applyFont="1" applyFill="1" applyBorder="1"/>
    <xf numFmtId="44" fontId="0" fillId="38" borderId="0" xfId="42" applyFont="1" applyFill="1"/>
    <xf numFmtId="44" fontId="0" fillId="0" borderId="0" xfId="42" applyFont="1" applyFill="1"/>
    <xf numFmtId="0" fontId="21" fillId="0" borderId="0" xfId="0" applyFont="1" applyFill="1" applyBorder="1" applyAlignment="1">
      <alignment horizontal="center"/>
    </xf>
    <xf numFmtId="0" fontId="0" fillId="0" borderId="0" xfId="0" applyBorder="1"/>
    <xf numFmtId="0" fontId="21" fillId="0" borderId="0" xfId="0" applyFont="1" applyFill="1" applyBorder="1" applyAlignment="1"/>
    <xf numFmtId="0" fontId="21" fillId="0" borderId="0" xfId="0" applyFont="1" applyBorder="1" applyAlignment="1">
      <alignment horizontal="center"/>
    </xf>
    <xf numFmtId="0" fontId="21" fillId="0" borderId="10" xfId="0" applyFont="1" applyBorder="1" applyAlignment="1">
      <alignment horizontal="center"/>
    </xf>
    <xf numFmtId="0" fontId="26" fillId="46" borderId="10" xfId="0" applyFont="1" applyFill="1" applyBorder="1"/>
    <xf numFmtId="44" fontId="0" fillId="47" borderId="0" xfId="42" applyFont="1" applyFill="1"/>
    <xf numFmtId="0" fontId="19" fillId="46" borderId="10" xfId="0" applyFont="1" applyFill="1" applyBorder="1"/>
    <xf numFmtId="0" fontId="21" fillId="42" borderId="0" xfId="0" applyFont="1" applyFill="1"/>
    <xf numFmtId="9" fontId="17" fillId="37" borderId="0" xfId="43" applyFont="1" applyFill="1"/>
    <xf numFmtId="2" fontId="0" fillId="0" borderId="0" xfId="0" applyNumberFormat="1" applyFill="1"/>
    <xf numFmtId="2" fontId="0" fillId="0" borderId="12" xfId="0" applyNumberFormat="1" applyFill="1" applyBorder="1"/>
    <xf numFmtId="173" fontId="17" fillId="37" borderId="0" xfId="43" applyNumberFormat="1" applyFont="1" applyFill="1"/>
    <xf numFmtId="173" fontId="0" fillId="0" borderId="0" xfId="43" applyNumberFormat="1" applyFont="1"/>
    <xf numFmtId="173" fontId="18" fillId="0" borderId="0" xfId="43" applyNumberFormat="1" applyFont="1"/>
    <xf numFmtId="0" fontId="0" fillId="0" borderId="0" xfId="0" applyAlignment="1"/>
    <xf numFmtId="0" fontId="0" fillId="48" borderId="0" xfId="0" applyFill="1"/>
    <xf numFmtId="0" fontId="0" fillId="48" borderId="0" xfId="0" applyFill="1" applyAlignment="1">
      <alignment horizontal="center" vertical="center" wrapText="1"/>
    </xf>
    <xf numFmtId="0" fontId="0" fillId="48" borderId="0" xfId="0" applyFill="1" applyAlignment="1">
      <alignment horizontal="center"/>
    </xf>
    <xf numFmtId="0" fontId="24" fillId="36" borderId="0" xfId="0" applyFont="1" applyFill="1" applyAlignment="1">
      <alignment horizontal="center" vertical="center" wrapText="1"/>
    </xf>
    <xf numFmtId="0" fontId="17" fillId="49" borderId="0" xfId="0" applyFont="1" applyFill="1" applyAlignment="1">
      <alignment horizontal="center" vertical="center" wrapText="1"/>
    </xf>
    <xf numFmtId="0" fontId="28" fillId="49" borderId="0" xfId="0" applyFont="1" applyFill="1" applyAlignment="1">
      <alignment horizontal="center" vertical="center" wrapText="1"/>
    </xf>
    <xf numFmtId="0" fontId="29" fillId="49" borderId="0" xfId="0" applyFont="1" applyFill="1" applyAlignment="1">
      <alignment horizontal="center" vertical="center" wrapText="1"/>
    </xf>
    <xf numFmtId="0" fontId="30" fillId="42" borderId="0" xfId="0" applyFont="1" applyFill="1" applyAlignment="1">
      <alignment wrapText="1"/>
    </xf>
    <xf numFmtId="0" fontId="31" fillId="42" borderId="0" xfId="44" applyFont="1" applyFill="1" applyAlignment="1">
      <alignment wrapText="1"/>
    </xf>
    <xf numFmtId="0" fontId="30" fillId="0" borderId="0" xfId="0" applyFont="1" applyFill="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38">
    <dxf>
      <numFmt numFmtId="10" formatCode="&quot;$&quot;#,##0_);[Red]\(&quot;$&quot;#,##0\)"/>
    </dxf>
    <dxf>
      <numFmt numFmtId="10" formatCode="&quot;$&quot;#,##0_);[Red]\(&quot;$&quot;#,##0\)"/>
    </dxf>
    <dxf>
      <numFmt numFmtId="19" formatCode="m/d/yy"/>
    </dxf>
    <dxf>
      <numFmt numFmtId="34" formatCode="_(&quot;$&quot;* #,##0.00_);_(&quot;$&quot;* \(#,##0.00\);_(&quot;$&quot;* &quot;-&quot;??_);_(@_)"/>
    </dxf>
    <dxf>
      <numFmt numFmtId="34" formatCode="_(&quot;$&quot;* #,##0.00_);_(&quot;$&quot;* \(#,##0.00\);_(&quot;$&quot;* &quot;-&quot;??_);_(@_)"/>
    </dxf>
    <dxf>
      <numFmt numFmtId="2" formatCode="0.00"/>
    </dxf>
    <dxf>
      <numFmt numFmtId="2" formatCode="0.00"/>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34" formatCode="_(&quot;$&quot;* #,##0.00_);_(&quot;$&quot;* \(#,##0.00\);_(&quot;$&quot;* &quot;-&quot;??_);_(@_)"/>
    </dxf>
    <dxf>
      <font>
        <b val="0"/>
        <i val="0"/>
        <strike val="0"/>
        <condense val="0"/>
        <extend val="0"/>
        <outline val="0"/>
        <shadow val="0"/>
        <u val="none"/>
        <vertAlign val="baseline"/>
        <sz val="12"/>
        <color theme="1"/>
        <name val="Garamond"/>
        <family val="2"/>
        <scheme val="minor"/>
      </font>
      <fill>
        <patternFill patternType="none">
          <fgColor indexed="64"/>
          <bgColor auto="1"/>
        </patternFill>
      </fill>
    </dxf>
    <dxf>
      <numFmt numFmtId="164" formatCode="0.0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2" formatCode="0.00"/>
    </dxf>
    <dxf>
      <numFmt numFmtId="10" formatCode="&quot;$&quot;#,##0_);[Red]\(&quot;$&quot;#,##0\)"/>
    </dxf>
    <dxf>
      <font>
        <color rgb="FF9C0006"/>
      </font>
      <fill>
        <patternFill>
          <bgColor rgb="FFFFC7CE"/>
        </patternFill>
      </fill>
    </dxf>
  </dxfs>
  <tableStyles count="0" defaultTableStyle="TableStyleMedium2" defaultPivotStyle="PivotStyleLight16"/>
  <colors>
    <mruColors>
      <color rgb="FF9420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'Chart No-Mans Land'!$A$27:$A$37</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Land'!$B$27:$B$37</c:f>
              <c:numCache>
                <c:formatCode>"$"#,##0.00</c:formatCode>
                <c:ptCount val="11"/>
                <c:pt idx="0">
                  <c:v>4317032083000</c:v>
                </c:pt>
                <c:pt idx="1">
                  <c:v>4341044488000</c:v>
                </c:pt>
                <c:pt idx="2">
                  <c:v>3481612224000</c:v>
                </c:pt>
                <c:pt idx="3">
                  <c:v>2537208973000</c:v>
                </c:pt>
                <c:pt idx="4">
                  <c:v>3494198700000</c:v>
                </c:pt>
                <c:pt idx="5">
                  <c:v>3093024167000</c:v>
                </c:pt>
                <c:pt idx="6">
                  <c:v>2745522575000</c:v>
                </c:pt>
                <c:pt idx="7">
                  <c:v>839055234000</c:v>
                </c:pt>
                <c:pt idx="8">
                  <c:v>206208181000</c:v>
                </c:pt>
                <c:pt idx="9">
                  <c:v>877704000000</c:v>
                </c:pt>
                <c:pt idx="10">
                  <c:v>816847452000</c:v>
                </c:pt>
              </c:numCache>
            </c:numRef>
          </c:val>
          <c:extLst>
            <c:ext xmlns:c16="http://schemas.microsoft.com/office/drawing/2014/chart" uri="{C3380CC4-5D6E-409C-BE32-E72D297353CC}">
              <c16:uniqueId val="{00000000-395F-FF4A-9D0C-8A2C197FEA0A}"/>
            </c:ext>
          </c:extLst>
        </c:ser>
        <c:dLbls>
          <c:showLegendKey val="0"/>
          <c:showVal val="0"/>
          <c:showCatName val="0"/>
          <c:showSerName val="0"/>
          <c:showPercent val="0"/>
          <c:showBubbleSize val="0"/>
        </c:dLbls>
        <c:gapWidth val="182"/>
        <c:axId val="429005616"/>
        <c:axId val="429007888"/>
      </c:barChart>
      <c:catAx>
        <c:axId val="429005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07888"/>
        <c:crosses val="autoZero"/>
        <c:auto val="1"/>
        <c:lblAlgn val="ctr"/>
        <c:lblOffset val="100"/>
        <c:noMultiLvlLbl val="0"/>
      </c:catAx>
      <c:valAx>
        <c:axId val="4290078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005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cat>
            <c:strRef>
              <c:f>'Chart No-Mans Land'!$A$44:$A$54</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Land'!$B$44:$B$54</c:f>
              <c:numCache>
                <c:formatCode>0.00%</c:formatCode>
                <c:ptCount val="11"/>
                <c:pt idx="0">
                  <c:v>0.16139999999999999</c:v>
                </c:pt>
                <c:pt idx="1">
                  <c:v>0.1623</c:v>
                </c:pt>
                <c:pt idx="2">
                  <c:v>0.13020000000000001</c:v>
                </c:pt>
                <c:pt idx="3">
                  <c:v>9.4899999999999998E-2</c:v>
                </c:pt>
                <c:pt idx="4">
                  <c:v>0.13059999999999999</c:v>
                </c:pt>
                <c:pt idx="5">
                  <c:v>0.11559999999999999</c:v>
                </c:pt>
                <c:pt idx="6">
                  <c:v>0.1026</c:v>
                </c:pt>
                <c:pt idx="7">
                  <c:v>3.1399999999999997E-2</c:v>
                </c:pt>
                <c:pt idx="8">
                  <c:v>7.7000000000000002E-3</c:v>
                </c:pt>
                <c:pt idx="9">
                  <c:v>3.2800000000000003E-2</c:v>
                </c:pt>
                <c:pt idx="10">
                  <c:v>3.0499999999999999E-2</c:v>
                </c:pt>
              </c:numCache>
            </c:numRef>
          </c:val>
          <c:extLst>
            <c:ext xmlns:c16="http://schemas.microsoft.com/office/drawing/2014/chart" uri="{C3380CC4-5D6E-409C-BE32-E72D297353CC}">
              <c16:uniqueId val="{00000000-B836-1447-8BE8-AB8A89C0A3B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[projectdata-nyse.xlsx]NYSE Pivot Tables!GICS Sector Average Total Reveune &amp;Gross Prorfit 2014-2016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'NYSE Pivot Tables'!$B$908:$B$910</c:f>
              <c:strCache>
                <c:ptCount val="1"/>
                <c:pt idx="0">
                  <c:v>2013 - Average of  Total Revenue </c:v>
                </c:pt>
              </c:strCache>
            </c:strRef>
          </c:tx>
          <c:spPr>
            <a:solidFill>
              <a:schemeClr val="accent1"/>
            </a:solidFill>
            <a:ln>
              <a:noFill/>
            </a:ln>
            <a:effectLst/>
          </c:spPr>
          <c:invertIfNegative val="0"/>
          <c:cat>
            <c:strRef>
              <c:f>'NYSE Pivot Tables'!$A$911:$A$922</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'NYSE Pivot Tables'!$B$911:$B$922</c:f>
              <c:numCache>
                <c:formatCode>_("$"* #,##0.00_);_("$"* \(#,##0.00\);_("$"* "-"??_);_(@_)</c:formatCode>
                <c:ptCount val="11"/>
                <c:pt idx="0">
                  <c:v>16708468053.333334</c:v>
                </c:pt>
                <c:pt idx="1">
                  <c:v>43412610593.75</c:v>
                </c:pt>
                <c:pt idx="2">
                  <c:v>43327257258.064514</c:v>
                </c:pt>
                <c:pt idx="3">
                  <c:v>20476023048.780487</c:v>
                </c:pt>
                <c:pt idx="4">
                  <c:v>20607200510.638298</c:v>
                </c:pt>
                <c:pt idx="5">
                  <c:v>16553738161.290323</c:v>
                </c:pt>
                <c:pt idx="6">
                  <c:v>15416950654.545454</c:v>
                </c:pt>
                <c:pt idx="7">
                  <c:v>12178356695.652174</c:v>
                </c:pt>
                <c:pt idx="8">
                  <c:v>2380750115.3846154</c:v>
                </c:pt>
                <c:pt idx="9">
                  <c:v>55694400000</c:v>
                </c:pt>
                <c:pt idx="10">
                  <c:v>10823125041.666666</c:v>
                </c:pt>
              </c:numCache>
            </c:numRef>
          </c:val>
          <c:extLst>
            <c:ext xmlns:c16="http://schemas.microsoft.com/office/drawing/2014/chart" uri="{C3380CC4-5D6E-409C-BE32-E72D297353CC}">
              <c16:uniqueId val="{00000000-06F6-4B47-9412-E960A347C568}"/>
            </c:ext>
          </c:extLst>
        </c:ser>
        <c:ser>
          <c:idx val="1"/>
          <c:order val="1"/>
          <c:tx>
            <c:strRef>
              <c:f>'NYSE Pivot Tables'!$C$908:$C$910</c:f>
              <c:strCache>
                <c:ptCount val="1"/>
                <c:pt idx="0">
                  <c:v>2013 - Average of Gross Profit</c:v>
                </c:pt>
              </c:strCache>
            </c:strRef>
          </c:tx>
          <c:spPr>
            <a:solidFill>
              <a:schemeClr val="accent2"/>
            </a:solidFill>
            <a:ln>
              <a:noFill/>
            </a:ln>
            <a:effectLst/>
          </c:spPr>
          <c:invertIfNegative val="0"/>
          <c:cat>
            <c:strRef>
              <c:f>'NYSE Pivot Tables'!$A$911:$A$922</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'NYSE Pivot Tables'!$C$911:$C$922</c:f>
              <c:numCache>
                <c:formatCode>_("$"* #,##0.00_);_("$"* \(#,##0.00\);_("$"* "-"??_);_(@_)</c:formatCode>
                <c:ptCount val="11"/>
                <c:pt idx="0">
                  <c:v>5105858773.333333</c:v>
                </c:pt>
                <c:pt idx="1">
                  <c:v>11504268500</c:v>
                </c:pt>
                <c:pt idx="2">
                  <c:v>12029796580.645161</c:v>
                </c:pt>
                <c:pt idx="3">
                  <c:v>14590501463.414635</c:v>
                </c:pt>
                <c:pt idx="4">
                  <c:v>7176338595.7446804</c:v>
                </c:pt>
                <c:pt idx="5">
                  <c:v>5953522854.8387098</c:v>
                </c:pt>
                <c:pt idx="6">
                  <c:v>7407126545.454545</c:v>
                </c:pt>
                <c:pt idx="7">
                  <c:v>3725817565.2173915</c:v>
                </c:pt>
                <c:pt idx="8">
                  <c:v>1312573000</c:v>
                </c:pt>
                <c:pt idx="9">
                  <c:v>34240400000</c:v>
                </c:pt>
                <c:pt idx="10">
                  <c:v>4250235916.6666665</c:v>
                </c:pt>
              </c:numCache>
            </c:numRef>
          </c:val>
          <c:extLst>
            <c:ext xmlns:c16="http://schemas.microsoft.com/office/drawing/2014/chart" uri="{C3380CC4-5D6E-409C-BE32-E72D297353CC}">
              <c16:uniqueId val="{00000028-06F6-4B47-9412-E960A347C568}"/>
            </c:ext>
          </c:extLst>
        </c:ser>
        <c:ser>
          <c:idx val="2"/>
          <c:order val="2"/>
          <c:tx>
            <c:strRef>
              <c:f>'NYSE Pivot Tables'!$D$908:$D$910</c:f>
              <c:strCache>
                <c:ptCount val="1"/>
                <c:pt idx="0">
                  <c:v>2014 - Average of  Total Revenue </c:v>
                </c:pt>
              </c:strCache>
            </c:strRef>
          </c:tx>
          <c:spPr>
            <a:solidFill>
              <a:schemeClr val="accent3"/>
            </a:solidFill>
            <a:ln>
              <a:noFill/>
            </a:ln>
            <a:effectLst/>
          </c:spPr>
          <c:invertIfNegative val="0"/>
          <c:cat>
            <c:strRef>
              <c:f>'NYSE Pivot Tables'!$A$911:$A$922</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'NYSE Pivot Tables'!$D$911:$D$922</c:f>
              <c:numCache>
                <c:formatCode>_("$"* #,##0.00_);_("$"* \(#,##0.00\);_("$"* "-"??_);_(@_)</c:formatCode>
                <c:ptCount val="11"/>
                <c:pt idx="0">
                  <c:v>18504438236.111111</c:v>
                </c:pt>
                <c:pt idx="1">
                  <c:v>45288337419.354836</c:v>
                </c:pt>
                <c:pt idx="2">
                  <c:v>42319870032.258064</c:v>
                </c:pt>
                <c:pt idx="3">
                  <c:v>20710077951.219513</c:v>
                </c:pt>
                <c:pt idx="4">
                  <c:v>22624128148.936169</c:v>
                </c:pt>
                <c:pt idx="5">
                  <c:v>17151571524.590164</c:v>
                </c:pt>
                <c:pt idx="6">
                  <c:v>15655224807.017544</c:v>
                </c:pt>
                <c:pt idx="7">
                  <c:v>12631333695.652174</c:v>
                </c:pt>
                <c:pt idx="8">
                  <c:v>2640286692.3076925</c:v>
                </c:pt>
                <c:pt idx="9">
                  <c:v>57821200000</c:v>
                </c:pt>
                <c:pt idx="10">
                  <c:v>11586772666.666666</c:v>
                </c:pt>
              </c:numCache>
            </c:numRef>
          </c:val>
          <c:extLst>
            <c:ext xmlns:c16="http://schemas.microsoft.com/office/drawing/2014/chart" uri="{C3380CC4-5D6E-409C-BE32-E72D297353CC}">
              <c16:uniqueId val="{0000002B-06F6-4B47-9412-E960A347C568}"/>
            </c:ext>
          </c:extLst>
        </c:ser>
        <c:ser>
          <c:idx val="3"/>
          <c:order val="3"/>
          <c:tx>
            <c:strRef>
              <c:f>'NYSE Pivot Tables'!$E$908:$E$910</c:f>
              <c:strCache>
                <c:ptCount val="1"/>
                <c:pt idx="0">
                  <c:v>2014 - Average of Gross Profit</c:v>
                </c:pt>
              </c:strCache>
            </c:strRef>
          </c:tx>
          <c:spPr>
            <a:solidFill>
              <a:schemeClr val="accent4"/>
            </a:solidFill>
            <a:ln>
              <a:noFill/>
            </a:ln>
            <a:effectLst/>
          </c:spPr>
          <c:invertIfNegative val="0"/>
          <c:cat>
            <c:strRef>
              <c:f>'NYSE Pivot Tables'!$A$911:$A$922</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'NYSE Pivot Tables'!$E$911:$E$922</c:f>
              <c:numCache>
                <c:formatCode>_("$"* #,##0.00_);_("$"* \(#,##0.00\);_("$"* "-"??_);_(@_)</c:formatCode>
                <c:ptCount val="11"/>
                <c:pt idx="0">
                  <c:v>5417951027.7777777</c:v>
                </c:pt>
                <c:pt idx="1">
                  <c:v>11890672032.258064</c:v>
                </c:pt>
                <c:pt idx="2">
                  <c:v>12456116774.193548</c:v>
                </c:pt>
                <c:pt idx="3">
                  <c:v>14555809853.658537</c:v>
                </c:pt>
                <c:pt idx="4">
                  <c:v>7911513425.5319147</c:v>
                </c:pt>
                <c:pt idx="5">
                  <c:v>6458697754.098361</c:v>
                </c:pt>
                <c:pt idx="6">
                  <c:v>7610805543.8596487</c:v>
                </c:pt>
                <c:pt idx="7">
                  <c:v>3637441304.347826</c:v>
                </c:pt>
                <c:pt idx="8">
                  <c:v>1438156269.2307692</c:v>
                </c:pt>
                <c:pt idx="9">
                  <c:v>33481800000</c:v>
                </c:pt>
                <c:pt idx="10">
                  <c:v>4413458833.333333</c:v>
                </c:pt>
              </c:numCache>
            </c:numRef>
          </c:val>
          <c:extLst>
            <c:ext xmlns:c16="http://schemas.microsoft.com/office/drawing/2014/chart" uri="{C3380CC4-5D6E-409C-BE32-E72D297353CC}">
              <c16:uniqueId val="{0000002C-06F6-4B47-9412-E960A347C568}"/>
            </c:ext>
          </c:extLst>
        </c:ser>
        <c:ser>
          <c:idx val="4"/>
          <c:order val="4"/>
          <c:tx>
            <c:strRef>
              <c:f>'NYSE Pivot Tables'!$F$908:$F$910</c:f>
              <c:strCache>
                <c:ptCount val="1"/>
                <c:pt idx="0">
                  <c:v>2015 - Average of  Total Revenue </c:v>
                </c:pt>
              </c:strCache>
            </c:strRef>
          </c:tx>
          <c:spPr>
            <a:solidFill>
              <a:schemeClr val="accent5"/>
            </a:solidFill>
            <a:ln>
              <a:noFill/>
            </a:ln>
            <a:effectLst/>
          </c:spPr>
          <c:invertIfNegative val="0"/>
          <c:cat>
            <c:strRef>
              <c:f>'NYSE Pivot Tables'!$A$911:$A$922</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'NYSE Pivot Tables'!$F$911:$F$922</c:f>
              <c:numCache>
                <c:formatCode>_("$"* #,##0.00_);_("$"* \(#,##0.00\);_("$"* "-"??_);_(@_)</c:formatCode>
                <c:ptCount val="11"/>
                <c:pt idx="0">
                  <c:v>18649090701.298702</c:v>
                </c:pt>
                <c:pt idx="1">
                  <c:v>44786776031.25</c:v>
                </c:pt>
                <c:pt idx="2">
                  <c:v>27800080580.645161</c:v>
                </c:pt>
                <c:pt idx="3">
                  <c:v>20602760512.195122</c:v>
                </c:pt>
                <c:pt idx="4">
                  <c:v>26215974391.304348</c:v>
                </c:pt>
                <c:pt idx="5">
                  <c:v>16674706919.354839</c:v>
                </c:pt>
                <c:pt idx="6">
                  <c:v>16273091186.440678</c:v>
                </c:pt>
                <c:pt idx="7">
                  <c:v>11160231458.333334</c:v>
                </c:pt>
                <c:pt idx="8">
                  <c:v>2859046230.7692308</c:v>
                </c:pt>
                <c:pt idx="9">
                  <c:v>62025200000</c:v>
                </c:pt>
                <c:pt idx="10">
                  <c:v>11288162791.666666</c:v>
                </c:pt>
              </c:numCache>
            </c:numRef>
          </c:val>
          <c:extLst>
            <c:ext xmlns:c16="http://schemas.microsoft.com/office/drawing/2014/chart" uri="{C3380CC4-5D6E-409C-BE32-E72D297353CC}">
              <c16:uniqueId val="{0000002D-06F6-4B47-9412-E960A347C568}"/>
            </c:ext>
          </c:extLst>
        </c:ser>
        <c:ser>
          <c:idx val="5"/>
          <c:order val="5"/>
          <c:tx>
            <c:strRef>
              <c:f>'NYSE Pivot Tables'!$G$908:$G$910</c:f>
              <c:strCache>
                <c:ptCount val="1"/>
                <c:pt idx="0">
                  <c:v>2015 - Average of Gross Profit</c:v>
                </c:pt>
              </c:strCache>
            </c:strRef>
          </c:tx>
          <c:spPr>
            <a:solidFill>
              <a:schemeClr val="accent6"/>
            </a:solidFill>
            <a:ln>
              <a:noFill/>
            </a:ln>
            <a:effectLst/>
          </c:spPr>
          <c:invertIfNegative val="0"/>
          <c:cat>
            <c:strRef>
              <c:f>'NYSE Pivot Tables'!$A$911:$A$922</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'NYSE Pivot Tables'!$G$911:$G$922</c:f>
              <c:numCache>
                <c:formatCode>_("$"* #,##0.00_);_("$"* \(#,##0.00\);_("$"* "-"??_);_(@_)</c:formatCode>
                <c:ptCount val="11"/>
                <c:pt idx="0">
                  <c:v>5787087532.4675322</c:v>
                </c:pt>
                <c:pt idx="1">
                  <c:v>11818377875</c:v>
                </c:pt>
                <c:pt idx="2">
                  <c:v>8692892548.3870964</c:v>
                </c:pt>
                <c:pt idx="3">
                  <c:v>14289113682.926828</c:v>
                </c:pt>
                <c:pt idx="4">
                  <c:v>9101873434.782608</c:v>
                </c:pt>
                <c:pt idx="5">
                  <c:v>6629545080.6451616</c:v>
                </c:pt>
                <c:pt idx="6">
                  <c:v>7892201677.9661016</c:v>
                </c:pt>
                <c:pt idx="7">
                  <c:v>2903081625</c:v>
                </c:pt>
                <c:pt idx="8">
                  <c:v>1552626192.3076923</c:v>
                </c:pt>
                <c:pt idx="9">
                  <c:v>35696000000</c:v>
                </c:pt>
                <c:pt idx="10">
                  <c:v>4663943000</c:v>
                </c:pt>
              </c:numCache>
            </c:numRef>
          </c:val>
          <c:extLst>
            <c:ext xmlns:c16="http://schemas.microsoft.com/office/drawing/2014/chart" uri="{C3380CC4-5D6E-409C-BE32-E72D297353CC}">
              <c16:uniqueId val="{0000002E-06F6-4B47-9412-E960A347C568}"/>
            </c:ext>
          </c:extLst>
        </c:ser>
        <c:ser>
          <c:idx val="6"/>
          <c:order val="6"/>
          <c:tx>
            <c:strRef>
              <c:f>'NYSE Pivot Tables'!$H$908:$H$910</c:f>
              <c:strCache>
                <c:ptCount val="1"/>
                <c:pt idx="0">
                  <c:v>2016 - Average of  Total Revenue </c:v>
                </c:pt>
              </c:strCache>
            </c:strRef>
          </c:tx>
          <c:spPr>
            <a:solidFill>
              <a:schemeClr val="accent1">
                <a:lumMod val="60000"/>
              </a:schemeClr>
            </a:solidFill>
            <a:ln>
              <a:noFill/>
            </a:ln>
            <a:effectLst/>
          </c:spPr>
          <c:invertIfNegative val="0"/>
          <c:cat>
            <c:strRef>
              <c:f>'NYSE Pivot Tables'!$A$911:$A$922</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'NYSE Pivot Tables'!$H$911:$H$922</c:f>
              <c:numCache>
                <c:formatCode>_("$"* #,##0.00_);_("$"* \(#,##0.00\);_("$"* "-"??_);_(@_)</c:formatCode>
                <c:ptCount val="11"/>
                <c:pt idx="0">
                  <c:v>24331680631.578949</c:v>
                </c:pt>
                <c:pt idx="1">
                  <c:v>54709824782.608696</c:v>
                </c:pt>
                <c:pt idx="2">
                  <c:v>8228071375</c:v>
                </c:pt>
                <c:pt idx="3">
                  <c:v>8227349571.4285717</c:v>
                </c:pt>
                <c:pt idx="4">
                  <c:v>34035110333.333332</c:v>
                </c:pt>
                <c:pt idx="5">
                  <c:v>19115573702.702702</c:v>
                </c:pt>
                <c:pt idx="6">
                  <c:v>18766224707.317074</c:v>
                </c:pt>
                <c:pt idx="7">
                  <c:v>12056400000</c:v>
                </c:pt>
                <c:pt idx="8">
                  <c:v>2197731250</c:v>
                </c:pt>
                <c:pt idx="10">
                  <c:v>16875000000</c:v>
                </c:pt>
              </c:numCache>
            </c:numRef>
          </c:val>
          <c:extLst>
            <c:ext xmlns:c16="http://schemas.microsoft.com/office/drawing/2014/chart" uri="{C3380CC4-5D6E-409C-BE32-E72D297353CC}">
              <c16:uniqueId val="{0000002F-06F6-4B47-9412-E960A347C568}"/>
            </c:ext>
          </c:extLst>
        </c:ser>
        <c:ser>
          <c:idx val="7"/>
          <c:order val="7"/>
          <c:tx>
            <c:strRef>
              <c:f>'NYSE Pivot Tables'!$I$908:$I$910</c:f>
              <c:strCache>
                <c:ptCount val="1"/>
                <c:pt idx="0">
                  <c:v>2016 - Average of Gross Profit</c:v>
                </c:pt>
              </c:strCache>
            </c:strRef>
          </c:tx>
          <c:spPr>
            <a:solidFill>
              <a:schemeClr val="accent2">
                <a:lumMod val="60000"/>
              </a:schemeClr>
            </a:solidFill>
            <a:ln>
              <a:noFill/>
            </a:ln>
            <a:effectLst/>
          </c:spPr>
          <c:invertIfNegative val="0"/>
          <c:cat>
            <c:strRef>
              <c:f>'NYSE Pivot Tables'!$A$911:$A$922</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'NYSE Pivot Tables'!$I$911:$I$922</c:f>
              <c:numCache>
                <c:formatCode>_("$"* #,##0.00_);_("$"* \(#,##0.00\);_("$"* "-"??_);_(@_)</c:formatCode>
                <c:ptCount val="11"/>
                <c:pt idx="0">
                  <c:v>7226598842.1052628</c:v>
                </c:pt>
                <c:pt idx="1">
                  <c:v>13743460000</c:v>
                </c:pt>
                <c:pt idx="2">
                  <c:v>3493732125</c:v>
                </c:pt>
                <c:pt idx="3">
                  <c:v>3725184571.4285712</c:v>
                </c:pt>
                <c:pt idx="4">
                  <c:v>7685195250</c:v>
                </c:pt>
                <c:pt idx="5">
                  <c:v>6721209216.2162161</c:v>
                </c:pt>
                <c:pt idx="6">
                  <c:v>9219423463.4146347</c:v>
                </c:pt>
                <c:pt idx="7">
                  <c:v>4337212500</c:v>
                </c:pt>
                <c:pt idx="8">
                  <c:v>1517726000</c:v>
                </c:pt>
                <c:pt idx="10">
                  <c:v>5427750000</c:v>
                </c:pt>
              </c:numCache>
            </c:numRef>
          </c:val>
          <c:extLst>
            <c:ext xmlns:c16="http://schemas.microsoft.com/office/drawing/2014/chart" uri="{C3380CC4-5D6E-409C-BE32-E72D297353CC}">
              <c16:uniqueId val="{00000030-06F6-4B47-9412-E960A347C568}"/>
            </c:ext>
          </c:extLst>
        </c:ser>
        <c:dLbls>
          <c:showLegendKey val="0"/>
          <c:showVal val="0"/>
          <c:showCatName val="0"/>
          <c:showSerName val="0"/>
          <c:showPercent val="0"/>
          <c:showBubbleSize val="0"/>
        </c:dLbls>
        <c:gapWidth val="219"/>
        <c:overlap val="-27"/>
        <c:axId val="506064240"/>
        <c:axId val="505724432"/>
      </c:barChart>
      <c:catAx>
        <c:axId val="50606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724432"/>
        <c:crosses val="autoZero"/>
        <c:auto val="1"/>
        <c:lblAlgn val="ctr"/>
        <c:lblOffset val="100"/>
        <c:noMultiLvlLbl val="0"/>
      </c:catAx>
      <c:valAx>
        <c:axId val="50572443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064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'Chart No-Mans Land'!$A$61:$A$71</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Land'!$B$61:$B$71</c:f>
              <c:numCache>
                <c:formatCode>General</c:formatCode>
                <c:ptCount val="11"/>
                <c:pt idx="0">
                  <c:v>0.40359893378091649</c:v>
                </c:pt>
                <c:pt idx="1">
                  <c:v>0.39083355429637229</c:v>
                </c:pt>
                <c:pt idx="2">
                  <c:v>0.51142453310432689</c:v>
                </c:pt>
                <c:pt idx="3">
                  <c:v>0.66774559975765246</c:v>
                </c:pt>
                <c:pt idx="4">
                  <c:v>0.55746766133011738</c:v>
                </c:pt>
                <c:pt idx="5">
                  <c:v>0.40828118566748772</c:v>
                </c:pt>
                <c:pt idx="6">
                  <c:v>0.55671123145309198</c:v>
                </c:pt>
                <c:pt idx="7">
                  <c:v>0.30363235726072041</c:v>
                </c:pt>
                <c:pt idx="8">
                  <c:v>0.64017745747863863</c:v>
                </c:pt>
                <c:pt idx="9">
                  <c:v>0.63889641518259999</c:v>
                </c:pt>
                <c:pt idx="10">
                  <c:v>0.40480873638052012</c:v>
                </c:pt>
              </c:numCache>
            </c:numRef>
          </c:val>
          <c:extLst>
            <c:ext xmlns:c16="http://schemas.microsoft.com/office/drawing/2014/chart" uri="{C3380CC4-5D6E-409C-BE32-E72D297353CC}">
              <c16:uniqueId val="{00000000-732F-9747-8F11-432B6EF50F4A}"/>
            </c:ext>
          </c:extLst>
        </c:ser>
        <c:dLbls>
          <c:showLegendKey val="0"/>
          <c:showVal val="0"/>
          <c:showCatName val="0"/>
          <c:showSerName val="0"/>
          <c:showPercent val="0"/>
          <c:showBubbleSize val="0"/>
        </c:dLbls>
        <c:gapWidth val="150"/>
        <c:axId val="20415647"/>
        <c:axId val="579406960"/>
      </c:barChart>
      <c:catAx>
        <c:axId val="20415647"/>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406960"/>
        <c:crosses val="autoZero"/>
        <c:auto val="1"/>
        <c:lblAlgn val="ctr"/>
        <c:lblOffset val="100"/>
        <c:noMultiLvlLbl val="0"/>
      </c:catAx>
      <c:valAx>
        <c:axId val="579406960"/>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5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'Chart No-Mans Land'!$A$78:$A$87</c:f>
              <c:numCache>
                <c:formatCode>General</c:formatCode>
                <c:ptCount val="10"/>
                <c:pt idx="0">
                  <c:v>2003</c:v>
                </c:pt>
                <c:pt idx="1">
                  <c:v>2004</c:v>
                </c:pt>
                <c:pt idx="2">
                  <c:v>2006</c:v>
                </c:pt>
                <c:pt idx="3">
                  <c:v>2007</c:v>
                </c:pt>
                <c:pt idx="4">
                  <c:v>2012</c:v>
                </c:pt>
                <c:pt idx="5">
                  <c:v>2013</c:v>
                </c:pt>
                <c:pt idx="6">
                  <c:v>2014</c:v>
                </c:pt>
                <c:pt idx="7">
                  <c:v>2015</c:v>
                </c:pt>
                <c:pt idx="8">
                  <c:v>2016</c:v>
                </c:pt>
                <c:pt idx="9">
                  <c:v>2017</c:v>
                </c:pt>
              </c:numCache>
            </c:numRef>
          </c:xVal>
          <c:yVal>
            <c:numRef>
              <c:f>'Chart No-Mans Land'!$B$78:$B$87</c:f>
              <c:numCache>
                <c:formatCode>_("$"* #,##0.00_);_("$"* \(#,##0.00\);_("$"* "-"??_);_(@_)</c:formatCode>
                <c:ptCount val="10"/>
                <c:pt idx="0">
                  <c:v>1577000</c:v>
                </c:pt>
                <c:pt idx="1">
                  <c:v>1514000</c:v>
                </c:pt>
                <c:pt idx="2">
                  <c:v>79562000</c:v>
                </c:pt>
                <c:pt idx="3">
                  <c:v>99642000</c:v>
                </c:pt>
                <c:pt idx="4">
                  <c:v>18243540884.955753</c:v>
                </c:pt>
                <c:pt idx="5">
                  <c:v>20304113413.301662</c:v>
                </c:pt>
                <c:pt idx="6">
                  <c:v>21113807543.062202</c:v>
                </c:pt>
                <c:pt idx="7">
                  <c:v>20371836512.880562</c:v>
                </c:pt>
                <c:pt idx="8">
                  <c:v>24577107967.13615</c:v>
                </c:pt>
                <c:pt idx="9">
                  <c:v>2398373000</c:v>
                </c:pt>
              </c:numCache>
            </c:numRef>
          </c:yVal>
          <c:smooth val="0"/>
          <c:extLst>
            <c:ext xmlns:c16="http://schemas.microsoft.com/office/drawing/2014/chart" uri="{C3380CC4-5D6E-409C-BE32-E72D297353CC}">
              <c16:uniqueId val="{00000000-4C96-5049-9955-980E7255938A}"/>
            </c:ext>
          </c:extLst>
        </c:ser>
        <c:dLbls>
          <c:showLegendKey val="0"/>
          <c:showVal val="0"/>
          <c:showCatName val="0"/>
          <c:showSerName val="0"/>
          <c:showPercent val="0"/>
          <c:showBubbleSize val="0"/>
        </c:dLbls>
        <c:axId val="943895887"/>
        <c:axId val="943850687"/>
      </c:scatterChart>
      <c:valAx>
        <c:axId val="943895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850687"/>
        <c:crosses val="autoZero"/>
        <c:crossBetween val="midCat"/>
      </c:valAx>
      <c:valAx>
        <c:axId val="94385068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89588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
            </a:r>
            <a:r>
              <a:rPr lang="en-US" baseline="0"/>
              <a:t> Average Revenue between the GICS Sectors between 2014 -2016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'Chart No-Mans Land'!$B$106</c:f>
              <c:strCache>
                <c:ptCount val="1"/>
                <c:pt idx="0">
                  <c:v>2014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 No-Mans Land'!$A$107:$A$117</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Land'!$B$107:$B$117</c:f>
              <c:numCache>
                <c:formatCode>_("$"* #,##0.00_);_("$"* \(#,##0.00\);_("$"* "-"??_);_(@_)</c:formatCode>
                <c:ptCount val="11"/>
                <c:pt idx="0">
                  <c:v>18504438236.111111</c:v>
                </c:pt>
                <c:pt idx="1">
                  <c:v>45288337419.354836</c:v>
                </c:pt>
                <c:pt idx="2">
                  <c:v>42319870032.258064</c:v>
                </c:pt>
                <c:pt idx="3">
                  <c:v>20710077951.219513</c:v>
                </c:pt>
                <c:pt idx="4">
                  <c:v>22624128148.936169</c:v>
                </c:pt>
                <c:pt idx="5">
                  <c:v>17151571524.590164</c:v>
                </c:pt>
                <c:pt idx="6">
                  <c:v>15655224807.017544</c:v>
                </c:pt>
                <c:pt idx="7">
                  <c:v>12631333695.652174</c:v>
                </c:pt>
                <c:pt idx="8">
                  <c:v>2640286692.3076925</c:v>
                </c:pt>
                <c:pt idx="9">
                  <c:v>57821200000</c:v>
                </c:pt>
                <c:pt idx="10">
                  <c:v>11586772666.666666</c:v>
                </c:pt>
              </c:numCache>
            </c:numRef>
          </c:val>
          <c:smooth val="0"/>
          <c:extLst>
            <c:ext xmlns:c16="http://schemas.microsoft.com/office/drawing/2014/chart" uri="{C3380CC4-5D6E-409C-BE32-E72D297353CC}">
              <c16:uniqueId val="{00000000-152E-414F-A7C6-AD7DB0837F62}"/>
            </c:ext>
          </c:extLst>
        </c:ser>
        <c:ser>
          <c:idx val="1"/>
          <c:order val="1"/>
          <c:tx>
            <c:strRef>
              <c:f>'Chart No-Mans Land'!$C$106</c:f>
              <c:strCache>
                <c:ptCount val="1"/>
                <c:pt idx="0">
                  <c:v>2015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 No-Mans Land'!$A$107:$A$117</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Land'!$C$107:$C$117</c:f>
              <c:numCache>
                <c:formatCode>_("$"* #,##0.00_);_("$"* \(#,##0.00\);_("$"* "-"??_);_(@_)</c:formatCode>
                <c:ptCount val="11"/>
                <c:pt idx="0">
                  <c:v>18649090701.298702</c:v>
                </c:pt>
                <c:pt idx="1">
                  <c:v>44786776031.25</c:v>
                </c:pt>
                <c:pt idx="2">
                  <c:v>27800080580.645161</c:v>
                </c:pt>
                <c:pt idx="3">
                  <c:v>20602760512.195122</c:v>
                </c:pt>
                <c:pt idx="4">
                  <c:v>26215974391.304348</c:v>
                </c:pt>
                <c:pt idx="5">
                  <c:v>16674706919.354839</c:v>
                </c:pt>
                <c:pt idx="6">
                  <c:v>16273091186.440678</c:v>
                </c:pt>
                <c:pt idx="7">
                  <c:v>11160231458.333334</c:v>
                </c:pt>
                <c:pt idx="8">
                  <c:v>2859046230.7692308</c:v>
                </c:pt>
                <c:pt idx="9">
                  <c:v>62025200000</c:v>
                </c:pt>
                <c:pt idx="10">
                  <c:v>11288162791.666666</c:v>
                </c:pt>
              </c:numCache>
            </c:numRef>
          </c:val>
          <c:smooth val="0"/>
          <c:extLst>
            <c:ext xmlns:c16="http://schemas.microsoft.com/office/drawing/2014/chart" uri="{C3380CC4-5D6E-409C-BE32-E72D297353CC}">
              <c16:uniqueId val="{00000001-152E-414F-A7C6-AD7DB0837F62}"/>
            </c:ext>
          </c:extLst>
        </c:ser>
        <c:ser>
          <c:idx val="2"/>
          <c:order val="2"/>
          <c:tx>
            <c:strRef>
              <c:f>'Chart No-Mans Land'!$D$106</c:f>
              <c:strCache>
                <c:ptCount val="1"/>
                <c:pt idx="0">
                  <c:v>2016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'Chart No-Mans Land'!$A$107:$A$117</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Land'!$D$107:$D$117</c:f>
              <c:numCache>
                <c:formatCode>_("$"* #,##0.00_);_("$"* \(#,##0.00\);_("$"* "-"??_);_(@_)</c:formatCode>
                <c:ptCount val="11"/>
                <c:pt idx="0">
                  <c:v>24331680631.578949</c:v>
                </c:pt>
                <c:pt idx="1">
                  <c:v>54709824782.608696</c:v>
                </c:pt>
                <c:pt idx="2">
                  <c:v>8228071375</c:v>
                </c:pt>
                <c:pt idx="3">
                  <c:v>8227349571.4285717</c:v>
                </c:pt>
                <c:pt idx="4">
                  <c:v>34035110333.333332</c:v>
                </c:pt>
                <c:pt idx="5">
                  <c:v>19115573702.702702</c:v>
                </c:pt>
                <c:pt idx="6">
                  <c:v>18766224707.317074</c:v>
                </c:pt>
                <c:pt idx="7">
                  <c:v>12056400000</c:v>
                </c:pt>
                <c:pt idx="8">
                  <c:v>2197731250</c:v>
                </c:pt>
                <c:pt idx="10">
                  <c:v>16875000000</c:v>
                </c:pt>
              </c:numCache>
            </c:numRef>
          </c:val>
          <c:smooth val="0"/>
          <c:extLst>
            <c:ext xmlns:c16="http://schemas.microsoft.com/office/drawing/2014/chart" uri="{C3380CC4-5D6E-409C-BE32-E72D297353CC}">
              <c16:uniqueId val="{00000002-152E-414F-A7C6-AD7DB0837F62}"/>
            </c:ext>
          </c:extLst>
        </c:ser>
        <c:dLbls>
          <c:dLblPos val="ctr"/>
          <c:showLegendKey val="0"/>
          <c:showVal val="0"/>
          <c:showCatName val="0"/>
          <c:showSerName val="0"/>
          <c:showPercent val="0"/>
          <c:showBubbleSize val="0"/>
        </c:dLbls>
        <c:marker val="1"/>
        <c:smooth val="0"/>
        <c:axId val="1025358191"/>
        <c:axId val="1574096847"/>
      </c:lineChart>
      <c:catAx>
        <c:axId val="1025358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096847"/>
        <c:crosses val="autoZero"/>
        <c:auto val="1"/>
        <c:lblAlgn val="ctr"/>
        <c:lblOffset val="100"/>
        <c:noMultiLvlLbl val="0"/>
      </c:catAx>
      <c:valAx>
        <c:axId val="1574096847"/>
        <c:scaling>
          <c:orientation val="minMax"/>
          <c:max val="15000000000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Revenue in Billions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358191"/>
        <c:crosses val="autoZero"/>
        <c:crossBetween val="between"/>
        <c:dispUnits>
          <c:builtInUnit val="billion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Garamond" panose="02020404030301010803"/>
              </a:rPr>
              <a:t>Average Gross Profit from 2014 to 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'Chart No-Mans Land'!$C$125:$C$126</c:f>
              <c:strCache>
                <c:ptCount val="2"/>
                <c:pt idx="0">
                  <c:v>2014</c:v>
                </c:pt>
                <c:pt idx="1">
                  <c:v>Average of Gross Profit</c:v>
                </c:pt>
              </c:strCache>
            </c:strRef>
          </c:tx>
          <c:spPr>
            <a:solidFill>
              <a:schemeClr val="accent2"/>
            </a:solidFill>
            <a:ln>
              <a:noFill/>
            </a:ln>
            <a:effectLst/>
          </c:spPr>
          <c:invertIfNegative val="0"/>
          <c:cat>
            <c:strRef>
              <c:f>'Chart No-Mans Land'!$A$127:$A$137</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Land'!$C$127:$C$137</c:f>
              <c:numCache>
                <c:formatCode>_("$"* #,##0.00_);_("$"* \(#,##0.00\);_("$"* "-"??_);_(@_)</c:formatCode>
                <c:ptCount val="11"/>
                <c:pt idx="0">
                  <c:v>5417951027.7777777</c:v>
                </c:pt>
                <c:pt idx="1">
                  <c:v>11890672032.258064</c:v>
                </c:pt>
                <c:pt idx="2">
                  <c:v>12456116774.193548</c:v>
                </c:pt>
                <c:pt idx="3">
                  <c:v>14555809853.658537</c:v>
                </c:pt>
                <c:pt idx="4">
                  <c:v>7911513425.5319147</c:v>
                </c:pt>
                <c:pt idx="5">
                  <c:v>6458697754.098361</c:v>
                </c:pt>
                <c:pt idx="6">
                  <c:v>7610805543.8596487</c:v>
                </c:pt>
                <c:pt idx="7">
                  <c:v>3637441304.347826</c:v>
                </c:pt>
                <c:pt idx="8">
                  <c:v>1438156269.2307692</c:v>
                </c:pt>
                <c:pt idx="9">
                  <c:v>33481800000</c:v>
                </c:pt>
                <c:pt idx="10">
                  <c:v>4413458833.333333</c:v>
                </c:pt>
              </c:numCache>
            </c:numRef>
          </c:val>
          <c:extLst>
            <c:ext xmlns:c16="http://schemas.microsoft.com/office/drawing/2014/chart" uri="{C3380CC4-5D6E-409C-BE32-E72D297353CC}">
              <c16:uniqueId val="{00000009-7109-3840-946B-1BED589DCA70}"/>
            </c:ext>
          </c:extLst>
        </c:ser>
        <c:ser>
          <c:idx val="3"/>
          <c:order val="1"/>
          <c:tx>
            <c:strRef>
              <c:f>'Chart No-Mans Land'!$E$125:$E$126</c:f>
              <c:strCache>
                <c:ptCount val="2"/>
                <c:pt idx="0">
                  <c:v>2015</c:v>
                </c:pt>
                <c:pt idx="1">
                  <c:v>Average of Gross Profit</c:v>
                </c:pt>
              </c:strCache>
            </c:strRef>
          </c:tx>
          <c:spPr>
            <a:solidFill>
              <a:schemeClr val="accent4"/>
            </a:solidFill>
            <a:ln>
              <a:noFill/>
            </a:ln>
            <a:effectLst/>
          </c:spPr>
          <c:invertIfNegative val="0"/>
          <c:cat>
            <c:strRef>
              <c:f>'Chart No-Mans Land'!$A$127:$A$137</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Land'!$E$127:$E$137</c:f>
              <c:numCache>
                <c:formatCode>_("$"* #,##0.00_);_("$"* \(#,##0.00\);_("$"* "-"??_);_(@_)</c:formatCode>
                <c:ptCount val="11"/>
                <c:pt idx="0">
                  <c:v>5787087532.4675322</c:v>
                </c:pt>
                <c:pt idx="1">
                  <c:v>11818377875</c:v>
                </c:pt>
                <c:pt idx="2">
                  <c:v>8692892548.3870964</c:v>
                </c:pt>
                <c:pt idx="3">
                  <c:v>14289113682.926828</c:v>
                </c:pt>
                <c:pt idx="4">
                  <c:v>9101873434.782608</c:v>
                </c:pt>
                <c:pt idx="5">
                  <c:v>6629545080.6451616</c:v>
                </c:pt>
                <c:pt idx="6">
                  <c:v>7892201677.9661016</c:v>
                </c:pt>
                <c:pt idx="7">
                  <c:v>2903081625</c:v>
                </c:pt>
                <c:pt idx="8">
                  <c:v>1552626192.3076923</c:v>
                </c:pt>
                <c:pt idx="9">
                  <c:v>35696000000</c:v>
                </c:pt>
                <c:pt idx="10">
                  <c:v>4663943000</c:v>
                </c:pt>
              </c:numCache>
            </c:numRef>
          </c:val>
          <c:extLst>
            <c:ext xmlns:c16="http://schemas.microsoft.com/office/drawing/2014/chart" uri="{C3380CC4-5D6E-409C-BE32-E72D297353CC}">
              <c16:uniqueId val="{0000000B-7109-3840-946B-1BED589DCA70}"/>
            </c:ext>
          </c:extLst>
        </c:ser>
        <c:ser>
          <c:idx val="5"/>
          <c:order val="2"/>
          <c:tx>
            <c:strRef>
              <c:f>'Chart No-Mans Land'!$G$125:$G$126</c:f>
              <c:strCache>
                <c:ptCount val="2"/>
                <c:pt idx="0">
                  <c:v>2016</c:v>
                </c:pt>
                <c:pt idx="1">
                  <c:v>Average of Gross Profit</c:v>
                </c:pt>
              </c:strCache>
            </c:strRef>
          </c:tx>
          <c:spPr>
            <a:solidFill>
              <a:schemeClr val="accent6"/>
            </a:solidFill>
            <a:ln>
              <a:noFill/>
            </a:ln>
            <a:effectLst/>
          </c:spPr>
          <c:invertIfNegative val="0"/>
          <c:cat>
            <c:strRef>
              <c:f>'Chart No-Mans Land'!$A$127:$A$137</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Land'!$G$127:$G$137</c:f>
              <c:numCache>
                <c:formatCode>_("$"* #,##0.00_);_("$"* \(#,##0.00\);_("$"* "-"??_);_(@_)</c:formatCode>
                <c:ptCount val="11"/>
                <c:pt idx="0">
                  <c:v>7226598842.1052628</c:v>
                </c:pt>
                <c:pt idx="1">
                  <c:v>13743460000</c:v>
                </c:pt>
                <c:pt idx="2">
                  <c:v>3493732125</c:v>
                </c:pt>
                <c:pt idx="3">
                  <c:v>3725184571.4285712</c:v>
                </c:pt>
                <c:pt idx="4">
                  <c:v>7685195250</c:v>
                </c:pt>
                <c:pt idx="5">
                  <c:v>6721209216.2162161</c:v>
                </c:pt>
                <c:pt idx="6">
                  <c:v>9219423463.4146347</c:v>
                </c:pt>
                <c:pt idx="7">
                  <c:v>4337212500</c:v>
                </c:pt>
                <c:pt idx="8">
                  <c:v>1517726000</c:v>
                </c:pt>
                <c:pt idx="10">
                  <c:v>5427750000</c:v>
                </c:pt>
              </c:numCache>
            </c:numRef>
          </c:val>
          <c:extLst>
            <c:ext xmlns:c16="http://schemas.microsoft.com/office/drawing/2014/chart" uri="{C3380CC4-5D6E-409C-BE32-E72D297353CC}">
              <c16:uniqueId val="{0000000D-7109-3840-946B-1BED589DCA70}"/>
            </c:ext>
          </c:extLst>
        </c:ser>
        <c:dLbls>
          <c:showLegendKey val="0"/>
          <c:showVal val="0"/>
          <c:showCatName val="0"/>
          <c:showSerName val="0"/>
          <c:showPercent val="0"/>
          <c:showBubbleSize val="0"/>
        </c:dLbls>
        <c:gapWidth val="150"/>
        <c:axId val="1697381599"/>
        <c:axId val="672305936"/>
      </c:barChart>
      <c:valAx>
        <c:axId val="672305936"/>
        <c:scaling>
          <c:orientation val="minMax"/>
          <c:max val="36000000000"/>
          <c:min val="-"/>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381599"/>
        <c:crossBetween val="between"/>
      </c:valAx>
      <c:catAx>
        <c:axId val="169738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305936"/>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Garamond" panose="02020404030301010803"/>
              </a:rPr>
              <a:t>Average Total Revenue from 2014 to 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'Chart No-Mans Land'!$B$125:$B$126</c:f>
              <c:strCache>
                <c:ptCount val="2"/>
                <c:pt idx="0">
                  <c:v>2014</c:v>
                </c:pt>
                <c:pt idx="1">
                  <c:v>Average of  Total Revenue </c:v>
                </c:pt>
              </c:strCache>
            </c:strRef>
          </c:tx>
          <c:spPr>
            <a:solidFill>
              <a:schemeClr val="accent2"/>
            </a:solidFill>
            <a:ln>
              <a:noFill/>
            </a:ln>
            <a:effectLst/>
          </c:spPr>
          <c:invertIfNegative val="0"/>
          <c:cat>
            <c:strRef>
              <c:f>'Chart No-Mans Land'!$A$127:$A$137</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Land'!$B$127:$B$137</c:f>
              <c:numCache>
                <c:formatCode>_("$"* #,##0.00_);_("$"* \(#,##0.00\);_("$"* "-"??_);_(@_)</c:formatCode>
                <c:ptCount val="11"/>
                <c:pt idx="0">
                  <c:v>18504438236.111111</c:v>
                </c:pt>
                <c:pt idx="1">
                  <c:v>45288337419.354836</c:v>
                </c:pt>
                <c:pt idx="2">
                  <c:v>42319870032.258064</c:v>
                </c:pt>
                <c:pt idx="3">
                  <c:v>20710077951.219513</c:v>
                </c:pt>
                <c:pt idx="4">
                  <c:v>22624128148.936169</c:v>
                </c:pt>
                <c:pt idx="5">
                  <c:v>17151571524.590164</c:v>
                </c:pt>
                <c:pt idx="6">
                  <c:v>15655224807.017544</c:v>
                </c:pt>
                <c:pt idx="7">
                  <c:v>12631333695.652174</c:v>
                </c:pt>
                <c:pt idx="8">
                  <c:v>2640286692.3076925</c:v>
                </c:pt>
                <c:pt idx="9">
                  <c:v>57821200000</c:v>
                </c:pt>
                <c:pt idx="10">
                  <c:v>11586772666.666666</c:v>
                </c:pt>
              </c:numCache>
            </c:numRef>
          </c:val>
          <c:extLst>
            <c:ext xmlns:c16="http://schemas.microsoft.com/office/drawing/2014/chart" uri="{C3380CC4-5D6E-409C-BE32-E72D297353CC}">
              <c16:uniqueId val="{00000000-412C-9747-97C7-109E31D546CB}"/>
            </c:ext>
          </c:extLst>
        </c:ser>
        <c:ser>
          <c:idx val="5"/>
          <c:order val="1"/>
          <c:tx>
            <c:strRef>
              <c:f>'Chart No-Mans Land'!$D$125:$D$126</c:f>
              <c:strCache>
                <c:ptCount val="2"/>
                <c:pt idx="0">
                  <c:v>2015</c:v>
                </c:pt>
                <c:pt idx="1">
                  <c:v>Average of  Total Revenue </c:v>
                </c:pt>
              </c:strCache>
            </c:strRef>
          </c:tx>
          <c:spPr>
            <a:solidFill>
              <a:schemeClr val="accent6"/>
            </a:solidFill>
            <a:ln>
              <a:noFill/>
            </a:ln>
            <a:effectLst/>
          </c:spPr>
          <c:invertIfNegative val="0"/>
          <c:cat>
            <c:strRef>
              <c:f>'Chart No-Mans Land'!$A$127:$A$137</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Land'!$D$127:$D$137</c:f>
              <c:numCache>
                <c:formatCode>_("$"* #,##0.00_);_("$"* \(#,##0.00\);_("$"* "-"??_);_(@_)</c:formatCode>
                <c:ptCount val="11"/>
                <c:pt idx="0">
                  <c:v>18649090701.298702</c:v>
                </c:pt>
                <c:pt idx="1">
                  <c:v>44786776031.25</c:v>
                </c:pt>
                <c:pt idx="2">
                  <c:v>27800080580.645161</c:v>
                </c:pt>
                <c:pt idx="3">
                  <c:v>20602760512.195122</c:v>
                </c:pt>
                <c:pt idx="4">
                  <c:v>26215974391.304348</c:v>
                </c:pt>
                <c:pt idx="5">
                  <c:v>16674706919.354839</c:v>
                </c:pt>
                <c:pt idx="6">
                  <c:v>16273091186.440678</c:v>
                </c:pt>
                <c:pt idx="7">
                  <c:v>11160231458.333334</c:v>
                </c:pt>
                <c:pt idx="8">
                  <c:v>2859046230.7692308</c:v>
                </c:pt>
                <c:pt idx="9">
                  <c:v>62025200000</c:v>
                </c:pt>
                <c:pt idx="10">
                  <c:v>11288162791.666666</c:v>
                </c:pt>
              </c:numCache>
            </c:numRef>
          </c:val>
          <c:extLst>
            <c:ext xmlns:c16="http://schemas.microsoft.com/office/drawing/2014/chart" uri="{C3380CC4-5D6E-409C-BE32-E72D297353CC}">
              <c16:uniqueId val="{00000002-412C-9747-97C7-109E31D546CB}"/>
            </c:ext>
          </c:extLst>
        </c:ser>
        <c:ser>
          <c:idx val="2"/>
          <c:order val="2"/>
          <c:tx>
            <c:strRef>
              <c:f>'Chart No-Mans Land'!$F$125:$F$126</c:f>
              <c:strCache>
                <c:ptCount val="2"/>
                <c:pt idx="0">
                  <c:v>2016</c:v>
                </c:pt>
                <c:pt idx="1">
                  <c:v>Average of  Total Revenue </c:v>
                </c:pt>
              </c:strCache>
            </c:strRef>
          </c:tx>
          <c:spPr>
            <a:solidFill>
              <a:schemeClr val="accent3"/>
            </a:solidFill>
            <a:ln>
              <a:noFill/>
            </a:ln>
            <a:effectLst/>
          </c:spPr>
          <c:invertIfNegative val="0"/>
          <c:cat>
            <c:strRef>
              <c:f>'Chart No-Mans Land'!$A$127:$A$137</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Land'!$F$127:$F$137</c:f>
              <c:numCache>
                <c:formatCode>_("$"* #,##0.00_);_("$"* \(#,##0.00\);_("$"* "-"??_);_(@_)</c:formatCode>
                <c:ptCount val="11"/>
                <c:pt idx="0">
                  <c:v>24331680631.578949</c:v>
                </c:pt>
                <c:pt idx="1">
                  <c:v>54709824782.608696</c:v>
                </c:pt>
                <c:pt idx="2">
                  <c:v>8228071375</c:v>
                </c:pt>
                <c:pt idx="3">
                  <c:v>8227349571.4285717</c:v>
                </c:pt>
                <c:pt idx="4">
                  <c:v>34035110333.333332</c:v>
                </c:pt>
                <c:pt idx="5">
                  <c:v>19115573702.702702</c:v>
                </c:pt>
                <c:pt idx="6">
                  <c:v>18766224707.317074</c:v>
                </c:pt>
                <c:pt idx="7">
                  <c:v>12056400000</c:v>
                </c:pt>
                <c:pt idx="8">
                  <c:v>2197731250</c:v>
                </c:pt>
                <c:pt idx="10">
                  <c:v>16875000000</c:v>
                </c:pt>
              </c:numCache>
            </c:numRef>
          </c:val>
          <c:extLst>
            <c:ext xmlns:c16="http://schemas.microsoft.com/office/drawing/2014/chart" uri="{C3380CC4-5D6E-409C-BE32-E72D297353CC}">
              <c16:uniqueId val="{00000004-412C-9747-97C7-109E31D546CB}"/>
            </c:ext>
          </c:extLst>
        </c:ser>
        <c:dLbls>
          <c:showLegendKey val="0"/>
          <c:showVal val="0"/>
          <c:showCatName val="0"/>
          <c:showSerName val="0"/>
          <c:showPercent val="0"/>
          <c:showBubbleSize val="0"/>
        </c:dLbls>
        <c:gapWidth val="150"/>
        <c:axId val="1697381599"/>
        <c:axId val="672305936"/>
      </c:barChart>
      <c:valAx>
        <c:axId val="672305936"/>
        <c:scaling>
          <c:orientation val="minMax"/>
          <c:max val="63000000000"/>
          <c:min val="0"/>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381599"/>
        <c:crosses val="autoZero"/>
        <c:crossBetween val="between"/>
      </c:valAx>
      <c:catAx>
        <c:axId val="169738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305936"/>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Total Revenu for GICS Sectors between 2013 and 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No-Mans Land'!$B$170:$B$171</c:f>
              <c:strCache>
                <c:ptCount val="2"/>
                <c:pt idx="0">
                  <c:v>2013</c:v>
                </c:pt>
                <c:pt idx="1">
                  <c:v>Average of  Total Revenue </c:v>
                </c:pt>
              </c:strCache>
            </c:strRef>
          </c:tx>
          <c:spPr>
            <a:solidFill>
              <a:schemeClr val="accent1"/>
            </a:solidFill>
            <a:ln>
              <a:noFill/>
            </a:ln>
            <a:effectLst/>
          </c:spPr>
          <c:invertIfNegative val="0"/>
          <c:cat>
            <c:strRef>
              <c:f>'Chart No-Mans Land'!$A$172:$A$182</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Land'!$B$172:$B$182</c:f>
              <c:numCache>
                <c:formatCode>_("$"* #,##0.00_);_("$"* \(#,##0.00\);_("$"* "-"??_);_(@_)</c:formatCode>
                <c:ptCount val="11"/>
                <c:pt idx="0">
                  <c:v>16708468053.333334</c:v>
                </c:pt>
                <c:pt idx="1">
                  <c:v>43412610593.75</c:v>
                </c:pt>
                <c:pt idx="2">
                  <c:v>43327257258.064514</c:v>
                </c:pt>
                <c:pt idx="3">
                  <c:v>20476023048.780487</c:v>
                </c:pt>
                <c:pt idx="4">
                  <c:v>20607200510.638298</c:v>
                </c:pt>
                <c:pt idx="5">
                  <c:v>16553738161.290323</c:v>
                </c:pt>
                <c:pt idx="6">
                  <c:v>15416950654.545454</c:v>
                </c:pt>
                <c:pt idx="7">
                  <c:v>12178356695.652174</c:v>
                </c:pt>
                <c:pt idx="8">
                  <c:v>2380750115.3846154</c:v>
                </c:pt>
                <c:pt idx="9">
                  <c:v>55694400000</c:v>
                </c:pt>
                <c:pt idx="10">
                  <c:v>10823125041.666666</c:v>
                </c:pt>
              </c:numCache>
            </c:numRef>
          </c:val>
          <c:extLst>
            <c:ext xmlns:c16="http://schemas.microsoft.com/office/drawing/2014/chart" uri="{C3380CC4-5D6E-409C-BE32-E72D297353CC}">
              <c16:uniqueId val="{00000000-27B2-5547-9195-398DC4AA71AF}"/>
            </c:ext>
          </c:extLst>
        </c:ser>
        <c:ser>
          <c:idx val="2"/>
          <c:order val="1"/>
          <c:tx>
            <c:strRef>
              <c:f>'Chart No-Mans Land'!$D$170:$D$171</c:f>
              <c:strCache>
                <c:ptCount val="2"/>
                <c:pt idx="0">
                  <c:v>2014</c:v>
                </c:pt>
                <c:pt idx="1">
                  <c:v>Average of  Total Revenue </c:v>
                </c:pt>
              </c:strCache>
            </c:strRef>
          </c:tx>
          <c:spPr>
            <a:solidFill>
              <a:schemeClr val="accent3"/>
            </a:solidFill>
            <a:ln>
              <a:noFill/>
            </a:ln>
            <a:effectLst/>
          </c:spPr>
          <c:invertIfNegative val="0"/>
          <c:cat>
            <c:strRef>
              <c:f>'Chart No-Mans Land'!$A$172:$A$182</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Land'!$D$172:$D$182</c:f>
              <c:numCache>
                <c:formatCode>_("$"* #,##0.00_);_("$"* \(#,##0.00\);_("$"* "-"??_);_(@_)</c:formatCode>
                <c:ptCount val="11"/>
                <c:pt idx="0">
                  <c:v>18504438236.111111</c:v>
                </c:pt>
                <c:pt idx="1">
                  <c:v>45288337419.354836</c:v>
                </c:pt>
                <c:pt idx="2">
                  <c:v>42319870032.258064</c:v>
                </c:pt>
                <c:pt idx="3">
                  <c:v>20710077951.219513</c:v>
                </c:pt>
                <c:pt idx="4">
                  <c:v>22624128148.936169</c:v>
                </c:pt>
                <c:pt idx="5">
                  <c:v>17151571524.590164</c:v>
                </c:pt>
                <c:pt idx="6">
                  <c:v>15655224807.017544</c:v>
                </c:pt>
                <c:pt idx="7">
                  <c:v>12631333695.652174</c:v>
                </c:pt>
                <c:pt idx="8">
                  <c:v>2640286692.3076925</c:v>
                </c:pt>
                <c:pt idx="9">
                  <c:v>57821200000</c:v>
                </c:pt>
                <c:pt idx="10">
                  <c:v>11586772666.666666</c:v>
                </c:pt>
              </c:numCache>
            </c:numRef>
          </c:val>
          <c:extLst>
            <c:ext xmlns:c16="http://schemas.microsoft.com/office/drawing/2014/chart" uri="{C3380CC4-5D6E-409C-BE32-E72D297353CC}">
              <c16:uniqueId val="{00000002-27B2-5547-9195-398DC4AA71AF}"/>
            </c:ext>
          </c:extLst>
        </c:ser>
        <c:ser>
          <c:idx val="4"/>
          <c:order val="2"/>
          <c:tx>
            <c:strRef>
              <c:f>'Chart No-Mans Land'!$F$170:$F$171</c:f>
              <c:strCache>
                <c:ptCount val="2"/>
                <c:pt idx="0">
                  <c:v>2015</c:v>
                </c:pt>
                <c:pt idx="1">
                  <c:v>Average of  Total Revenue </c:v>
                </c:pt>
              </c:strCache>
            </c:strRef>
          </c:tx>
          <c:spPr>
            <a:solidFill>
              <a:schemeClr val="accent5"/>
            </a:solidFill>
            <a:ln>
              <a:noFill/>
            </a:ln>
            <a:effectLst/>
          </c:spPr>
          <c:invertIfNegative val="0"/>
          <c:cat>
            <c:strRef>
              <c:f>'Chart No-Mans Land'!$A$172:$A$182</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Land'!$F$172:$F$182</c:f>
              <c:numCache>
                <c:formatCode>_("$"* #,##0.00_);_("$"* \(#,##0.00\);_("$"* "-"??_);_(@_)</c:formatCode>
                <c:ptCount val="11"/>
                <c:pt idx="0">
                  <c:v>18649090701.298702</c:v>
                </c:pt>
                <c:pt idx="1">
                  <c:v>44786776031.25</c:v>
                </c:pt>
                <c:pt idx="2">
                  <c:v>27800080580.645161</c:v>
                </c:pt>
                <c:pt idx="3">
                  <c:v>20602760512.195122</c:v>
                </c:pt>
                <c:pt idx="4">
                  <c:v>26215974391.304348</c:v>
                </c:pt>
                <c:pt idx="5">
                  <c:v>16674706919.354839</c:v>
                </c:pt>
                <c:pt idx="6">
                  <c:v>16273091186.440678</c:v>
                </c:pt>
                <c:pt idx="7">
                  <c:v>11160231458.333334</c:v>
                </c:pt>
                <c:pt idx="8">
                  <c:v>2859046230.7692308</c:v>
                </c:pt>
                <c:pt idx="9">
                  <c:v>62025200000</c:v>
                </c:pt>
                <c:pt idx="10">
                  <c:v>11288162791.666666</c:v>
                </c:pt>
              </c:numCache>
            </c:numRef>
          </c:val>
          <c:extLst>
            <c:ext xmlns:c16="http://schemas.microsoft.com/office/drawing/2014/chart" uri="{C3380CC4-5D6E-409C-BE32-E72D297353CC}">
              <c16:uniqueId val="{00000004-27B2-5547-9195-398DC4AA71AF}"/>
            </c:ext>
          </c:extLst>
        </c:ser>
        <c:ser>
          <c:idx val="6"/>
          <c:order val="3"/>
          <c:tx>
            <c:strRef>
              <c:f>'Chart No-Mans Land'!$H$170:$H$171</c:f>
              <c:strCache>
                <c:ptCount val="2"/>
                <c:pt idx="0">
                  <c:v>2016</c:v>
                </c:pt>
                <c:pt idx="1">
                  <c:v>Average of  Total Revenue </c:v>
                </c:pt>
              </c:strCache>
            </c:strRef>
          </c:tx>
          <c:spPr>
            <a:solidFill>
              <a:schemeClr val="accent1">
                <a:lumMod val="60000"/>
              </a:schemeClr>
            </a:solidFill>
            <a:ln>
              <a:noFill/>
            </a:ln>
            <a:effectLst/>
          </c:spPr>
          <c:invertIfNegative val="0"/>
          <c:cat>
            <c:strRef>
              <c:f>'Chart No-Mans Land'!$A$172:$A$182</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Land'!$H$172:$H$182</c:f>
              <c:numCache>
                <c:formatCode>_("$"* #,##0.00_);_("$"* \(#,##0.00\);_("$"* "-"??_);_(@_)</c:formatCode>
                <c:ptCount val="11"/>
                <c:pt idx="0">
                  <c:v>24331680631.578949</c:v>
                </c:pt>
                <c:pt idx="1">
                  <c:v>54709824782.608696</c:v>
                </c:pt>
                <c:pt idx="2">
                  <c:v>8228071375</c:v>
                </c:pt>
                <c:pt idx="3">
                  <c:v>8227349571.4285717</c:v>
                </c:pt>
                <c:pt idx="4">
                  <c:v>34035110333.333332</c:v>
                </c:pt>
                <c:pt idx="5">
                  <c:v>19115573702.702702</c:v>
                </c:pt>
                <c:pt idx="6">
                  <c:v>18766224707.317074</c:v>
                </c:pt>
                <c:pt idx="7">
                  <c:v>12056400000</c:v>
                </c:pt>
                <c:pt idx="8">
                  <c:v>2197731250</c:v>
                </c:pt>
                <c:pt idx="10">
                  <c:v>16875000000</c:v>
                </c:pt>
              </c:numCache>
            </c:numRef>
          </c:val>
          <c:extLst>
            <c:ext xmlns:c16="http://schemas.microsoft.com/office/drawing/2014/chart" uri="{C3380CC4-5D6E-409C-BE32-E72D297353CC}">
              <c16:uniqueId val="{00000006-27B2-5547-9195-398DC4AA71AF}"/>
            </c:ext>
          </c:extLst>
        </c:ser>
        <c:dLbls>
          <c:showLegendKey val="0"/>
          <c:showVal val="0"/>
          <c:showCatName val="0"/>
          <c:showSerName val="0"/>
          <c:showPercent val="0"/>
          <c:showBubbleSize val="0"/>
        </c:dLbls>
        <c:gapWidth val="150"/>
        <c:axId val="1998110447"/>
        <c:axId val="1670921311"/>
      </c:barChart>
      <c:catAx>
        <c:axId val="199811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921311"/>
        <c:crosses val="autoZero"/>
        <c:auto val="1"/>
        <c:lblAlgn val="ctr"/>
        <c:lblOffset val="100"/>
        <c:noMultiLvlLbl val="0"/>
      </c:catAx>
      <c:valAx>
        <c:axId val="1670921311"/>
        <c:scaling>
          <c:orientation val="minMax"/>
          <c:max val="6300000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 Of Revenue In Billions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110447"/>
        <c:crosses val="autoZero"/>
        <c:crossBetween val="between"/>
        <c:dispUnits>
          <c:builtInUnit val="billions"/>
        </c:dispUnits>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Gross</a:t>
            </a:r>
            <a:r>
              <a:rPr lang="en-US" baseline="0"/>
              <a:t> Profit For GICS Sectors between 2013 and 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'Chart No-Mans Land'!$C$170:$C$171</c:f>
              <c:strCache>
                <c:ptCount val="2"/>
                <c:pt idx="0">
                  <c:v>2013</c:v>
                </c:pt>
                <c:pt idx="1">
                  <c:v>Average of Gross Profit</c:v>
                </c:pt>
              </c:strCache>
            </c:strRef>
          </c:tx>
          <c:spPr>
            <a:solidFill>
              <a:schemeClr val="accent2"/>
            </a:solidFill>
            <a:ln>
              <a:noFill/>
            </a:ln>
            <a:effectLst/>
          </c:spPr>
          <c:invertIfNegative val="0"/>
          <c:cat>
            <c:strRef>
              <c:f>'Chart No-Mans Land'!$A$172:$A$182</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Land'!$C$172:$C$182</c:f>
              <c:numCache>
                <c:formatCode>_("$"* #,##0.00_);_("$"* \(#,##0.00\);_("$"* "-"??_);_(@_)</c:formatCode>
                <c:ptCount val="11"/>
                <c:pt idx="0">
                  <c:v>5105858773.333333</c:v>
                </c:pt>
                <c:pt idx="1">
                  <c:v>11504268500</c:v>
                </c:pt>
                <c:pt idx="2">
                  <c:v>12029796580.645161</c:v>
                </c:pt>
                <c:pt idx="3">
                  <c:v>14590501463.414635</c:v>
                </c:pt>
                <c:pt idx="4">
                  <c:v>7176338595.7446804</c:v>
                </c:pt>
                <c:pt idx="5">
                  <c:v>5953522854.8387098</c:v>
                </c:pt>
                <c:pt idx="6">
                  <c:v>7407126545.454545</c:v>
                </c:pt>
                <c:pt idx="7">
                  <c:v>3725817565.2173915</c:v>
                </c:pt>
                <c:pt idx="8">
                  <c:v>1312573000</c:v>
                </c:pt>
                <c:pt idx="9">
                  <c:v>34240400000</c:v>
                </c:pt>
                <c:pt idx="10">
                  <c:v>4250235916.6666665</c:v>
                </c:pt>
              </c:numCache>
            </c:numRef>
          </c:val>
          <c:extLst>
            <c:ext xmlns:c16="http://schemas.microsoft.com/office/drawing/2014/chart" uri="{C3380CC4-5D6E-409C-BE32-E72D297353CC}">
              <c16:uniqueId val="{00000001-3414-794A-A84B-EDB3787E2F7B}"/>
            </c:ext>
          </c:extLst>
        </c:ser>
        <c:ser>
          <c:idx val="3"/>
          <c:order val="1"/>
          <c:tx>
            <c:strRef>
              <c:f>'Chart No-Mans Land'!$E$170:$E$171</c:f>
              <c:strCache>
                <c:ptCount val="2"/>
                <c:pt idx="0">
                  <c:v>2014</c:v>
                </c:pt>
                <c:pt idx="1">
                  <c:v>Average of Gross Profit</c:v>
                </c:pt>
              </c:strCache>
            </c:strRef>
          </c:tx>
          <c:spPr>
            <a:solidFill>
              <a:schemeClr val="accent4"/>
            </a:solidFill>
            <a:ln>
              <a:noFill/>
            </a:ln>
            <a:effectLst/>
          </c:spPr>
          <c:invertIfNegative val="0"/>
          <c:cat>
            <c:strRef>
              <c:f>'Chart No-Mans Land'!$A$172:$A$182</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Land'!$E$172:$E$182</c:f>
              <c:numCache>
                <c:formatCode>_("$"* #,##0.00_);_("$"* \(#,##0.00\);_("$"* "-"??_);_(@_)</c:formatCode>
                <c:ptCount val="11"/>
                <c:pt idx="0">
                  <c:v>5417951027.7777777</c:v>
                </c:pt>
                <c:pt idx="1">
                  <c:v>11890672032.258064</c:v>
                </c:pt>
                <c:pt idx="2">
                  <c:v>12456116774.193548</c:v>
                </c:pt>
                <c:pt idx="3">
                  <c:v>14555809853.658537</c:v>
                </c:pt>
                <c:pt idx="4">
                  <c:v>7911513425.5319147</c:v>
                </c:pt>
                <c:pt idx="5">
                  <c:v>6458697754.098361</c:v>
                </c:pt>
                <c:pt idx="6">
                  <c:v>7610805543.8596487</c:v>
                </c:pt>
                <c:pt idx="7">
                  <c:v>3637441304.347826</c:v>
                </c:pt>
                <c:pt idx="8">
                  <c:v>1438156269.2307692</c:v>
                </c:pt>
                <c:pt idx="9">
                  <c:v>33481800000</c:v>
                </c:pt>
                <c:pt idx="10">
                  <c:v>4413458833.333333</c:v>
                </c:pt>
              </c:numCache>
            </c:numRef>
          </c:val>
          <c:extLst>
            <c:ext xmlns:c16="http://schemas.microsoft.com/office/drawing/2014/chart" uri="{C3380CC4-5D6E-409C-BE32-E72D297353CC}">
              <c16:uniqueId val="{00000003-3414-794A-A84B-EDB3787E2F7B}"/>
            </c:ext>
          </c:extLst>
        </c:ser>
        <c:ser>
          <c:idx val="5"/>
          <c:order val="2"/>
          <c:tx>
            <c:strRef>
              <c:f>'Chart No-Mans Land'!$G$170:$G$171</c:f>
              <c:strCache>
                <c:ptCount val="2"/>
                <c:pt idx="0">
                  <c:v>2015</c:v>
                </c:pt>
                <c:pt idx="1">
                  <c:v>Average of Gross Profit</c:v>
                </c:pt>
              </c:strCache>
            </c:strRef>
          </c:tx>
          <c:spPr>
            <a:solidFill>
              <a:schemeClr val="accent6"/>
            </a:solidFill>
            <a:ln>
              <a:noFill/>
            </a:ln>
            <a:effectLst/>
          </c:spPr>
          <c:invertIfNegative val="0"/>
          <c:cat>
            <c:strRef>
              <c:f>'Chart No-Mans Land'!$A$172:$A$182</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Land'!$G$172:$G$182</c:f>
              <c:numCache>
                <c:formatCode>_("$"* #,##0.00_);_("$"* \(#,##0.00\);_("$"* "-"??_);_(@_)</c:formatCode>
                <c:ptCount val="11"/>
                <c:pt idx="0">
                  <c:v>5787087532.4675322</c:v>
                </c:pt>
                <c:pt idx="1">
                  <c:v>11818377875</c:v>
                </c:pt>
                <c:pt idx="2">
                  <c:v>8692892548.3870964</c:v>
                </c:pt>
                <c:pt idx="3">
                  <c:v>14289113682.926828</c:v>
                </c:pt>
                <c:pt idx="4">
                  <c:v>9101873434.782608</c:v>
                </c:pt>
                <c:pt idx="5">
                  <c:v>6629545080.6451616</c:v>
                </c:pt>
                <c:pt idx="6">
                  <c:v>7892201677.9661016</c:v>
                </c:pt>
                <c:pt idx="7">
                  <c:v>2903081625</c:v>
                </c:pt>
                <c:pt idx="8">
                  <c:v>1552626192.3076923</c:v>
                </c:pt>
                <c:pt idx="9">
                  <c:v>35696000000</c:v>
                </c:pt>
                <c:pt idx="10">
                  <c:v>4663943000</c:v>
                </c:pt>
              </c:numCache>
            </c:numRef>
          </c:val>
          <c:extLst>
            <c:ext xmlns:c16="http://schemas.microsoft.com/office/drawing/2014/chart" uri="{C3380CC4-5D6E-409C-BE32-E72D297353CC}">
              <c16:uniqueId val="{00000005-3414-794A-A84B-EDB3787E2F7B}"/>
            </c:ext>
          </c:extLst>
        </c:ser>
        <c:ser>
          <c:idx val="7"/>
          <c:order val="3"/>
          <c:tx>
            <c:strRef>
              <c:f>'Chart No-Mans Land'!$I$170:$I$171</c:f>
              <c:strCache>
                <c:ptCount val="2"/>
                <c:pt idx="0">
                  <c:v>2016</c:v>
                </c:pt>
                <c:pt idx="1">
                  <c:v>Average of Gross Profit</c:v>
                </c:pt>
              </c:strCache>
            </c:strRef>
          </c:tx>
          <c:spPr>
            <a:solidFill>
              <a:schemeClr val="accent2">
                <a:lumMod val="60000"/>
              </a:schemeClr>
            </a:solidFill>
            <a:ln>
              <a:noFill/>
            </a:ln>
            <a:effectLst/>
          </c:spPr>
          <c:invertIfNegative val="0"/>
          <c:cat>
            <c:strRef>
              <c:f>'Chart No-Mans Land'!$A$172:$A$182</c:f>
              <c:strCache>
                <c:ptCount val="11"/>
                <c:pt idx="0">
                  <c:v>Consumer Discretionary</c:v>
                </c:pt>
                <c:pt idx="1">
                  <c:v>Consumer Staples</c:v>
                </c:pt>
                <c:pt idx="2">
                  <c:v>Energy</c:v>
                </c:pt>
                <c:pt idx="3">
                  <c:v>Financials</c:v>
                </c:pt>
                <c:pt idx="4">
                  <c:v>Health Care</c:v>
                </c:pt>
                <c:pt idx="5">
                  <c:v>Industrials</c:v>
                </c:pt>
                <c:pt idx="6">
                  <c:v>Information Technology</c:v>
                </c:pt>
                <c:pt idx="7">
                  <c:v>Materials</c:v>
                </c:pt>
                <c:pt idx="8">
                  <c:v>Real Estate</c:v>
                </c:pt>
                <c:pt idx="9">
                  <c:v>Telecommunications Services</c:v>
                </c:pt>
                <c:pt idx="10">
                  <c:v>Utilities</c:v>
                </c:pt>
              </c:strCache>
            </c:strRef>
          </c:cat>
          <c:val>
            <c:numRef>
              <c:f>'Chart No-Mans Land'!$I$172:$I$182</c:f>
              <c:numCache>
                <c:formatCode>_("$"* #,##0.00_);_("$"* \(#,##0.00\);_("$"* "-"??_);_(@_)</c:formatCode>
                <c:ptCount val="11"/>
                <c:pt idx="0">
                  <c:v>7226598842.1052628</c:v>
                </c:pt>
                <c:pt idx="1">
                  <c:v>13743460000</c:v>
                </c:pt>
                <c:pt idx="2">
                  <c:v>3493732125</c:v>
                </c:pt>
                <c:pt idx="3">
                  <c:v>3725184571.4285712</c:v>
                </c:pt>
                <c:pt idx="4">
                  <c:v>7685195250</c:v>
                </c:pt>
                <c:pt idx="5">
                  <c:v>6721209216.2162161</c:v>
                </c:pt>
                <c:pt idx="6">
                  <c:v>9219423463.4146347</c:v>
                </c:pt>
                <c:pt idx="7">
                  <c:v>4337212500</c:v>
                </c:pt>
                <c:pt idx="8">
                  <c:v>1517726000</c:v>
                </c:pt>
                <c:pt idx="10">
                  <c:v>5427750000</c:v>
                </c:pt>
              </c:numCache>
            </c:numRef>
          </c:val>
          <c:extLst>
            <c:ext xmlns:c16="http://schemas.microsoft.com/office/drawing/2014/chart" uri="{C3380CC4-5D6E-409C-BE32-E72D297353CC}">
              <c16:uniqueId val="{00000007-3414-794A-A84B-EDB3787E2F7B}"/>
            </c:ext>
          </c:extLst>
        </c:ser>
        <c:dLbls>
          <c:showLegendKey val="0"/>
          <c:showVal val="0"/>
          <c:showCatName val="0"/>
          <c:showSerName val="0"/>
          <c:showPercent val="0"/>
          <c:showBubbleSize val="0"/>
        </c:dLbls>
        <c:gapWidth val="150"/>
        <c:axId val="1887477631"/>
        <c:axId val="1888175711"/>
      </c:barChart>
      <c:catAx>
        <c:axId val="188747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175711"/>
        <c:crosses val="autoZero"/>
        <c:auto val="1"/>
        <c:lblAlgn val="ctr"/>
        <c:lblOffset val="100"/>
        <c:noMultiLvlLbl val="0"/>
      </c:catAx>
      <c:valAx>
        <c:axId val="1888175711"/>
        <c:scaling>
          <c:orientation val="minMax"/>
          <c:max val="3600000000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Gross Profit In Billions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477631"/>
        <c:crosses val="autoZero"/>
        <c:crossBetween val="between"/>
        <c:dispUnits>
          <c:builtInUnit val="billions"/>
        </c:dispUnits>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2BC38243-42A2-B147-9407-61EEA972C311}">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6350</xdr:colOff>
      <xdr:row>11</xdr:row>
      <xdr:rowOff>0</xdr:rowOff>
    </xdr:from>
    <xdr:to>
      <xdr:col>11</xdr:col>
      <xdr:colOff>38100</xdr:colOff>
      <xdr:row>24</xdr:row>
      <xdr:rowOff>38100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0693CE2-6AFD-07AB-50D8-15BF82A800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82850" y="0"/>
              <a:ext cx="6635750" cy="2679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6350</xdr:colOff>
      <xdr:row>26</xdr:row>
      <xdr:rowOff>12700</xdr:rowOff>
    </xdr:from>
    <xdr:to>
      <xdr:col>11</xdr:col>
      <xdr:colOff>0</xdr:colOff>
      <xdr:row>39</xdr:row>
      <xdr:rowOff>114300</xdr:rowOff>
    </xdr:to>
    <xdr:graphicFrame macro="">
      <xdr:nvGraphicFramePr>
        <xdr:cNvPr id="3" name="Chart 2">
          <a:extLst>
            <a:ext uri="{FF2B5EF4-FFF2-40B4-BE49-F238E27FC236}">
              <a16:creationId xmlns:a16="http://schemas.microsoft.com/office/drawing/2014/main" id="{F2B6F82B-DFA6-78ED-AAAB-86684354BE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12700</xdr:colOff>
      <xdr:row>43</xdr:row>
      <xdr:rowOff>12700</xdr:rowOff>
    </xdr:from>
    <xdr:to>
      <xdr:col>11</xdr:col>
      <xdr:colOff>25400</xdr:colOff>
      <xdr:row>56</xdr:row>
      <xdr:rowOff>114300</xdr:rowOff>
    </xdr:to>
    <xdr:graphicFrame macro="">
      <xdr:nvGraphicFramePr>
        <xdr:cNvPr id="4" name="Chart 3">
          <a:extLst>
            <a:ext uri="{FF2B5EF4-FFF2-40B4-BE49-F238E27FC236}">
              <a16:creationId xmlns:a16="http://schemas.microsoft.com/office/drawing/2014/main" id="{E3F5E7C1-A16D-E75F-C796-77BEC2321F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808571</xdr:colOff>
      <xdr:row>910</xdr:row>
      <xdr:rowOff>12700</xdr:rowOff>
    </xdr:from>
    <xdr:to>
      <xdr:col>10</xdr:col>
      <xdr:colOff>639233</xdr:colOff>
      <xdr:row>923</xdr:row>
      <xdr:rowOff>114300</xdr:rowOff>
    </xdr:to>
    <xdr:graphicFrame macro="">
      <xdr:nvGraphicFramePr>
        <xdr:cNvPr id="6" name="Chart 1">
          <a:extLst>
            <a:ext uri="{FF2B5EF4-FFF2-40B4-BE49-F238E27FC236}">
              <a16:creationId xmlns:a16="http://schemas.microsoft.com/office/drawing/2014/main" id="{A2EF7928-26D0-F751-2596-FAFFA1955F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59</xdr:row>
      <xdr:rowOff>190500</xdr:rowOff>
    </xdr:from>
    <xdr:to>
      <xdr:col>11</xdr:col>
      <xdr:colOff>38100</xdr:colOff>
      <xdr:row>73</xdr:row>
      <xdr:rowOff>88900</xdr:rowOff>
    </xdr:to>
    <xdr:graphicFrame macro="">
      <xdr:nvGraphicFramePr>
        <xdr:cNvPr id="7" name="Chart 6">
          <a:extLst>
            <a:ext uri="{FF2B5EF4-FFF2-40B4-BE49-F238E27FC236}">
              <a16:creationId xmlns:a16="http://schemas.microsoft.com/office/drawing/2014/main" id="{70777E62-DFA0-425C-E984-60DD5C39C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38100</xdr:colOff>
      <xdr:row>77</xdr:row>
      <xdr:rowOff>0</xdr:rowOff>
    </xdr:from>
    <xdr:to>
      <xdr:col>11</xdr:col>
      <xdr:colOff>76200</xdr:colOff>
      <xdr:row>90</xdr:row>
      <xdr:rowOff>101600</xdr:rowOff>
    </xdr:to>
    <xdr:graphicFrame macro="">
      <xdr:nvGraphicFramePr>
        <xdr:cNvPr id="8" name="Chart 7">
          <a:extLst>
            <a:ext uri="{FF2B5EF4-FFF2-40B4-BE49-F238E27FC236}">
              <a16:creationId xmlns:a16="http://schemas.microsoft.com/office/drawing/2014/main" id="{86EFCEF7-F1CE-94A8-7212-64E839E50D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273050</xdr:colOff>
      <xdr:row>104</xdr:row>
      <xdr:rowOff>63500</xdr:rowOff>
    </xdr:from>
    <xdr:to>
      <xdr:col>15</xdr:col>
      <xdr:colOff>304800</xdr:colOff>
      <xdr:row>122</xdr:row>
      <xdr:rowOff>177800</xdr:rowOff>
    </xdr:to>
    <xdr:graphicFrame macro="">
      <xdr:nvGraphicFramePr>
        <xdr:cNvPr id="14" name="Chart 13">
          <a:extLst>
            <a:ext uri="{FF2B5EF4-FFF2-40B4-BE49-F238E27FC236}">
              <a16:creationId xmlns:a16="http://schemas.microsoft.com/office/drawing/2014/main" id="{B70DAFCE-88F3-8D76-CD2F-0AAA2C210C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138</xdr:row>
      <xdr:rowOff>31750</xdr:rowOff>
    </xdr:from>
    <xdr:to>
      <xdr:col>8</xdr:col>
      <xdr:colOff>692150</xdr:colOff>
      <xdr:row>165</xdr:row>
      <xdr:rowOff>114300</xdr:rowOff>
    </xdr:to>
    <xdr:graphicFrame macro="">
      <xdr:nvGraphicFramePr>
        <xdr:cNvPr id="22" name="Chart 21">
          <a:extLst>
            <a:ext uri="{FF2B5EF4-FFF2-40B4-BE49-F238E27FC236}">
              <a16:creationId xmlns:a16="http://schemas.microsoft.com/office/drawing/2014/main" id="{2C455915-580E-394C-F9F5-CA37A8CFB2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0</xdr:colOff>
      <xdr:row>124</xdr:row>
      <xdr:rowOff>0</xdr:rowOff>
    </xdr:from>
    <xdr:to>
      <xdr:col>25</xdr:col>
      <xdr:colOff>400050</xdr:colOff>
      <xdr:row>151</xdr:row>
      <xdr:rowOff>82550</xdr:rowOff>
    </xdr:to>
    <xdr:graphicFrame macro="">
      <xdr:nvGraphicFramePr>
        <xdr:cNvPr id="23" name="Chart 22">
          <a:extLst>
            <a:ext uri="{FF2B5EF4-FFF2-40B4-BE49-F238E27FC236}">
              <a16:creationId xmlns:a16="http://schemas.microsoft.com/office/drawing/2014/main" id="{1DE970E2-0AAC-284C-97E1-832FE96A5A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6350</xdr:colOff>
      <xdr:row>182</xdr:row>
      <xdr:rowOff>44450</xdr:rowOff>
    </xdr:from>
    <xdr:to>
      <xdr:col>6</xdr:col>
      <xdr:colOff>444500</xdr:colOff>
      <xdr:row>202</xdr:row>
      <xdr:rowOff>38100</xdr:rowOff>
    </xdr:to>
    <xdr:graphicFrame macro="">
      <xdr:nvGraphicFramePr>
        <xdr:cNvPr id="24" name="Chart 23">
          <a:extLst>
            <a:ext uri="{FF2B5EF4-FFF2-40B4-BE49-F238E27FC236}">
              <a16:creationId xmlns:a16="http://schemas.microsoft.com/office/drawing/2014/main" id="{C8A78B94-F1DE-76AE-C3DC-CFB3CFB1C3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603250</xdr:colOff>
      <xdr:row>182</xdr:row>
      <xdr:rowOff>31750</xdr:rowOff>
    </xdr:from>
    <xdr:to>
      <xdr:col>15</xdr:col>
      <xdr:colOff>584200</xdr:colOff>
      <xdr:row>202</xdr:row>
      <xdr:rowOff>101600</xdr:rowOff>
    </xdr:to>
    <xdr:graphicFrame macro="">
      <xdr:nvGraphicFramePr>
        <xdr:cNvPr id="25" name="Chart 24">
          <a:extLst>
            <a:ext uri="{FF2B5EF4-FFF2-40B4-BE49-F238E27FC236}">
              <a16:creationId xmlns:a16="http://schemas.microsoft.com/office/drawing/2014/main" id="{BA0A1A41-AA56-A70F-3D32-0D2A7138F1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egea Hunter" refreshedDate="45153.385902314818" createdVersion="8" refreshedVersion="8" minRefreshableVersion="3" recordCount="1710" xr:uid="{3E80D052-69ED-8240-A9D8-58B23AEE7496}">
  <cacheSource type="worksheet">
    <worksheetSource ref="B1:P1711" sheet="projectdata-nyse(analysis)"/>
  </cacheSource>
  <cacheFields count="17">
    <cacheField name="Ticker Symbol" numFmtId="0">
      <sharedItems count="430">
        <s v="AAL"/>
        <s v="AAP"/>
        <s v="AAPL"/>
        <s v="ABBV"/>
        <s v="ABC"/>
        <s v="ABT"/>
        <s v="ADBE"/>
        <s v="ADI"/>
        <s v="ADM"/>
        <s v="ADS"/>
        <s v="ADSK"/>
        <s v="AEE"/>
        <s v="AEP"/>
        <s v="AFL"/>
        <s v="AIG"/>
        <s v="AIV"/>
        <s v="AIZ"/>
        <s v="AKAM"/>
        <s v="ALB"/>
        <s v="ALK"/>
        <s v="ALL"/>
        <s v="ALLE"/>
        <s v="ALXN"/>
        <s v="AMAT"/>
        <s v="AME"/>
        <s v="AMGN"/>
        <s v="AMP"/>
        <s v="AMT"/>
        <s v="AMZN"/>
        <s v="AN"/>
        <s v="ANTM"/>
        <s v="APA"/>
        <s v="APC"/>
        <s v="APD"/>
        <s v="APH"/>
        <s v="ARNC"/>
        <s v="ATVI"/>
        <s v="AVGO"/>
        <s v="AVY"/>
        <s v="AWK"/>
        <s v="AXP"/>
        <s v="AYI"/>
        <s v="AZO"/>
        <s v="BA"/>
        <s v="BAC"/>
        <s v="BAX"/>
        <s v="BBBY"/>
        <s v="BBT"/>
        <s v="BBY"/>
        <s v="BCR"/>
        <s v="BDX"/>
        <s v="BHI"/>
        <s v="BIIB"/>
        <s v="BLL"/>
        <s v="BMY"/>
        <s v="BSX"/>
        <s v="BWA"/>
        <s v="BXP"/>
        <s v="CAG"/>
        <s v="CAH"/>
        <s v="CAT"/>
        <s v="CB"/>
        <s v="CBG"/>
        <s v="CCI"/>
        <s v="CCL"/>
        <s v="CELG"/>
        <s v="CERN"/>
        <s v="CF"/>
        <s v="CFG"/>
        <s v="CHD"/>
        <s v="CHK"/>
        <s v="CHRW"/>
        <s v="CHTR"/>
        <s v="CI"/>
        <s v="CINF"/>
        <s v="CL"/>
        <s v="CLX"/>
        <s v="CMA"/>
        <s v="CMG"/>
        <s v="CMI"/>
        <s v="CMS"/>
        <s v="CNC"/>
        <s v="CNP"/>
        <s v="COF"/>
        <s v="COG"/>
        <s v="COL"/>
        <s v="COO"/>
        <s v="COST"/>
        <s v="COTY"/>
        <s v="CPB"/>
        <s v="CRM"/>
        <s v="CSCO"/>
        <s v="CSRA"/>
        <s v="CSX"/>
        <s v="CTAS"/>
        <s v="CTL"/>
        <s v="CTSH"/>
        <s v="CTXS"/>
        <s v="CVS"/>
        <s v="CVX"/>
        <s v="CXO"/>
        <s v="D"/>
        <s v="DAL"/>
        <s v="DD"/>
        <s v="DE"/>
        <s v="DFS"/>
        <s v="DG"/>
        <s v="DGX"/>
        <s v="DHI"/>
        <s v="DHR"/>
        <s v="DIS"/>
        <s v="DISCA"/>
        <s v="DISCK"/>
        <s v="DLPH"/>
        <s v="DLR"/>
        <s v="DLTR"/>
        <s v="DNB"/>
        <s v="DOV"/>
        <s v="DPS"/>
        <s v="DRI"/>
        <s v="DUK"/>
        <s v="DVA"/>
        <s v="DVN"/>
        <s v="EA"/>
        <s v="EBAY"/>
        <s v="ECL"/>
        <s v="ED"/>
        <s v="EFX"/>
        <s v="EIX"/>
        <s v="EL"/>
        <s v="EMN"/>
        <s v="EMR"/>
        <s v="EOG"/>
        <s v="EQIX"/>
        <s v="EQR"/>
        <s v="EQT"/>
        <s v="ES"/>
        <s v="ESS"/>
        <s v="ETFC"/>
        <s v="ETN"/>
        <s v="ETR"/>
        <s v="EW"/>
        <s v="EXC"/>
        <s v="EXPD"/>
        <s v="EXPE"/>
        <s v="EXR"/>
        <s v="F"/>
        <s v="FAST"/>
        <s v="FB"/>
        <s v="FBHS"/>
        <s v="FCX"/>
        <s v="FDX"/>
        <s v="FE"/>
        <s v="FFIV"/>
        <s v="FIS"/>
        <s v="FISV"/>
        <s v="FL"/>
        <s v="FLIR"/>
        <s v="FLR"/>
        <s v="FLS"/>
        <s v="FMC"/>
        <s v="FRT"/>
        <s v="FSLR"/>
        <s v="FTR"/>
        <s v="GD"/>
        <s v="GGP"/>
        <s v="GILD"/>
        <s v="GIS"/>
        <s v="GLW"/>
        <s v="GM"/>
        <s v="GPC"/>
        <s v="GPN"/>
        <s v="GPS"/>
        <s v="GRMN"/>
        <s v="GT"/>
        <s v="GWW"/>
        <s v="HAL"/>
        <s v="HAR"/>
        <s v="HAS"/>
        <s v="HBAN"/>
        <s v="HBI"/>
        <s v="HCA"/>
        <s v="HCN"/>
        <s v="HCP"/>
        <s v="HD"/>
        <s v="HES"/>
        <s v="HIG"/>
        <s v="HOG"/>
        <s v="HOLX"/>
        <s v="HON"/>
        <s v="HP"/>
        <s v="HPE"/>
        <s v="HPQ"/>
        <s v="HRB"/>
        <s v="HRL"/>
        <s v="HRS"/>
        <s v="HSIC"/>
        <s v="HST"/>
        <s v="HSY"/>
        <s v="HUM"/>
        <s v="IBM"/>
        <s v="IDXX"/>
        <s v="IFF"/>
        <s v="ILMN"/>
        <s v="INTC"/>
        <s v="INTU"/>
        <s v="IP"/>
        <s v="IPG"/>
        <s v="IRM"/>
        <s v="ISRG"/>
        <s v="ITW"/>
        <s v="IVZ"/>
        <s v="JBHT"/>
        <s v="JEC"/>
        <s v="JNPR"/>
        <s v="JPM"/>
        <s v="JWN"/>
        <s v="K"/>
        <s v="KEY"/>
        <s v="KIM"/>
        <s v="KLAC"/>
        <s v="KMB"/>
        <s v="KMI"/>
        <s v="KMX"/>
        <s v="KO"/>
        <s v="KORS"/>
        <s v="KR"/>
        <s v="KSS"/>
        <s v="KSU"/>
        <s v="LB"/>
        <s v="LEG"/>
        <s v="LEN"/>
        <s v="LH"/>
        <s v="LKQ"/>
        <s v="LLL"/>
        <s v="LLTC"/>
        <s v="LLY"/>
        <s v="LMT"/>
        <s v="LNT"/>
        <s v="LOW"/>
        <s v="LRCX"/>
        <s v="LUK"/>
        <s v="LUV"/>
        <s v="LVLT"/>
        <s v="LYB"/>
        <s v="M"/>
        <s v="MA"/>
        <s v="MAA"/>
        <s v="MAC"/>
        <s v="MAR"/>
        <s v="MAS"/>
        <s v="MAT"/>
        <s v="MCD"/>
        <s v="MCHP"/>
        <s v="MCK"/>
        <s v="MCO"/>
        <s v="MDLZ"/>
        <s v="MET"/>
        <s v="MHK"/>
        <s v="MJN"/>
        <s v="MKC"/>
        <s v="MLM"/>
        <s v="MMC"/>
        <s v="MMM"/>
        <s v="MNST"/>
        <s v="MO"/>
        <s v="MON"/>
        <s v="MOS"/>
        <s v="MPC"/>
        <s v="MRK"/>
        <s v="MRO"/>
        <s v="MSFT"/>
        <s v="MTB"/>
        <s v="MTD"/>
        <s v="MU"/>
        <s v="MUR"/>
        <s v="MYL"/>
        <s v="NBL"/>
        <s v="NDAQ"/>
        <s v="NEE"/>
        <s v="NEM"/>
        <s v="NFLX"/>
        <s v="NFX"/>
        <s v="NKE"/>
        <s v="NLSN"/>
        <s v="NOV"/>
        <s v="NSC"/>
        <s v="NTAP"/>
        <s v="NUE"/>
        <s v="NVDA"/>
        <s v="NWL"/>
        <s v="O"/>
        <s v="OKE"/>
        <s v="OMC"/>
        <s v="ORLY"/>
        <s v="OXY"/>
        <s v="PBCT"/>
        <s v="PBI"/>
        <s v="PCAR"/>
        <s v="PCG"/>
        <s v="PCLN"/>
        <s v="PDCO"/>
        <s v="PEG"/>
        <s v="PEP"/>
        <s v="PFE"/>
        <s v="PFG"/>
        <s v="PG"/>
        <s v="PGR"/>
        <s v="PH"/>
        <s v="PHM"/>
        <s v="PKI"/>
        <s v="PM"/>
        <s v="PNC"/>
        <s v="PNR"/>
        <s v="PNW"/>
        <s v="PPG"/>
        <s v="PPL"/>
        <s v="PRU"/>
        <s v="PSX"/>
        <s v="PVH"/>
        <s v="PWR"/>
        <s v="PX"/>
        <s v="QCOM"/>
        <s v="QRVO"/>
        <s v="R"/>
        <s v="RCL"/>
        <s v="REGN"/>
        <s v="RHI"/>
        <s v="RHT"/>
        <s v="RL"/>
        <s v="ROK"/>
        <s v="ROP"/>
        <s v="ROST"/>
        <s v="RRC"/>
        <s v="RSG"/>
        <s v="SBUX"/>
        <s v="SCG"/>
        <s v="SE"/>
        <s v="SEE"/>
        <s v="SHW"/>
        <s v="SIG"/>
        <s v="SJM"/>
        <s v="SLG"/>
        <s v="SNA"/>
        <s v="SNI"/>
        <s v="SO"/>
        <s v="SPG"/>
        <s v="SPLS"/>
        <s v="SRCL"/>
        <s v="SRE"/>
        <s v="STI"/>
        <s v="STX"/>
        <s v="STZ"/>
        <s v="SWK"/>
        <s v="SWKS"/>
        <s v="SWN"/>
        <s v="SYF"/>
        <s v="SYK"/>
        <s v="SYMC"/>
        <s v="SYY"/>
        <s v="T"/>
        <s v="TAP"/>
        <s v="TDC"/>
        <s v="TDG"/>
        <s v="TEL"/>
        <s v="TGNA"/>
        <s v="TGT"/>
        <s v="TIF"/>
        <s v="TJX"/>
        <s v="TMK"/>
        <s v="TMO"/>
        <s v="TRIP"/>
        <s v="TRV"/>
        <s v="TSCO"/>
        <s v="TSN"/>
        <s v="TSO"/>
        <s v="TSS"/>
        <s v="TXN"/>
        <s v="TXT"/>
        <s v="UA"/>
        <s v="UAA"/>
        <s v="UAL"/>
        <s v="UDR"/>
        <s v="ULTA"/>
        <s v="UNH"/>
        <s v="UNM"/>
        <s v="UNP"/>
        <s v="UPS"/>
        <s v="URBN"/>
        <s v="USB"/>
        <s v="UTX"/>
        <s v="V"/>
        <s v="VAR"/>
        <s v="VFC"/>
        <s v="VIAB"/>
        <s v="VLO"/>
        <s v="VMC"/>
        <s v="VNO"/>
        <s v="VRSK"/>
        <s v="VRSN"/>
        <s v="VRTX"/>
        <s v="VTR"/>
        <s v="VZ"/>
        <s v="WAT"/>
        <s v="WDC"/>
        <s v="WEC"/>
        <s v="WFC"/>
        <s v="WFM"/>
        <s v="WHR"/>
        <s v="WM"/>
        <s v="WMB"/>
        <s v="WMT"/>
        <s v="WRK"/>
        <s v="WU"/>
        <s v="WY"/>
        <s v="WYN"/>
        <s v="WYNN"/>
        <s v="XEC"/>
        <s v="XEL"/>
        <s v="XL"/>
        <s v="XLNX"/>
        <s v="XOM"/>
        <s v="XRAY"/>
        <s v="XRX"/>
        <s v="XYL"/>
        <s v="YHOO"/>
        <s v="YUM"/>
        <s v="ZBH"/>
        <s v="ZION"/>
        <s v="ZTS"/>
      </sharedItems>
    </cacheField>
    <cacheField name="Years" numFmtId="0">
      <sharedItems count="4">
        <s v="Year 1"/>
        <s v="Year 2"/>
        <s v="Year 3"/>
        <s v="Year 4"/>
      </sharedItems>
    </cacheField>
    <cacheField name="Period Ending" numFmtId="14">
      <sharedItems containsSemiMixedTypes="0" containsNonDate="0" containsDate="1" containsString="0" minDate="2003-06-30T00:00:00" maxDate="2017-01-02T00:00:00" count="162">
        <d v="2012-12-31T00:00:00"/>
        <d v="2013-12-31T00:00:00"/>
        <d v="2014-12-31T00:00:00"/>
        <d v="2015-12-31T00:00:00"/>
        <d v="2012-12-29T00:00:00"/>
        <d v="2013-12-28T00:00:00"/>
        <d v="2015-01-03T00:00:00"/>
        <d v="2016-01-02T00:00:00"/>
        <d v="2013-09-28T00:00:00"/>
        <d v="2014-09-27T00:00:00"/>
        <d v="2015-09-26T00:00:00"/>
        <d v="2016-09-24T00:00:00"/>
        <d v="2013-09-30T00:00:00"/>
        <d v="2014-09-30T00:00:00"/>
        <d v="2015-09-30T00:00:00"/>
        <d v="2016-09-30T00:00:00"/>
        <d v="2013-11-29T00:00:00"/>
        <d v="2014-11-28T00:00:00"/>
        <d v="2015-11-27T00:00:00"/>
        <d v="2016-12-02T00:00:00"/>
        <d v="2013-11-02T00:00:00"/>
        <d v="2014-11-01T00:00:00"/>
        <d v="2015-10-31T00:00:00"/>
        <d v="2016-10-29T00:00:00"/>
        <d v="2013-01-31T00:00:00"/>
        <d v="2014-01-31T00:00:00"/>
        <d v="2015-01-31T00:00:00"/>
        <d v="2016-01-31T00:00:00"/>
        <d v="2016-12-31T00:00:00"/>
        <d v="2013-10-27T00:00:00"/>
        <d v="2014-10-26T00:00:00"/>
        <d v="2015-10-25T00:00:00"/>
        <d v="2016-10-30T00:00:00"/>
        <d v="2015-11-01T00:00:00"/>
        <d v="2013-08-31T00:00:00"/>
        <d v="2014-08-31T00:00:00"/>
        <d v="2015-08-31T00:00:00"/>
        <d v="2016-08-31T00:00:00"/>
        <d v="2014-08-30T00:00:00"/>
        <d v="2015-08-29T00:00:00"/>
        <d v="2016-08-27T00:00:00"/>
        <d v="2013-03-02T00:00:00"/>
        <d v="2014-03-01T00:00:00"/>
        <d v="2015-02-28T00:00:00"/>
        <d v="2016-02-27T00:00:00"/>
        <d v="2012-03-03T00:00:00"/>
        <d v="2014-02-01T00:00:00"/>
        <d v="2016-01-30T00:00:00"/>
        <d v="2013-05-26T00:00:00"/>
        <d v="2014-05-25T00:00:00"/>
        <d v="2015-05-31T00:00:00"/>
        <d v="2016-05-29T00:00:00"/>
        <d v="2013-06-30T00:00:00"/>
        <d v="2014-06-30T00:00:00"/>
        <d v="2015-06-30T00:00:00"/>
        <d v="2016-06-30T00:00:00"/>
        <d v="2013-11-30T00:00:00"/>
        <d v="2014-11-30T00:00:00"/>
        <d v="2015-11-30T00:00:00"/>
        <d v="2016-11-30T00:00:00"/>
        <d v="2013-10-31T00:00:00"/>
        <d v="2014-10-31T00:00:00"/>
        <d v="2016-10-31T00:00:00"/>
        <d v="2013-09-01T00:00:00"/>
        <d v="2015-08-30T00:00:00"/>
        <d v="2016-08-28T00:00:00"/>
        <d v="2003-06-30T00:00:00"/>
        <d v="2004-06-30T00:00:00"/>
        <d v="2006-02-28T00:00:00"/>
        <d v="2007-02-28T00:00:00"/>
        <d v="2013-07-28T00:00:00"/>
        <d v="2014-08-03T00:00:00"/>
        <d v="2015-08-02T00:00:00"/>
        <d v="2016-07-31T00:00:00"/>
        <d v="2013-07-27T00:00:00"/>
        <d v="2014-07-26T00:00:00"/>
        <d v="2015-07-25T00:00:00"/>
        <d v="2016-07-30T00:00:00"/>
        <d v="2015-04-03T00:00:00"/>
        <d v="2016-04-01T00:00:00"/>
        <d v="2014-12-26T00:00:00"/>
        <d v="2015-12-25T00:00:00"/>
        <d v="2016-12-30T00:00:00"/>
        <d v="2013-05-31T00:00:00"/>
        <d v="2014-05-31T00:00:00"/>
        <d v="2016-05-31T00:00:00"/>
        <d v="2012-11-30T00:00:00"/>
        <d v="2013-02-01T00:00:00"/>
        <d v="2015-01-30T00:00:00"/>
        <d v="2016-01-29T00:00:00"/>
        <d v="2015-10-03T00:00:00"/>
        <d v="2016-10-01T00:00:00"/>
        <d v="2013-02-02T00:00:00"/>
        <d v="2013-03-31T00:00:00"/>
        <d v="2014-03-31T00:00:00"/>
        <d v="2015-03-31T00:00:00"/>
        <d v="2016-03-31T00:00:00"/>
        <d v="2014-12-27T00:00:00"/>
        <d v="2015-12-26T00:00:00"/>
        <d v="2013-12-29T00:00:00"/>
        <d v="2014-12-28T00:00:00"/>
        <d v="2015-12-27T00:00:00"/>
        <d v="2013-02-03T00:00:00"/>
        <d v="2014-02-02T00:00:00"/>
        <d v="2015-02-01T00:00:00"/>
        <d v="2013-04-30T00:00:00"/>
        <d v="2014-04-30T00:00:00"/>
        <d v="2015-04-30T00:00:00"/>
        <d v="2016-04-30T00:00:00"/>
        <d v="2013-06-28T00:00:00"/>
        <d v="2014-06-27T00:00:00"/>
        <d v="2015-07-03T00:00:00"/>
        <d v="2016-07-01T00:00:00"/>
        <d v="2016-01-03T00:00:00"/>
        <d v="2017-01-01T00:00:00"/>
        <d v="2013-07-31T00:00:00"/>
        <d v="2014-07-31T00:00:00"/>
        <d v="2015-07-31T00:00:00"/>
        <d v="2013-09-27T00:00:00"/>
        <d v="2014-09-26T00:00:00"/>
        <d v="2015-10-02T00:00:00"/>
        <d v="2013-02-28T00:00:00"/>
        <d v="2014-02-28T00:00:00"/>
        <d v="2016-02-29T00:00:00"/>
        <d v="2013-03-30T00:00:00"/>
        <d v="2014-03-29T00:00:00"/>
        <d v="2015-03-28T00:00:00"/>
        <d v="2016-04-02T00:00:00"/>
        <d v="2014-06-29T00:00:00"/>
        <d v="2015-06-28T00:00:00"/>
        <d v="2016-07-03T00:00:00"/>
        <d v="2016-06-26T00:00:00"/>
        <d v="2013-08-29T00:00:00"/>
        <d v="2014-08-28T00:00:00"/>
        <d v="2015-09-03T00:00:00"/>
        <d v="2016-09-01T00:00:00"/>
        <d v="2013-04-26T00:00:00"/>
        <d v="2014-04-25T00:00:00"/>
        <d v="2015-04-24T00:00:00"/>
        <d v="2016-04-29T00:00:00"/>
        <d v="2013-01-27T00:00:00"/>
        <d v="2014-01-26T00:00:00"/>
        <d v="2015-01-25T00:00:00"/>
        <d v="2013-04-27T00:00:00"/>
        <d v="2014-04-26T00:00:00"/>
        <d v="2015-04-25T00:00:00"/>
        <d v="2012-12-30T00:00:00"/>
        <d v="2013-09-29T00:00:00"/>
        <d v="2014-09-28T00:00:00"/>
        <d v="2015-09-27T00:00:00"/>
        <d v="2016-09-25T00:00:00"/>
        <d v="2016-10-02T00:00:00"/>
        <d v="2015-02-02T00:00:00"/>
        <d v="2014-10-03T00:00:00"/>
        <d v="2013-03-29T00:00:00"/>
        <d v="2014-03-28T00:00:00"/>
        <d v="2013-06-29T00:00:00"/>
        <d v="2014-06-28T00:00:00"/>
        <d v="2015-06-27T00:00:00"/>
        <d v="2016-07-02T00:00:00"/>
        <d v="2015-09-25T00:00:00"/>
        <d v="2013-10-03T00:00:00"/>
      </sharedItems>
      <fieldGroup par="16" base="2">
        <rangePr groupBy="months" startDate="2003-06-30T00:00:00" endDate="2017-01-02T00:00:00"/>
        <groupItems count="14">
          <s v="&lt;6/30/03"/>
          <s v="Jan"/>
          <s v="Feb"/>
          <s v="Mar"/>
          <s v="Apr"/>
          <s v="May"/>
          <s v="Jun"/>
          <s v="Jul"/>
          <s v="Aug"/>
          <s v="Sep"/>
          <s v="Oct"/>
          <s v="Nov"/>
          <s v="Dec"/>
          <s v="&gt;1/2/17"/>
        </groupItems>
      </fieldGroup>
    </cacheField>
    <cacheField name=" Total Revenue " numFmtId="6">
      <sharedItems containsSemiMixedTypes="0" containsString="0" containsNumber="1" containsInteger="1" minValue="1514000" maxValue="485651000000" count="1690">
        <n v="24855000000"/>
        <n v="26743000000"/>
        <n v="42650000000"/>
        <n v="40990000000"/>
        <n v="6205003000"/>
        <n v="6493814000"/>
        <n v="9843861000"/>
        <n v="9737018000"/>
        <n v="170910000000"/>
        <n v="182795000000"/>
        <n v="233715000000"/>
        <n v="215639000000"/>
        <n v="18380000000"/>
        <n v="18790000000"/>
        <n v="19960000000"/>
        <n v="22859000000"/>
        <n v="87959167000"/>
        <n v="119569127000"/>
        <n v="135961803000"/>
        <n v="146849686000"/>
        <n v="19050000000"/>
        <n v="19657000000"/>
        <n v="20247000000"/>
        <n v="20405000000"/>
        <n v="4055240000"/>
        <n v="4147065000"/>
        <n v="4795511000"/>
        <n v="5854430000"/>
        <n v="2633689000"/>
        <n v="2864773000"/>
        <n v="3435092000"/>
        <n v="3421409000"/>
        <n v="90559000000"/>
        <n v="89804000000"/>
        <n v="81201000000"/>
        <n v="67702000000"/>
        <n v="3641390000"/>
        <n v="4319063000"/>
        <n v="5302940000"/>
        <n v="6439746000"/>
        <n v="2312200000"/>
        <n v="2273900000"/>
        <n v="2512200000"/>
        <n v="2504100000"/>
        <n v="5781000000"/>
        <n v="5838000000"/>
        <n v="6053000000"/>
        <n v="6098000000"/>
        <n v="14945000000"/>
        <n v="14813500000"/>
        <n v="16378600000"/>
        <n v="16453200000"/>
        <n v="25364000000"/>
        <n v="23939000000"/>
        <n v="22728000000"/>
        <n v="20872000000"/>
        <n v="71214000000"/>
        <n v="68874000000"/>
        <n v="64406000000"/>
        <n v="58327000000"/>
        <n v="958511000"/>
        <n v="974053000"/>
        <n v="984363000"/>
        <n v="981310000"/>
        <n v="9047657000"/>
        <n v="10381653000"/>
        <n v="10325494000"/>
        <n v="7531780000"/>
        <n v="1373947000"/>
        <n v="1577922000"/>
        <n v="1963874000"/>
        <n v="2197448000"/>
        <n v="2519154000"/>
        <n v="2394270000"/>
        <n v="2445548000"/>
        <n v="3651335000"/>
        <n v="4657000000"/>
        <n v="5156000000"/>
        <n v="5368000000"/>
        <n v="5598000000"/>
        <n v="33315000000"/>
        <n v="34507000000"/>
        <n v="35239000000"/>
        <n v="35653000000"/>
        <n v="2069600000"/>
        <n v="2118300000"/>
        <n v="2068100000"/>
        <n v="2238000000"/>
        <n v="1551346000"/>
        <n v="2234000000"/>
        <n v="2604000000"/>
        <n v="3084000000"/>
        <n v="7509000000"/>
        <n v="9072000000"/>
        <n v="9659000000"/>
        <n v="10825000000"/>
        <n v="3334213000"/>
        <n v="3594136000"/>
        <n v="4021964000"/>
        <n v="3974295000"/>
        <n v="18676000000"/>
        <n v="20063000000"/>
        <n v="21662000000"/>
        <n v="22991000000"/>
        <n v="10259000000"/>
        <n v="11230000000"/>
        <n v="12296000000"/>
        <n v="12200000000"/>
        <n v="2875960000"/>
        <n v="3361407000"/>
        <n v="4100048000"/>
        <n v="4771516000"/>
        <n v="74452000000"/>
        <n v="88988000000"/>
        <n v="107006000000"/>
        <n v="135987000000"/>
        <n v="17517600000"/>
        <n v="19108800000"/>
        <n v="20862000000"/>
        <n v="21609000000"/>
        <n v="61497200000"/>
        <n v="71023500000"/>
        <n v="73874100000"/>
        <n v="79156500000"/>
        <n v="16428000000"/>
        <n v="14771000000"/>
        <n v="12691000000"/>
        <n v="6383000000"/>
        <n v="14581000000"/>
        <n v="18470000000"/>
        <n v="8698000000"/>
        <n v="7869000000"/>
        <n v="10180400000"/>
        <n v="10439000000"/>
        <n v="9894900000"/>
        <n v="9524400000"/>
        <n v="4292100000"/>
        <n v="4614700000"/>
        <n v="5345500000"/>
        <n v="5568700000"/>
        <n v="23700000000"/>
        <n v="23032000000"/>
        <n v="23906000000"/>
        <n v="22534000000"/>
        <n v="4856000000"/>
        <n v="4583000000"/>
        <n v="4408000000"/>
        <n v="4664000000"/>
        <n v="6824000000"/>
        <n v="13240000000"/>
        <n v="5863500000"/>
        <n v="6140000000"/>
        <n v="6330300000"/>
        <n v="5966900000"/>
        <n v="2853926000"/>
        <n v="2879000000"/>
        <n v="3011000000"/>
        <n v="3159000000"/>
        <n v="33781000000"/>
        <n v="34828000000"/>
        <n v="35895000000"/>
        <n v="34441000000"/>
        <n v="2089100000"/>
        <n v="2393500000"/>
        <n v="2706700000"/>
        <n v="3291300000"/>
        <n v="9147530000"/>
        <n v="9475313000"/>
        <n v="10187340000"/>
        <n v="10635676000"/>
        <n v="86623000000"/>
        <n v="90762000000"/>
        <n v="96114000000"/>
        <n v="94571000000"/>
        <n v="100078000000"/>
        <n v="101697000000"/>
        <n v="95181000000"/>
        <n v="93056000000"/>
        <n v="13936000000"/>
        <n v="9413000000"/>
        <n v="10719000000"/>
        <n v="9968000000"/>
        <n v="10914585000"/>
        <n v="11503963000"/>
        <n v="11881176000"/>
        <n v="12103887000"/>
        <n v="10737000000"/>
        <n v="10543000000"/>
        <n v="9998000000"/>
        <n v="10346000000"/>
        <n v="45457000000"/>
        <n v="40611000000"/>
        <n v="40339000000"/>
        <n v="39528000000"/>
        <n v="3049500000"/>
        <n v="3323600000"/>
        <n v="3416000000"/>
        <n v="3714000000"/>
        <n v="8054000000"/>
        <n v="8446000000"/>
        <n v="10282000000"/>
        <n v="12483000000"/>
        <n v="22364000000"/>
        <n v="24551000000"/>
        <n v="15742000000"/>
        <n v="9841000000"/>
        <n v="6932200000"/>
        <n v="9703300000"/>
        <n v="10763800000"/>
        <n v="11448800000"/>
        <n v="8735700000"/>
        <n v="8468100000"/>
        <n v="8570000000"/>
        <n v="7997000000"/>
        <n v="17621000000"/>
        <n v="16385000000"/>
        <n v="15879000000"/>
        <n v="16560000000"/>
        <n v="7249000000"/>
        <n v="7143000000"/>
        <n v="7380000000"/>
        <n v="7477000000"/>
        <n v="7436600000"/>
        <n v="8305100000"/>
        <n v="8023200000"/>
        <n v="9071000000"/>
        <n v="1847186000"/>
        <n v="2135539000"/>
        <n v="2396998000"/>
        <n v="2490821000"/>
        <n v="13469300000"/>
        <n v="11838200000"/>
        <n v="11937000000"/>
        <n v="11642900000"/>
        <n v="101093000000"/>
        <n v="91084000000"/>
        <n v="102531000000"/>
        <n v="121546000000"/>
        <n v="55656000000"/>
        <n v="55184000000"/>
        <n v="47011000000"/>
        <n v="38537000000"/>
        <n v="17936000000"/>
        <n v="19261000000"/>
        <n v="19171000000"/>
        <n v="18987000000"/>
        <n v="6514099000"/>
        <n v="7184794000"/>
        <n v="9049918000"/>
        <n v="10855810000"/>
        <n v="2432680000"/>
        <n v="2865751000"/>
        <n v="3538756000"/>
        <n v="3663851000"/>
        <n v="15456000000"/>
        <n v="15884000000"/>
        <n v="15714000000"/>
        <n v="16389000000"/>
        <n v="6493900000"/>
        <n v="7670400000"/>
        <n v="9256000000"/>
        <n v="11229200000"/>
        <n v="2910748000"/>
        <n v="3402703000"/>
        <n v="4425267000"/>
        <n v="4796473000"/>
        <n v="6104000000"/>
        <n v="5474700000"/>
        <n v="4743200000"/>
        <n v="4308300000"/>
        <n v="5513000000"/>
        <n v="5133000000"/>
        <n v="5342000000"/>
        <n v="5276000000"/>
        <n v="2921900000"/>
        <n v="3194300000"/>
        <n v="3297600000"/>
        <n v="3394800000"/>
        <n v="12316000000"/>
        <n v="19080000000"/>
        <n v="23125000000"/>
        <n v="12764000000"/>
        <n v="11359113000"/>
        <n v="12752076000"/>
        <n v="13470067000"/>
        <n v="13476084000"/>
        <n v="8155000000"/>
        <n v="9108000000"/>
        <n v="9754000000"/>
        <n v="29003000000"/>
        <n v="29119000000"/>
        <n v="32380000000"/>
        <n v="34914000000"/>
        <n v="37876000000"/>
        <n v="4111000000"/>
        <n v="4531000000"/>
        <n v="4945000000"/>
        <n v="5142000000"/>
        <n v="17085000000"/>
        <n v="17420000000"/>
        <n v="17277000000"/>
        <n v="16034000000"/>
        <n v="5533000000"/>
        <n v="5514000000"/>
        <n v="5655000000"/>
        <n v="5761000000"/>
        <n v="2666000000"/>
        <n v="2607000000"/>
        <n v="2819000000"/>
        <n v="2960000000"/>
        <n v="3214591000"/>
        <n v="4108269000"/>
        <n v="4501223000"/>
        <n v="3904384000"/>
        <n v="17301000000"/>
        <n v="19221000000"/>
        <n v="19110000000"/>
        <n v="17509000000"/>
        <n v="6566000000"/>
        <n v="7179000000"/>
        <n v="6456000000"/>
        <n v="6399000000"/>
        <n v="8110000000"/>
        <n v="10863000000"/>
        <n v="22760000000"/>
        <n v="7452000000"/>
        <n v="8106000000"/>
        <n v="9226000000"/>
        <n v="7386000000"/>
        <n v="23771000000"/>
        <n v="24176000000"/>
        <n v="23869000000"/>
        <n v="25038000000"/>
        <n v="1204546000"/>
        <n v="1746278000"/>
        <n v="2173011000"/>
        <n v="1357150000"/>
        <n v="4474000000"/>
        <n v="4979000000"/>
        <n v="5244000000"/>
        <n v="5259000000"/>
        <n v="1587725000"/>
        <n v="1717776000"/>
        <n v="1797060000"/>
        <n v="1966814000"/>
        <n v="105156000000"/>
        <n v="112640000000"/>
        <n v="116199000000"/>
        <n v="118719000000"/>
        <n v="1577000"/>
        <n v="1514000"/>
        <n v="79562000"/>
        <n v="99642000"/>
        <n v="8052000000"/>
        <n v="8268000000"/>
        <n v="8082000000"/>
        <n v="7961000000"/>
        <n v="3050195000"/>
        <n v="4071003000"/>
        <n v="5373586000"/>
        <n v="6667216000"/>
        <n v="48607000000"/>
        <n v="47142000000"/>
        <n v="49161000000"/>
        <n v="49247000000"/>
        <n v="4069746000"/>
        <n v="4250447000"/>
        <n v="12026000000"/>
        <n v="12669000000"/>
        <n v="11811000000"/>
        <n v="11069000000"/>
        <n v="4245964000"/>
        <n v="4193844000"/>
        <n v="4476886000"/>
        <n v="4905458000"/>
        <n v="18376000000"/>
        <n v="18095000000"/>
        <n v="18031000000"/>
        <n v="17900000000"/>
        <n v="7346472000"/>
        <n v="8843200000"/>
        <n v="10262700000"/>
        <n v="12416000000"/>
        <n v="2918434000"/>
        <n v="3142856000"/>
        <n v="3275594000"/>
        <n v="3418265000"/>
        <n v="126761000000"/>
        <n v="139367000000"/>
        <n v="153290000000"/>
        <n v="177526000000"/>
        <n v="230590000000"/>
        <n v="220156000000"/>
        <n v="200494000000"/>
        <n v="129925000000"/>
        <n v="1819814000"/>
        <n v="2319919000"/>
        <n v="2660147000"/>
        <n v="1803573000"/>
        <n v="12835000000"/>
        <n v="13120000000"/>
        <n v="12436000000"/>
        <n v="11683000000"/>
        <n v="37773000000"/>
        <n v="40362000000"/>
        <n v="40704000000"/>
        <n v="39639000000"/>
        <n v="28998000000"/>
        <n v="28406000000"/>
        <n v="25130000000"/>
        <n v="24594000000"/>
        <n v="37795400000"/>
        <n v="36066900000"/>
        <n v="28862800000"/>
        <n v="26644000000"/>
        <n v="8984000000"/>
        <n v="9370000000"/>
        <n v="9611000000"/>
        <n v="10002000000"/>
        <n v="16022128000"/>
        <n v="17504167000"/>
        <n v="18909588000"/>
        <n v="20368562000"/>
        <n v="7383000000"/>
        <n v="7146000000"/>
        <n v="7435000000"/>
        <n v="7493000000"/>
        <n v="6259300000"/>
        <n v="8024900000"/>
        <n v="10824000000"/>
        <n v="12157400000"/>
        <n v="18260400000"/>
        <n v="18283100000"/>
        <n v="19154000000"/>
        <n v="20563100000"/>
        <n v="45041000000"/>
        <n v="48813000000"/>
        <n v="52465000000"/>
        <n v="55632000000"/>
        <n v="5535000000"/>
        <n v="6265000000"/>
        <n v="6394000000"/>
        <n v="6497000000"/>
        <n v="15051000000"/>
        <n v="15499000000"/>
        <n v="15165000000"/>
        <n v="16661000000"/>
        <n v="1279067000"/>
        <n v="1482259000"/>
        <n v="1616438000"/>
        <n v="1763336000"/>
        <n v="7394500000"/>
        <n v="7840300000"/>
        <n v="8602200000"/>
        <n v="15498400000"/>
        <n v="1663000000"/>
        <n v="1558400000"/>
        <n v="1584500000"/>
        <n v="1637100000"/>
        <n v="7155096000"/>
        <n v="7752728000"/>
        <n v="6956311000"/>
        <n v="6794342000"/>
        <n v="5997000000"/>
        <n v="6121000000"/>
        <n v="6282000000"/>
        <n v="6440000000"/>
        <n v="5921000000"/>
        <n v="6285600000"/>
        <n v="6764000000"/>
        <n v="6933500000"/>
        <n v="17912000000"/>
        <n v="22756000000"/>
        <n v="23925000000"/>
        <n v="23459000000"/>
        <n v="8186280000"/>
        <n v="11764050000"/>
        <n v="12795106000"/>
        <n v="13781837000"/>
        <n v="10397000000"/>
        <n v="20638000000"/>
        <n v="13145000000"/>
        <n v="12197000000"/>
        <n v="3797000000"/>
        <n v="3575000000"/>
        <n v="4515000000"/>
        <n v="4396000000"/>
        <n v="8257000000"/>
        <n v="8790000000"/>
        <n v="8592000000"/>
        <n v="8979000000"/>
        <n v="11838700000"/>
        <n v="13253400000"/>
        <n v="14280500000"/>
        <n v="13545100000"/>
        <n v="12354000000"/>
        <n v="12919000000"/>
        <n v="12554000000"/>
        <n v="12075000000"/>
        <n v="2073000000"/>
        <n v="2303900000"/>
        <n v="2436400000"/>
        <n v="2663600000"/>
        <n v="11862000000"/>
        <n v="12581000000"/>
        <n v="13413000000"/>
        <n v="11524000000"/>
        <n v="10181700000"/>
        <n v="10968800000"/>
        <n v="10780400000"/>
        <n v="11262300000"/>
        <n v="8102000000"/>
        <n v="9350000000"/>
        <n v="9527000000"/>
        <n v="9648000000"/>
        <n v="24669000000"/>
        <n v="17733000000"/>
        <n v="16249000000"/>
        <n v="14522000000"/>
        <n v="11682636000"/>
        <n v="14487118000"/>
        <n v="18035340000"/>
        <n v="8757428000"/>
        <n v="1887376000"/>
        <n v="2152766000"/>
        <n v="2443776000"/>
        <n v="2725867000"/>
        <n v="1747502000"/>
        <n v="2387702000"/>
        <n v="2614748000"/>
        <n v="2744965000"/>
        <n v="1859177000"/>
        <n v="2388768000"/>
        <n v="1954000000"/>
        <n v="1857339000"/>
        <n v="6273787000"/>
        <n v="7301204000"/>
        <n v="7741856000"/>
        <n v="7954827000"/>
        <n v="535153000"/>
        <n v="610590000"/>
        <n v="970938000"/>
        <n v="1194407000"/>
        <n v="1365000000"/>
        <n v="1466000000"/>
        <n v="1665000000"/>
        <n v="1403000000"/>
        <n v="16311000000"/>
        <n v="22046000000"/>
        <n v="22552000000"/>
        <n v="20855000000"/>
        <n v="10302079000"/>
        <n v="11390947000"/>
        <n v="12494921000"/>
        <n v="11513251000"/>
        <n v="1899600000"/>
        <n v="2045500000"/>
        <n v="2322900000"/>
        <n v="2493700000"/>
        <n v="24888000000"/>
        <n v="27429000000"/>
        <n v="29447000000"/>
        <n v="31360000000"/>
        <n v="5992215000"/>
        <n v="6080257000"/>
        <n v="6564721000"/>
        <n v="6616632000"/>
        <n v="4771259000"/>
        <n v="5763485000"/>
        <n v="6672317000"/>
        <n v="8773564000"/>
        <n v="409396000"/>
        <n v="520613000"/>
        <n v="647155000"/>
        <n v="782270000"/>
        <n v="146917000000"/>
        <n v="144077000000"/>
        <n v="149558000000"/>
        <n v="151800000000"/>
        <n v="3326106000"/>
        <n v="3733507000"/>
        <n v="3869187000"/>
        <n v="3962036000"/>
        <n v="7872000000"/>
        <n v="12466000000"/>
        <n v="17928000000"/>
        <n v="27638000000"/>
        <n v="3134800000"/>
        <n v="3703600000"/>
        <n v="4013600000"/>
        <n v="4579400000"/>
        <n v="18010000000"/>
        <n v="20921000000"/>
        <n v="21438000000"/>
        <n v="15877000000"/>
        <n v="44287000000"/>
        <n v="45567000000"/>
        <n v="47453000000"/>
        <n v="50365000000"/>
        <n v="15255000000"/>
        <n v="14892000000"/>
        <n v="15049000000"/>
        <n v="15026000000"/>
        <n v="1481314000"/>
        <n v="1732046000"/>
        <n v="1919823000"/>
        <n v="1995034000"/>
        <n v="5795800000"/>
        <n v="6063400000"/>
        <n v="6413800000"/>
        <n v="6595200000"/>
        <n v="4436000000"/>
        <n v="4814000000"/>
        <n v="5066000000"/>
        <n v="5254000000"/>
        <n v="6182000000"/>
        <n v="6505000000"/>
        <n v="7151000000"/>
        <n v="7412000000"/>
        <n v="1405358000"/>
        <n v="1496372000"/>
        <n v="1530654000"/>
        <n v="1557067000"/>
        <n v="27351573000"/>
        <n v="21531577000"/>
        <n v="18114048000"/>
        <n v="19036525000"/>
        <n v="4954619000"/>
        <n v="4877885000"/>
        <n v="4561030000"/>
        <n v="3991462000"/>
        <n v="3409900000"/>
        <n v="3130700000"/>
        <n v="3258700000"/>
        <n v="3276500000"/>
        <n v="637413000"/>
        <n v="686090000"/>
        <n v="744012000"/>
        <n v="801591000"/>
        <n v="3368545000"/>
        <n v="3309616000"/>
        <n v="3391187000"/>
        <n v="3578995000"/>
        <n v="5011853000"/>
        <n v="4762000000"/>
        <n v="4772000000"/>
        <n v="5576000000"/>
        <n v="30930000000"/>
        <n v="30852000000"/>
        <n v="31469000000"/>
        <n v="31353000000"/>
        <n v="2426301000"/>
        <n v="2486017000"/>
        <n v="2535559000"/>
        <n v="2403906000"/>
        <n v="9702000000"/>
        <n v="11202000000"/>
        <n v="24890000000"/>
        <n v="32639000000"/>
        <n v="17774100000"/>
        <n v="17909600000"/>
        <n v="17630300000"/>
        <n v="16563100000"/>
        <n v="7819000000"/>
        <n v="9715000000"/>
        <n v="9111000000"/>
        <n v="9390000000"/>
        <n v="155427000000"/>
        <n v="155929000000"/>
        <n v="152356000000"/>
        <n v="166380000000"/>
        <n v="13013868000"/>
        <n v="14077843000"/>
        <n v="15341647000"/>
        <n v="15280044000"/>
        <n v="2375923000"/>
        <n v="2554236000"/>
        <n v="2773718000"/>
        <n v="2898150000"/>
        <n v="15651000000"/>
        <n v="16148000000"/>
        <n v="16435000000"/>
        <n v="15797000000"/>
        <n v="2715675000"/>
        <n v="2631851000"/>
        <n v="2870658000"/>
        <n v="2820270000"/>
        <n v="19540000000"/>
        <n v="18138000000"/>
        <n v="16443000000"/>
        <n v="15158000000"/>
        <n v="8950045000"/>
        <n v="9437758000"/>
        <n v="9964953000"/>
        <n v="9973384000"/>
        <n v="29402000000"/>
        <n v="32870000000"/>
        <n v="23633000000"/>
        <n v="15887000000"/>
        <n v="4297842000"/>
        <n v="5348483000"/>
        <n v="6155297000"/>
        <n v="6911676000"/>
        <n v="4088983000"/>
        <n v="4082157000"/>
        <n v="4277207000"/>
        <n v="4447509000"/>
        <n v="3036584000"/>
        <n v="2872833000"/>
        <n v="2955641000"/>
        <n v="3153251000"/>
        <n v="4627802000"/>
        <n v="5324746000"/>
        <n v="5731549000"/>
        <n v="6028199000"/>
        <n v="33013000000"/>
        <n v="34182000000"/>
        <n v="36918000000"/>
        <n v="39678000000"/>
        <n v="1765979000"/>
        <n v="2847945000"/>
        <n v="3305879000"/>
        <n v="3775685000"/>
        <n v="2013719000"/>
        <n v="1563210000"/>
        <n v="1828305000"/>
        <n v="2040486000"/>
        <n v="74754000000"/>
        <n v="78812000000"/>
        <n v="83176000000"/>
        <n v="88519000000"/>
        <n v="12245000000"/>
        <n v="11905000000"/>
        <n v="6636000000"/>
        <n v="22086000000"/>
        <n v="20673000000"/>
        <n v="18614000000"/>
        <n v="18377000000"/>
        <n v="5580506000"/>
        <n v="5899872000"/>
        <n v="6228508000"/>
        <n v="5995402000"/>
        <n v="2492300000"/>
        <n v="2530700000"/>
        <n v="2705000000"/>
        <n v="2832700000"/>
        <n v="39055000000"/>
        <n v="40306000000"/>
        <n v="38581000000"/>
        <n v="39302000000"/>
        <n v="3387614000"/>
        <n v="3715968000"/>
        <n v="3161702000"/>
        <n v="1624232000"/>
        <n v="55123000000"/>
        <n v="52107000000"/>
        <n v="50123000000"/>
        <n v="112298000000"/>
        <n v="56651000000"/>
        <n v="51463000000"/>
        <n v="48238000000"/>
        <n v="2807114000"/>
        <n v="3024295000"/>
        <n v="3078658000"/>
        <n v="3038153000"/>
        <n v="8751654000"/>
        <n v="9316256000"/>
        <n v="9263863000"/>
        <n v="9523224000"/>
        <n v="5112000000"/>
        <n v="5012000000"/>
        <n v="5083000000"/>
        <n v="7467000000"/>
        <n v="8939967000"/>
        <n v="9560647000"/>
        <n v="10371390000"/>
        <n v="10629719000"/>
        <n v="5059000000"/>
        <n v="5166000000"/>
        <n v="5354000000"/>
        <n v="5387000000"/>
        <n v="6644252000"/>
        <n v="7146079000"/>
        <n v="7421768000"/>
        <n v="7386626000"/>
        <n v="41313000000"/>
        <n v="48500000000"/>
        <n v="54289000000"/>
        <n v="54379000000"/>
        <n v="102874000000"/>
        <n v="98367000000"/>
        <n v="92793000000"/>
        <n v="81741000000"/>
        <n v="1293338000"/>
        <n v="1377058000"/>
        <n v="1485807000"/>
        <n v="1601892000"/>
        <n v="2821446000"/>
        <n v="2952896000"/>
        <n v="3088533000"/>
        <n v="3023189000"/>
        <n v="1421178000"/>
        <n v="1861358000"/>
        <n v="2219762000"/>
        <n v="2398373000"/>
        <n v="52708000000"/>
        <n v="55870000000"/>
        <n v="55355000000"/>
        <n v="59387000000"/>
        <n v="3946000000"/>
        <n v="4243000000"/>
        <n v="4192000000"/>
        <n v="4694000000"/>
        <n v="21852000000"/>
        <n v="23483000000"/>
        <n v="23617000000"/>
        <n v="22365000000"/>
        <n v="6956200000"/>
        <n v="7122300000"/>
        <n v="7537100000"/>
        <n v="7613800000"/>
        <n v="3003955000"/>
        <n v="3024623000"/>
        <n v="3117693000"/>
        <n v="3007976000"/>
        <n v="2265100000"/>
        <n v="2131700000"/>
        <n v="2384400000"/>
        <n v="2704400000"/>
        <n v="14135000000"/>
        <n v="14484000000"/>
        <n v="13405000000"/>
        <n v="13599000000"/>
        <n v="4050400000"/>
        <n v="4644600000"/>
        <n v="5147100000"/>
        <n v="5122900000"/>
        <n v="5054980000"/>
        <n v="5584571000"/>
        <n v="6165441000"/>
        <n v="6187646000"/>
        <n v="11818376000"/>
        <n v="12695157000"/>
        <n v="12114832000"/>
        <n v="10964157000"/>
        <n v="4365400000"/>
        <n v="4669100000"/>
        <n v="4627100000"/>
        <n v="4857800000"/>
        <n v="93646000000"/>
        <n v="97142000000"/>
        <n v="91973000000"/>
        <n v="89716000000"/>
        <n v="12134000000"/>
        <n v="12540000000"/>
        <n v="13506000000"/>
        <n v="14437000000"/>
        <n v="14197000000"/>
        <n v="14792000000"/>
        <n v="14580000000"/>
        <n v="13525000000"/>
        <n v="1287577000"/>
        <n v="1463767000"/>
        <n v="1627413000"/>
        <n v="1822114000"/>
        <n v="793373000"/>
        <n v="861527000"/>
        <n v="993897000"/>
        <n v="1166769000"/>
        <n v="2842781000"/>
        <n v="2929408000"/>
        <n v="2814049000"/>
        <n v="2984493000"/>
        <n v="19561000000"/>
        <n v="19724000000"/>
        <n v="18591000000"/>
        <n v="18202000000"/>
        <n v="14070000000"/>
        <n v="16226000000"/>
        <n v="14403000000"/>
        <n v="13058000000"/>
        <n v="10962818000"/>
        <n v="12574299000"/>
        <n v="14268716000"/>
        <n v="15149675000"/>
        <n v="48017000000"/>
        <n v="46854000000"/>
        <n v="45998000000"/>
        <n v="44294000000"/>
        <n v="2181732000"/>
        <n v="3310800000"/>
        <n v="4371500000"/>
        <n v="4712100000"/>
        <n v="96619000000"/>
        <n v="98375000000"/>
        <n v="108465000000"/>
        <n v="109830000000"/>
        <n v="19279000000"/>
        <n v="19031000000"/>
        <n v="19023000000"/>
        <n v="19204000000"/>
        <n v="2369300000"/>
        <n v="2577100000"/>
        <n v="2418800000"/>
        <n v="2334200000"/>
        <n v="10459000000"/>
        <n v="10773000000"/>
        <n v="11454000000"/>
        <n v="12154000000"/>
        <n v="3414500000"/>
        <n v="3477200000"/>
        <n v="3782300000"/>
        <n v="3917200000"/>
        <n v="5935095000"/>
        <n v="7779812000"/>
        <n v="9474008000"/>
        <n v="10949999000"/>
        <n v="5671400000"/>
        <n v="5808300000"/>
        <n v="6011600000"/>
        <n v="8680100000"/>
        <n v="4122930000"/>
        <n v="5062528000"/>
        <n v="6740064000"/>
        <n v="7192633000"/>
        <n v="13107000000"/>
        <n v="11420000000"/>
        <n v="10986000000"/>
        <n v="10466000000"/>
        <n v="1282236000"/>
        <n v="1388386000"/>
        <n v="1475139000"/>
        <n v="1423936000"/>
        <n v="22603400000"/>
        <n v="23113100000"/>
        <n v="19615600000"/>
        <n v="19958700000"/>
        <n v="45358000000"/>
        <n v="39946000000"/>
        <n v="40536000000"/>
        <n v="47248000000"/>
        <n v="3094500000"/>
        <n v="3276800000"/>
        <n v="3350300000"/>
        <n v="3253600000"/>
        <n v="50521000000"/>
        <n v="53417000000"/>
        <n v="56223000000"/>
        <n v="59074000000"/>
        <n v="3598916000"/>
        <n v="4607309000"/>
        <n v="5259312000"/>
        <n v="5885893000"/>
        <n v="7810610000"/>
        <n v="9531778000"/>
        <n v="10681897000"/>
        <n v="10116502000"/>
        <n v="17699000000"/>
        <n v="18605000000"/>
        <n v="19820000000"/>
        <n v="20425000000"/>
        <n v="6376000000"/>
        <n v="6313000000"/>
        <n v="6777000000"/>
        <n v="8229000000"/>
        <n v="45352000000"/>
        <n v="44062000000"/>
        <n v="45608000000"/>
        <n v="32735000000"/>
        <n v="27686000000"/>
        <n v="27931000000"/>
        <n v="28105000000"/>
        <n v="27079000000"/>
        <n v="8312000000"/>
        <n v="9441000000"/>
        <n v="9667000000"/>
        <n v="10776000000"/>
        <n v="475888000"/>
        <n v="635490000"/>
        <n v="992332000"/>
        <n v="1042779000"/>
        <n v="797517000"/>
        <n v="1029475000"/>
        <n v="1105247000"/>
        <n v="1288149000"/>
        <n v="11814000000"/>
        <n v="12784000000"/>
        <n v="13796000000"/>
        <n v="14486000000"/>
        <n v="6761000000"/>
        <n v="7006000000"/>
        <n v="7142000000"/>
        <n v="7357000000"/>
        <n v="6420881000"/>
        <n v="6484892000"/>
        <n v="6023819000"/>
        <n v="5702613000"/>
        <n v="27567000000"/>
        <n v="28105700000"/>
        <n v="27441300000"/>
        <n v="25413000000"/>
        <n v="1581623000"/>
        <n v="1931217000"/>
        <n v="2147036000"/>
        <n v="2173334000"/>
        <n v="122196000000"/>
        <n v="137392000000"/>
        <n v="179045000000"/>
        <n v="190884000000"/>
        <n v="2730300000"/>
        <n v="2972500000"/>
        <n v="3334300000"/>
        <n v="3484500000"/>
        <n v="35015000000"/>
        <n v="35299000000"/>
        <n v="34244000000"/>
        <n v="29636000000"/>
        <n v="68150000000"/>
        <n v="68199000000"/>
        <n v="73316000000"/>
        <n v="69951000000"/>
        <n v="5787980000"/>
        <n v="7348754000"/>
        <n v="7803446000"/>
        <n v="8071563000"/>
        <n v="3901300000"/>
        <n v="4200700000"/>
        <n v="4409300000"/>
        <n v="4071300000"/>
        <n v="4123400000"/>
        <n v="4243200000"/>
        <n v="4296300000"/>
        <n v="4411500000"/>
        <n v="2031901000"/>
        <n v="2155551000"/>
        <n v="2957951000"/>
        <n v="3539570000"/>
        <n v="11924000000"/>
        <n v="12261000000"/>
        <n v="12951000000"/>
        <n v="12893000000"/>
        <n v="30871000000"/>
        <n v="31821000000"/>
        <n v="30274000000"/>
        <n v="30109000000"/>
        <n v="2060702000"/>
        <n v="2246428000"/>
        <n v="2464867000"/>
        <n v="2722564000"/>
        <n v="24618000000"/>
        <n v="24466000000"/>
        <n v="24522000000"/>
        <n v="25434000000"/>
        <n v="14861000000"/>
        <n v="15855000000"/>
        <n v="15001000000"/>
        <n v="13502000000"/>
        <n v="9974100000"/>
        <n v="9055800000"/>
        <n v="8895300000"/>
        <n v="7162800000"/>
        <n v="82243000000"/>
        <n v="100160000000"/>
        <n v="97817000000"/>
        <n v="72051000000"/>
        <n v="47267000000"/>
        <n v="44033000000"/>
        <n v="42237000000"/>
        <n v="39498000000"/>
        <n v="11966000000"/>
        <n v="11325000000"/>
        <n v="10846000000"/>
        <n v="5522000000"/>
        <n v="77849000000"/>
        <n v="86833000000"/>
        <n v="93580000000"/>
        <n v="85320000000"/>
        <n v="4608955000"/>
        <n v="4822539000"/>
        <n v="4736150000"/>
        <n v="4995881000"/>
        <n v="2378972000"/>
        <n v="2485983000"/>
        <n v="2395447000"/>
        <n v="2508257000"/>
        <n v="9073000000"/>
        <n v="16358000000"/>
        <n v="16192000000"/>
        <n v="12399000000"/>
        <n v="4608563000"/>
        <n v="5312686000"/>
        <n v="5288933000"/>
        <n v="2787116000"/>
        <n v="7719600000"/>
        <n v="9429300000"/>
        <n v="5015000000"/>
        <n v="5115000000"/>
        <n v="3183000000"/>
        <n v="3491000000"/>
        <n v="3023000000"/>
        <n v="3100000000"/>
        <n v="3383000000"/>
        <n v="3292000000"/>
        <n v="14256000000"/>
        <n v="15136000000"/>
        <n v="17021000000"/>
        <n v="17486000000"/>
        <n v="9964000000"/>
        <n v="8414000000"/>
        <n v="7292000000"/>
        <n v="7729000000"/>
        <n v="4374562000"/>
        <n v="5504656000"/>
        <n v="6779511000"/>
        <n v="8830669000"/>
        <n v="1562000000"/>
        <n v="1857000000"/>
        <n v="2288000000"/>
        <n v="1557000000"/>
        <n v="25313000000"/>
        <n v="27799000000"/>
        <n v="30601000000"/>
        <n v="32376000000"/>
        <n v="5703000000"/>
        <n v="6288000000"/>
        <n v="6172000000"/>
        <n v="6309000000"/>
        <n v="17194000000"/>
        <n v="21440000000"/>
        <n v="14757000000"/>
        <n v="11245000000"/>
        <n v="11624000000"/>
        <n v="10511000000"/>
        <n v="9888000000"/>
        <n v="6332400000"/>
        <n v="6325000000"/>
        <n v="6123000000"/>
        <n v="5546000000"/>
        <n v="19429273000"/>
        <n v="19052046000"/>
        <n v="21105141000"/>
        <n v="16439276000"/>
        <n v="4280159000"/>
        <n v="4130000000"/>
        <n v="4682000000"/>
        <n v="5010000000"/>
        <n v="5508500000"/>
        <n v="5607000000"/>
        <n v="5727000000"/>
        <n v="5915700000"/>
        <n v="484581000"/>
        <n v="780209000"/>
        <n v="933505000"/>
        <n v="1023285000"/>
        <n v="10184121000"/>
        <n v="11871879000"/>
        <n v="12195091000"/>
        <n v="7763206000"/>
        <n v="15317800000"/>
        <n v="15134400000"/>
        <n v="15416900000"/>
        <n v="6182184000"/>
        <n v="6649237000"/>
        <n v="7216081000"/>
        <n v="7966674000"/>
        <n v="20100000000"/>
        <n v="20170000000"/>
        <n v="19312000000"/>
        <n v="12480000000"/>
        <n v="1355300000"/>
        <n v="1346100000"/>
        <n v="1381400000"/>
        <n v="1421300000"/>
        <n v="3823713000"/>
        <n v="3791335000"/>
        <n v="3821504000"/>
        <n v="3578060000"/>
        <n v="16596800000"/>
        <n v="18534400000"/>
        <n v="18671300000"/>
        <n v="15598000000"/>
        <n v="17090000000"/>
        <n v="16833000000"/>
        <n v="17666000000"/>
        <n v="5260956000"/>
        <n v="6793306000"/>
        <n v="8441971000"/>
        <n v="9223987000"/>
        <n v="3637212000"/>
        <n v="3585141000"/>
        <n v="3910865000"/>
        <n v="5386703000"/>
        <n v="9781000000"/>
        <n v="10886000000"/>
        <n v="10415000000"/>
        <n v="66415000000"/>
        <n v="66683000000"/>
        <n v="63056000000"/>
        <n v="62799000000"/>
        <n v="54657000000"/>
        <n v="51584000000"/>
        <n v="49605000000"/>
        <n v="48851000000"/>
        <n v="9289500000"/>
        <n v="10477600000"/>
        <n v="11964400000"/>
        <n v="12394100000"/>
        <n v="2104745000"/>
        <n v="2819557000"/>
        <n v="4103728000"/>
        <n v="4860427000"/>
        <n v="17083900000"/>
        <n v="18170900000"/>
        <n v="19391400000"/>
        <n v="20853800000"/>
        <n v="13015704000"/>
        <n v="13215971000"/>
        <n v="12711744000"/>
        <n v="11360753000"/>
        <n v="5679595000"/>
        <n v="5822363000"/>
        <n v="5981964000"/>
        <n v="7668476000"/>
        <n v="2105188000"/>
        <n v="2157586000"/>
        <n v="2237219000"/>
        <n v="2262359000"/>
        <n v="80029000000"/>
        <n v="80106000000"/>
        <n v="73908000000"/>
        <n v="74953000000"/>
        <n v="16606000000"/>
        <n v="16872000000"/>
        <n v="16281000000"/>
        <n v="16270000000"/>
        <n v="4306800000"/>
        <n v="6999700000"/>
        <n v="7039000000"/>
        <n v="6449000000"/>
        <n v="3301804000"/>
        <n v="3454628000"/>
        <n v="3491632000"/>
        <n v="3495443000"/>
        <n v="14265000000"/>
        <n v="14791000000"/>
        <n v="14766000000"/>
        <n v="14751000000"/>
        <n v="12132000000"/>
        <n v="7263000000"/>
        <n v="7852000000"/>
        <n v="7669000000"/>
        <n v="84847000000"/>
        <n v="41461000000"/>
        <n v="54105000000"/>
        <n v="57119000000"/>
        <n v="179290000000"/>
        <n v="171596000000"/>
        <n v="161212000000"/>
        <n v="98975000000"/>
        <n v="6043000000"/>
        <n v="8186400000"/>
        <n v="8241200000"/>
        <n v="8020300000"/>
        <n v="5920269000"/>
        <n v="6411577000"/>
        <n v="7747229000"/>
        <n v="7572436000"/>
        <n v="11224000000"/>
        <n v="11925000000"/>
        <n v="12273000000"/>
        <n v="24866000000"/>
        <n v="26487000000"/>
        <n v="25281000000"/>
        <n v="23554000000"/>
        <n v="1148231000"/>
        <n v="1710966000"/>
        <n v="2610726000"/>
        <n v="6419285000"/>
        <n v="6638774000"/>
        <n v="6571893000"/>
        <n v="6786984000"/>
        <n v="7688024000"/>
        <n v="7959894000"/>
        <n v="8073855000"/>
        <n v="8299074000"/>
        <n v="4245895000"/>
        <n v="4695014000"/>
        <n v="5094933000"/>
        <n v="5250399000"/>
        <n v="1328817000"/>
        <n v="1534615000"/>
        <n v="1789489000"/>
        <n v="2052230000"/>
        <n v="6945000000"/>
        <n v="7450000000"/>
        <n v="7620000000"/>
        <n v="7405000000"/>
        <n v="6351900000"/>
        <n v="6623500000"/>
        <n v="6307900000"/>
        <n v="5879500000"/>
        <n v="2993489000"/>
        <n v="3238128000"/>
        <n v="3549494000"/>
        <n v="3582395000"/>
        <n v="9721065000"/>
        <n v="10230353000"/>
        <n v="11041677000"/>
        <n v="11939999000"/>
        <n v="1367135000"/>
        <n v="1832253000"/>
        <n v="2042537000"/>
        <n v="1181704000"/>
        <n v="8417200000"/>
        <n v="8803300000"/>
        <n v="9115000000"/>
        <n v="9387700000"/>
        <n v="14866800000"/>
        <n v="16447800000"/>
        <n v="19162700000"/>
        <n v="21315900000"/>
        <n v="4176000000"/>
        <n v="4495000000"/>
        <n v="4951000000"/>
        <n v="4380000000"/>
        <n v="5075000000"/>
        <n v="5518000000"/>
        <n v="5903000000"/>
        <n v="5234000000"/>
        <n v="7690800000"/>
        <n v="7750500000"/>
        <n v="7031500000"/>
        <n v="6778300000"/>
        <n v="9534462000"/>
        <n v="10185532000"/>
        <n v="11129533000"/>
        <n v="11339304000"/>
        <n v="3983400000"/>
        <n v="4209200000"/>
        <n v="5736300000"/>
        <n v="6550200000"/>
        <n v="5897700000"/>
        <n v="5610600000"/>
        <n v="5692700000"/>
        <n v="7811200000"/>
        <n v="1290052000"/>
        <n v="1371065000"/>
        <n v="1519978000"/>
        <n v="1662829000"/>
        <n v="3237500000"/>
        <n v="3492600000"/>
        <n v="3593100000"/>
        <n v="3711800000"/>
        <n v="2307182000"/>
        <n v="2530809000"/>
        <n v="2665456000"/>
        <n v="3018227000"/>
        <n v="16537000000"/>
        <n v="17087000000"/>
        <n v="18467000000"/>
        <n v="17489000000"/>
        <n v="4256157000"/>
        <n v="4543849000"/>
        <n v="4870818000"/>
        <n v="5266103000"/>
        <n v="24380510000"/>
        <n v="23114000000"/>
        <n v="22492000000"/>
        <n v="21059000000"/>
        <n v="1913149000"/>
        <n v="2142807000"/>
        <n v="2555601000"/>
        <n v="2985908000"/>
        <n v="9647000000"/>
        <n v="10557000000"/>
        <n v="11035000000"/>
        <n v="10231000000"/>
        <n v="11240000000"/>
        <n v="8602000000"/>
        <n v="8707000000"/>
        <n v="8533000000"/>
        <n v="14351000000"/>
        <n v="13724000000"/>
        <n v="13739000000"/>
        <n v="11160000000"/>
        <n v="2796100000"/>
        <n v="4867700000"/>
        <n v="6028000000"/>
        <n v="6548400000"/>
        <n v="10889500000"/>
        <n v="11338600000"/>
        <n v="11171800000"/>
        <n v="11406900000"/>
        <n v="1792000000"/>
        <n v="2291500000"/>
        <n v="3258400000"/>
        <n v="3289000000"/>
        <n v="2730000000"/>
        <n v="3371000000"/>
        <n v="4038000000"/>
        <n v="3133000000"/>
        <n v="10793000000"/>
        <n v="11813000000"/>
        <n v="12727000000"/>
        <n v="13620000000"/>
        <n v="9021000000"/>
        <n v="9675000000"/>
        <n v="9946000000"/>
        <n v="6906000000"/>
        <n v="4183000000"/>
        <n v="3956000000"/>
        <n v="3600000000"/>
        <n v="44411233000"/>
        <n v="46516712000"/>
        <n v="48680752000"/>
        <n v="50366919000"/>
        <n v="127434000000"/>
        <n v="128752000000"/>
        <n v="132447000000"/>
        <n v="146801000000"/>
        <n v="4206100000"/>
        <n v="4146300000"/>
        <n v="3567500000"/>
        <n v="4885000000"/>
        <n v="2665000000"/>
        <n v="2692000000"/>
        <n v="2732000000"/>
        <n v="2530000000"/>
        <n v="1924400000"/>
        <n v="2372906000"/>
        <n v="2707115000"/>
        <n v="3171411000"/>
        <n v="11390000000"/>
        <n v="11973000000"/>
        <n v="12233000000"/>
        <n v="12238000000"/>
        <n v="5353197000"/>
        <n v="1603123000"/>
        <n v="2626141000"/>
        <n v="3050945000"/>
        <n v="73301000000"/>
        <n v="71279000000"/>
        <n v="72618000000"/>
        <n v="73785000000"/>
        <n v="3794249000"/>
        <n v="4031100000"/>
        <n v="4249900000"/>
        <n v="4104900000"/>
        <n v="25878372000"/>
        <n v="27422696000"/>
        <n v="29078407000"/>
        <n v="30944938000"/>
        <n v="3589516000"/>
        <n v="3494253000"/>
        <n v="3620095000"/>
        <n v="3766065000"/>
        <n v="12509900000"/>
        <n v="13090300000"/>
        <n v="16889600000"/>
        <n v="16965400000"/>
        <n v="763000000"/>
        <n v="945000000"/>
        <n v="1246000000"/>
        <n v="1492000000"/>
        <n v="26191000000"/>
        <n v="27174000000"/>
        <n v="26815000000"/>
        <n v="27625000000"/>
        <n v="4664120000"/>
        <n v="5164784000"/>
        <n v="5711715000"/>
        <n v="6226507000"/>
        <n v="34374000000"/>
        <n v="37580000000"/>
        <n v="41373000000"/>
        <n v="36881000000"/>
        <n v="29809000000"/>
        <n v="37601000000"/>
        <n v="40633000000"/>
        <n v="28711000000"/>
        <n v="1793557000"/>
        <n v="2064305000"/>
        <n v="2446877000"/>
        <n v="2779541000"/>
        <n v="12825000000"/>
        <n v="12205000000"/>
        <n v="13045000000"/>
        <n v="13000000000"/>
        <n v="12237000000"/>
        <n v="12104000000"/>
        <n v="13878000000"/>
        <n v="13423000000"/>
        <n v="1834921000"/>
        <n v="2332051000"/>
        <n v="3084370000"/>
        <n v="3963313000"/>
        <n v="37152000000"/>
        <n v="38279000000"/>
        <n v="38901000000"/>
        <n v="37864000000"/>
        <n v="716612000"/>
        <n v="758926000"/>
        <n v="818046000"/>
        <n v="894638000"/>
        <n v="2220256000"/>
        <n v="2670573000"/>
        <n v="3241369000"/>
        <n v="3924116000"/>
        <n v="122489000000"/>
        <n v="130474000000"/>
        <n v="157107000000"/>
        <n v="184840000000"/>
        <n v="10515400000"/>
        <n v="10368600000"/>
        <n v="10524500000"/>
        <n v="10731300000"/>
        <n v="21963000000"/>
        <n v="23988000000"/>
        <n v="21813000000"/>
        <n v="19941000000"/>
        <n v="54127000000"/>
        <n v="55438000000"/>
        <n v="58232000000"/>
        <n v="58363000000"/>
        <n v="2794925000"/>
        <n v="3086608000"/>
        <n v="3323077000"/>
        <n v="3445134000"/>
        <n v="2436948000"/>
        <n v="2473500000"/>
        <n v="2371200000"/>
        <n v="2220300000"/>
        <n v="56600000000"/>
        <n v="57900000000"/>
        <n v="56098000000"/>
        <n v="57244000000"/>
        <n v="11778000000"/>
        <n v="12702000000"/>
        <n v="13880000000"/>
        <n v="15082000000"/>
        <n v="2942897000"/>
        <n v="3049800000"/>
        <n v="3099100000"/>
        <n v="3217800000"/>
        <n v="10879855000"/>
        <n v="11419648000"/>
        <n v="12282161000"/>
        <n v="12376744000"/>
        <n v="13794000000"/>
        <n v="13783000000"/>
        <n v="13268000000"/>
        <n v="12488000000"/>
        <n v="138393000000"/>
        <n v="138074000000"/>
        <n v="130844000000"/>
        <n v="87804000000"/>
        <n v="2567310000"/>
        <n v="2770709000"/>
        <n v="2994169000"/>
        <n v="3422181000"/>
        <n v="2299176000"/>
        <n v="2312512000"/>
        <n v="2502267000"/>
        <n v="2506202000"/>
        <n v="1407848000"/>
        <n v="1595703000"/>
        <n v="1746726000"/>
        <n v="2068010000"/>
        <n v="873592000"/>
        <n v="965087000"/>
        <n v="1010117000"/>
        <n v="1059366000"/>
        <n v="1527042000"/>
        <n v="1211975000"/>
        <n v="580415000"/>
        <n v="1032336000"/>
        <n v="2514595000"/>
        <n v="2772550000"/>
        <n v="3285346000"/>
        <n v="3442646000"/>
        <n v="115846000000"/>
        <n v="120550000000"/>
        <n v="127079000000"/>
        <n v="131620000000"/>
        <n v="1843641000"/>
        <n v="1904218000"/>
        <n v="1989344000"/>
        <n v="2042332000"/>
        <n v="15351000000"/>
        <n v="15130000000"/>
        <n v="14572000000"/>
        <n v="12994000000"/>
        <n v="4246400000"/>
        <n v="4519000000"/>
        <n v="4997100000"/>
        <n v="5926100000"/>
        <n v="91247000000"/>
        <n v="88069000000"/>
        <n v="88372000000"/>
        <n v="90033000000"/>
        <n v="12917000000"/>
        <n v="14194000000"/>
        <n v="15389000000"/>
        <n v="15724000000"/>
        <n v="18769000000"/>
        <n v="19872000000"/>
        <n v="20891000000"/>
        <n v="20718000000"/>
        <n v="13983000000"/>
        <n v="13996000000"/>
        <n v="12961000000"/>
        <n v="13609000000"/>
        <n v="7486000000"/>
        <n v="6860000000"/>
        <n v="7637000000"/>
        <n v="7360000000"/>
        <n v="468651000000"/>
        <n v="476294000000"/>
        <n v="485651000000"/>
        <n v="482130000000"/>
        <n v="9895100000"/>
        <n v="11124800000"/>
        <n v="14171800000"/>
        <n v="5664800000"/>
        <n v="5542000000"/>
        <n v="5607200000"/>
        <n v="5483700000"/>
        <n v="5989000000"/>
        <n v="7254000000"/>
        <n v="7403000000"/>
        <n v="7082000000"/>
        <n v="4534000000"/>
        <n v="5009000000"/>
        <n v="5281000000"/>
        <n v="5536000000"/>
        <n v="5154284000"/>
        <n v="5620936000"/>
        <n v="5433661000"/>
        <n v="4075883000"/>
        <n v="1623938000"/>
        <n v="1998051000"/>
        <n v="2424176000"/>
        <n v="1452619000"/>
        <n v="10128223000"/>
        <n v="10914922000"/>
        <n v="11686135000"/>
        <n v="11024486000"/>
        <n v="7232397000"/>
        <n v="7541234000"/>
        <n v="6602267000"/>
        <n v="9308926000"/>
        <n v="2168652000"/>
        <n v="2382531000"/>
        <n v="2377344000"/>
        <n v="2213881000"/>
        <n v="451509000000"/>
        <n v="420836000000"/>
        <n v="394105000000"/>
        <n v="259488000000"/>
        <n v="2928429000"/>
        <n v="2950800000"/>
        <n v="2922600000"/>
        <n v="2674300000"/>
        <n v="20421000000"/>
        <n v="20006000000"/>
        <n v="18045000000"/>
        <n v="3791000000"/>
        <n v="3837000000"/>
        <n v="3916000000"/>
        <n v="3653000000"/>
        <n v="4986566000"/>
        <n v="4680380000"/>
        <n v="4618133000"/>
        <n v="4968301000"/>
        <n v="13633000000"/>
        <n v="13084000000"/>
        <n v="13279000000"/>
        <n v="13105000000"/>
        <n v="4471700000"/>
        <n v="4623400000"/>
        <n v="4673300000"/>
        <n v="5997800000"/>
        <n v="2458592000"/>
        <n v="2278812000"/>
        <n v="2361631000"/>
        <n v="2210591000"/>
        <n v="4561000000"/>
        <n v="4785000000"/>
        <n v="4765000000"/>
        <n v="4888000000"/>
      </sharedItems>
    </cacheField>
    <cacheField name=" Cost of Goods Sold " numFmtId="0">
      <sharedItems containsSemiMixedTypes="0" containsString="0" containsNumber="1" containsInteger="1" minValue="0" maxValue="365086000000"/>
    </cacheField>
    <cacheField name="Gross Profit" numFmtId="6">
      <sharedItems containsSemiMixedTypes="0" containsString="0" containsNumber="1" containsInteger="1" minValue="-12647000000" maxValue="149453000000"/>
    </cacheField>
    <cacheField name="Gross Margin" numFmtId="2">
      <sharedItems containsSemiMixedTypes="0" containsString="0" containsNumber="1" minValue="-0.79656106317314346" maxValue="1"/>
    </cacheField>
    <cacheField name=" Sales, General and Admin. " numFmtId="0">
      <sharedItems containsMixedTypes="1" containsNumber="1" containsInteger="1" minValue="-487000000" maxValue="97041000000"/>
    </cacheField>
    <cacheField name=" Research and Development " numFmtId="0">
      <sharedItems containsMixedTypes="1" containsNumber="1" containsInteger="1" minValue="0" maxValue="12740000000"/>
    </cacheField>
    <cacheField name=" Other Operating Items " numFmtId="0">
      <sharedItems containsMixedTypes="1" containsNumber="1" containsInteger="1" minValue="-87159000" maxValue="54872000000"/>
    </cacheField>
    <cacheField name="Total Operating Expenses" numFmtId="6">
      <sharedItems containsSemiMixedTypes="0" containsString="0" containsNumber="1" containsInteger="1" minValue="-487000000" maxValue="97732000000"/>
    </cacheField>
    <cacheField name="Operating Profit" numFmtId="6">
      <sharedItems containsSemiMixedTypes="0" containsString="0" containsNumber="1" containsInteger="1" minValue="-25845000000" maxValue="71230000000"/>
    </cacheField>
    <cacheField name="Operating Margin" numFmtId="164">
      <sharedItems containsSemiMixedTypes="0" containsString="0" containsNumber="1" minValue="-4.0490365032116555" maxValue="0.67995342994577035"/>
    </cacheField>
    <cacheField name="GICS Sector" numFmtId="0">
      <sharedItems count="11">
        <s v="Industrials"/>
        <s v="Consumer Discretionary"/>
        <s v="Information Technology"/>
        <s v="Health Care"/>
        <s v="Consumer Staples"/>
        <s v="Utilities"/>
        <s v="Financials"/>
        <s v="Real Estate"/>
        <s v="Materials"/>
        <s v="Energy"/>
        <s v="Telecommunications Services"/>
      </sharedItems>
    </cacheField>
    <cacheField name="GICS Sub Industry" numFmtId="0">
      <sharedItems count="120">
        <s v="Airlines"/>
        <s v="Automotive Retail"/>
        <s v="Computer Hardware"/>
        <s v="Pharmaceuticals"/>
        <s v="Health Care Distributors"/>
        <s v="Health Care Equipment"/>
        <s v="Application Software"/>
        <s v="Semiconductors"/>
        <s v="Agricultural Products"/>
        <s v="Data Processing &amp; Outsourced Services"/>
        <s v="MultiUtilities"/>
        <s v="Electric Utilities"/>
        <s v="Life &amp; Health Insurance"/>
        <s v="Property &amp; Casualty Insurance"/>
        <s v="REITs"/>
        <s v="Multi-line Insurance"/>
        <s v="Internet Software &amp; Services"/>
        <s v="Specialty Chemicals"/>
        <s v="Building Products"/>
        <s v="Biotechnology"/>
        <s v="Semiconductor Equipment"/>
        <s v="Electrical Components &amp; Equipment"/>
        <s v="Asset Management &amp; Custody Banks"/>
        <s v="Specialized REITs"/>
        <s v="Internet &amp; Direct Marketing Retail"/>
        <s v="Specialty Stores"/>
        <s v="Managed Health Care"/>
        <s v="Oil &amp; Gas Exploration &amp; Production"/>
        <s v="Industrial Gases"/>
        <s v="Electronic Components"/>
        <s v="Aerospace &amp; Defense"/>
        <s v="Home Entertainment Software"/>
        <s v="Paper Packaging"/>
        <s v="Water Utilities"/>
        <s v="Consumer Finance"/>
        <s v="Banks"/>
        <s v="Computer &amp; Electronics Retail"/>
        <s v="Oil &amp; Gas Equipment &amp; Services"/>
        <s v="Metal &amp; Glass Containers"/>
        <s v="Auto Parts &amp; Equipment"/>
        <s v="Packaged Foods &amp; Meats"/>
        <s v="Construction &amp; Farm Machinery &amp; Heavy Trucks"/>
        <s v="Real Estate Services"/>
        <s v="Hotels, Resorts &amp; Cruise Lines"/>
        <s v="Health Care Technology"/>
        <s v="Fertilizers &amp; Agricultural Chemicals"/>
        <s v="Regional Banks"/>
        <s v="Household Products"/>
        <s v="Integrated Oil &amp; Gas"/>
        <s v="Air Freight &amp; Logistics"/>
        <s v="Cable &amp; Satellite"/>
        <s v="Restaurants"/>
        <s v="Industrial Machinery"/>
        <s v="Industrial Conglomerates"/>
        <s v="Health Care Supplies"/>
        <s v="Hypermarkets &amp; Super Centers"/>
        <s v="Personal Products"/>
        <s v="Networking Equipment"/>
        <s v="IT Consulting &amp; Other Services"/>
        <s v="Railroads"/>
        <s v="Diversified Support Services"/>
        <s v="Integrated Telecommunications Services"/>
        <s v="Drug Retail"/>
        <s v="Diversified Chemicals"/>
        <s v="General Merchandise Stores"/>
        <s v="Health Care Facilities"/>
        <s v="Homebuilding"/>
        <s v="Broadcasting &amp; Cable TV"/>
        <s v="Research &amp; Consulting Services"/>
        <s v="Soft Drinks"/>
        <s v="Residential REITs"/>
        <s v="Investment Banking &amp; Brokerage"/>
        <s v="Automobile Manufacturers"/>
        <s v="Copper"/>
        <s v="Apparel Retail"/>
        <s v="Electronic Equipment &amp; Instruments"/>
        <s v="Diversified Commercial Services"/>
        <s v="Retail REITs"/>
        <s v="Consumer Electronics"/>
        <s v="Tires &amp; Rubber"/>
        <s v="Industrial Materials"/>
        <s v="Leisure Products"/>
        <s v="Apparel, Accessories &amp; Luxury Goods"/>
        <s v="Home Improvement Retail"/>
        <s v="Motorcycle Manufacturers"/>
        <s v="Oil &amp; Gas Drilling"/>
        <s v="Technology Hardware, Storage &amp; Peripherals"/>
        <s v="Telecommunications Equipment"/>
        <s v="Life Sciences Tools &amp; Services"/>
        <s v="Advertising"/>
        <s v="Trucking"/>
        <s v="Department Stores"/>
        <s v="Oil &amp; Gas Refining &amp; Marketing &amp; Transportation"/>
        <s v="Food Retail"/>
        <s v="Distributors"/>
        <s v="Multi-Sector Holdings"/>
        <s v="Alternative Carriers"/>
        <s v="Diversified Financial Services"/>
        <s v="Home Furnishings"/>
        <s v="Construction Materials"/>
        <s v="Insurance Brokers"/>
        <s v="Tobacco"/>
        <s v="Systems Software"/>
        <s v="Gold"/>
        <s v="Steel"/>
        <s v="Housewares &amp; Specialties"/>
        <s v="Thrifts &amp; Mortgage Finance"/>
        <s v="Technology, Hardware, Software and Supplies"/>
        <s v="Human Resource &amp; Employment Services"/>
        <s v="Office REITs"/>
        <s v="Household Appliances"/>
        <s v="Computer Storage &amp; Peripherals"/>
        <s v="Distillers &amp; Vintners"/>
        <s v="Food Distributors"/>
        <s v="Brewers"/>
        <s v="Electronic Manufacturing Services"/>
        <s v="Publishing"/>
        <s v="Specialty Retail"/>
        <s v="Environmental Services"/>
        <s v="Casinos &amp; Gaming"/>
      </sharedItems>
    </cacheField>
    <cacheField name="Quarters" numFmtId="0" databaseField="0">
      <fieldGroup base="2">
        <rangePr groupBy="quarters" startDate="2003-06-30T00:00:00" endDate="2017-01-02T00:00:00"/>
        <groupItems count="6">
          <s v="&lt;6/30/03"/>
          <s v="Qtr1"/>
          <s v="Qtr2"/>
          <s v="Qtr3"/>
          <s v="Qtr4"/>
          <s v="&gt;1/2/17"/>
        </groupItems>
      </fieldGroup>
    </cacheField>
    <cacheField name="Years2" numFmtId="0" databaseField="0">
      <fieldGroup base="2">
        <rangePr groupBy="years" startDate="2003-06-30T00:00:00" endDate="2017-01-02T00:00:00"/>
        <groupItems count="17">
          <s v="&lt;6/30/03"/>
          <s v="2003"/>
          <s v="2004"/>
          <s v="2005"/>
          <s v="2006"/>
          <s v="2007"/>
          <s v="2008"/>
          <s v="2009"/>
          <s v="2010"/>
          <s v="2011"/>
          <s v="2012"/>
          <s v="2013"/>
          <s v="2014"/>
          <s v="2015"/>
          <s v="2016"/>
          <s v="2017"/>
          <s v="&gt;1/2/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egea Hunter" refreshedDate="45154.859342129632" createdVersion="8" refreshedVersion="8" minRefreshableVersion="3" recordCount="1710" xr:uid="{453942B8-2571-7046-A783-100DABECB081}">
  <cacheSource type="worksheet">
    <worksheetSource name="project_data"/>
  </cacheSource>
  <cacheFields count="18">
    <cacheField name="Identifier" numFmtId="0">
      <sharedItems containsSemiMixedTypes="0" containsString="0" containsNumber="1" containsInteger="1" minValue="0" maxValue="1780"/>
    </cacheField>
    <cacheField name="Ticker Symbol" numFmtId="0">
      <sharedItems count="430">
        <s v="AAL"/>
        <s v="AAP"/>
        <s v="AAPL"/>
        <s v="ABBV"/>
        <s v="ABC"/>
        <s v="ABT"/>
        <s v="ADBE"/>
        <s v="ADI"/>
        <s v="ADM"/>
        <s v="ADS"/>
        <s v="ADSK"/>
        <s v="AEE"/>
        <s v="AEP"/>
        <s v="AFL"/>
        <s v="AIG"/>
        <s v="AIV"/>
        <s v="AIZ"/>
        <s v="AKAM"/>
        <s v="ALB"/>
        <s v="ALK"/>
        <s v="ALL"/>
        <s v="ALLE"/>
        <s v="ALXN"/>
        <s v="AMAT"/>
        <s v="AME"/>
        <s v="AMGN"/>
        <s v="AMP"/>
        <s v="AMT"/>
        <s v="AMZN"/>
        <s v="AN"/>
        <s v="ANTM"/>
        <s v="APA"/>
        <s v="APC"/>
        <s v="APD"/>
        <s v="APH"/>
        <s v="ARNC"/>
        <s v="ATVI"/>
        <s v="AVGO"/>
        <s v="AVY"/>
        <s v="AWK"/>
        <s v="AXP"/>
        <s v="AYI"/>
        <s v="AZO"/>
        <s v="BA"/>
        <s v="BAC"/>
        <s v="BAX"/>
        <s v="BBBY"/>
        <s v="BBT"/>
        <s v="BBY"/>
        <s v="BCR"/>
        <s v="BDX"/>
        <s v="BHI"/>
        <s v="BIIB"/>
        <s v="BLL"/>
        <s v="BMY"/>
        <s v="BSX"/>
        <s v="BWA"/>
        <s v="BXP"/>
        <s v="CAG"/>
        <s v="CAH"/>
        <s v="CAT"/>
        <s v="CB"/>
        <s v="CBG"/>
        <s v="CCI"/>
        <s v="CCL"/>
        <s v="CELG"/>
        <s v="CERN"/>
        <s v="CF"/>
        <s v="CFG"/>
        <s v="CHD"/>
        <s v="CHK"/>
        <s v="CHRW"/>
        <s v="CHTR"/>
        <s v="CI"/>
        <s v="CINF"/>
        <s v="CL"/>
        <s v="CLX"/>
        <s v="CMA"/>
        <s v="CMG"/>
        <s v="CMI"/>
        <s v="CMS"/>
        <s v="CNC"/>
        <s v="CNP"/>
        <s v="COF"/>
        <s v="COG"/>
        <s v="COL"/>
        <s v="COO"/>
        <s v="COST"/>
        <s v="COTY"/>
        <s v="CPB"/>
        <s v="CRM"/>
        <s v="CSCO"/>
        <s v="CSRA"/>
        <s v="CSX"/>
        <s v="CTAS"/>
        <s v="CTL"/>
        <s v="CTSH"/>
        <s v="CTXS"/>
        <s v="CVS"/>
        <s v="CVX"/>
        <s v="CXO"/>
        <s v="D"/>
        <s v="DAL"/>
        <s v="DD"/>
        <s v="DE"/>
        <s v="DFS"/>
        <s v="DG"/>
        <s v="DGX"/>
        <s v="DHI"/>
        <s v="DHR"/>
        <s v="DIS"/>
        <s v="DISCA"/>
        <s v="DISCK"/>
        <s v="DLPH"/>
        <s v="DLR"/>
        <s v="DLTR"/>
        <s v="DNB"/>
        <s v="DOV"/>
        <s v="DPS"/>
        <s v="DRI"/>
        <s v="DUK"/>
        <s v="DVA"/>
        <s v="DVN"/>
        <s v="EA"/>
        <s v="EBAY"/>
        <s v="ECL"/>
        <s v="ED"/>
        <s v="EFX"/>
        <s v="EIX"/>
        <s v="EL"/>
        <s v="EMN"/>
        <s v="EMR"/>
        <s v="EOG"/>
        <s v="EQIX"/>
        <s v="EQR"/>
        <s v="EQT"/>
        <s v="ES"/>
        <s v="ESS"/>
        <s v="ETFC"/>
        <s v="ETN"/>
        <s v="ETR"/>
        <s v="EW"/>
        <s v="EXC"/>
        <s v="EXPD"/>
        <s v="EXPE"/>
        <s v="EXR"/>
        <s v="F"/>
        <s v="FAST"/>
        <s v="FB"/>
        <s v="FBHS"/>
        <s v="FCX"/>
        <s v="FDX"/>
        <s v="FE"/>
        <s v="FFIV"/>
        <s v="FIS"/>
        <s v="FISV"/>
        <s v="FL"/>
        <s v="FLIR"/>
        <s v="FLR"/>
        <s v="FLS"/>
        <s v="FMC"/>
        <s v="FRT"/>
        <s v="FSLR"/>
        <s v="FTR"/>
        <s v="GD"/>
        <s v="GGP"/>
        <s v="GILD"/>
        <s v="GIS"/>
        <s v="GLW"/>
        <s v="GM"/>
        <s v="GPC"/>
        <s v="GPN"/>
        <s v="GPS"/>
        <s v="GRMN"/>
        <s v="GT"/>
        <s v="GWW"/>
        <s v="HAL"/>
        <s v="HAR"/>
        <s v="HAS"/>
        <s v="HBAN"/>
        <s v="HBI"/>
        <s v="HCA"/>
        <s v="HCN"/>
        <s v="HCP"/>
        <s v="HD"/>
        <s v="HES"/>
        <s v="HIG"/>
        <s v="HOG"/>
        <s v="HOLX"/>
        <s v="HON"/>
        <s v="HP"/>
        <s v="HPE"/>
        <s v="HPQ"/>
        <s v="HRB"/>
        <s v="HRL"/>
        <s v="HRS"/>
        <s v="HSIC"/>
        <s v="HST"/>
        <s v="HSY"/>
        <s v="HUM"/>
        <s v="IBM"/>
        <s v="IDXX"/>
        <s v="IFF"/>
        <s v="ILMN"/>
        <s v="INTC"/>
        <s v="INTU"/>
        <s v="IP"/>
        <s v="IPG"/>
        <s v="IRM"/>
        <s v="ISRG"/>
        <s v="ITW"/>
        <s v="IVZ"/>
        <s v="JBHT"/>
        <s v="JEC"/>
        <s v="JNPR"/>
        <s v="JPM"/>
        <s v="JWN"/>
        <s v="K"/>
        <s v="KEY"/>
        <s v="KIM"/>
        <s v="KLAC"/>
        <s v="KMB"/>
        <s v="KMI"/>
        <s v="KMX"/>
        <s v="KO"/>
        <s v="KORS"/>
        <s v="KR"/>
        <s v="KSS"/>
        <s v="KSU"/>
        <s v="LB"/>
        <s v="LEG"/>
        <s v="LEN"/>
        <s v="LH"/>
        <s v="LKQ"/>
        <s v="LLL"/>
        <s v="LLTC"/>
        <s v="LLY"/>
        <s v="LMT"/>
        <s v="LNT"/>
        <s v="LOW"/>
        <s v="LRCX"/>
        <s v="LUK"/>
        <s v="LUV"/>
        <s v="LVLT"/>
        <s v="LYB"/>
        <s v="M"/>
        <s v="MA"/>
        <s v="MAA"/>
        <s v="MAC"/>
        <s v="MAR"/>
        <s v="MAS"/>
        <s v="MAT"/>
        <s v="MCD"/>
        <s v="MCHP"/>
        <s v="MCK"/>
        <s v="MCO"/>
        <s v="MDLZ"/>
        <s v="MET"/>
        <s v="MHK"/>
        <s v="MJN"/>
        <s v="MKC"/>
        <s v="MLM"/>
        <s v="MMC"/>
        <s v="MMM"/>
        <s v="MNST"/>
        <s v="MO"/>
        <s v="MON"/>
        <s v="MOS"/>
        <s v="MPC"/>
        <s v="MRK"/>
        <s v="MRO"/>
        <s v="MSFT"/>
        <s v="MTB"/>
        <s v="MTD"/>
        <s v="MU"/>
        <s v="MUR"/>
        <s v="MYL"/>
        <s v="NBL"/>
        <s v="NDAQ"/>
        <s v="NEE"/>
        <s v="NEM"/>
        <s v="NFLX"/>
        <s v="NFX"/>
        <s v="NKE"/>
        <s v="NLSN"/>
        <s v="NOV"/>
        <s v="NSC"/>
        <s v="NTAP"/>
        <s v="NUE"/>
        <s v="NVDA"/>
        <s v="NWL"/>
        <s v="O"/>
        <s v="OKE"/>
        <s v="OMC"/>
        <s v="ORLY"/>
        <s v="OXY"/>
        <s v="PBCT"/>
        <s v="PBI"/>
        <s v="PCAR"/>
        <s v="PCG"/>
        <s v="PCLN"/>
        <s v="PDCO"/>
        <s v="PEG"/>
        <s v="PEP"/>
        <s v="PFE"/>
        <s v="PFG"/>
        <s v="PG"/>
        <s v="PGR"/>
        <s v="PH"/>
        <s v="PHM"/>
        <s v="PKI"/>
        <s v="PM"/>
        <s v="PNC"/>
        <s v="PNR"/>
        <s v="PNW"/>
        <s v="PPG"/>
        <s v="PPL"/>
        <s v="PRU"/>
        <s v="PSX"/>
        <s v="PVH"/>
        <s v="PWR"/>
        <s v="PX"/>
        <s v="QCOM"/>
        <s v="QRVO"/>
        <s v="R"/>
        <s v="RCL"/>
        <s v="REGN"/>
        <s v="RHI"/>
        <s v="RHT"/>
        <s v="RL"/>
        <s v="ROK"/>
        <s v="ROP"/>
        <s v="ROST"/>
        <s v="RRC"/>
        <s v="RSG"/>
        <s v="SBUX"/>
        <s v="SCG"/>
        <s v="SE"/>
        <s v="SEE"/>
        <s v="SHW"/>
        <s v="SIG"/>
        <s v="SJM"/>
        <s v="SLG"/>
        <s v="SNA"/>
        <s v="SNI"/>
        <s v="SO"/>
        <s v="SPG"/>
        <s v="SPLS"/>
        <s v="SRCL"/>
        <s v="SRE"/>
        <s v="STI"/>
        <s v="STX"/>
        <s v="STZ"/>
        <s v="SWK"/>
        <s v="SWKS"/>
        <s v="SWN"/>
        <s v="SYF"/>
        <s v="SYK"/>
        <s v="SYMC"/>
        <s v="SYY"/>
        <s v="T"/>
        <s v="TAP"/>
        <s v="TDC"/>
        <s v="TDG"/>
        <s v="TEL"/>
        <s v="TGNA"/>
        <s v="TGT"/>
        <s v="TIF"/>
        <s v="TJX"/>
        <s v="TMK"/>
        <s v="TMO"/>
        <s v="TRIP"/>
        <s v="TRV"/>
        <s v="TSCO"/>
        <s v="TSN"/>
        <s v="TSO"/>
        <s v="TSS"/>
        <s v="TXN"/>
        <s v="TXT"/>
        <s v="UA"/>
        <s v="UAA"/>
        <s v="UAL"/>
        <s v="UDR"/>
        <s v="ULTA"/>
        <s v="UNH"/>
        <s v="UNM"/>
        <s v="UNP"/>
        <s v="UPS"/>
        <s v="URBN"/>
        <s v="USB"/>
        <s v="UTX"/>
        <s v="V"/>
        <s v="VAR"/>
        <s v="VFC"/>
        <s v="VIAB"/>
        <s v="VLO"/>
        <s v="VMC"/>
        <s v="VNO"/>
        <s v="VRSK"/>
        <s v="VRSN"/>
        <s v="VRTX"/>
        <s v="VTR"/>
        <s v="VZ"/>
        <s v="WAT"/>
        <s v="WDC"/>
        <s v="WEC"/>
        <s v="WFC"/>
        <s v="WFM"/>
        <s v="WHR"/>
        <s v="WM"/>
        <s v="WMB"/>
        <s v="WMT"/>
        <s v="WRK"/>
        <s v="WU"/>
        <s v="WY"/>
        <s v="WYN"/>
        <s v="WYNN"/>
        <s v="XEC"/>
        <s v="XEL"/>
        <s v="XL"/>
        <s v="XLNX"/>
        <s v="XOM"/>
        <s v="XRAY"/>
        <s v="XRX"/>
        <s v="XYL"/>
        <s v="YHOO"/>
        <s v="YUM"/>
        <s v="ZBH"/>
        <s v="ZION"/>
        <s v="ZTS"/>
      </sharedItems>
    </cacheField>
    <cacheField name="Years" numFmtId="0">
      <sharedItems count="4">
        <s v="Year 1"/>
        <s v="Year 2"/>
        <s v="Year 3"/>
        <s v="Year 4"/>
      </sharedItems>
    </cacheField>
    <cacheField name="Period Ending" numFmtId="14">
      <sharedItems containsSemiMixedTypes="0" containsNonDate="0" containsDate="1" containsString="0" minDate="2003-06-30T00:00:00" maxDate="2017-01-02T00:00:00" count="162">
        <d v="2012-12-31T00:00:00"/>
        <d v="2013-12-31T00:00:00"/>
        <d v="2014-12-31T00:00:00"/>
        <d v="2015-12-31T00:00:00"/>
        <d v="2012-12-29T00:00:00"/>
        <d v="2013-12-28T00:00:00"/>
        <d v="2015-01-03T00:00:00"/>
        <d v="2016-01-02T00:00:00"/>
        <d v="2013-09-28T00:00:00"/>
        <d v="2014-09-27T00:00:00"/>
        <d v="2015-09-26T00:00:00"/>
        <d v="2016-09-24T00:00:00"/>
        <d v="2013-09-30T00:00:00"/>
        <d v="2014-09-30T00:00:00"/>
        <d v="2015-09-30T00:00:00"/>
        <d v="2016-09-30T00:00:00"/>
        <d v="2013-11-29T00:00:00"/>
        <d v="2014-11-28T00:00:00"/>
        <d v="2015-11-27T00:00:00"/>
        <d v="2016-12-02T00:00:00"/>
        <d v="2013-11-02T00:00:00"/>
        <d v="2014-11-01T00:00:00"/>
        <d v="2015-10-31T00:00:00"/>
        <d v="2016-10-29T00:00:00"/>
        <d v="2013-01-31T00:00:00"/>
        <d v="2014-01-31T00:00:00"/>
        <d v="2015-01-31T00:00:00"/>
        <d v="2016-01-31T00:00:00"/>
        <d v="2016-12-31T00:00:00"/>
        <d v="2013-10-27T00:00:00"/>
        <d v="2014-10-26T00:00:00"/>
        <d v="2015-10-25T00:00:00"/>
        <d v="2016-10-30T00:00:00"/>
        <d v="2015-11-01T00:00:00"/>
        <d v="2013-08-31T00:00:00"/>
        <d v="2014-08-31T00:00:00"/>
        <d v="2015-08-31T00:00:00"/>
        <d v="2016-08-31T00:00:00"/>
        <d v="2014-08-30T00:00:00"/>
        <d v="2015-08-29T00:00:00"/>
        <d v="2016-08-27T00:00:00"/>
        <d v="2013-03-02T00:00:00"/>
        <d v="2014-03-01T00:00:00"/>
        <d v="2015-02-28T00:00:00"/>
        <d v="2016-02-27T00:00:00"/>
        <d v="2012-03-03T00:00:00"/>
        <d v="2014-02-01T00:00:00"/>
        <d v="2016-01-30T00:00:00"/>
        <d v="2013-05-26T00:00:00"/>
        <d v="2014-05-25T00:00:00"/>
        <d v="2015-05-31T00:00:00"/>
        <d v="2016-05-29T00:00:00"/>
        <d v="2013-06-30T00:00:00"/>
        <d v="2014-06-30T00:00:00"/>
        <d v="2015-06-30T00:00:00"/>
        <d v="2016-06-30T00:00:00"/>
        <d v="2013-11-30T00:00:00"/>
        <d v="2014-11-30T00:00:00"/>
        <d v="2015-11-30T00:00:00"/>
        <d v="2016-11-30T00:00:00"/>
        <d v="2013-10-31T00:00:00"/>
        <d v="2014-10-31T00:00:00"/>
        <d v="2016-10-31T00:00:00"/>
        <d v="2013-09-01T00:00:00"/>
        <d v="2015-08-30T00:00:00"/>
        <d v="2016-08-28T00:00:00"/>
        <d v="2003-06-30T00:00:00"/>
        <d v="2004-06-30T00:00:00"/>
        <d v="2006-02-28T00:00:00"/>
        <d v="2007-02-28T00:00:00"/>
        <d v="2013-07-28T00:00:00"/>
        <d v="2014-08-03T00:00:00"/>
        <d v="2015-08-02T00:00:00"/>
        <d v="2016-07-31T00:00:00"/>
        <d v="2013-07-27T00:00:00"/>
        <d v="2014-07-26T00:00:00"/>
        <d v="2015-07-25T00:00:00"/>
        <d v="2016-07-30T00:00:00"/>
        <d v="2015-04-03T00:00:00"/>
        <d v="2016-04-01T00:00:00"/>
        <d v="2014-12-26T00:00:00"/>
        <d v="2015-12-25T00:00:00"/>
        <d v="2016-12-30T00:00:00"/>
        <d v="2013-05-31T00:00:00"/>
        <d v="2014-05-31T00:00:00"/>
        <d v="2016-05-31T00:00:00"/>
        <d v="2012-11-30T00:00:00"/>
        <d v="2013-02-01T00:00:00"/>
        <d v="2015-01-30T00:00:00"/>
        <d v="2016-01-29T00:00:00"/>
        <d v="2015-10-03T00:00:00"/>
        <d v="2016-10-01T00:00:00"/>
        <d v="2013-02-02T00:00:00"/>
        <d v="2013-03-31T00:00:00"/>
        <d v="2014-03-31T00:00:00"/>
        <d v="2015-03-31T00:00:00"/>
        <d v="2016-03-31T00:00:00"/>
        <d v="2014-12-27T00:00:00"/>
        <d v="2015-12-26T00:00:00"/>
        <d v="2013-12-29T00:00:00"/>
        <d v="2014-12-28T00:00:00"/>
        <d v="2015-12-27T00:00:00"/>
        <d v="2013-02-03T00:00:00"/>
        <d v="2014-02-02T00:00:00"/>
        <d v="2015-02-01T00:00:00"/>
        <d v="2013-04-30T00:00:00"/>
        <d v="2014-04-30T00:00:00"/>
        <d v="2015-04-30T00:00:00"/>
        <d v="2016-04-30T00:00:00"/>
        <d v="2013-06-28T00:00:00"/>
        <d v="2014-06-27T00:00:00"/>
        <d v="2015-07-03T00:00:00"/>
        <d v="2016-07-01T00:00:00"/>
        <d v="2016-01-03T00:00:00"/>
        <d v="2017-01-01T00:00:00"/>
        <d v="2013-07-31T00:00:00"/>
        <d v="2014-07-31T00:00:00"/>
        <d v="2015-07-31T00:00:00"/>
        <d v="2013-09-27T00:00:00"/>
        <d v="2014-09-26T00:00:00"/>
        <d v="2015-10-02T00:00:00"/>
        <d v="2013-02-28T00:00:00"/>
        <d v="2014-02-28T00:00:00"/>
        <d v="2016-02-29T00:00:00"/>
        <d v="2013-03-30T00:00:00"/>
        <d v="2014-03-29T00:00:00"/>
        <d v="2015-03-28T00:00:00"/>
        <d v="2016-04-02T00:00:00"/>
        <d v="2014-06-29T00:00:00"/>
        <d v="2015-06-28T00:00:00"/>
        <d v="2016-07-03T00:00:00"/>
        <d v="2016-06-26T00:00:00"/>
        <d v="2013-08-29T00:00:00"/>
        <d v="2014-08-28T00:00:00"/>
        <d v="2015-09-03T00:00:00"/>
        <d v="2016-09-01T00:00:00"/>
        <d v="2013-04-26T00:00:00"/>
        <d v="2014-04-25T00:00:00"/>
        <d v="2015-04-24T00:00:00"/>
        <d v="2016-04-29T00:00:00"/>
        <d v="2013-01-27T00:00:00"/>
        <d v="2014-01-26T00:00:00"/>
        <d v="2015-01-25T00:00:00"/>
        <d v="2013-04-27T00:00:00"/>
        <d v="2014-04-26T00:00:00"/>
        <d v="2015-04-25T00:00:00"/>
        <d v="2012-12-30T00:00:00"/>
        <d v="2013-09-29T00:00:00"/>
        <d v="2014-09-28T00:00:00"/>
        <d v="2015-09-27T00:00:00"/>
        <d v="2016-09-25T00:00:00"/>
        <d v="2016-10-02T00:00:00"/>
        <d v="2015-02-02T00:00:00"/>
        <d v="2014-10-03T00:00:00"/>
        <d v="2013-03-29T00:00:00"/>
        <d v="2014-03-28T00:00:00"/>
        <d v="2013-06-29T00:00:00"/>
        <d v="2014-06-28T00:00:00"/>
        <d v="2015-06-27T00:00:00"/>
        <d v="2016-07-02T00:00:00"/>
        <d v="2015-09-25T00:00:00"/>
        <d v="2013-10-03T00:00:00"/>
      </sharedItems>
      <fieldGroup par="17" base="3">
        <rangePr groupBy="months" startDate="2003-06-30T00:00:00" endDate="2017-01-02T00:00:00"/>
        <groupItems count="14">
          <s v="&lt;6/30/03"/>
          <s v="Jan"/>
          <s v="Feb"/>
          <s v="Mar"/>
          <s v="Apr"/>
          <s v="May"/>
          <s v="Jun"/>
          <s v="Jul"/>
          <s v="Aug"/>
          <s v="Sep"/>
          <s v="Oct"/>
          <s v="Nov"/>
          <s v="Dec"/>
          <s v="&gt;1/2/17"/>
        </groupItems>
      </fieldGroup>
    </cacheField>
    <cacheField name=" Total Revenue " numFmtId="6">
      <sharedItems containsSemiMixedTypes="0" containsString="0" containsNumber="1" containsInteger="1" minValue="1514000" maxValue="485651000000"/>
    </cacheField>
    <cacheField name=" Cost of Goods Sold " numFmtId="0">
      <sharedItems containsSemiMixedTypes="0" containsString="0" containsNumber="1" containsInteger="1" minValue="0" maxValue="365086000000"/>
    </cacheField>
    <cacheField name="Gross Profit" numFmtId="6">
      <sharedItems containsSemiMixedTypes="0" containsString="0" containsNumber="1" containsInteger="1" minValue="-12647000000" maxValue="149453000000"/>
    </cacheField>
    <cacheField name="Gross Margin" numFmtId="2">
      <sharedItems containsSemiMixedTypes="0" containsString="0" containsNumber="1" minValue="-0.79656106317314346" maxValue="1"/>
    </cacheField>
    <cacheField name=" Sales, General and Admin. " numFmtId="0">
      <sharedItems containsMixedTypes="1" containsNumber="1" containsInteger="1" minValue="-487000000" maxValue="97041000000"/>
    </cacheField>
    <cacheField name=" Research and Development " numFmtId="0">
      <sharedItems containsMixedTypes="1" containsNumber="1" containsInteger="1" minValue="0" maxValue="12740000000"/>
    </cacheField>
    <cacheField name=" Other Operating Items " numFmtId="0">
      <sharedItems containsMixedTypes="1" containsNumber="1" containsInteger="1" minValue="-87159000" maxValue="54872000000"/>
    </cacheField>
    <cacheField name="Total Operating Expenses" numFmtId="6">
      <sharedItems containsSemiMixedTypes="0" containsString="0" containsNumber="1" containsInteger="1" minValue="-487000000" maxValue="97732000000"/>
    </cacheField>
    <cacheField name="Operating Profit" numFmtId="6">
      <sharedItems containsSemiMixedTypes="0" containsString="0" containsNumber="1" containsInteger="1" minValue="-25845000000" maxValue="71230000000"/>
    </cacheField>
    <cacheField name="Operating Margin" numFmtId="164">
      <sharedItems containsSemiMixedTypes="0" containsString="0" containsNumber="1" minValue="-4.0490365032116555" maxValue="0.67995342994577035"/>
    </cacheField>
    <cacheField name="GICS Sector" numFmtId="0">
      <sharedItems count="11">
        <s v="Industrials"/>
        <s v="Consumer Discretionary"/>
        <s v="Information Technology"/>
        <s v="Health Care"/>
        <s v="Consumer Staples"/>
        <s v="Utilities"/>
        <s v="Financials"/>
        <s v="Real Estate"/>
        <s v="Materials"/>
        <s v="Energy"/>
        <s v="Telecommunications Services"/>
      </sharedItems>
    </cacheField>
    <cacheField name="GICS Sub Industry" numFmtId="0">
      <sharedItems count="120">
        <s v="Airlines"/>
        <s v="Automotive Retail"/>
        <s v="Computer Hardware"/>
        <s v="Pharmaceuticals"/>
        <s v="Health Care Distributors"/>
        <s v="Health Care Equipment"/>
        <s v="Application Software"/>
        <s v="Semiconductors"/>
        <s v="Agricultural Products"/>
        <s v="Data Processing &amp; Outsourced Services"/>
        <s v="MultiUtilities"/>
        <s v="Electric Utilities"/>
        <s v="Life &amp; Health Insurance"/>
        <s v="Property &amp; Casualty Insurance"/>
        <s v="REITs"/>
        <s v="Multi-line Insurance"/>
        <s v="Internet Software &amp; Services"/>
        <s v="Specialty Chemicals"/>
        <s v="Building Products"/>
        <s v="Biotechnology"/>
        <s v="Semiconductor Equipment"/>
        <s v="Electrical Components &amp; Equipment"/>
        <s v="Asset Management &amp; Custody Banks"/>
        <s v="Specialized REITs"/>
        <s v="Internet &amp; Direct Marketing Retail"/>
        <s v="Specialty Stores"/>
        <s v="Managed Health Care"/>
        <s v="Oil &amp; Gas Exploration &amp; Production"/>
        <s v="Industrial Gases"/>
        <s v="Electronic Components"/>
        <s v="Aerospace &amp; Defense"/>
        <s v="Home Entertainment Software"/>
        <s v="Paper Packaging"/>
        <s v="Water Utilities"/>
        <s v="Consumer Finance"/>
        <s v="Banks"/>
        <s v="Computer &amp; Electronics Retail"/>
        <s v="Oil &amp; Gas Equipment &amp; Services"/>
        <s v="Metal &amp; Glass Containers"/>
        <s v="Auto Parts &amp; Equipment"/>
        <s v="Packaged Foods &amp; Meats"/>
        <s v="Construction &amp; Farm Machinery &amp; Heavy Trucks"/>
        <s v="Real Estate Services"/>
        <s v="Hotels, Resorts &amp; Cruise Lines"/>
        <s v="Health Care Technology"/>
        <s v="Fertilizers &amp; Agricultural Chemicals"/>
        <s v="Regional Banks"/>
        <s v="Household Products"/>
        <s v="Integrated Oil &amp; Gas"/>
        <s v="Air Freight &amp; Logistics"/>
        <s v="Cable &amp; Satellite"/>
        <s v="Restaurants"/>
        <s v="Industrial Machinery"/>
        <s v="Industrial Conglomerates"/>
        <s v="Health Care Supplies"/>
        <s v="Hypermarkets &amp; Super Centers"/>
        <s v="Personal Products"/>
        <s v="Networking Equipment"/>
        <s v="IT Consulting &amp; Other Services"/>
        <s v="Railroads"/>
        <s v="Diversified Support Services"/>
        <s v="Integrated Telecommunications Services"/>
        <s v="Drug Retail"/>
        <s v="Diversified Chemicals"/>
        <s v="General Merchandise Stores"/>
        <s v="Health Care Facilities"/>
        <s v="Homebuilding"/>
        <s v="Broadcasting &amp; Cable TV"/>
        <s v="Research &amp; Consulting Services"/>
        <s v="Soft Drinks"/>
        <s v="Residential REITs"/>
        <s v="Investment Banking &amp; Brokerage"/>
        <s v="Automobile Manufacturers"/>
        <s v="Copper"/>
        <s v="Apparel Retail"/>
        <s v="Electronic Equipment &amp; Instruments"/>
        <s v="Diversified Commercial Services"/>
        <s v="Retail REITs"/>
        <s v="Consumer Electronics"/>
        <s v="Tires &amp; Rubber"/>
        <s v="Industrial Materials"/>
        <s v="Leisure Products"/>
        <s v="Apparel, Accessories &amp; Luxury Goods"/>
        <s v="Home Improvement Retail"/>
        <s v="Motorcycle Manufacturers"/>
        <s v="Oil &amp; Gas Drilling"/>
        <s v="Technology Hardware, Storage &amp; Peripherals"/>
        <s v="Telecommunications Equipment"/>
        <s v="Life Sciences Tools &amp; Services"/>
        <s v="Advertising"/>
        <s v="Trucking"/>
        <s v="Department Stores"/>
        <s v="Oil &amp; Gas Refining &amp; Marketing &amp; Transportation"/>
        <s v="Food Retail"/>
        <s v="Distributors"/>
        <s v="Multi-Sector Holdings"/>
        <s v="Alternative Carriers"/>
        <s v="Diversified Financial Services"/>
        <s v="Home Furnishings"/>
        <s v="Construction Materials"/>
        <s v="Insurance Brokers"/>
        <s v="Tobacco"/>
        <s v="Systems Software"/>
        <s v="Gold"/>
        <s v="Steel"/>
        <s v="Housewares &amp; Specialties"/>
        <s v="Thrifts &amp; Mortgage Finance"/>
        <s v="Technology, Hardware, Software and Supplies"/>
        <s v="Human Resource &amp; Employment Services"/>
        <s v="Office REITs"/>
        <s v="Household Appliances"/>
        <s v="Computer Storage &amp; Peripherals"/>
        <s v="Distillers &amp; Vintners"/>
        <s v="Food Distributors"/>
        <s v="Brewers"/>
        <s v="Electronic Manufacturing Services"/>
        <s v="Publishing"/>
        <s v="Specialty Retail"/>
        <s v="Environmental Services"/>
        <s v="Casinos &amp; Gaming"/>
      </sharedItems>
    </cacheField>
    <cacheField name="Quarters" numFmtId="0" databaseField="0">
      <fieldGroup base="3">
        <rangePr groupBy="quarters" startDate="2003-06-30T00:00:00" endDate="2017-01-02T00:00:00"/>
        <groupItems count="6">
          <s v="&lt;6/30/03"/>
          <s v="Qtr1"/>
          <s v="Qtr2"/>
          <s v="Qtr3"/>
          <s v="Qtr4"/>
          <s v="&gt;1/2/17"/>
        </groupItems>
      </fieldGroup>
    </cacheField>
    <cacheField name="Years2" numFmtId="0" databaseField="0">
      <fieldGroup base="3">
        <rangePr groupBy="years" startDate="2003-06-30T00:00:00" endDate="2017-01-02T00:00:00"/>
        <groupItems count="17">
          <s v="&lt;6/30/03"/>
          <s v="2003"/>
          <s v="2004"/>
          <s v="2005"/>
          <s v="2006"/>
          <s v="2007"/>
          <s v="2008"/>
          <s v="2009"/>
          <s v="2010"/>
          <s v="2011"/>
          <s v="2012"/>
          <s v="2013"/>
          <s v="2014"/>
          <s v="2015"/>
          <s v="2016"/>
          <s v="2017"/>
          <s v="&gt;1/2/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10">
  <r>
    <x v="0"/>
    <x v="0"/>
    <x v="0"/>
    <x v="0"/>
    <n v="10499000000"/>
    <n v="14356000000"/>
    <n v="0.57759002212834432"/>
    <n v="12977000000"/>
    <s v=" $-   "/>
    <n v="845000000"/>
    <n v="13822000000"/>
    <n v="534000000"/>
    <n v="2.1484610742305371E-2"/>
    <x v="0"/>
    <x v="0"/>
  </r>
  <r>
    <x v="0"/>
    <x v="1"/>
    <x v="1"/>
    <x v="1"/>
    <n v="11019000000"/>
    <n v="15724000000"/>
    <n v="0.58796694462102228"/>
    <n v="12913000000"/>
    <s v=" $-   "/>
    <n v="853000000"/>
    <n v="13766000000"/>
    <n v="1958000000"/>
    <n v="7.3215420857794561E-2"/>
    <x v="0"/>
    <x v="0"/>
  </r>
  <r>
    <x v="0"/>
    <x v="2"/>
    <x v="2"/>
    <x v="2"/>
    <n v="15620000000"/>
    <n v="27030000000"/>
    <n v="0.63376318874560378"/>
    <n v="20686000000"/>
    <s v=" $-   "/>
    <n v="1295000000"/>
    <n v="21981000000"/>
    <n v="5049000000"/>
    <n v="0.11838218053927316"/>
    <x v="0"/>
    <x v="0"/>
  </r>
  <r>
    <x v="0"/>
    <x v="3"/>
    <x v="3"/>
    <x v="3"/>
    <n v="11096000000"/>
    <n v="29894000000"/>
    <n v="0.72929982922664061"/>
    <n v="21275000000"/>
    <s v=" $-   "/>
    <n v="1364000000"/>
    <n v="22639000000"/>
    <n v="7255000000"/>
    <n v="0.17699438887533545"/>
    <x v="0"/>
    <x v="0"/>
  </r>
  <r>
    <x v="1"/>
    <x v="0"/>
    <x v="4"/>
    <x v="4"/>
    <n v="3106967000"/>
    <n v="3098036000"/>
    <n v="0.49928033878468714"/>
    <n v="2440721000"/>
    <s v=" $-   "/>
    <s v=" $-   "/>
    <n v="2440721000"/>
    <n v="657315000"/>
    <n v="0.10593306723622857"/>
    <x v="1"/>
    <x v="1"/>
  </r>
  <r>
    <x v="1"/>
    <x v="1"/>
    <x v="5"/>
    <x v="5"/>
    <n v="3241668000"/>
    <n v="3252146000"/>
    <n v="0.50080676779470434"/>
    <n v="2591828000"/>
    <s v=" $-   "/>
    <s v=" $-   "/>
    <n v="2591828000"/>
    <n v="660318000"/>
    <n v="0.10168415664507792"/>
    <x v="1"/>
    <x v="1"/>
  </r>
  <r>
    <x v="1"/>
    <x v="2"/>
    <x v="6"/>
    <x v="6"/>
    <n v="5390248000"/>
    <n v="4453613000"/>
    <n v="0.45242542534885444"/>
    <n v="3601903000"/>
    <s v=" $-   "/>
    <s v=" $-   "/>
    <n v="3601903000"/>
    <n v="851710000"/>
    <n v="8.6521944996988481E-2"/>
    <x v="1"/>
    <x v="1"/>
  </r>
  <r>
    <x v="1"/>
    <x v="3"/>
    <x v="7"/>
    <x v="7"/>
    <n v="5314246000"/>
    <n v="4422772000"/>
    <n v="0.45422243237097848"/>
    <n v="3596992000"/>
    <s v=" $-   "/>
    <s v=" $-   "/>
    <n v="3596992000"/>
    <n v="825780000"/>
    <n v="8.4808305787254373E-2"/>
    <x v="1"/>
    <x v="1"/>
  </r>
  <r>
    <x v="2"/>
    <x v="0"/>
    <x v="8"/>
    <x v="8"/>
    <n v="106606000000"/>
    <n v="64304000000"/>
    <n v="0.37624480720847231"/>
    <n v="10830000000"/>
    <n v="4475000000"/>
    <s v=" $-   "/>
    <n v="15305000000"/>
    <n v="48999000000"/>
    <n v="0.28669475162366159"/>
    <x v="2"/>
    <x v="2"/>
  </r>
  <r>
    <x v="2"/>
    <x v="1"/>
    <x v="9"/>
    <x v="9"/>
    <n v="112258000000"/>
    <n v="70537000000"/>
    <n v="0.38588035777783858"/>
    <n v="11993000000"/>
    <n v="6041000000"/>
    <s v=" $-   "/>
    <n v="18034000000"/>
    <n v="52503000000"/>
    <n v="0.28722339232473537"/>
    <x v="2"/>
    <x v="2"/>
  </r>
  <r>
    <x v="2"/>
    <x v="2"/>
    <x v="10"/>
    <x v="10"/>
    <n v="140089000000"/>
    <n v="93626000000"/>
    <n v="0.40059902017414373"/>
    <n v="14329000000"/>
    <n v="8067000000"/>
    <s v=" $-   "/>
    <n v="22396000000"/>
    <n v="71230000000"/>
    <n v="0.30477290717326661"/>
    <x v="2"/>
    <x v="2"/>
  </r>
  <r>
    <x v="2"/>
    <x v="3"/>
    <x v="11"/>
    <x v="11"/>
    <n v="131376000000"/>
    <n v="84263000000"/>
    <n v="0.39075955648097049"/>
    <n v="14194000000"/>
    <n v="10045000000"/>
    <s v=" $-   "/>
    <n v="24239000000"/>
    <n v="60024000000"/>
    <n v="0.27835410106706115"/>
    <x v="2"/>
    <x v="2"/>
  </r>
  <r>
    <x v="3"/>
    <x v="0"/>
    <x v="0"/>
    <x v="12"/>
    <n v="4508000000"/>
    <n v="13872000000"/>
    <n v="0.75473340587595206"/>
    <n v="4989000000"/>
    <n v="2778000000"/>
    <s v=" $-   "/>
    <n v="7767000000"/>
    <n v="6105000000"/>
    <n v="0.33215451577801958"/>
    <x v="3"/>
    <x v="3"/>
  </r>
  <r>
    <x v="3"/>
    <x v="1"/>
    <x v="1"/>
    <x v="13"/>
    <n v="4581000000"/>
    <n v="14209000000"/>
    <n v="0.75620010643959557"/>
    <n v="5352000000"/>
    <n v="2855000000"/>
    <s v=" $-   "/>
    <n v="8207000000"/>
    <n v="6002000000"/>
    <n v="0.31942522618414049"/>
    <x v="3"/>
    <x v="3"/>
  </r>
  <r>
    <x v="3"/>
    <x v="2"/>
    <x v="2"/>
    <x v="14"/>
    <n v="4426000000"/>
    <n v="15534000000"/>
    <n v="0.77825651302605214"/>
    <n v="8474000000"/>
    <n v="3297000000"/>
    <s v=" $-   "/>
    <n v="11771000000"/>
    <n v="3763000000"/>
    <n v="0.18852705410821644"/>
    <x v="3"/>
    <x v="3"/>
  </r>
  <r>
    <x v="3"/>
    <x v="3"/>
    <x v="3"/>
    <x v="15"/>
    <n v="4500000000"/>
    <n v="18359000000"/>
    <n v="0.803140994794173"/>
    <n v="6387000000"/>
    <n v="4285000000"/>
    <s v=" $-   "/>
    <n v="10672000000"/>
    <n v="7687000000"/>
    <n v="0.33627892733715387"/>
    <x v="3"/>
    <x v="3"/>
  </r>
  <r>
    <x v="4"/>
    <x v="0"/>
    <x v="12"/>
    <x v="16"/>
    <n v="85451348000"/>
    <n v="2507819000"/>
    <n v="2.8511172689936859E-2"/>
    <n v="1447234000"/>
    <s v=" $-   "/>
    <n v="162186000"/>
    <n v="1609420000"/>
    <n v="898399000"/>
    <n v="1.0213818873477963E-2"/>
    <x v="3"/>
    <x v="4"/>
  </r>
  <r>
    <x v="4"/>
    <x v="1"/>
    <x v="13"/>
    <x v="17"/>
    <n v="116586761000"/>
    <n v="2982366000"/>
    <n v="2.4942609140234051E-2"/>
    <n v="2011595000"/>
    <s v=" $-   "/>
    <n v="188680000"/>
    <n v="2200275000"/>
    <n v="782091000"/>
    <n v="6.5409108490020167E-3"/>
    <x v="3"/>
    <x v="4"/>
  </r>
  <r>
    <x v="4"/>
    <x v="2"/>
    <x v="14"/>
    <x v="18"/>
    <n v="132432490000"/>
    <n v="3529313000"/>
    <n v="2.5958121487988817E-2"/>
    <n v="2858458000"/>
    <s v=" $-   "/>
    <n v="248635000"/>
    <n v="3107093000"/>
    <n v="422220000"/>
    <n v="3.1054310157978709E-3"/>
    <x v="3"/>
    <x v="4"/>
  </r>
  <r>
    <x v="4"/>
    <x v="3"/>
    <x v="15"/>
    <x v="19"/>
    <n v="142577080000"/>
    <n v="4272606000"/>
    <n v="2.9095097962960614E-2"/>
    <n v="2382097000"/>
    <s v=" $-   "/>
    <n v="364735000"/>
    <n v="2746832000"/>
    <n v="1525774000"/>
    <n v="1.0390039240533343E-2"/>
    <x v="3"/>
    <x v="4"/>
  </r>
  <r>
    <x v="5"/>
    <x v="0"/>
    <x v="0"/>
    <x v="20"/>
    <n v="8899000000"/>
    <n v="10151000000"/>
    <n v="0.53286089238845147"/>
    <n v="6735000000"/>
    <n v="1461000000"/>
    <n v="595000000"/>
    <n v="8791000000"/>
    <n v="1360000000"/>
    <n v="7.1391076115485563E-2"/>
    <x v="3"/>
    <x v="5"/>
  </r>
  <r>
    <x v="5"/>
    <x v="1"/>
    <x v="1"/>
    <x v="21"/>
    <n v="9193000000"/>
    <n v="10464000000"/>
    <n v="0.53232945006867782"/>
    <n v="6372000000"/>
    <n v="1371000000"/>
    <n v="588000000"/>
    <n v="8331000000"/>
    <n v="2133000000"/>
    <n v="0.10851096301571959"/>
    <x v="3"/>
    <x v="5"/>
  </r>
  <r>
    <x v="5"/>
    <x v="2"/>
    <x v="2"/>
    <x v="22"/>
    <n v="9218000000"/>
    <n v="11029000000"/>
    <n v="0.54472267496419224"/>
    <n v="6530000000"/>
    <n v="1345000000"/>
    <n v="555000000"/>
    <n v="8430000000"/>
    <n v="2599000000"/>
    <n v="0.12836469600434633"/>
    <x v="3"/>
    <x v="5"/>
  </r>
  <r>
    <x v="5"/>
    <x v="3"/>
    <x v="3"/>
    <x v="23"/>
    <n v="8747000000"/>
    <n v="11658000000"/>
    <n v="0.57133055623621654"/>
    <n v="6785000000"/>
    <n v="1405000000"/>
    <n v="601000000"/>
    <n v="8791000000"/>
    <n v="2867000000"/>
    <n v="0.14050477824062729"/>
    <x v="3"/>
    <x v="5"/>
  </r>
  <r>
    <x v="6"/>
    <x v="0"/>
    <x v="16"/>
    <x v="24"/>
    <n v="586557000"/>
    <n v="3468683000"/>
    <n v="0.85535825253252584"/>
    <n v="2140578000"/>
    <n v="826631000"/>
    <n v="52254000"/>
    <n v="3019463000"/>
    <n v="449220000"/>
    <n v="0.11077519456308381"/>
    <x v="2"/>
    <x v="6"/>
  </r>
  <r>
    <x v="6"/>
    <x v="1"/>
    <x v="17"/>
    <x v="25"/>
    <n v="622080000"/>
    <n v="3524985000"/>
    <n v="0.84999511702854913"/>
    <n v="2195640000"/>
    <n v="844353000"/>
    <n v="52424000"/>
    <n v="3092417000"/>
    <n v="432568000"/>
    <n v="0.10430702195408077"/>
    <x v="2"/>
    <x v="6"/>
  </r>
  <r>
    <x v="6"/>
    <x v="2"/>
    <x v="18"/>
    <x v="26"/>
    <n v="744317000"/>
    <n v="4051194000"/>
    <n v="0.84478880352896701"/>
    <n v="2215161000"/>
    <n v="862730000"/>
    <n v="68649000"/>
    <n v="3146540000"/>
    <n v="904654000"/>
    <n v="0.18864600665080322"/>
    <x v="2"/>
    <x v="6"/>
  </r>
  <r>
    <x v="6"/>
    <x v="3"/>
    <x v="19"/>
    <x v="27"/>
    <n v="819908000"/>
    <n v="5034522000"/>
    <n v="0.8599508406454599"/>
    <n v="2487907000"/>
    <n v="975987000"/>
    <n v="78534000"/>
    <n v="3542428000"/>
    <n v="1492094000"/>
    <n v="0.25486580247778179"/>
    <x v="2"/>
    <x v="6"/>
  </r>
  <r>
    <x v="7"/>
    <x v="0"/>
    <x v="20"/>
    <x v="28"/>
    <n v="941278000"/>
    <n v="1692411000"/>
    <n v="0.64260092972252991"/>
    <n v="396233000"/>
    <n v="513035000"/>
    <n v="220000"/>
    <n v="909488000"/>
    <n v="782923000"/>
    <n v="0.29727238105941894"/>
    <x v="2"/>
    <x v="7"/>
  </r>
  <r>
    <x v="7"/>
    <x v="1"/>
    <x v="21"/>
    <x v="29"/>
    <n v="1034585000"/>
    <n v="1830188000"/>
    <n v="0.6388596932462014"/>
    <n v="454676000"/>
    <n v="559686000"/>
    <n v="26020000"/>
    <n v="1040382000"/>
    <n v="789806000"/>
    <n v="0.27569584047322421"/>
    <x v="2"/>
    <x v="7"/>
  </r>
  <r>
    <x v="7"/>
    <x v="2"/>
    <x v="22"/>
    <x v="30"/>
    <n v="1175830000"/>
    <n v="2259262000"/>
    <n v="0.65770057978068708"/>
    <n v="702644000"/>
    <n v="637459000"/>
    <n v="88318000"/>
    <n v="1428421000"/>
    <n v="830841000"/>
    <n v="0.24186863117494378"/>
    <x v="2"/>
    <x v="7"/>
  </r>
  <r>
    <x v="7"/>
    <x v="3"/>
    <x v="23"/>
    <x v="31"/>
    <n v="1194236000"/>
    <n v="2227173000"/>
    <n v="0.65095199083184729"/>
    <n v="461438000"/>
    <n v="653816000"/>
    <n v="70123000"/>
    <n v="1185377000"/>
    <n v="1041796000"/>
    <n v="0.30449326578611324"/>
    <x v="2"/>
    <x v="7"/>
  </r>
  <r>
    <x v="8"/>
    <x v="0"/>
    <x v="0"/>
    <x v="32"/>
    <n v="86936000000"/>
    <n v="3623000000"/>
    <n v="4.0007067215848235E-2"/>
    <n v="1665000000"/>
    <s v=" $-   "/>
    <s v=" $-   "/>
    <n v="1665000000"/>
    <n v="1958000000"/>
    <n v="2.1621263485683367E-2"/>
    <x v="4"/>
    <x v="8"/>
  </r>
  <r>
    <x v="8"/>
    <x v="1"/>
    <x v="1"/>
    <x v="33"/>
    <n v="85915000000"/>
    <n v="3889000000"/>
    <n v="4.330542069395571E-2"/>
    <n v="1759000000"/>
    <s v=" $-   "/>
    <s v=" $-   "/>
    <n v="1759000000"/>
    <n v="2130000000"/>
    <n v="2.3718319896663845E-2"/>
    <x v="4"/>
    <x v="8"/>
  </r>
  <r>
    <x v="8"/>
    <x v="2"/>
    <x v="2"/>
    <x v="34"/>
    <n v="76433000000"/>
    <n v="4768000000"/>
    <n v="5.8718488688562998E-2"/>
    <n v="1907000000"/>
    <s v=" $-   "/>
    <s v=" $-   "/>
    <n v="1907000000"/>
    <n v="2861000000"/>
    <n v="3.5233556236992154E-2"/>
    <x v="4"/>
    <x v="8"/>
  </r>
  <r>
    <x v="8"/>
    <x v="3"/>
    <x v="3"/>
    <x v="35"/>
    <n v="63682000000"/>
    <n v="4020000000"/>
    <n v="5.9377861806150456E-2"/>
    <n v="2010000000"/>
    <s v=" $-   "/>
    <s v=" $-   "/>
    <n v="2010000000"/>
    <n v="2010000000"/>
    <n v="2.9688930903075242E-2"/>
    <x v="4"/>
    <x v="8"/>
  </r>
  <r>
    <x v="9"/>
    <x v="0"/>
    <x v="0"/>
    <x v="36"/>
    <n v="2392091000"/>
    <n v="1249299000"/>
    <n v="0.34308299852528845"/>
    <n v="108059000"/>
    <s v=" $-   "/>
    <n v="166876000"/>
    <n v="274935000"/>
    <n v="974364000"/>
    <n v="0.26758023721710666"/>
    <x v="2"/>
    <x v="9"/>
  </r>
  <r>
    <x v="9"/>
    <x v="1"/>
    <x v="1"/>
    <x v="37"/>
    <n v="2894917000"/>
    <n v="1424146000"/>
    <n v="0.32973494482483812"/>
    <n v="109115000"/>
    <s v=" $-   "/>
    <n v="216119000"/>
    <n v="325234000"/>
    <n v="1098912000"/>
    <n v="0.25443296381645741"/>
    <x v="2"/>
    <x v="9"/>
  </r>
  <r>
    <x v="9"/>
    <x v="2"/>
    <x v="2"/>
    <x v="38"/>
    <n v="3643979000"/>
    <n v="1658961000"/>
    <n v="0.31283797289805282"/>
    <n v="247412000"/>
    <s v=" $-   "/>
    <n v="313082000"/>
    <n v="560494000"/>
    <n v="1098467000"/>
    <n v="0.20714301877826263"/>
    <x v="2"/>
    <x v="9"/>
  </r>
  <r>
    <x v="9"/>
    <x v="3"/>
    <x v="3"/>
    <x v="39"/>
    <n v="4482700000"/>
    <n v="1957046000"/>
    <n v="0.30390111659683472"/>
    <n v="203046000"/>
    <s v=" $-   "/>
    <n v="492140000"/>
    <n v="695186000"/>
    <n v="1261860000"/>
    <n v="0.19594872220115514"/>
    <x v="2"/>
    <x v="9"/>
  </r>
  <r>
    <x v="10"/>
    <x v="0"/>
    <x v="24"/>
    <x v="40"/>
    <n v="238500000"/>
    <n v="2073700000"/>
    <n v="0.89685148343568899"/>
    <n v="1081800000"/>
    <n v="600000000"/>
    <n v="42100000"/>
    <n v="1723900000"/>
    <n v="349800000"/>
    <n v="0.15128449096098953"/>
    <x v="2"/>
    <x v="6"/>
  </r>
  <r>
    <x v="10"/>
    <x v="1"/>
    <x v="25"/>
    <x v="41"/>
    <n v="274300000"/>
    <n v="1999600000"/>
    <n v="0.87937024495360394"/>
    <n v="1054400000"/>
    <n v="611100000"/>
    <n v="36500000"/>
    <n v="1702000000"/>
    <n v="297600000"/>
    <n v="0.1308764677426448"/>
    <x v="2"/>
    <x v="6"/>
  </r>
  <r>
    <x v="10"/>
    <x v="2"/>
    <x v="26"/>
    <x v="42"/>
    <n v="342100000"/>
    <n v="2170100000"/>
    <n v="0.86382453626303635"/>
    <n v="1281300000"/>
    <n v="725200000"/>
    <n v="39800000"/>
    <n v="2046300000"/>
    <n v="123800000"/>
    <n v="4.9279515962104926E-2"/>
    <x v="2"/>
    <x v="6"/>
  </r>
  <r>
    <x v="10"/>
    <x v="3"/>
    <x v="27"/>
    <x v="43"/>
    <n v="370700000"/>
    <n v="2133400000"/>
    <n v="0.85196278103909595"/>
    <n v="1308900000"/>
    <n v="790000000"/>
    <n v="33200000"/>
    <n v="2132100000"/>
    <n v="1300000"/>
    <n v="5.1914859630206457E-4"/>
    <x v="2"/>
    <x v="6"/>
  </r>
  <r>
    <x v="11"/>
    <x v="0"/>
    <x v="0"/>
    <x v="44"/>
    <n v="3477000000"/>
    <n v="2304000000"/>
    <n v="0.39854696419304614"/>
    <n v="443000000"/>
    <s v=" $-   "/>
    <n v="673000000"/>
    <n v="1116000000"/>
    <n v="1188000000"/>
    <n v="0.20550077841203945"/>
    <x v="5"/>
    <x v="10"/>
  </r>
  <r>
    <x v="11"/>
    <x v="1"/>
    <x v="1"/>
    <x v="45"/>
    <n v="3490000000"/>
    <n v="2348000000"/>
    <n v="0.40219253168893454"/>
    <n v="458000000"/>
    <s v=" $-   "/>
    <n v="706000000"/>
    <n v="1164000000"/>
    <n v="1184000000"/>
    <n v="0.20280918122644742"/>
    <x v="5"/>
    <x v="10"/>
  </r>
  <r>
    <x v="11"/>
    <x v="2"/>
    <x v="2"/>
    <x v="46"/>
    <n v="3586000000"/>
    <n v="2467000000"/>
    <n v="0.40756649595242034"/>
    <n v="468000000"/>
    <s v=" $-   "/>
    <n v="745000000"/>
    <n v="1213000000"/>
    <n v="1254000000"/>
    <n v="0.20716999834792665"/>
    <x v="5"/>
    <x v="10"/>
  </r>
  <r>
    <x v="11"/>
    <x v="3"/>
    <x v="3"/>
    <x v="47"/>
    <n v="3501000000"/>
    <n v="2597000000"/>
    <n v="0.42587733683174811"/>
    <n v="542000000"/>
    <s v=" $-   "/>
    <n v="796000000"/>
    <n v="1338000000"/>
    <n v="1259000000"/>
    <n v="0.20646113479829453"/>
    <x v="5"/>
    <x v="10"/>
  </r>
  <r>
    <x v="12"/>
    <x v="0"/>
    <x v="0"/>
    <x v="48"/>
    <n v="6395000000"/>
    <n v="8550000000"/>
    <n v="0.57209769153563061"/>
    <n v="3812000000"/>
    <s v=" $-   "/>
    <n v="1782000000"/>
    <n v="5594000000"/>
    <n v="2956000000"/>
    <n v="0.19779190364670457"/>
    <x v="5"/>
    <x v="11"/>
  </r>
  <r>
    <x v="12"/>
    <x v="1"/>
    <x v="1"/>
    <x v="49"/>
    <n v="6722300000"/>
    <n v="8091200000"/>
    <n v="0.54620447564721375"/>
    <n v="3329800000"/>
    <s v=" $-   "/>
    <n v="1712500000"/>
    <n v="5042300000"/>
    <n v="3048900000"/>
    <n v="0.20581901643770883"/>
    <x v="5"/>
    <x v="11"/>
  </r>
  <r>
    <x v="12"/>
    <x v="2"/>
    <x v="2"/>
    <x v="50"/>
    <n v="7685700000"/>
    <n v="8692900000"/>
    <n v="0.53074743873102714"/>
    <n v="3667900000"/>
    <s v=" $-   "/>
    <n v="1897600000"/>
    <n v="5565500000"/>
    <n v="3127400000"/>
    <n v="0.19094428095197391"/>
    <x v="5"/>
    <x v="11"/>
  </r>
  <r>
    <x v="12"/>
    <x v="3"/>
    <x v="3"/>
    <x v="51"/>
    <n v="7433500000"/>
    <n v="9019700000"/>
    <n v="0.54820338900639387"/>
    <n v="3676500000"/>
    <s v=" $-   "/>
    <n v="2009700000"/>
    <n v="5686200000"/>
    <n v="3333500000"/>
    <n v="0.20260496438382808"/>
    <x v="5"/>
    <x v="11"/>
  </r>
  <r>
    <x v="13"/>
    <x v="0"/>
    <x v="0"/>
    <x v="52"/>
    <n v="17074000000"/>
    <n v="8290000000"/>
    <n v="0.32684119224097141"/>
    <s v=" $-   "/>
    <s v=" $-   "/>
    <n v="3727000000"/>
    <n v="3727000000"/>
    <n v="4563000000"/>
    <n v="0.17990064658571203"/>
    <x v="6"/>
    <x v="12"/>
  </r>
  <r>
    <x v="13"/>
    <x v="1"/>
    <x v="1"/>
    <x v="53"/>
    <n v="15341000000"/>
    <n v="8598000000"/>
    <n v="0.35916287230043031"/>
    <s v=" $-   "/>
    <s v=" $-   "/>
    <n v="3489000000"/>
    <n v="3489000000"/>
    <n v="5109000000"/>
    <n v="0.21341743598312377"/>
    <x v="6"/>
    <x v="12"/>
  </r>
  <r>
    <x v="13"/>
    <x v="2"/>
    <x v="2"/>
    <x v="54"/>
    <n v="14373000000"/>
    <n v="8355000000"/>
    <n v="0.36760823653643082"/>
    <s v=" $-   "/>
    <s v=" $-   "/>
    <n v="3547000000"/>
    <n v="3547000000"/>
    <n v="4808000000"/>
    <n v="0.21154523055262231"/>
    <x v="6"/>
    <x v="12"/>
  </r>
  <r>
    <x v="13"/>
    <x v="3"/>
    <x v="3"/>
    <x v="55"/>
    <n v="13049000000"/>
    <n v="7823000000"/>
    <n v="0.3748083556918359"/>
    <s v=" $-   "/>
    <s v=" $-   "/>
    <n v="3672000000"/>
    <n v="3672000000"/>
    <n v="4151000000"/>
    <n v="0.19887888079724031"/>
    <x v="6"/>
    <x v="12"/>
  </r>
  <r>
    <x v="14"/>
    <x v="0"/>
    <x v="0"/>
    <x v="56"/>
    <n v="37745000000"/>
    <n v="33469000000"/>
    <n v="0.46997781335130728"/>
    <n v="21491000000"/>
    <s v=" $-   "/>
    <s v=" $-   "/>
    <n v="21491000000"/>
    <n v="11978000000"/>
    <n v="0.16819726458280676"/>
    <x v="6"/>
    <x v="13"/>
  </r>
  <r>
    <x v="14"/>
    <x v="1"/>
    <x v="1"/>
    <x v="57"/>
    <n v="34660000000"/>
    <n v="34214000000"/>
    <n v="0.49676220344397015"/>
    <n v="22005000000"/>
    <s v=" $-   "/>
    <s v=" $-   "/>
    <n v="22005000000"/>
    <n v="12209000000"/>
    <n v="0.17726573162586753"/>
    <x v="6"/>
    <x v="13"/>
  </r>
  <r>
    <x v="14"/>
    <x v="2"/>
    <x v="2"/>
    <x v="58"/>
    <n v="33611000000"/>
    <n v="30795000000"/>
    <n v="0.47813868273142257"/>
    <n v="18491000000"/>
    <s v=" $-   "/>
    <s v=" $-   "/>
    <n v="18491000000"/>
    <n v="12304000000"/>
    <n v="0.19103810204018259"/>
    <x v="6"/>
    <x v="13"/>
  </r>
  <r>
    <x v="14"/>
    <x v="3"/>
    <x v="3"/>
    <x v="59"/>
    <n v="36581000000"/>
    <n v="21746000000"/>
    <n v="0.37282905001114408"/>
    <n v="16417000000"/>
    <s v=" $-   "/>
    <s v=" $-   "/>
    <n v="16417000000"/>
    <n v="5329000000"/>
    <n v="9.1364205256570713E-2"/>
    <x v="6"/>
    <x v="13"/>
  </r>
  <r>
    <x v="15"/>
    <x v="0"/>
    <x v="0"/>
    <x v="60"/>
    <n v="386355000"/>
    <n v="572156000"/>
    <n v="0.59692168373654553"/>
    <n v="61732000"/>
    <s v=" $-   "/>
    <n v="325173000"/>
    <n v="386905000"/>
    <n v="185251000"/>
    <n v="0.19326956080837884"/>
    <x v="7"/>
    <x v="14"/>
  </r>
  <r>
    <x v="15"/>
    <x v="1"/>
    <x v="1"/>
    <x v="61"/>
    <n v="380051000"/>
    <n v="594002000"/>
    <n v="0.6098251327186508"/>
    <n v="53073000"/>
    <s v=" $-   "/>
    <n v="291910000"/>
    <n v="344983000"/>
    <n v="249019000"/>
    <n v="0.25565241316437609"/>
    <x v="7"/>
    <x v="14"/>
  </r>
  <r>
    <x v="15"/>
    <x v="2"/>
    <x v="2"/>
    <x v="62"/>
    <n v="380964000"/>
    <n v="603399000"/>
    <n v="0.61298423447447736"/>
    <n v="56621000"/>
    <s v=" $-   "/>
    <n v="282608000"/>
    <n v="339229000"/>
    <n v="264170000"/>
    <n v="0.2683664461179463"/>
    <x v="7"/>
    <x v="14"/>
  </r>
  <r>
    <x v="15"/>
    <x v="3"/>
    <x v="3"/>
    <x v="63"/>
    <n v="365248000"/>
    <n v="616062000"/>
    <n v="0.62779549785490829"/>
    <n v="53546000"/>
    <s v=" $-   "/>
    <n v="306301000"/>
    <n v="359847000"/>
    <n v="256215000"/>
    <n v="0.26109486298926943"/>
    <x v="7"/>
    <x v="14"/>
  </r>
  <r>
    <x v="16"/>
    <x v="0"/>
    <x v="1"/>
    <x v="64"/>
    <n v="6709936000"/>
    <n v="2337721000"/>
    <n v="0.25837860564342796"/>
    <s v=" $-   "/>
    <s v=" $-   "/>
    <n v="1470287000"/>
    <n v="1470287000"/>
    <n v="867434000"/>
    <n v="9.5873882044821113E-2"/>
    <x v="6"/>
    <x v="15"/>
  </r>
  <r>
    <x v="16"/>
    <x v="1"/>
    <x v="2"/>
    <x v="65"/>
    <n v="8093563000"/>
    <n v="2288090000"/>
    <n v="0.22039746464267296"/>
    <s v=" $-   "/>
    <s v=" $-   "/>
    <n v="1485558000"/>
    <n v="1485558000"/>
    <n v="802532000"/>
    <n v="7.7302911203061792E-2"/>
    <x v="6"/>
    <x v="15"/>
  </r>
  <r>
    <x v="16"/>
    <x v="2"/>
    <x v="3"/>
    <x v="66"/>
    <n v="8666624000"/>
    <n v="1658870000"/>
    <n v="0.16065768862971597"/>
    <s v=" $-   "/>
    <s v=" $-   "/>
    <n v="1402573000"/>
    <n v="1402573000"/>
    <n v="256297000"/>
    <n v="2.4821766396842609E-2"/>
    <x v="6"/>
    <x v="15"/>
  </r>
  <r>
    <x v="16"/>
    <x v="3"/>
    <x v="28"/>
    <x v="67"/>
    <n v="5251228000"/>
    <n v="2280552000"/>
    <n v="0.30279057540183063"/>
    <s v=" $-   "/>
    <s v=" $-   "/>
    <n v="1351314000"/>
    <n v="1351314000"/>
    <n v="929238000"/>
    <n v="0.12337561638815792"/>
    <x v="6"/>
    <x v="15"/>
  </r>
  <r>
    <x v="17"/>
    <x v="0"/>
    <x v="0"/>
    <x v="68"/>
    <n v="529900000"/>
    <n v="844047000"/>
    <n v="0.61432282322389442"/>
    <n v="433448000"/>
    <n v="74744000"/>
    <n v="20962000"/>
    <n v="529154000"/>
    <n v="314893000"/>
    <n v="0.2291886077119423"/>
    <x v="2"/>
    <x v="16"/>
  </r>
  <r>
    <x v="17"/>
    <x v="1"/>
    <x v="1"/>
    <x v="69"/>
    <n v="511087000"/>
    <n v="1066835000"/>
    <n v="0.67610122680335283"/>
    <n v="535598000"/>
    <n v="93879000"/>
    <n v="21547000"/>
    <n v="651024000"/>
    <n v="415811000"/>
    <n v="0.26351809531776604"/>
    <x v="2"/>
    <x v="16"/>
  </r>
  <r>
    <x v="17"/>
    <x v="2"/>
    <x v="2"/>
    <x v="70"/>
    <n v="610943000"/>
    <n v="1352931000"/>
    <n v="0.68890926810986852"/>
    <n v="704880000"/>
    <n v="125286000"/>
    <n v="32057000"/>
    <n v="862223000"/>
    <n v="490708000"/>
    <n v="0.24986735401558349"/>
    <x v="2"/>
    <x v="16"/>
  </r>
  <r>
    <x v="17"/>
    <x v="3"/>
    <x v="3"/>
    <x v="71"/>
    <n v="725620000"/>
    <n v="1471828000"/>
    <n v="0.66978968330536148"/>
    <n v="829253000"/>
    <n v="148591000"/>
    <n v="27067000"/>
    <n v="1004911000"/>
    <n v="466917000"/>
    <n v="0.21248147851507748"/>
    <x v="2"/>
    <x v="16"/>
  </r>
  <r>
    <x v="18"/>
    <x v="0"/>
    <x v="0"/>
    <x v="72"/>
    <n v="1620311000"/>
    <n v="898843000"/>
    <n v="0.35680351419563872"/>
    <n v="308456000"/>
    <n v="78919000"/>
    <s v=" $-   "/>
    <n v="387375000"/>
    <n v="511468000"/>
    <n v="0.20303165268975221"/>
    <x v="8"/>
    <x v="17"/>
  </r>
  <r>
    <x v="18"/>
    <x v="1"/>
    <x v="1"/>
    <x v="73"/>
    <n v="1543799000"/>
    <n v="850471000"/>
    <n v="0.35521098288831254"/>
    <n v="158189000"/>
    <n v="82246000"/>
    <s v=" $-   "/>
    <n v="240435000"/>
    <n v="610036000"/>
    <n v="0.25478997773851736"/>
    <x v="8"/>
    <x v="17"/>
  </r>
  <r>
    <x v="18"/>
    <x v="2"/>
    <x v="2"/>
    <x v="74"/>
    <n v="1674700000"/>
    <n v="770848000"/>
    <n v="0.31520460853763654"/>
    <n v="355135000"/>
    <n v="88310000"/>
    <s v=" $-   "/>
    <n v="443445000"/>
    <n v="327403000"/>
    <n v="0.13387715146053156"/>
    <x v="8"/>
    <x v="17"/>
  </r>
  <r>
    <x v="18"/>
    <x v="3"/>
    <x v="3"/>
    <x v="75"/>
    <n v="2454463000"/>
    <n v="1196872000"/>
    <n v="0.32779024658104505"/>
    <n v="512274000"/>
    <n v="102871000"/>
    <s v=" $-   "/>
    <n v="615145000"/>
    <n v="581727000"/>
    <n v="0.15931898880820303"/>
    <x v="8"/>
    <x v="17"/>
  </r>
  <r>
    <x v="19"/>
    <x v="0"/>
    <x v="0"/>
    <x v="76"/>
    <n v="2319000000"/>
    <n v="2338000000"/>
    <n v="0.50203993987545625"/>
    <n v="1542000000"/>
    <s v=" $-   "/>
    <n v="264000000"/>
    <n v="1806000000"/>
    <n v="532000000"/>
    <n v="0.11423663302555292"/>
    <x v="0"/>
    <x v="0"/>
  </r>
  <r>
    <x v="19"/>
    <x v="1"/>
    <x v="1"/>
    <x v="77"/>
    <n v="2355000000"/>
    <n v="2801000000"/>
    <n v="0.54325058184639263"/>
    <n v="1693000000"/>
    <s v=" $-   "/>
    <n v="270000000"/>
    <n v="1963000000"/>
    <n v="838000000"/>
    <n v="0.16252909231962762"/>
    <x v="0"/>
    <x v="0"/>
  </r>
  <r>
    <x v="19"/>
    <x v="2"/>
    <x v="2"/>
    <x v="78"/>
    <n v="2325000000"/>
    <n v="3043000000"/>
    <n v="0.56687779433681074"/>
    <n v="1817000000"/>
    <s v=" $-   "/>
    <n v="294000000"/>
    <n v="2111000000"/>
    <n v="932000000"/>
    <n v="0.1736214605067064"/>
    <x v="0"/>
    <x v="0"/>
  </r>
  <r>
    <x v="19"/>
    <x v="3"/>
    <x v="3"/>
    <x v="79"/>
    <n v="1935000000"/>
    <n v="3663000000"/>
    <n v="0.65434083601286175"/>
    <n v="2013000000"/>
    <s v=" $-   "/>
    <n v="320000000"/>
    <n v="2333000000"/>
    <n v="1330000000"/>
    <n v="0.2375848517327617"/>
    <x v="0"/>
    <x v="0"/>
  </r>
  <r>
    <x v="20"/>
    <x v="0"/>
    <x v="0"/>
    <x v="80"/>
    <n v="21618000000"/>
    <n v="11697000000"/>
    <n v="0.35110310670868983"/>
    <s v=" $-   "/>
    <s v=" $-   "/>
    <n v="8002000000"/>
    <n v="8002000000"/>
    <n v="3695000000"/>
    <n v="0.11091100105057781"/>
    <x v="6"/>
    <x v="13"/>
  </r>
  <r>
    <x v="20"/>
    <x v="1"/>
    <x v="1"/>
    <x v="81"/>
    <n v="19828000000"/>
    <n v="14679000000"/>
    <n v="0.42539194945952996"/>
    <n v="1278000000"/>
    <s v=" $-   "/>
    <n v="8389000000"/>
    <n v="9667000000"/>
    <n v="5012000000"/>
    <n v="0.1452458921378271"/>
    <x v="6"/>
    <x v="13"/>
  </r>
  <r>
    <x v="20"/>
    <x v="2"/>
    <x v="2"/>
    <x v="82"/>
    <n v="21193000000"/>
    <n v="14046000000"/>
    <n v="0.3985924685717529"/>
    <n v="919000000"/>
    <s v=" $-   "/>
    <n v="8476000000"/>
    <n v="9395000000"/>
    <n v="4651000000"/>
    <n v="0.13198444904792986"/>
    <x v="6"/>
    <x v="13"/>
  </r>
  <r>
    <x v="20"/>
    <x v="3"/>
    <x v="3"/>
    <x v="83"/>
    <n v="22837000000"/>
    <n v="12816000000"/>
    <n v="0.35946484166830284"/>
    <n v="761000000"/>
    <s v=" $-   "/>
    <n v="8445000000"/>
    <n v="9206000000"/>
    <n v="3610000000"/>
    <n v="0.10125375143746669"/>
    <x v="6"/>
    <x v="13"/>
  </r>
  <r>
    <x v="21"/>
    <x v="0"/>
    <x v="1"/>
    <x v="84"/>
    <n v="1208100000"/>
    <n v="861500000"/>
    <n v="0.41626401236954003"/>
    <n v="483100000"/>
    <s v=" $-   "/>
    <s v=" $-   "/>
    <n v="483100000"/>
    <n v="378400000"/>
    <n v="0.1828372632392733"/>
    <x v="0"/>
    <x v="18"/>
  </r>
  <r>
    <x v="21"/>
    <x v="1"/>
    <x v="2"/>
    <x v="85"/>
    <n v="1264600000"/>
    <n v="853700000"/>
    <n v="0.40301184912429777"/>
    <n v="527400000"/>
    <s v=" $-   "/>
    <s v=" $-   "/>
    <n v="527400000"/>
    <n v="326300000"/>
    <n v="0.15403861587121748"/>
    <x v="0"/>
    <x v="18"/>
  </r>
  <r>
    <x v="21"/>
    <x v="2"/>
    <x v="3"/>
    <x v="86"/>
    <n v="1199000000"/>
    <n v="869100000"/>
    <n v="0.42024080073497416"/>
    <n v="510500000"/>
    <s v=" $-   "/>
    <s v=" $-   "/>
    <n v="510500000"/>
    <n v="358600000"/>
    <n v="0.17339587060587011"/>
    <x v="0"/>
    <x v="18"/>
  </r>
  <r>
    <x v="21"/>
    <x v="3"/>
    <x v="28"/>
    <x v="87"/>
    <n v="1252700000"/>
    <n v="985300000"/>
    <n v="0.4402591599642538"/>
    <n v="559800000"/>
    <s v=" $-   "/>
    <s v=" $-   "/>
    <n v="559800000"/>
    <n v="425500000"/>
    <n v="0.19012511170688115"/>
    <x v="0"/>
    <x v="18"/>
  </r>
  <r>
    <x v="22"/>
    <x v="0"/>
    <x v="1"/>
    <x v="88"/>
    <n v="177556000"/>
    <n v="1373790000"/>
    <n v="0.88554713132982588"/>
    <n v="493726000"/>
    <n v="317093000"/>
    <n v="417000"/>
    <n v="811236000"/>
    <n v="562554000"/>
    <n v="0.36262316723670929"/>
    <x v="3"/>
    <x v="19"/>
  </r>
  <r>
    <x v="22"/>
    <x v="1"/>
    <x v="2"/>
    <x v="89"/>
    <n v="174000000"/>
    <n v="2060000000"/>
    <n v="0.92211280214861235"/>
    <n v="650000000"/>
    <n v="514000000"/>
    <s v=" $-   "/>
    <n v="1164000000"/>
    <n v="896000000"/>
    <n v="0.40107430617726053"/>
    <x v="3"/>
    <x v="19"/>
  </r>
  <r>
    <x v="22"/>
    <x v="2"/>
    <x v="3"/>
    <x v="90"/>
    <n v="233000000"/>
    <n v="2371000000"/>
    <n v="0.91052227342549918"/>
    <n v="927000000"/>
    <n v="709000000"/>
    <n v="117000000"/>
    <n v="1753000000"/>
    <n v="618000000"/>
    <n v="0.23732718894009217"/>
    <x v="3"/>
    <x v="19"/>
  </r>
  <r>
    <x v="22"/>
    <x v="3"/>
    <x v="28"/>
    <x v="91"/>
    <n v="258000000"/>
    <n v="2826000000"/>
    <n v="0.91634241245136183"/>
    <n v="990000000"/>
    <n v="757000000"/>
    <n v="322000000"/>
    <n v="2069000000"/>
    <n v="757000000"/>
    <n v="0.2454604409857328"/>
    <x v="3"/>
    <x v="19"/>
  </r>
  <r>
    <x v="23"/>
    <x v="0"/>
    <x v="29"/>
    <x v="92"/>
    <n v="4518000000"/>
    <n v="2991000000"/>
    <n v="0.39832201358369956"/>
    <n v="898000000"/>
    <n v="1320000000"/>
    <s v=" $-   "/>
    <n v="2218000000"/>
    <n v="773000000"/>
    <n v="0.10294313490478094"/>
    <x v="2"/>
    <x v="20"/>
  </r>
  <r>
    <x v="23"/>
    <x v="1"/>
    <x v="30"/>
    <x v="93"/>
    <n v="5229000000"/>
    <n v="3843000000"/>
    <n v="0.42361111111111116"/>
    <n v="895000000"/>
    <n v="1428000000"/>
    <s v=" $-   "/>
    <n v="2323000000"/>
    <n v="1520000000"/>
    <n v="0.16754850088183421"/>
    <x v="2"/>
    <x v="20"/>
  </r>
  <r>
    <x v="23"/>
    <x v="2"/>
    <x v="31"/>
    <x v="94"/>
    <n v="5707000000"/>
    <n v="3952000000"/>
    <n v="0.40915208613728127"/>
    <n v="808000000"/>
    <n v="1451000000"/>
    <s v=" $-   "/>
    <n v="2259000000"/>
    <n v="1693000000"/>
    <n v="0.17527694378300032"/>
    <x v="2"/>
    <x v="20"/>
  </r>
  <r>
    <x v="23"/>
    <x v="3"/>
    <x v="32"/>
    <x v="95"/>
    <n v="6314000000"/>
    <n v="4511000000"/>
    <n v="0.41672055427251731"/>
    <n v="819000000"/>
    <n v="1540000000"/>
    <s v=" $-   "/>
    <n v="2359000000"/>
    <n v="2152000000"/>
    <n v="0.19879907621247114"/>
    <x v="2"/>
    <x v="20"/>
  </r>
  <r>
    <x v="24"/>
    <x v="0"/>
    <x v="0"/>
    <x v="96"/>
    <n v="2154132000"/>
    <n v="1180081000"/>
    <n v="0.35393089763611385"/>
    <n v="380532000"/>
    <s v=" $-   "/>
    <n v="53677000"/>
    <n v="434209000"/>
    <n v="745872000"/>
    <n v="0.22370256489312471"/>
    <x v="0"/>
    <x v="21"/>
  </r>
  <r>
    <x v="24"/>
    <x v="1"/>
    <x v="1"/>
    <x v="97"/>
    <n v="2323642000"/>
    <n v="1270494000"/>
    <n v="0.35349079723193555"/>
    <n v="398177000"/>
    <s v=" $-   "/>
    <n v="57238000"/>
    <n v="455415000"/>
    <n v="815079000"/>
    <n v="0.22678023313530707"/>
    <x v="0"/>
    <x v="21"/>
  </r>
  <r>
    <x v="24"/>
    <x v="2"/>
    <x v="2"/>
    <x v="98"/>
    <n v="2597017000"/>
    <n v="1424947000"/>
    <n v="0.35429133627252751"/>
    <n v="462637000"/>
    <s v=" $-   "/>
    <n v="63724000"/>
    <n v="526361000"/>
    <n v="898586000"/>
    <n v="0.22341970241404449"/>
    <x v="0"/>
    <x v="21"/>
  </r>
  <r>
    <x v="24"/>
    <x v="3"/>
    <x v="3"/>
    <x v="99"/>
    <n v="2549280000"/>
    <n v="1425015000"/>
    <n v="0.35855793291640403"/>
    <n v="448592000"/>
    <s v=" $-   "/>
    <n v="68707000"/>
    <n v="517299000"/>
    <n v="907716000"/>
    <n v="0.22839673451517817"/>
    <x v="0"/>
    <x v="21"/>
  </r>
  <r>
    <x v="25"/>
    <x v="0"/>
    <x v="1"/>
    <x v="100"/>
    <n v="3346000000"/>
    <n v="15330000000"/>
    <n v="0.82083958020989511"/>
    <n v="5380000000"/>
    <n v="4083000000"/>
    <s v=" $-   "/>
    <n v="9463000000"/>
    <n v="5867000000"/>
    <n v="0.3141464981794817"/>
    <x v="3"/>
    <x v="19"/>
  </r>
  <r>
    <x v="25"/>
    <x v="1"/>
    <x v="2"/>
    <x v="101"/>
    <n v="4422000000"/>
    <n v="15641000000"/>
    <n v="0.77959427802422376"/>
    <n v="5153000000"/>
    <n v="4297000000"/>
    <s v=" $-   "/>
    <n v="9450000000"/>
    <n v="6191000000"/>
    <n v="0.30857797936500025"/>
    <x v="3"/>
    <x v="19"/>
  </r>
  <r>
    <x v="25"/>
    <x v="2"/>
    <x v="3"/>
    <x v="102"/>
    <n v="4227000000"/>
    <n v="17435000000"/>
    <n v="0.80486566337364973"/>
    <n v="4895000000"/>
    <n v="4070000000"/>
    <s v=" $-   "/>
    <n v="8965000000"/>
    <n v="8470000000"/>
    <n v="0.39100729387868155"/>
    <x v="3"/>
    <x v="19"/>
  </r>
  <r>
    <x v="25"/>
    <x v="3"/>
    <x v="28"/>
    <x v="103"/>
    <n v="4162000000"/>
    <n v="18829000000"/>
    <n v="0.81897264146840065"/>
    <n v="5195000000"/>
    <n v="3840000000"/>
    <s v=" $-   "/>
    <n v="9035000000"/>
    <n v="9794000000"/>
    <n v="0.4259927797833935"/>
    <x v="3"/>
    <x v="19"/>
  </r>
  <r>
    <x v="26"/>
    <x v="0"/>
    <x v="0"/>
    <x v="104"/>
    <n v="1899000000"/>
    <n v="8360000000"/>
    <n v="0.8148942392046008"/>
    <n v="3927000000"/>
    <s v=" $-   "/>
    <n v="2877000000"/>
    <n v="6804000000"/>
    <n v="1556000000"/>
    <n v="0.15167170289501899"/>
    <x v="6"/>
    <x v="22"/>
  </r>
  <r>
    <x v="26"/>
    <x v="1"/>
    <x v="1"/>
    <x v="105"/>
    <n v="1954000000"/>
    <n v="9276000000"/>
    <n v="0.8260017809439002"/>
    <n v="3862000000"/>
    <s v=" $-   "/>
    <n v="3132000000"/>
    <n v="6994000000"/>
    <n v="2282000000"/>
    <n v="0.20320569902048086"/>
    <x v="6"/>
    <x v="22"/>
  </r>
  <r>
    <x v="26"/>
    <x v="2"/>
    <x v="2"/>
    <x v="106"/>
    <n v="1982000000"/>
    <n v="10314000000"/>
    <n v="0.83880936890045543"/>
    <n v="3808000000"/>
    <s v=" $-   "/>
    <n v="3603000000"/>
    <n v="7411000000"/>
    <n v="2903000000"/>
    <n v="0.23609303838646714"/>
    <x v="6"/>
    <x v="22"/>
  </r>
  <r>
    <x v="26"/>
    <x v="3"/>
    <x v="3"/>
    <x v="107"/>
    <n v="2261000000"/>
    <n v="9939000000"/>
    <n v="0.814672131147541"/>
    <n v="3750000000"/>
    <s v=" $-   "/>
    <n v="3630000000"/>
    <n v="7380000000"/>
    <n v="2559000000"/>
    <n v="0.20975409836065573"/>
    <x v="6"/>
    <x v="22"/>
  </r>
  <r>
    <x v="27"/>
    <x v="0"/>
    <x v="0"/>
    <x v="108"/>
    <n v="722479000"/>
    <n v="2153481000"/>
    <n v="0.74878683987259909"/>
    <n v="389486000"/>
    <s v=" $-   "/>
    <n v="644276000"/>
    <n v="1033762000"/>
    <n v="1119719000"/>
    <n v="0.38933747340018637"/>
    <x v="7"/>
    <x v="23"/>
  </r>
  <r>
    <x v="27"/>
    <x v="1"/>
    <x v="1"/>
    <x v="109"/>
    <n v="859873000"/>
    <n v="2501534000"/>
    <n v="0.74419253604219904"/>
    <n v="487084000"/>
    <s v=" $-   "/>
    <n v="800145000"/>
    <n v="1287229000"/>
    <n v="1214305000"/>
    <n v="0.36124902459000058"/>
    <x v="7"/>
    <x v="23"/>
  </r>
  <r>
    <x v="27"/>
    <x v="2"/>
    <x v="2"/>
    <x v="110"/>
    <n v="1094265000"/>
    <n v="3005783000"/>
    <n v="0.73310922213593599"/>
    <n v="515059000"/>
    <s v=" $-   "/>
    <n v="1003802000"/>
    <n v="1518861000"/>
    <n v="1486922000"/>
    <n v="0.36265965666743416"/>
    <x v="7"/>
    <x v="23"/>
  </r>
  <r>
    <x v="27"/>
    <x v="3"/>
    <x v="3"/>
    <x v="111"/>
    <n v="1308868000"/>
    <n v="3462648000"/>
    <n v="0.72569137355926294"/>
    <n v="564531000"/>
    <s v=" $-   "/>
    <n v="1285328000"/>
    <n v="1849859000"/>
    <n v="1612789000"/>
    <n v="0.33800347730155361"/>
    <x v="7"/>
    <x v="23"/>
  </r>
  <r>
    <x v="28"/>
    <x v="0"/>
    <x v="1"/>
    <x v="112"/>
    <n v="54181000000"/>
    <n v="20271000000"/>
    <n v="0.27226938161500025"/>
    <n v="19526000000"/>
    <s v=" $-   "/>
    <s v=" $-   "/>
    <n v="19526000000"/>
    <n v="745000000"/>
    <n v="1.0006447106860796E-2"/>
    <x v="1"/>
    <x v="24"/>
  </r>
  <r>
    <x v="28"/>
    <x v="1"/>
    <x v="2"/>
    <x v="113"/>
    <n v="62752000000"/>
    <n v="26236000000"/>
    <n v="0.29482626871038786"/>
    <n v="26058000000"/>
    <s v=" $-   "/>
    <s v=" $-   "/>
    <n v="26058000000"/>
    <n v="178000000"/>
    <n v="2.000269699285297E-3"/>
    <x v="1"/>
    <x v="24"/>
  </r>
  <r>
    <x v="28"/>
    <x v="2"/>
    <x v="3"/>
    <x v="114"/>
    <n v="71651000000"/>
    <n v="35355000000"/>
    <n v="0.33040203353083009"/>
    <n v="33122000000"/>
    <s v=" $-   "/>
    <s v=" $-   "/>
    <n v="33122000000"/>
    <n v="2233000000"/>
    <n v="2.0867988710913405E-2"/>
    <x v="1"/>
    <x v="24"/>
  </r>
  <r>
    <x v="28"/>
    <x v="3"/>
    <x v="28"/>
    <x v="115"/>
    <n v="88265000000"/>
    <n v="47722000000"/>
    <n v="0.35093060366064399"/>
    <n v="43536000000"/>
    <s v=" $-   "/>
    <s v=" $-   "/>
    <n v="43536000000"/>
    <n v="4186000000"/>
    <n v="3.0782354195621642E-2"/>
    <x v="1"/>
    <x v="24"/>
  </r>
  <r>
    <x v="29"/>
    <x v="0"/>
    <x v="1"/>
    <x v="116"/>
    <n v="14757700000"/>
    <n v="2759900000"/>
    <n v="0.15755012102114441"/>
    <n v="1924300000"/>
    <s v=" $-   "/>
    <n v="95300000"/>
    <n v="2019600000"/>
    <n v="740300000"/>
    <n v="4.2260355299812757E-2"/>
    <x v="1"/>
    <x v="25"/>
  </r>
  <r>
    <x v="29"/>
    <x v="1"/>
    <x v="2"/>
    <x v="117"/>
    <n v="16120100000"/>
    <n v="2988700000"/>
    <n v="0.15640437913422089"/>
    <n v="2061000000"/>
    <s v=" $-   "/>
    <n v="106900000"/>
    <n v="2167900000"/>
    <n v="820800000"/>
    <n v="4.2954031650339113E-2"/>
    <x v="1"/>
    <x v="25"/>
  </r>
  <r>
    <x v="29"/>
    <x v="2"/>
    <x v="3"/>
    <x v="118"/>
    <n v="17600500000"/>
    <n v="3261500000"/>
    <n v="0.15633688045249738"/>
    <n v="2245600000"/>
    <s v=" $-   "/>
    <n v="127400000"/>
    <n v="2373000000"/>
    <n v="888500000"/>
    <n v="4.2589396989742116E-2"/>
    <x v="1"/>
    <x v="25"/>
  </r>
  <r>
    <x v="29"/>
    <x v="3"/>
    <x v="28"/>
    <x v="119"/>
    <n v="18295800000"/>
    <n v="3313200000"/>
    <n v="0.15332500347077604"/>
    <n v="2280300000"/>
    <s v=" $-   "/>
    <n v="143400000"/>
    <n v="2423700000"/>
    <n v="889500000"/>
    <n v="4.1163404137165072E-2"/>
    <x v="1"/>
    <x v="25"/>
  </r>
  <r>
    <x v="30"/>
    <x v="0"/>
    <x v="0"/>
    <x v="120"/>
    <n v="48213600000"/>
    <n v="13283600000"/>
    <n v="0.21600333023292118"/>
    <n v="8680500000"/>
    <s v=" $-   "/>
    <n v="233000000"/>
    <n v="8913500000"/>
    <n v="4370100000"/>
    <n v="7.1061771918071073E-2"/>
    <x v="3"/>
    <x v="26"/>
  </r>
  <r>
    <x v="30"/>
    <x v="1"/>
    <x v="1"/>
    <x v="121"/>
    <n v="56237100000"/>
    <n v="14786400000"/>
    <n v="0.20819024689011378"/>
    <n v="9952900000"/>
    <s v=" $-   "/>
    <n v="245300000"/>
    <n v="10198200000"/>
    <n v="4588200000"/>
    <n v="6.4601153139453846E-2"/>
    <x v="3"/>
    <x v="26"/>
  </r>
  <r>
    <x v="30"/>
    <x v="2"/>
    <x v="2"/>
    <x v="122"/>
    <n v="56854900000"/>
    <n v="17019200000"/>
    <n v="0.23038114846746016"/>
    <n v="11748400000"/>
    <s v=" $-   "/>
    <n v="220900000"/>
    <n v="11969300000"/>
    <n v="5049900000"/>
    <n v="6.8358193196262296E-2"/>
    <x v="3"/>
    <x v="26"/>
  </r>
  <r>
    <x v="30"/>
    <x v="3"/>
    <x v="3"/>
    <x v="123"/>
    <n v="61116900000"/>
    <n v="18039600000"/>
    <n v="0.22789789846696107"/>
    <n v="12534800000"/>
    <s v=" $-   "/>
    <n v="230100000"/>
    <n v="12764900000"/>
    <n v="5274700000"/>
    <n v="6.6636346983507358E-2"/>
    <x v="3"/>
    <x v="26"/>
  </r>
  <r>
    <x v="31"/>
    <x v="0"/>
    <x v="0"/>
    <x v="124"/>
    <n v="3079000000"/>
    <n v="13349000000"/>
    <n v="0.81257608960311667"/>
    <n v="1333000000"/>
    <s v=" $-   "/>
    <n v="6881000000"/>
    <n v="8214000000"/>
    <n v="5135000000"/>
    <n v="0.31257608960311661"/>
    <x v="9"/>
    <x v="27"/>
  </r>
  <r>
    <x v="31"/>
    <x v="1"/>
    <x v="1"/>
    <x v="125"/>
    <n v="2938000000"/>
    <n v="11833000000"/>
    <n v="0.80109674361925398"/>
    <n v="1286000000"/>
    <s v=" $-   "/>
    <n v="5866000000"/>
    <n v="7152000000"/>
    <n v="4681000000"/>
    <n v="0.31690474578566108"/>
    <x v="9"/>
    <x v="27"/>
  </r>
  <r>
    <x v="31"/>
    <x v="2"/>
    <x v="2"/>
    <x v="126"/>
    <n v="2511000000"/>
    <n v="10180000000"/>
    <n v="0.80214325112284302"/>
    <n v="1095000000"/>
    <s v=" $-   "/>
    <n v="9720000000"/>
    <n v="10815000000"/>
    <n v="-635000000"/>
    <n v="-5.0035458198723508E-2"/>
    <x v="9"/>
    <x v="27"/>
  </r>
  <r>
    <x v="31"/>
    <x v="3"/>
    <x v="3"/>
    <x v="127"/>
    <n v="2065000000"/>
    <n v="4318000000"/>
    <n v="0.67648441171862761"/>
    <n v="791000000"/>
    <s v=" $-   "/>
    <n v="29372000000"/>
    <n v="30163000000"/>
    <n v="-25845000000"/>
    <n v="-4.0490365032116555"/>
    <x v="9"/>
    <x v="27"/>
  </r>
  <r>
    <x v="32"/>
    <x v="0"/>
    <x v="1"/>
    <x v="128"/>
    <n v="2942000000"/>
    <n v="11639000000"/>
    <n v="0.79823057403470266"/>
    <n v="2256000000"/>
    <s v=" $-   "/>
    <n v="3927000000"/>
    <n v="6183000000"/>
    <n v="5456000000"/>
    <n v="0.37418558397915097"/>
    <x v="9"/>
    <x v="27"/>
  </r>
  <r>
    <x v="32"/>
    <x v="1"/>
    <x v="2"/>
    <x v="129"/>
    <n v="3317000000"/>
    <n v="15153000000"/>
    <n v="0.8204114780725501"/>
    <n v="2725000000"/>
    <s v=" $-   "/>
    <n v="4550000000"/>
    <n v="7275000000"/>
    <n v="7878000000"/>
    <n v="0.42652950730914996"/>
    <x v="9"/>
    <x v="27"/>
  </r>
  <r>
    <x v="32"/>
    <x v="2"/>
    <x v="3"/>
    <x v="130"/>
    <n v="3185000000"/>
    <n v="5513000000"/>
    <n v="0.63382386755575992"/>
    <n v="2000000000"/>
    <s v=" $-   "/>
    <n v="4603000000"/>
    <n v="6603000000"/>
    <n v="-1090000000"/>
    <n v="-0.1253161646355484"/>
    <x v="9"/>
    <x v="27"/>
  </r>
  <r>
    <x v="32"/>
    <x v="3"/>
    <x v="28"/>
    <x v="131"/>
    <n v="2900000000"/>
    <n v="4969000000"/>
    <n v="0.6314652433600203"/>
    <n v="2094000000"/>
    <s v=" $-   "/>
    <n v="4301000000"/>
    <n v="6395000000"/>
    <n v="-1426000000"/>
    <n v="-0.18121743550641758"/>
    <x v="9"/>
    <x v="27"/>
  </r>
  <r>
    <x v="33"/>
    <x v="0"/>
    <x v="12"/>
    <x v="132"/>
    <n v="7472100000"/>
    <n v="2708300000"/>
    <n v="0.26603080429059767"/>
    <n v="1018600000"/>
    <n v="133700000"/>
    <s v=" $-   "/>
    <n v="1152300000"/>
    <n v="1556000000"/>
    <n v="0.152842717378492"/>
    <x v="8"/>
    <x v="28"/>
  </r>
  <r>
    <x v="33"/>
    <x v="1"/>
    <x v="13"/>
    <x v="133"/>
    <n v="7629900000"/>
    <n v="2809100000"/>
    <n v="0.26909665676788963"/>
    <n v="1007400000"/>
    <n v="139800000"/>
    <s v=" $-   "/>
    <n v="1147200000"/>
    <n v="1661900000"/>
    <n v="0.15920107289970303"/>
    <x v="8"/>
    <x v="28"/>
  </r>
  <r>
    <x v="33"/>
    <x v="2"/>
    <x v="14"/>
    <x v="134"/>
    <n v="6939000000"/>
    <n v="2955900000"/>
    <n v="0.29872964860685813"/>
    <n v="895300000"/>
    <n v="137100000"/>
    <s v=" $-   "/>
    <n v="1032400000"/>
    <n v="1923500000"/>
    <n v="0.19439307117808163"/>
    <x v="8"/>
    <x v="28"/>
  </r>
  <r>
    <x v="33"/>
    <x v="3"/>
    <x v="15"/>
    <x v="135"/>
    <n v="6402700000"/>
    <n v="3121700000"/>
    <n v="0.32775817899290249"/>
    <n v="797600000"/>
    <n v="132000000"/>
    <s v=" $-   "/>
    <n v="929600000"/>
    <n v="2192100000"/>
    <n v="0.23015623031372054"/>
    <x v="8"/>
    <x v="28"/>
  </r>
  <r>
    <x v="34"/>
    <x v="0"/>
    <x v="0"/>
    <x v="136"/>
    <n v="2948900000"/>
    <n v="1343200000"/>
    <n v="0.31294704224039516"/>
    <n v="512900000"/>
    <s v=" $-   "/>
    <s v=" $-   "/>
    <n v="512900000"/>
    <n v="830300000"/>
    <n v="0.19344842850818947"/>
    <x v="2"/>
    <x v="29"/>
  </r>
  <r>
    <x v="34"/>
    <x v="1"/>
    <x v="1"/>
    <x v="137"/>
    <n v="3163900000"/>
    <n v="1450800000"/>
    <n v="0.31438663401737921"/>
    <n v="548000000"/>
    <s v=" $-   "/>
    <s v=" $-   "/>
    <n v="548000000"/>
    <n v="902800000"/>
    <n v="0.19563568596008407"/>
    <x v="2"/>
    <x v="29"/>
  </r>
  <r>
    <x v="34"/>
    <x v="2"/>
    <x v="2"/>
    <x v="138"/>
    <n v="3651700000"/>
    <n v="1693800000"/>
    <n v="0.31686465251145823"/>
    <n v="645100000"/>
    <s v=" $-   "/>
    <s v=" $-   "/>
    <n v="645100000"/>
    <n v="1048700000"/>
    <n v="0.19618370592086801"/>
    <x v="2"/>
    <x v="29"/>
  </r>
  <r>
    <x v="34"/>
    <x v="3"/>
    <x v="3"/>
    <x v="139"/>
    <n v="3789200000"/>
    <n v="1779500000"/>
    <n v="0.31955393538886989"/>
    <n v="669100000"/>
    <s v=" $-   "/>
    <s v=" $-   "/>
    <n v="669100000"/>
    <n v="1110400000"/>
    <n v="0.19940021908165281"/>
    <x v="2"/>
    <x v="29"/>
  </r>
  <r>
    <x v="35"/>
    <x v="0"/>
    <x v="0"/>
    <x v="140"/>
    <n v="20401000000"/>
    <n v="3299000000"/>
    <n v="0.13919831223628687"/>
    <n v="997000000"/>
    <n v="197000000"/>
    <n v="1460000000"/>
    <n v="2654000000"/>
    <n v="645000000"/>
    <n v="2.7215189873417721E-2"/>
    <x v="0"/>
    <x v="30"/>
  </r>
  <r>
    <x v="35"/>
    <x v="1"/>
    <x v="1"/>
    <x v="141"/>
    <n v="19286000000"/>
    <n v="3746000000"/>
    <n v="0.16264327891629038"/>
    <n v="1008000000"/>
    <n v="192000000"/>
    <n v="1421000000"/>
    <n v="2621000000"/>
    <n v="1125000000"/>
    <n v="4.8845085098992706E-2"/>
    <x v="0"/>
    <x v="30"/>
  </r>
  <r>
    <x v="35"/>
    <x v="2"/>
    <x v="2"/>
    <x v="142"/>
    <n v="19137000000"/>
    <n v="4769000000"/>
    <n v="0.1994896678658078"/>
    <n v="995000000"/>
    <n v="218000000"/>
    <n v="1371000000"/>
    <n v="2584000000"/>
    <n v="2185000000"/>
    <n v="9.1399648623776461E-2"/>
    <x v="0"/>
    <x v="30"/>
  </r>
  <r>
    <x v="35"/>
    <x v="3"/>
    <x v="3"/>
    <x v="143"/>
    <n v="18069000000"/>
    <n v="4465000000"/>
    <n v="0.19814502529510958"/>
    <n v="979000000"/>
    <n v="238000000"/>
    <n v="1280000000"/>
    <n v="2497000000"/>
    <n v="1968000000"/>
    <n v="8.7334694239815394E-2"/>
    <x v="0"/>
    <x v="30"/>
  </r>
  <r>
    <x v="36"/>
    <x v="0"/>
    <x v="0"/>
    <x v="144"/>
    <n v="1662000000"/>
    <n v="3194000000"/>
    <n v="0.65774299835255357"/>
    <n v="1139000000"/>
    <n v="604000000"/>
    <s v=" $-   "/>
    <n v="1743000000"/>
    <n v="1451000000"/>
    <n v="0.29880560131795719"/>
    <x v="2"/>
    <x v="31"/>
  </r>
  <r>
    <x v="36"/>
    <x v="1"/>
    <x v="1"/>
    <x v="145"/>
    <n v="1531000000"/>
    <n v="3052000000"/>
    <n v="0.66593934104298502"/>
    <n v="1096000000"/>
    <n v="584000000"/>
    <s v=" $-   "/>
    <n v="1680000000"/>
    <n v="1372000000"/>
    <n v="0.29936722670739691"/>
    <x v="2"/>
    <x v="31"/>
  </r>
  <r>
    <x v="36"/>
    <x v="2"/>
    <x v="2"/>
    <x v="146"/>
    <n v="1525000000"/>
    <n v="2883000000"/>
    <n v="0.65403811252268595"/>
    <n v="1129000000"/>
    <n v="571000000"/>
    <s v=" $-   "/>
    <n v="1700000000"/>
    <n v="1183000000"/>
    <n v="0.26837568058076228"/>
    <x v="2"/>
    <x v="31"/>
  </r>
  <r>
    <x v="36"/>
    <x v="3"/>
    <x v="3"/>
    <x v="147"/>
    <n v="1585000000"/>
    <n v="3079000000"/>
    <n v="0.66016295025728988"/>
    <n v="1114000000"/>
    <n v="646000000"/>
    <s v=" $-   "/>
    <n v="1760000000"/>
    <n v="1319000000"/>
    <n v="0.28280445969125212"/>
    <x v="2"/>
    <x v="31"/>
  </r>
  <r>
    <x v="37"/>
    <x v="0"/>
    <x v="33"/>
    <x v="148"/>
    <n v="3271000000"/>
    <n v="3553000000"/>
    <n v="0.52066236811254396"/>
    <n v="486000000"/>
    <n v="1049000000"/>
    <n v="249000000"/>
    <n v="1784000000"/>
    <n v="1769000000"/>
    <n v="0.25923212192262601"/>
    <x v="2"/>
    <x v="7"/>
  </r>
  <r>
    <x v="37"/>
    <x v="1"/>
    <x v="32"/>
    <x v="149"/>
    <n v="7300000000"/>
    <n v="5940000000"/>
    <n v="0.44864048338368578"/>
    <n v="806000000"/>
    <n v="2674000000"/>
    <n v="1873000000"/>
    <n v="5353000000"/>
    <n v="587000000"/>
    <n v="4.4335347432024171E-2"/>
    <x v="2"/>
    <x v="7"/>
  </r>
  <r>
    <x v="38"/>
    <x v="0"/>
    <x v="0"/>
    <x v="150"/>
    <n v="4335300000"/>
    <n v="1528200000"/>
    <n v="0.26062931696085956"/>
    <n v="1148900000"/>
    <s v=" $-   "/>
    <s v=" $-   "/>
    <n v="1148900000"/>
    <n v="379300000"/>
    <n v="6.4688326085102749E-2"/>
    <x v="8"/>
    <x v="32"/>
  </r>
  <r>
    <x v="38"/>
    <x v="1"/>
    <x v="5"/>
    <x v="151"/>
    <n v="4502300000"/>
    <n v="1637700000"/>
    <n v="0.26672638436482088"/>
    <n v="1174200000"/>
    <s v=" $-   "/>
    <s v=" $-   "/>
    <n v="1174200000"/>
    <n v="463500000"/>
    <n v="7.5488599348534205E-2"/>
    <x v="8"/>
    <x v="32"/>
  </r>
  <r>
    <x v="38"/>
    <x v="2"/>
    <x v="6"/>
    <x v="152"/>
    <n v="4679100000"/>
    <n v="1651200000"/>
    <n v="0.26084071844936263"/>
    <n v="1158900000"/>
    <s v=" $-   "/>
    <s v=" $-   "/>
    <n v="1158900000"/>
    <n v="492300000"/>
    <n v="7.7768826121984741E-2"/>
    <x v="8"/>
    <x v="32"/>
  </r>
  <r>
    <x v="38"/>
    <x v="3"/>
    <x v="7"/>
    <x v="153"/>
    <n v="4321100000"/>
    <n v="1645800000"/>
    <n v="0.27582161591446142"/>
    <n v="1108100000"/>
    <s v=" $-   "/>
    <s v=" $-   "/>
    <n v="1108100000"/>
    <n v="537700000"/>
    <n v="9.0113794432619951E-2"/>
    <x v="8"/>
    <x v="32"/>
  </r>
  <r>
    <x v="39"/>
    <x v="0"/>
    <x v="0"/>
    <x v="154"/>
    <n v="1329500000"/>
    <n v="1524426000"/>
    <n v="0.53415050004800402"/>
    <n v="220758000"/>
    <s v=" $-   "/>
    <n v="380402000"/>
    <n v="601160000"/>
    <n v="923266000"/>
    <n v="0.32350733691062766"/>
    <x v="5"/>
    <x v="33"/>
  </r>
  <r>
    <x v="39"/>
    <x v="1"/>
    <x v="1"/>
    <x v="155"/>
    <n v="1289000000"/>
    <n v="1590000000"/>
    <n v="0.55227509551927745"/>
    <n v="234000000"/>
    <s v=" $-   "/>
    <n v="407000000"/>
    <n v="641000000"/>
    <n v="949000000"/>
    <n v="0.32962834317471346"/>
    <x v="5"/>
    <x v="33"/>
  </r>
  <r>
    <x v="39"/>
    <x v="2"/>
    <x v="2"/>
    <x v="156"/>
    <n v="1350000000"/>
    <n v="1661000000"/>
    <n v="0.55164397210229166"/>
    <n v="236000000"/>
    <s v=" $-   "/>
    <n v="424000000"/>
    <n v="660000000"/>
    <n v="1001000000"/>
    <n v="0.33244769179674527"/>
    <x v="5"/>
    <x v="33"/>
  </r>
  <r>
    <x v="39"/>
    <x v="3"/>
    <x v="3"/>
    <x v="157"/>
    <n v="1404000000"/>
    <n v="1755000000"/>
    <n v="0.55555555555555558"/>
    <n v="243000000"/>
    <s v=" $-   "/>
    <n v="440000000"/>
    <n v="683000000"/>
    <n v="1072000000"/>
    <n v="0.33934789490345046"/>
    <x v="5"/>
    <x v="33"/>
  </r>
  <r>
    <x v="40"/>
    <x v="0"/>
    <x v="0"/>
    <x v="158"/>
    <n v="480000000"/>
    <n v="33301000000"/>
    <n v="0.98579082916432315"/>
    <n v="23392000000"/>
    <s v=" $-   "/>
    <n v="1712000000"/>
    <n v="25104000000"/>
    <n v="8197000000"/>
    <n v="0.24265119445842337"/>
    <x v="6"/>
    <x v="34"/>
  </r>
  <r>
    <x v="40"/>
    <x v="1"/>
    <x v="1"/>
    <x v="159"/>
    <n v="442000000"/>
    <n v="34386000000"/>
    <n v="0.98730906167451471"/>
    <n v="23150000000"/>
    <s v=" $-   "/>
    <n v="1832000000"/>
    <n v="24982000000"/>
    <n v="9404000000"/>
    <n v="0.27001263351326521"/>
    <x v="6"/>
    <x v="34"/>
  </r>
  <r>
    <x v="40"/>
    <x v="2"/>
    <x v="2"/>
    <x v="160"/>
    <n v="373000000"/>
    <n v="35522000000"/>
    <n v="0.98960858058225376"/>
    <n v="23153000000"/>
    <s v=" $-   "/>
    <n v="2044000000"/>
    <n v="25197000000"/>
    <n v="10325000000"/>
    <n v="0.28764451873519986"/>
    <x v="6"/>
    <x v="34"/>
  </r>
  <r>
    <x v="40"/>
    <x v="3"/>
    <x v="3"/>
    <x v="161"/>
    <n v="475000000"/>
    <n v="33966000000"/>
    <n v="0.98620829824917977"/>
    <n v="22892000000"/>
    <s v=" $-   "/>
    <n v="1988000000"/>
    <n v="24880000000"/>
    <n v="9086000000"/>
    <n v="0.26381347812200573"/>
    <x v="6"/>
    <x v="34"/>
  </r>
  <r>
    <x v="41"/>
    <x v="0"/>
    <x v="34"/>
    <x v="162"/>
    <n v="1251500000"/>
    <n v="837600000"/>
    <n v="0.40093820305394667"/>
    <n v="607600000"/>
    <s v=" $-   "/>
    <s v=" $-   "/>
    <n v="607600000"/>
    <n v="230000000"/>
    <n v="0.11009525633047725"/>
    <x v="0"/>
    <x v="21"/>
  </r>
  <r>
    <x v="41"/>
    <x v="1"/>
    <x v="35"/>
    <x v="163"/>
    <n v="1414300000"/>
    <n v="979200000"/>
    <n v="0.4091080008355964"/>
    <n v="680300000"/>
    <s v=" $-   "/>
    <s v=" $-   "/>
    <n v="680300000"/>
    <n v="298900000"/>
    <n v="0.12487988301650303"/>
    <x v="0"/>
    <x v="21"/>
  </r>
  <r>
    <x v="41"/>
    <x v="2"/>
    <x v="36"/>
    <x v="164"/>
    <n v="1561100000"/>
    <n v="1145600000"/>
    <n v="0.42324601913769533"/>
    <n v="756900000"/>
    <s v=" $-   "/>
    <s v=" $-   "/>
    <n v="756900000"/>
    <n v="388700000"/>
    <n v="0.14360660582997747"/>
    <x v="0"/>
    <x v="21"/>
  </r>
  <r>
    <x v="41"/>
    <x v="3"/>
    <x v="37"/>
    <x v="165"/>
    <n v="1855100000"/>
    <n v="1436200000"/>
    <n v="0.43636253152249871"/>
    <n v="946000000"/>
    <s v=" $-   "/>
    <s v=" $-   "/>
    <n v="946000000"/>
    <n v="490200000"/>
    <n v="0.14893810956157141"/>
    <x v="0"/>
    <x v="21"/>
  </r>
  <r>
    <x v="42"/>
    <x v="0"/>
    <x v="34"/>
    <x v="166"/>
    <n v="4406595000"/>
    <n v="4740935000"/>
    <n v="0.51827487857377896"/>
    <n v="2967837000"/>
    <s v=" $-   "/>
    <s v=" $-   "/>
    <n v="2967837000"/>
    <n v="1773098000"/>
    <n v="0.19383352664599077"/>
    <x v="1"/>
    <x v="25"/>
  </r>
  <r>
    <x v="42"/>
    <x v="1"/>
    <x v="38"/>
    <x v="167"/>
    <n v="4540406000"/>
    <n v="4934907000"/>
    <n v="0.52081730703777285"/>
    <n v="3104684000"/>
    <s v=" $-   "/>
    <s v=" $-   "/>
    <n v="3104684000"/>
    <n v="1830223000"/>
    <n v="0.19315699650238466"/>
    <x v="1"/>
    <x v="25"/>
  </r>
  <r>
    <x v="42"/>
    <x v="2"/>
    <x v="39"/>
    <x v="168"/>
    <n v="4860309000"/>
    <n v="5327031000"/>
    <n v="0.52290696099276168"/>
    <n v="3373980000"/>
    <s v=" $-   "/>
    <s v=" $-   "/>
    <n v="3373980000"/>
    <n v="1953051000"/>
    <n v="0.19171353856845849"/>
    <x v="1"/>
    <x v="25"/>
  </r>
  <r>
    <x v="42"/>
    <x v="3"/>
    <x v="40"/>
    <x v="169"/>
    <n v="5026940000"/>
    <n v="5608736000"/>
    <n v="0.5273511528557282"/>
    <n v="3548341000"/>
    <s v=" $-   "/>
    <s v=" $-   "/>
    <n v="3548341000"/>
    <n v="2060395000"/>
    <n v="0.19372487465770863"/>
    <x v="1"/>
    <x v="25"/>
  </r>
  <r>
    <x v="43"/>
    <x v="0"/>
    <x v="1"/>
    <x v="170"/>
    <n v="73268000000"/>
    <n v="13355000000"/>
    <n v="0.15417383373930715"/>
    <n v="3742000000"/>
    <n v="3071000000"/>
    <s v=" $-   "/>
    <n v="6813000000"/>
    <n v="6542000000"/>
    <n v="7.5522667190007275E-2"/>
    <x v="0"/>
    <x v="30"/>
  </r>
  <r>
    <x v="43"/>
    <x v="1"/>
    <x v="2"/>
    <x v="171"/>
    <n v="76752000000"/>
    <n v="14010000000"/>
    <n v="0.15435975408210489"/>
    <n v="3480000000"/>
    <n v="3047000000"/>
    <s v=" $-   "/>
    <n v="6527000000"/>
    <n v="7483000000"/>
    <n v="8.2446398272404756E-2"/>
    <x v="0"/>
    <x v="30"/>
  </r>
  <r>
    <x v="43"/>
    <x v="2"/>
    <x v="3"/>
    <x v="172"/>
    <n v="82088000000"/>
    <n v="14026000000"/>
    <n v="0.14593087375408365"/>
    <n v="3251000000"/>
    <n v="3331000000"/>
    <s v=" $-   "/>
    <n v="6582000000"/>
    <n v="7444000000"/>
    <n v="7.7449695153671685E-2"/>
    <x v="0"/>
    <x v="30"/>
  </r>
  <r>
    <x v="43"/>
    <x v="3"/>
    <x v="28"/>
    <x v="173"/>
    <n v="80790000000"/>
    <n v="13781000000"/>
    <n v="0.14572120417464129"/>
    <n v="3313000000"/>
    <n v="4627000000"/>
    <s v=" $-   "/>
    <n v="7940000000"/>
    <n v="5841000000"/>
    <n v="6.1763119772446098E-2"/>
    <x v="0"/>
    <x v="30"/>
  </r>
  <r>
    <x v="44"/>
    <x v="0"/>
    <x v="0"/>
    <x v="174"/>
    <n v="3753000000"/>
    <n v="96325000000"/>
    <n v="0.962499250584544"/>
    <n v="70829000000"/>
    <s v=" $-   "/>
    <n v="9433000000"/>
    <n v="80262000000"/>
    <n v="16063000000"/>
    <n v="0.16050480625112412"/>
    <x v="6"/>
    <x v="35"/>
  </r>
  <r>
    <x v="44"/>
    <x v="1"/>
    <x v="1"/>
    <x v="175"/>
    <n v="3034000000"/>
    <n v="98663000000"/>
    <n v="0.97016627825796242"/>
    <n v="68128000000"/>
    <s v=" $-   "/>
    <n v="4642000000"/>
    <n v="72770000000"/>
    <n v="25893000000"/>
    <n v="0.25460928050974957"/>
    <x v="6"/>
    <x v="35"/>
  </r>
  <r>
    <x v="44"/>
    <x v="2"/>
    <x v="2"/>
    <x v="176"/>
    <n v="2656000000"/>
    <n v="92525000000"/>
    <n v="0.97209527111503347"/>
    <n v="74181000000"/>
    <s v=" $-   "/>
    <n v="3211000000"/>
    <n v="77392000000"/>
    <n v="15133000000"/>
    <n v="0.15899181559344827"/>
    <x v="6"/>
    <x v="35"/>
  </r>
  <r>
    <x v="44"/>
    <x v="3"/>
    <x v="3"/>
    <x v="177"/>
    <n v="2204000000"/>
    <n v="90852000000"/>
    <n v="0.97631533700137552"/>
    <n v="56358000000"/>
    <s v=" $-   "/>
    <n v="3995000000"/>
    <n v="60353000000"/>
    <n v="30499000000"/>
    <n v="0.3277488823933975"/>
    <x v="6"/>
    <x v="35"/>
  </r>
  <r>
    <x v="45"/>
    <x v="0"/>
    <x v="0"/>
    <x v="178"/>
    <n v="6802000000"/>
    <n v="7134000000"/>
    <n v="0.51191159586681967"/>
    <n v="3283000000"/>
    <n v="1081000000"/>
    <s v=" $-   "/>
    <n v="4364000000"/>
    <n v="2770000000"/>
    <n v="0.19876578645235363"/>
    <x v="3"/>
    <x v="5"/>
  </r>
  <r>
    <x v="45"/>
    <x v="1"/>
    <x v="1"/>
    <x v="179"/>
    <n v="5251000000"/>
    <n v="4162000000"/>
    <n v="0.44215446722617657"/>
    <n v="3084000000"/>
    <n v="582000000"/>
    <s v=" $-   "/>
    <n v="3666000000"/>
    <n v="496000000"/>
    <n v="5.2693084032720702E-2"/>
    <x v="3"/>
    <x v="5"/>
  </r>
  <r>
    <x v="45"/>
    <x v="2"/>
    <x v="2"/>
    <x v="180"/>
    <n v="6138000000"/>
    <n v="4581000000"/>
    <n v="0.42737195633921077"/>
    <n v="3315000000"/>
    <n v="610000000"/>
    <s v=" $-   "/>
    <n v="3925000000"/>
    <n v="656000000"/>
    <n v="6.1199738781602758E-2"/>
    <x v="3"/>
    <x v="5"/>
  </r>
  <r>
    <x v="45"/>
    <x v="3"/>
    <x v="3"/>
    <x v="181"/>
    <n v="5822000000"/>
    <n v="4146000000"/>
    <n v="0.4159309791332263"/>
    <n v="3094000000"/>
    <n v="603000000"/>
    <s v=" $-   "/>
    <n v="3697000000"/>
    <n v="449000000"/>
    <n v="4.5044141252006419E-2"/>
    <x v="3"/>
    <x v="5"/>
  </r>
  <r>
    <x v="46"/>
    <x v="0"/>
    <x v="41"/>
    <x v="182"/>
    <n v="6525830000"/>
    <n v="4388755000"/>
    <n v="0.40210003403702477"/>
    <n v="2750537000"/>
    <s v=" $-   "/>
    <s v=" $-   "/>
    <n v="2750537000"/>
    <n v="1638218000"/>
    <n v="0.15009439204513961"/>
    <x v="1"/>
    <x v="25"/>
  </r>
  <r>
    <x v="46"/>
    <x v="1"/>
    <x v="42"/>
    <x v="183"/>
    <n v="6938381000"/>
    <n v="4565582000"/>
    <n v="0.3968703654557999"/>
    <n v="2950995000"/>
    <s v=" $-   "/>
    <s v=" $-   "/>
    <n v="2950995000"/>
    <n v="1614587000"/>
    <n v="0.14035050356125103"/>
    <x v="1"/>
    <x v="25"/>
  </r>
  <r>
    <x v="46"/>
    <x v="2"/>
    <x v="43"/>
    <x v="184"/>
    <n v="7261397000"/>
    <n v="4619779000"/>
    <n v="0.38883179577509841"/>
    <n v="3065486000"/>
    <s v=" $-   "/>
    <s v=" $-   "/>
    <n v="3065486000"/>
    <n v="1554293000"/>
    <n v="0.13081979426952348"/>
    <x v="1"/>
    <x v="25"/>
  </r>
  <r>
    <x v="46"/>
    <x v="3"/>
    <x v="44"/>
    <x v="185"/>
    <n v="7483577000"/>
    <n v="4620310000"/>
    <n v="0.38172117766796732"/>
    <n v="3205407000"/>
    <s v=" $-   "/>
    <s v=" $-   "/>
    <n v="3205407000"/>
    <n v="1414903000"/>
    <n v="0.11689658041255672"/>
    <x v="1"/>
    <x v="25"/>
  </r>
  <r>
    <x v="47"/>
    <x v="0"/>
    <x v="0"/>
    <x v="186"/>
    <n v="429000000"/>
    <n v="10308000000"/>
    <n v="0.96004470522492313"/>
    <n v="5650000000"/>
    <s v=" $-   "/>
    <n v="1167000000"/>
    <n v="6817000000"/>
    <n v="3491000000"/>
    <n v="0.32513737543075349"/>
    <x v="6"/>
    <x v="35"/>
  </r>
  <r>
    <x v="47"/>
    <x v="1"/>
    <x v="1"/>
    <x v="187"/>
    <n v="301000000"/>
    <n v="10242000000"/>
    <n v="0.97145025135160767"/>
    <n v="5625000000"/>
    <s v=" $-   "/>
    <n v="698000000"/>
    <n v="6323000000"/>
    <n v="3919000000"/>
    <n v="0.37171583040880207"/>
    <x v="6"/>
    <x v="35"/>
  </r>
  <r>
    <x v="47"/>
    <x v="2"/>
    <x v="2"/>
    <x v="188"/>
    <n v="239000000"/>
    <n v="9759000000"/>
    <n v="0.9760952190438088"/>
    <n v="5715000000"/>
    <s v=" $-   "/>
    <n v="342000000"/>
    <n v="6057000000"/>
    <n v="3702000000"/>
    <n v="0.37027405481096221"/>
    <x v="6"/>
    <x v="35"/>
  </r>
  <r>
    <x v="47"/>
    <x v="3"/>
    <x v="3"/>
    <x v="189"/>
    <n v="233000000"/>
    <n v="10113000000"/>
    <n v="0.9774792190218442"/>
    <n v="5996000000"/>
    <s v=" $-   "/>
    <n v="533000000"/>
    <n v="6529000000"/>
    <n v="3584000000"/>
    <n v="0.34641407307171856"/>
    <x v="6"/>
    <x v="35"/>
  </r>
  <r>
    <x v="48"/>
    <x v="0"/>
    <x v="45"/>
    <x v="190"/>
    <n v="34473000000"/>
    <n v="10984000000"/>
    <n v="0.24163495171260752"/>
    <n v="8755000000"/>
    <s v=" $-   "/>
    <s v=" $-   "/>
    <n v="8755000000"/>
    <n v="2229000000"/>
    <n v="4.9035352090987083E-2"/>
    <x v="1"/>
    <x v="36"/>
  </r>
  <r>
    <x v="48"/>
    <x v="1"/>
    <x v="46"/>
    <x v="191"/>
    <n v="31212000000"/>
    <n v="9399000000"/>
    <n v="0.23143975770111547"/>
    <n v="8106000000"/>
    <s v=" $-   "/>
    <s v=" $-   "/>
    <n v="8106000000"/>
    <n v="1293000000"/>
    <n v="3.1838664401270589E-2"/>
    <x v="1"/>
    <x v="36"/>
  </r>
  <r>
    <x v="48"/>
    <x v="2"/>
    <x v="26"/>
    <x v="192"/>
    <n v="31292000000"/>
    <n v="9047000000"/>
    <n v="0.22427427551501034"/>
    <n v="7592000000"/>
    <s v=" $-   "/>
    <s v=" $-   "/>
    <n v="7592000000"/>
    <n v="1455000000"/>
    <n v="3.6069312575919082E-2"/>
    <x v="1"/>
    <x v="36"/>
  </r>
  <r>
    <x v="48"/>
    <x v="3"/>
    <x v="47"/>
    <x v="193"/>
    <n v="30337000000"/>
    <n v="9191000000"/>
    <n v="0.23251872090669901"/>
    <n v="7618000000"/>
    <s v=" $-   "/>
    <s v=" $-   "/>
    <n v="7618000000"/>
    <n v="1573000000"/>
    <n v="3.979457599676179E-2"/>
    <x v="1"/>
    <x v="36"/>
  </r>
  <r>
    <x v="49"/>
    <x v="0"/>
    <x v="1"/>
    <x v="194"/>
    <n v="1194400000"/>
    <n v="1855100000"/>
    <n v="0.60832923430070496"/>
    <n v="920300000"/>
    <n v="295700000"/>
    <s v=" $-   "/>
    <n v="1216000000"/>
    <n v="639100000"/>
    <n v="0.20957534021970814"/>
    <x v="3"/>
    <x v="5"/>
  </r>
  <r>
    <x v="49"/>
    <x v="1"/>
    <x v="2"/>
    <x v="195"/>
    <n v="1258600000"/>
    <n v="2065000000"/>
    <n v="0.62131423757371529"/>
    <n v="981500000"/>
    <n v="302000000"/>
    <s v=" $-   "/>
    <n v="1283500000"/>
    <n v="781500000"/>
    <n v="0.23513659886869659"/>
    <x v="3"/>
    <x v="5"/>
  </r>
  <r>
    <x v="49"/>
    <x v="2"/>
    <x v="3"/>
    <x v="196"/>
    <n v="1301200000"/>
    <n v="2114800000"/>
    <n v="0.61908665105386418"/>
    <n v="1012100000"/>
    <n v="259200000"/>
    <s v=" $-   "/>
    <n v="1271300000"/>
    <n v="843500000"/>
    <n v="0.24692622950819673"/>
    <x v="3"/>
    <x v="5"/>
  </r>
  <r>
    <x v="49"/>
    <x v="3"/>
    <x v="28"/>
    <x v="197"/>
    <n v="1371700000"/>
    <n v="2342300000"/>
    <n v="0.63066774367259026"/>
    <n v="1101900000"/>
    <n v="292800000"/>
    <s v=" $-   "/>
    <n v="1394700000"/>
    <n v="947600000"/>
    <n v="0.25514270328486804"/>
    <x v="3"/>
    <x v="5"/>
  </r>
  <r>
    <x v="50"/>
    <x v="0"/>
    <x v="12"/>
    <x v="198"/>
    <n v="3883000000"/>
    <n v="4171000000"/>
    <n v="0.51787931462627268"/>
    <n v="2422000000"/>
    <n v="494000000"/>
    <s v=" $-   "/>
    <n v="2916000000"/>
    <n v="1255000000"/>
    <n v="0.1558231934442513"/>
    <x v="3"/>
    <x v="5"/>
  </r>
  <r>
    <x v="50"/>
    <x v="1"/>
    <x v="13"/>
    <x v="199"/>
    <n v="4145000000"/>
    <n v="4301000000"/>
    <n v="0.50923514089509825"/>
    <n v="2145000000"/>
    <n v="550000000"/>
    <s v=" $-   "/>
    <n v="2695000000"/>
    <n v="1606000000"/>
    <n v="0.19014918304522851"/>
    <x v="3"/>
    <x v="5"/>
  </r>
  <r>
    <x v="50"/>
    <x v="2"/>
    <x v="14"/>
    <x v="200"/>
    <n v="5587000000"/>
    <n v="4695000000"/>
    <n v="0.45662322505349151"/>
    <n v="2563000000"/>
    <n v="632000000"/>
    <s v=" $-   "/>
    <n v="3195000000"/>
    <n v="1500000000"/>
    <n v="0.14588601439408674"/>
    <x v="3"/>
    <x v="5"/>
  </r>
  <r>
    <x v="50"/>
    <x v="3"/>
    <x v="15"/>
    <x v="201"/>
    <n v="6492000000"/>
    <n v="5991000000"/>
    <n v="0.47993270848353764"/>
    <n v="3005000000"/>
    <n v="828000000"/>
    <s v=" $-   "/>
    <n v="3833000000"/>
    <n v="2158000000"/>
    <n v="0.17287511014980372"/>
    <x v="3"/>
    <x v="5"/>
  </r>
  <r>
    <x v="51"/>
    <x v="0"/>
    <x v="1"/>
    <x v="202"/>
    <n v="18553000000"/>
    <n v="3811000000"/>
    <n v="0.170407798247183"/>
    <n v="1306000000"/>
    <n v="556000000"/>
    <s v=" $-   "/>
    <n v="1862000000"/>
    <n v="1949000000"/>
    <n v="8.7148989447326061E-2"/>
    <x v="9"/>
    <x v="37"/>
  </r>
  <r>
    <x v="51"/>
    <x v="1"/>
    <x v="2"/>
    <x v="203"/>
    <n v="19746000000"/>
    <n v="4805000000"/>
    <n v="0.1957150421571423"/>
    <n v="1333000000"/>
    <n v="613000000"/>
    <s v=" $-   "/>
    <n v="1946000000"/>
    <n v="2859000000"/>
    <n v="0.11645146837196041"/>
    <x v="9"/>
    <x v="37"/>
  </r>
  <r>
    <x v="51"/>
    <x v="2"/>
    <x v="3"/>
    <x v="204"/>
    <n v="14415000000"/>
    <n v="1327000000"/>
    <n v="8.4296785668911189E-2"/>
    <n v="969000000"/>
    <n v="466000000"/>
    <s v=" $-   "/>
    <n v="1435000000"/>
    <n v="-108000000"/>
    <n v="-6.8606276203786046E-3"/>
    <x v="9"/>
    <x v="37"/>
  </r>
  <r>
    <x v="51"/>
    <x v="3"/>
    <x v="28"/>
    <x v="205"/>
    <n v="9973000000"/>
    <n v="-132000000"/>
    <n v="-1.341327100904377E-2"/>
    <n v="815000000"/>
    <n v="384000000"/>
    <s v=" $-   "/>
    <n v="1199000000"/>
    <n v="-1331000000"/>
    <n v="-0.13525048267452494"/>
    <x v="9"/>
    <x v="37"/>
  </r>
  <r>
    <x v="52"/>
    <x v="0"/>
    <x v="1"/>
    <x v="206"/>
    <n v="857700000"/>
    <n v="6074500000"/>
    <n v="0.87627304463229572"/>
    <n v="1797000000"/>
    <n v="1444100000"/>
    <n v="342900000"/>
    <n v="3584000000"/>
    <n v="2490500000"/>
    <n v="0.35926545685352412"/>
    <x v="3"/>
    <x v="19"/>
  </r>
  <r>
    <x v="52"/>
    <x v="1"/>
    <x v="2"/>
    <x v="207"/>
    <n v="1171000000"/>
    <n v="8532300000"/>
    <n v="0.87931940679974852"/>
    <n v="2193400000"/>
    <n v="1893400000"/>
    <n v="489800000"/>
    <n v="4576600000"/>
    <n v="3955700000"/>
    <n v="0.40766543340925254"/>
    <x v="3"/>
    <x v="19"/>
  </r>
  <r>
    <x v="52"/>
    <x v="2"/>
    <x v="3"/>
    <x v="208"/>
    <n v="1240400000"/>
    <n v="9523400000"/>
    <n v="0.88476188706590608"/>
    <n v="2143600000"/>
    <n v="2012800000"/>
    <n v="382600000"/>
    <n v="4539000000"/>
    <n v="4984400000"/>
    <n v="0.46307066277708614"/>
    <x v="3"/>
    <x v="19"/>
  </r>
  <r>
    <x v="52"/>
    <x v="3"/>
    <x v="28"/>
    <x v="209"/>
    <n v="1478700000"/>
    <n v="9970100000"/>
    <n v="0.87084235902452656"/>
    <n v="1972900000"/>
    <n v="1973300000"/>
    <n v="385600000"/>
    <n v="4331800000"/>
    <n v="5638300000"/>
    <n v="0.49247956117671721"/>
    <x v="3"/>
    <x v="19"/>
  </r>
  <r>
    <x v="53"/>
    <x v="0"/>
    <x v="0"/>
    <x v="210"/>
    <n v="7174000000"/>
    <n v="1561700000"/>
    <n v="0.17877216479503644"/>
    <n v="488300000"/>
    <s v=" $-   "/>
    <n v="282900000"/>
    <n v="771200000"/>
    <n v="790500000"/>
    <n v="9.0490744874480583E-2"/>
    <x v="8"/>
    <x v="38"/>
  </r>
  <r>
    <x v="53"/>
    <x v="1"/>
    <x v="1"/>
    <x v="211"/>
    <n v="6875400000"/>
    <n v="1592700000"/>
    <n v="0.1880823325185107"/>
    <n v="497400000"/>
    <s v=" $-   "/>
    <n v="299900000"/>
    <n v="797300000"/>
    <n v="795400000"/>
    <n v="9.3928980526918671E-2"/>
    <x v="8"/>
    <x v="38"/>
  </r>
  <r>
    <x v="53"/>
    <x v="2"/>
    <x v="2"/>
    <x v="212"/>
    <n v="6903500000"/>
    <n v="1666500000"/>
    <n v="0.19445740956826141"/>
    <n v="547000000"/>
    <s v=" $-   "/>
    <n v="280900000"/>
    <n v="827900000"/>
    <n v="838600000"/>
    <n v="9.7852975495915984E-2"/>
    <x v="8"/>
    <x v="38"/>
  </r>
  <r>
    <x v="53"/>
    <x v="3"/>
    <x v="3"/>
    <x v="213"/>
    <n v="6460300000"/>
    <n v="1536700000"/>
    <n v="0.19215955983493815"/>
    <n v="646000000"/>
    <s v=" $-   "/>
    <n v="285500000"/>
    <n v="931500000"/>
    <n v="605200000"/>
    <n v="7.5678379392272108E-2"/>
    <x v="8"/>
    <x v="38"/>
  </r>
  <r>
    <x v="54"/>
    <x v="0"/>
    <x v="0"/>
    <x v="214"/>
    <n v="4610000000"/>
    <n v="13011000000"/>
    <n v="0.73838034163781852"/>
    <n v="5017000000"/>
    <n v="3904000000"/>
    <s v=" $-   "/>
    <n v="8921000000"/>
    <n v="4090000000"/>
    <n v="0.23210941490267295"/>
    <x v="3"/>
    <x v="4"/>
  </r>
  <r>
    <x v="54"/>
    <x v="1"/>
    <x v="1"/>
    <x v="215"/>
    <n v="4619000000"/>
    <n v="11766000000"/>
    <n v="0.71809581934696376"/>
    <n v="4939000000"/>
    <n v="3731000000"/>
    <s v=" $-   "/>
    <n v="8670000000"/>
    <n v="3096000000"/>
    <n v="0.1889533109551419"/>
    <x v="3"/>
    <x v="4"/>
  </r>
  <r>
    <x v="54"/>
    <x v="2"/>
    <x v="2"/>
    <x v="216"/>
    <n v="3932000000"/>
    <n v="11947000000"/>
    <n v="0.75237735373764092"/>
    <n v="4822000000"/>
    <n v="4534000000"/>
    <s v=" $-   "/>
    <n v="9356000000"/>
    <n v="2591000000"/>
    <n v="0.16317148435039991"/>
    <x v="3"/>
    <x v="4"/>
  </r>
  <r>
    <x v="54"/>
    <x v="3"/>
    <x v="3"/>
    <x v="217"/>
    <n v="3909000000"/>
    <n v="12651000000"/>
    <n v="0.76394927536231882"/>
    <n v="4841000000"/>
    <n v="5920000000"/>
    <s v=" $-   "/>
    <n v="10761000000"/>
    <n v="1890000000"/>
    <n v="0.11413043478260869"/>
    <x v="3"/>
    <x v="4"/>
  </r>
  <r>
    <x v="55"/>
    <x v="0"/>
    <x v="0"/>
    <x v="218"/>
    <n v="2349000000"/>
    <n v="4900000000"/>
    <n v="0.67595530417988692"/>
    <n v="2529000000"/>
    <n v="886000000"/>
    <n v="395000000"/>
    <n v="3810000000"/>
    <n v="1090000000"/>
    <n v="0.15036556766450546"/>
    <x v="3"/>
    <x v="5"/>
  </r>
  <r>
    <x v="55"/>
    <x v="1"/>
    <x v="1"/>
    <x v="219"/>
    <n v="2174000000"/>
    <n v="4969000000"/>
    <n v="0.69564608707825837"/>
    <n v="2678000000"/>
    <n v="861000000"/>
    <n v="410000000"/>
    <n v="3949000000"/>
    <n v="1020000000"/>
    <n v="0.14279714405711885"/>
    <x v="3"/>
    <x v="5"/>
  </r>
  <r>
    <x v="55"/>
    <x v="2"/>
    <x v="2"/>
    <x v="220"/>
    <n v="2210000000"/>
    <n v="5170000000"/>
    <n v="0.70054200542005418"/>
    <n v="2817000000"/>
    <n v="817000000"/>
    <n v="438000000"/>
    <n v="4072000000"/>
    <n v="1098000000"/>
    <n v="0.14878048780487804"/>
    <x v="3"/>
    <x v="5"/>
  </r>
  <r>
    <x v="55"/>
    <x v="3"/>
    <x v="3"/>
    <x v="221"/>
    <n v="2173000000"/>
    <n v="5304000000"/>
    <n v="0.709375417948375"/>
    <n v="2996000000"/>
    <n v="876000000"/>
    <n v="495000000"/>
    <n v="4367000000"/>
    <n v="937000000"/>
    <n v="0.1253176407650127"/>
    <x v="3"/>
    <x v="5"/>
  </r>
  <r>
    <x v="56"/>
    <x v="0"/>
    <x v="1"/>
    <x v="222"/>
    <n v="5879100000"/>
    <n v="1557500000"/>
    <n v="0.20943710835596907"/>
    <n v="702300000"/>
    <s v=" $-   "/>
    <s v=" $-   "/>
    <n v="702300000"/>
    <n v="855200000"/>
    <n v="0.11499878976951833"/>
    <x v="1"/>
    <x v="39"/>
  </r>
  <r>
    <x v="56"/>
    <x v="1"/>
    <x v="2"/>
    <x v="223"/>
    <n v="6548700000"/>
    <n v="1756400000"/>
    <n v="0.21148450951824782"/>
    <n v="792700000"/>
    <s v=" $-   "/>
    <s v=" $-   "/>
    <n v="792700000"/>
    <n v="963700000"/>
    <n v="0.11603713380934606"/>
    <x v="1"/>
    <x v="39"/>
  </r>
  <r>
    <x v="56"/>
    <x v="2"/>
    <x v="3"/>
    <x v="224"/>
    <n v="6320100000"/>
    <n v="1703100000"/>
    <n v="0.21227191145677538"/>
    <n v="763400000"/>
    <s v=" $-   "/>
    <s v=" $-   "/>
    <n v="763400000"/>
    <n v="939700000"/>
    <n v="0.11712284375311596"/>
    <x v="1"/>
    <x v="39"/>
  </r>
  <r>
    <x v="56"/>
    <x v="3"/>
    <x v="28"/>
    <x v="225"/>
    <n v="7137900000"/>
    <n v="1933100000"/>
    <n v="0.21310770587586814"/>
    <n v="1707200000"/>
    <s v=" $-   "/>
    <s v=" $-   "/>
    <n v="1707200000"/>
    <n v="225900000"/>
    <n v="2.4903538749862199E-2"/>
    <x v="1"/>
    <x v="39"/>
  </r>
  <r>
    <x v="57"/>
    <x v="0"/>
    <x v="0"/>
    <x v="226"/>
    <n v="667208000"/>
    <n v="1179978000"/>
    <n v="0.6387976089034888"/>
    <n v="93782000"/>
    <s v=" $-   "/>
    <n v="445875000"/>
    <n v="539657000"/>
    <n v="640321000"/>
    <n v="0.34664673725331396"/>
    <x v="7"/>
    <x v="14"/>
  </r>
  <r>
    <x v="57"/>
    <x v="1"/>
    <x v="1"/>
    <x v="227"/>
    <n v="771403000"/>
    <n v="1364136000"/>
    <n v="0.63877831310971134"/>
    <n v="117073000"/>
    <s v=" $-   "/>
    <n v="560637000"/>
    <n v="677710000"/>
    <n v="686426000"/>
    <n v="0.3214298591596782"/>
    <x v="7"/>
    <x v="14"/>
  </r>
  <r>
    <x v="57"/>
    <x v="2"/>
    <x v="2"/>
    <x v="228"/>
    <n v="864526000"/>
    <n v="1532472000"/>
    <n v="0.63932969489336244"/>
    <n v="102077000"/>
    <s v=" $-   "/>
    <n v="628573000"/>
    <n v="730650000"/>
    <n v="801822000"/>
    <n v="0.33451091740585515"/>
    <x v="7"/>
    <x v="14"/>
  </r>
  <r>
    <x v="57"/>
    <x v="3"/>
    <x v="3"/>
    <x v="229"/>
    <n v="904336000"/>
    <n v="1586485000"/>
    <n v="0.63693256159314537"/>
    <n v="97578000"/>
    <s v=" $-   "/>
    <n v="639542000"/>
    <n v="737120000"/>
    <n v="849365000"/>
    <n v="0.34099800828722737"/>
    <x v="7"/>
    <x v="14"/>
  </r>
  <r>
    <x v="58"/>
    <x v="0"/>
    <x v="48"/>
    <x v="230"/>
    <n v="10104400000"/>
    <n v="3364900000"/>
    <n v="0.24981996094823045"/>
    <n v="2065900000"/>
    <s v=" $-   "/>
    <s v=" $-   "/>
    <n v="2065900000"/>
    <n v="1299000000"/>
    <n v="9.6441537422137749E-2"/>
    <x v="4"/>
    <x v="40"/>
  </r>
  <r>
    <x v="58"/>
    <x v="1"/>
    <x v="49"/>
    <x v="231"/>
    <n v="8910800000"/>
    <n v="2927400000"/>
    <n v="0.24728421550573565"/>
    <n v="1778900000"/>
    <s v=" $-   "/>
    <s v=" $-   "/>
    <n v="1778900000"/>
    <n v="1148500000"/>
    <n v="9.7016438309878189E-2"/>
    <x v="4"/>
    <x v="40"/>
  </r>
  <r>
    <x v="58"/>
    <x v="2"/>
    <x v="50"/>
    <x v="232"/>
    <n v="9061400000"/>
    <n v="2875600000"/>
    <n v="0.24089804808578374"/>
    <n v="1545300000"/>
    <s v=" $-   "/>
    <s v=" $-   "/>
    <n v="1545300000"/>
    <n v="1330300000"/>
    <n v="0.1114434112423557"/>
    <x v="4"/>
    <x v="40"/>
  </r>
  <r>
    <x v="58"/>
    <x v="3"/>
    <x v="51"/>
    <x v="233"/>
    <n v="8552100000"/>
    <n v="3090800000"/>
    <n v="0.26546650748524847"/>
    <n v="2209400000"/>
    <s v=" $-   "/>
    <s v=" $-   "/>
    <n v="2209400000"/>
    <n v="881400000"/>
    <n v="7.570278882409022E-2"/>
    <x v="4"/>
    <x v="40"/>
  </r>
  <r>
    <x v="59"/>
    <x v="0"/>
    <x v="52"/>
    <x v="234"/>
    <n v="96172000000"/>
    <n v="4921000000"/>
    <n v="4.8677950006429715E-2"/>
    <n v="2875000000"/>
    <s v=" $-   "/>
    <n v="158000000"/>
    <n v="3033000000"/>
    <n v="1888000000"/>
    <n v="1.8675872711265865E-2"/>
    <x v="3"/>
    <x v="4"/>
  </r>
  <r>
    <x v="59"/>
    <x v="1"/>
    <x v="53"/>
    <x v="235"/>
    <n v="85923000000"/>
    <n v="5161000000"/>
    <n v="5.6661982345966311E-2"/>
    <n v="3028000000"/>
    <s v=" $-   "/>
    <n v="223000000"/>
    <n v="3251000000"/>
    <n v="1910000000"/>
    <n v="2.0969654384963329E-2"/>
    <x v="3"/>
    <x v="4"/>
  </r>
  <r>
    <x v="59"/>
    <x v="2"/>
    <x v="54"/>
    <x v="236"/>
    <n v="96819000000"/>
    <n v="5712000000"/>
    <n v="5.570998039617292E-2"/>
    <n v="3240000000"/>
    <s v=" $-   "/>
    <n v="281000000"/>
    <n v="3521000000"/>
    <n v="2191000000"/>
    <n v="2.1369146892159446E-2"/>
    <x v="3"/>
    <x v="4"/>
  </r>
  <r>
    <x v="59"/>
    <x v="3"/>
    <x v="55"/>
    <x v="237"/>
    <n v="115003000000"/>
    <n v="6543000000"/>
    <n v="5.3831471212545057E-2"/>
    <n v="3648000000"/>
    <s v=" $-   "/>
    <n v="459000000"/>
    <n v="4107000000"/>
    <n v="2436000000"/>
    <n v="2.004179487601402E-2"/>
    <x v="3"/>
    <x v="4"/>
  </r>
  <r>
    <x v="60"/>
    <x v="0"/>
    <x v="1"/>
    <x v="238"/>
    <n v="41454000000"/>
    <n v="14202000000"/>
    <n v="0.25517464424320824"/>
    <n v="6528000000"/>
    <n v="2046000000"/>
    <s v=" $-   "/>
    <n v="8574000000"/>
    <n v="5628000000"/>
    <n v="0.10112117291936179"/>
    <x v="0"/>
    <x v="41"/>
  </r>
  <r>
    <x v="60"/>
    <x v="1"/>
    <x v="2"/>
    <x v="239"/>
    <n v="41342000000"/>
    <n v="13842000000"/>
    <n v="0.25083357494926062"/>
    <n v="8148000000"/>
    <n v="2380000000"/>
    <s v=" $-   "/>
    <n v="10528000000"/>
    <n v="3314000000"/>
    <n v="6.0053638735865465E-2"/>
    <x v="0"/>
    <x v="41"/>
  </r>
  <r>
    <x v="60"/>
    <x v="2"/>
    <x v="3"/>
    <x v="240"/>
    <n v="34133000000"/>
    <n v="12878000000"/>
    <n v="0.27393588734551488"/>
    <n v="6974000000"/>
    <n v="2119000000"/>
    <s v=" $-   "/>
    <n v="9093000000"/>
    <n v="3785000000"/>
    <n v="8.0513071408819206E-2"/>
    <x v="0"/>
    <x v="41"/>
  </r>
  <r>
    <x v="60"/>
    <x v="3"/>
    <x v="28"/>
    <x v="241"/>
    <n v="28905000000"/>
    <n v="9632000000"/>
    <n v="0.2499416145522485"/>
    <n v="6588000000"/>
    <n v="1951000000"/>
    <s v=" $-   "/>
    <n v="8539000000"/>
    <n v="1093000000"/>
    <n v="2.8362353063289825E-2"/>
    <x v="0"/>
    <x v="41"/>
  </r>
  <r>
    <x v="61"/>
    <x v="0"/>
    <x v="0"/>
    <x v="242"/>
    <n v="12620000000"/>
    <n v="5316000000"/>
    <n v="0.29638715432649421"/>
    <n v="2096000000"/>
    <s v=" $-   "/>
    <n v="-6000000"/>
    <n v="2090000000"/>
    <n v="3226000000"/>
    <n v="0.17986173059768065"/>
    <x v="6"/>
    <x v="13"/>
  </r>
  <r>
    <x v="61"/>
    <x v="1"/>
    <x v="1"/>
    <x v="243"/>
    <n v="12522000000"/>
    <n v="6739000000"/>
    <n v="0.34987799179689527"/>
    <n v="2211000000"/>
    <s v=" $-   "/>
    <n v="15000000"/>
    <n v="2226000000"/>
    <n v="4513000000"/>
    <n v="0.2343076683453611"/>
    <x v="6"/>
    <x v="13"/>
  </r>
  <r>
    <x v="61"/>
    <x v="2"/>
    <x v="2"/>
    <x v="244"/>
    <n v="13241000000"/>
    <n v="5930000000"/>
    <n v="0.30932137082051014"/>
    <n v="2245000000"/>
    <s v=" $-   "/>
    <n v="-82000000"/>
    <n v="2163000000"/>
    <n v="3767000000"/>
    <n v="0.19649470554483334"/>
    <x v="6"/>
    <x v="13"/>
  </r>
  <r>
    <x v="61"/>
    <x v="3"/>
    <x v="3"/>
    <x v="245"/>
    <n v="12968000000"/>
    <n v="6019000000"/>
    <n v="0.31700637278137678"/>
    <n v="2270000000"/>
    <s v=" $-   "/>
    <n v="120000000"/>
    <n v="2390000000"/>
    <n v="3629000000"/>
    <n v="0.1911307736872597"/>
    <x v="6"/>
    <x v="13"/>
  </r>
  <r>
    <x v="62"/>
    <x v="0"/>
    <x v="0"/>
    <x v="246"/>
    <n v="5745428000"/>
    <n v="768671000"/>
    <n v="0.11800112340939251"/>
    <s v=" $-   "/>
    <s v=" $-   "/>
    <n v="169645000"/>
    <n v="169645000"/>
    <n v="599026000"/>
    <n v="9.1958381350974241E-2"/>
    <x v="7"/>
    <x v="42"/>
  </r>
  <r>
    <x v="62"/>
    <x v="1"/>
    <x v="1"/>
    <x v="247"/>
    <n v="6293699000"/>
    <n v="891095000"/>
    <n v="0.12402512862581727"/>
    <s v=" $-   "/>
    <s v=" $-   "/>
    <n v="190390000"/>
    <n v="190390000"/>
    <n v="700705000"/>
    <n v="9.7526108612160628E-2"/>
    <x v="7"/>
    <x v="42"/>
  </r>
  <r>
    <x v="62"/>
    <x v="2"/>
    <x v="2"/>
    <x v="248"/>
    <n v="8050222000"/>
    <n v="999696000"/>
    <n v="0.11046464730398664"/>
    <s v=" $-   "/>
    <s v=" $-   "/>
    <n v="265101000"/>
    <n v="265101000"/>
    <n v="734595000"/>
    <n v="8.1171453708199351E-2"/>
    <x v="7"/>
    <x v="42"/>
  </r>
  <r>
    <x v="62"/>
    <x v="3"/>
    <x v="3"/>
    <x v="249"/>
    <n v="9716541000"/>
    <n v="1139269000"/>
    <n v="0.10494555450030907"/>
    <s v=" $-   "/>
    <s v=" $-   "/>
    <n v="314096000"/>
    <n v="314096000"/>
    <n v="825173000"/>
    <n v="7.6012107802181511E-2"/>
    <x v="7"/>
    <x v="42"/>
  </r>
  <r>
    <x v="63"/>
    <x v="0"/>
    <x v="0"/>
    <x v="250"/>
    <n v="728989000"/>
    <n v="1703691000"/>
    <n v="0.70033502145781612"/>
    <n v="212572000"/>
    <s v=" $-   "/>
    <n v="622592000"/>
    <n v="835164000"/>
    <n v="868527000"/>
    <n v="0.35702476281302925"/>
    <x v="7"/>
    <x v="14"/>
  </r>
  <r>
    <x v="63"/>
    <x v="1"/>
    <x v="1"/>
    <x v="251"/>
    <n v="991017000"/>
    <n v="1874734000"/>
    <n v="0.65418593590301466"/>
    <n v="213519000"/>
    <s v=" $-   "/>
    <n v="741342000"/>
    <n v="954861000"/>
    <n v="919873000"/>
    <n v="0.32098845991853442"/>
    <x v="7"/>
    <x v="14"/>
  </r>
  <r>
    <x v="63"/>
    <x v="2"/>
    <x v="2"/>
    <x v="252"/>
    <n v="1306606000"/>
    <n v="2232150000"/>
    <n v="0.63077250875731472"/>
    <n v="257296000"/>
    <s v=" $-   "/>
    <n v="985781000"/>
    <n v="1243077000"/>
    <n v="989073000"/>
    <n v="0.2794973713926589"/>
    <x v="7"/>
    <x v="14"/>
  </r>
  <r>
    <x v="63"/>
    <x v="3"/>
    <x v="3"/>
    <x v="253"/>
    <n v="1321426000"/>
    <n v="2342425000"/>
    <n v="0.6393341323105115"/>
    <n v="310921000"/>
    <s v=" $-   "/>
    <n v="1036178000"/>
    <n v="1347099000"/>
    <n v="995326000"/>
    <n v="0.27166115652628886"/>
    <x v="7"/>
    <x v="14"/>
  </r>
  <r>
    <x v="64"/>
    <x v="0"/>
    <x v="56"/>
    <x v="254"/>
    <n v="10645000000"/>
    <n v="4811000000"/>
    <n v="0.31127070393374745"/>
    <n v="1879000000"/>
    <s v=" $-   "/>
    <n v="1590000000"/>
    <n v="3469000000"/>
    <n v="1342000000"/>
    <n v="8.6827122153209105E-2"/>
    <x v="1"/>
    <x v="43"/>
  </r>
  <r>
    <x v="64"/>
    <x v="1"/>
    <x v="57"/>
    <x v="255"/>
    <n v="10421000000"/>
    <n v="5463000000"/>
    <n v="0.34393099974817432"/>
    <n v="2054000000"/>
    <s v=" $-   "/>
    <n v="1637000000"/>
    <n v="3691000000"/>
    <n v="1772000000"/>
    <n v="0.11155880130949383"/>
    <x v="1"/>
    <x v="43"/>
  </r>
  <r>
    <x v="64"/>
    <x v="2"/>
    <x v="58"/>
    <x v="256"/>
    <n v="9447000000"/>
    <n v="6267000000"/>
    <n v="0.39881634211531114"/>
    <n v="2067000000"/>
    <s v=" $-   "/>
    <n v="1626000000"/>
    <n v="3693000000"/>
    <n v="2574000000"/>
    <n v="0.16380297823596793"/>
    <x v="1"/>
    <x v="43"/>
  </r>
  <r>
    <x v="64"/>
    <x v="3"/>
    <x v="59"/>
    <x v="257"/>
    <n v="9383000000"/>
    <n v="7006000000"/>
    <n v="0.42748184758069441"/>
    <n v="2197000000"/>
    <s v=" $-   "/>
    <n v="1738000000"/>
    <n v="3935000000"/>
    <n v="3071000000"/>
    <n v="0.18738178046250534"/>
    <x v="1"/>
    <x v="43"/>
  </r>
  <r>
    <x v="65"/>
    <x v="0"/>
    <x v="1"/>
    <x v="258"/>
    <n v="340400000"/>
    <n v="6153500000"/>
    <n v="0.94758157655646069"/>
    <n v="1684500000"/>
    <n v="2226200000"/>
    <n v="262800000"/>
    <n v="4173500000"/>
    <n v="1980000000"/>
    <n v="0.30490152296770817"/>
    <x v="3"/>
    <x v="19"/>
  </r>
  <r>
    <x v="65"/>
    <x v="1"/>
    <x v="2"/>
    <x v="259"/>
    <n v="385900000"/>
    <n v="7284500000"/>
    <n v="0.94968971631205679"/>
    <n v="2027900000"/>
    <n v="2430600000"/>
    <n v="258300000"/>
    <n v="4716800000"/>
    <n v="2567700000"/>
    <n v="0.33475438047559447"/>
    <x v="3"/>
    <x v="19"/>
  </r>
  <r>
    <x v="65"/>
    <x v="2"/>
    <x v="3"/>
    <x v="260"/>
    <n v="420100000"/>
    <n v="8835900000"/>
    <n v="0.95461322385479686"/>
    <n v="2305400000"/>
    <n v="3697300000"/>
    <n v="279000000"/>
    <n v="6281700000"/>
    <n v="2554200000"/>
    <n v="0.27595073465859982"/>
    <x v="3"/>
    <x v="19"/>
  </r>
  <r>
    <x v="65"/>
    <x v="3"/>
    <x v="28"/>
    <x v="261"/>
    <n v="438000000"/>
    <n v="10791200000"/>
    <n v="0.96099454992341393"/>
    <n v="2657700000"/>
    <n v="4470100000"/>
    <n v="459000000"/>
    <n v="7586800000"/>
    <n v="3204400000"/>
    <n v="0.28536316033199161"/>
    <x v="3"/>
    <x v="19"/>
  </r>
  <r>
    <x v="66"/>
    <x v="0"/>
    <x v="5"/>
    <x v="262"/>
    <n v="514722000"/>
    <n v="2396026000"/>
    <n v="0.82316504211288644"/>
    <n v="1468434000"/>
    <n v="338786000"/>
    <n v="12794000"/>
    <n v="1820014000"/>
    <n v="576012000"/>
    <n v="0.19789140111064235"/>
    <x v="3"/>
    <x v="44"/>
  </r>
  <r>
    <x v="66"/>
    <x v="1"/>
    <x v="6"/>
    <x v="263"/>
    <n v="604377000"/>
    <n v="2798326000"/>
    <n v="0.82238326412854723"/>
    <n v="1628961000"/>
    <n v="392805000"/>
    <n v="13476000"/>
    <n v="2035242000"/>
    <n v="763084000"/>
    <n v="0.22425818533089723"/>
    <x v="3"/>
    <x v="44"/>
  </r>
  <r>
    <x v="66"/>
    <x v="2"/>
    <x v="7"/>
    <x v="264"/>
    <n v="750781000"/>
    <n v="3674486000"/>
    <n v="0.83034221437938094"/>
    <n v="2262024000"/>
    <n v="539799000"/>
    <n v="91527000"/>
    <n v="2893350000"/>
    <n v="781136000"/>
    <n v="0.17651725873263693"/>
    <x v="3"/>
    <x v="44"/>
  </r>
  <r>
    <x v="66"/>
    <x v="3"/>
    <x v="28"/>
    <x v="265"/>
    <n v="779116000"/>
    <n v="4017357000"/>
    <n v="0.8375648106431538"/>
    <n v="2464380000"/>
    <n v="551418000"/>
    <n v="90546000"/>
    <n v="3106344000"/>
    <n v="911013000"/>
    <n v="0.18993393687403223"/>
    <x v="3"/>
    <x v="44"/>
  </r>
  <r>
    <x v="67"/>
    <x v="0"/>
    <x v="0"/>
    <x v="266"/>
    <n v="2990700000"/>
    <n v="3113300000"/>
    <n v="0.51004259501965921"/>
    <n v="200900000"/>
    <s v=" $-   "/>
    <s v=" $-   "/>
    <n v="200900000"/>
    <n v="2912400000"/>
    <n v="0.47712975098296201"/>
    <x v="8"/>
    <x v="45"/>
  </r>
  <r>
    <x v="67"/>
    <x v="1"/>
    <x v="1"/>
    <x v="267"/>
    <n v="2954500000"/>
    <n v="2520200000"/>
    <n v="0.46033572615851093"/>
    <n v="150200000"/>
    <s v=" $-   "/>
    <s v=" $-   "/>
    <n v="150200000"/>
    <n v="2370000000"/>
    <n v="0.4329004329004329"/>
    <x v="8"/>
    <x v="45"/>
  </r>
  <r>
    <x v="67"/>
    <x v="2"/>
    <x v="2"/>
    <x v="268"/>
    <n v="2964700000"/>
    <n v="1778500000"/>
    <n v="0.37495783437341879"/>
    <n v="205200000"/>
    <s v=" $-   "/>
    <s v=" $-   "/>
    <n v="205200000"/>
    <n v="1573300000"/>
    <n v="0.33169590150109629"/>
    <x v="8"/>
    <x v="45"/>
  </r>
  <r>
    <x v="67"/>
    <x v="3"/>
    <x v="3"/>
    <x v="269"/>
    <n v="2761200000"/>
    <n v="1547100000"/>
    <n v="0.35909755588050973"/>
    <n v="319000000"/>
    <s v=" $-   "/>
    <s v=" $-   "/>
    <n v="319000000"/>
    <n v="1228100000"/>
    <n v="0.2850544298215073"/>
    <x v="8"/>
    <x v="45"/>
  </r>
  <r>
    <x v="68"/>
    <x v="0"/>
    <x v="0"/>
    <x v="270"/>
    <n v="375000000"/>
    <n v="5138000000"/>
    <n v="0.93197895882459636"/>
    <n v="3380000000"/>
    <s v=" $-   "/>
    <n v="490000000"/>
    <n v="3870000000"/>
    <n v="1268000000"/>
    <n v="0.23000181389443133"/>
    <x v="6"/>
    <x v="46"/>
  </r>
  <r>
    <x v="68"/>
    <x v="1"/>
    <x v="1"/>
    <x v="271"/>
    <n v="216000000"/>
    <n v="4917000000"/>
    <n v="0.95791934541203971"/>
    <n v="3142000000"/>
    <s v=" $-   "/>
    <n v="581000000"/>
    <n v="3723000000"/>
    <n v="1194000000"/>
    <n v="0.23261250730566921"/>
    <x v="6"/>
    <x v="46"/>
  </r>
  <r>
    <x v="68"/>
    <x v="2"/>
    <x v="2"/>
    <x v="272"/>
    <n v="160000000"/>
    <n v="5182000000"/>
    <n v="0.97004867090977165"/>
    <n v="3247000000"/>
    <s v=" $-   "/>
    <n v="464000000"/>
    <n v="3711000000"/>
    <n v="1471000000"/>
    <n v="0.27536503182328714"/>
    <x v="6"/>
    <x v="46"/>
  </r>
  <r>
    <x v="68"/>
    <x v="3"/>
    <x v="3"/>
    <x v="273"/>
    <n v="237000000"/>
    <n v="5039000000"/>
    <n v="0.95507960576194084"/>
    <n v="3113000000"/>
    <s v=" $-   "/>
    <n v="448000000"/>
    <n v="3561000000"/>
    <n v="1478000000"/>
    <n v="0.28013646702047007"/>
    <x v="6"/>
    <x v="46"/>
  </r>
  <r>
    <x v="69"/>
    <x v="0"/>
    <x v="0"/>
    <x v="274"/>
    <n v="1630500000"/>
    <n v="1291400000"/>
    <n v="0.44197268900373043"/>
    <n v="746300000"/>
    <s v=" $-   "/>
    <s v=" $-   "/>
    <n v="746300000"/>
    <n v="545100000"/>
    <n v="0.18655669256305829"/>
    <x v="4"/>
    <x v="47"/>
  </r>
  <r>
    <x v="69"/>
    <x v="1"/>
    <x v="1"/>
    <x v="275"/>
    <n v="1756300000"/>
    <n v="1438000000"/>
    <n v="0.45017687756315938"/>
    <n v="815800000"/>
    <s v=" $-   "/>
    <s v=" $-   "/>
    <n v="815800000"/>
    <n v="622200000"/>
    <n v="0.19478445981905268"/>
    <x v="4"/>
    <x v="47"/>
  </r>
  <r>
    <x v="69"/>
    <x v="2"/>
    <x v="2"/>
    <x v="276"/>
    <n v="1844700000"/>
    <n v="1452900000"/>
    <n v="0.44059315866084425"/>
    <n v="811700000"/>
    <s v=" $-   "/>
    <s v=" $-   "/>
    <n v="811700000"/>
    <n v="641200000"/>
    <n v="0.19444444444444445"/>
    <x v="4"/>
    <x v="47"/>
  </r>
  <r>
    <x v="69"/>
    <x v="3"/>
    <x v="3"/>
    <x v="277"/>
    <n v="1883000000"/>
    <n v="1511800000"/>
    <n v="0.44532814893366324"/>
    <n v="837600000"/>
    <s v=" $-   "/>
    <s v=" $-   "/>
    <n v="837600000"/>
    <n v="674200000"/>
    <n v="0.19859785554377282"/>
    <x v="4"/>
    <x v="47"/>
  </r>
  <r>
    <x v="70"/>
    <x v="0"/>
    <x v="0"/>
    <x v="278"/>
    <n v="7081000000"/>
    <n v="5235000000"/>
    <n v="0.42505683663527116"/>
    <n v="723000000"/>
    <s v=" $-   "/>
    <n v="2811000000"/>
    <n v="3534000000"/>
    <n v="1701000000"/>
    <n v="0.13811302370899642"/>
    <x v="9"/>
    <x v="48"/>
  </r>
  <r>
    <x v="70"/>
    <x v="1"/>
    <x v="1"/>
    <x v="279"/>
    <n v="12930000000"/>
    <n v="6150000000"/>
    <n v="0.32232704402515722"/>
    <n v="686000000"/>
    <s v=" $-   "/>
    <n v="2903000000"/>
    <n v="3589000000"/>
    <n v="2561000000"/>
    <n v="0.13422431865828091"/>
    <x v="9"/>
    <x v="48"/>
  </r>
  <r>
    <x v="70"/>
    <x v="2"/>
    <x v="2"/>
    <x v="280"/>
    <n v="16049000000"/>
    <n v="7076000000"/>
    <n v="0.30598918918918916"/>
    <n v="554000000"/>
    <s v=" $-   "/>
    <n v="2915000000"/>
    <n v="3469000000"/>
    <n v="3607000000"/>
    <n v="0.15597837837837839"/>
    <x v="9"/>
    <x v="48"/>
  </r>
  <r>
    <x v="70"/>
    <x v="3"/>
    <x v="3"/>
    <x v="281"/>
    <n v="10295000000"/>
    <n v="2469000000"/>
    <n v="0.19343465998119713"/>
    <n v="334000000"/>
    <s v=" $-   "/>
    <n v="2229000000"/>
    <n v="2563000000"/>
    <n v="-94000000"/>
    <n v="-7.3644625509244749E-3"/>
    <x v="9"/>
    <x v="48"/>
  </r>
  <r>
    <x v="71"/>
    <x v="0"/>
    <x v="0"/>
    <x v="282"/>
    <n v="9641542000"/>
    <n v="1717571000"/>
    <n v="0.15120643662933897"/>
    <n v="1042251000"/>
    <s v=" $-   "/>
    <s v=" $-   "/>
    <n v="1042251000"/>
    <n v="675320000"/>
    <n v="5.9451825155714184E-2"/>
    <x v="0"/>
    <x v="49"/>
  </r>
  <r>
    <x v="71"/>
    <x v="1"/>
    <x v="1"/>
    <x v="283"/>
    <n v="10915981000"/>
    <n v="1836095000"/>
    <n v="0.14398400699619418"/>
    <n v="1153445000"/>
    <s v=" $-   "/>
    <s v=" $-   "/>
    <n v="1153445000"/>
    <n v="682650000"/>
    <n v="5.3532460126492348E-2"/>
    <x v="0"/>
    <x v="49"/>
  </r>
  <r>
    <x v="71"/>
    <x v="2"/>
    <x v="2"/>
    <x v="284"/>
    <n v="11462415000"/>
    <n v="2007652000"/>
    <n v="0.14904543533450876"/>
    <n v="1259234000"/>
    <s v=" $-   "/>
    <s v=" $-   "/>
    <n v="1259234000"/>
    <n v="748418000"/>
    <n v="5.5561564764302955E-2"/>
    <x v="0"/>
    <x v="49"/>
  </r>
  <r>
    <x v="71"/>
    <x v="3"/>
    <x v="3"/>
    <x v="285"/>
    <n v="11207604000"/>
    <n v="2268480000"/>
    <n v="0.16833376817775847"/>
    <n v="1410170000"/>
    <s v=" $-   "/>
    <s v=" $-   "/>
    <n v="1410170000"/>
    <n v="858310000"/>
    <n v="6.36913512857296E-2"/>
    <x v="0"/>
    <x v="49"/>
  </r>
  <r>
    <x v="72"/>
    <x v="0"/>
    <x v="1"/>
    <x v="286"/>
    <n v="5345000000"/>
    <n v="2810000000"/>
    <n v="0.34457388105456777"/>
    <n v="47000000"/>
    <s v=" $-   "/>
    <n v="1854000000"/>
    <n v="1901000000"/>
    <n v="909000000"/>
    <n v="0.1114653586756591"/>
    <x v="1"/>
    <x v="50"/>
  </r>
  <r>
    <x v="72"/>
    <x v="1"/>
    <x v="2"/>
    <x v="287"/>
    <n v="5973000000"/>
    <n v="3135000000"/>
    <n v="0.34420289855072461"/>
    <n v="62000000"/>
    <s v=" $-   "/>
    <n v="2102000000"/>
    <n v="2164000000"/>
    <n v="971000000"/>
    <n v="0.10660957400087835"/>
    <x v="1"/>
    <x v="50"/>
  </r>
  <r>
    <x v="72"/>
    <x v="2"/>
    <x v="3"/>
    <x v="288"/>
    <n v="6426000000"/>
    <n v="3328000000"/>
    <n v="0.34119335657166294"/>
    <n v="89000000"/>
    <s v=" $-   "/>
    <n v="2125000000"/>
    <n v="2214000000"/>
    <n v="1114000000"/>
    <n v="0.11420955505433668"/>
    <x v="1"/>
    <x v="50"/>
  </r>
  <r>
    <x v="72"/>
    <x v="3"/>
    <x v="28"/>
    <x v="289"/>
    <n v="18655000000"/>
    <n v="10348000000"/>
    <n v="0.3567906768265352"/>
    <n v="86000000"/>
    <s v=" $-   "/>
    <n v="6907000000"/>
    <n v="6993000000"/>
    <n v="3355000000"/>
    <n v="0.11567768851498121"/>
    <x v="1"/>
    <x v="50"/>
  </r>
  <r>
    <x v="73"/>
    <x v="0"/>
    <x v="0"/>
    <x v="290"/>
    <n v="17900000000"/>
    <n v="11219000000"/>
    <n v="0.38528108794944882"/>
    <s v=" $-   "/>
    <s v=" $-   "/>
    <n v="8742000000"/>
    <n v="8742000000"/>
    <n v="2477000000"/>
    <n v="8.5064734365877956E-2"/>
    <x v="3"/>
    <x v="26"/>
  </r>
  <r>
    <x v="73"/>
    <x v="1"/>
    <x v="1"/>
    <x v="291"/>
    <n v="20865000000"/>
    <n v="11515000000"/>
    <n v="0.35562075355157508"/>
    <s v=" $-   "/>
    <s v=" $-   "/>
    <n v="9339000000"/>
    <n v="9339000000"/>
    <n v="2176000000"/>
    <n v="6.7201976528721438E-2"/>
    <x v="3"/>
    <x v="26"/>
  </r>
  <r>
    <x v="73"/>
    <x v="2"/>
    <x v="2"/>
    <x v="292"/>
    <n v="21334000000"/>
    <n v="13580000000"/>
    <n v="0.38895571976857424"/>
    <s v=" $-   "/>
    <s v=" $-   "/>
    <n v="10276000000"/>
    <n v="10276000000"/>
    <n v="3304000000"/>
    <n v="9.4632525634415987E-2"/>
    <x v="3"/>
    <x v="26"/>
  </r>
  <r>
    <x v="73"/>
    <x v="3"/>
    <x v="3"/>
    <x v="293"/>
    <n v="23290000000"/>
    <n v="14586000000"/>
    <n v="0.38509874326750448"/>
    <s v=" $-   "/>
    <s v=" $-   "/>
    <n v="11259000000"/>
    <n v="11259000000"/>
    <n v="3327000000"/>
    <n v="8.7839264969901784E-2"/>
    <x v="3"/>
    <x v="26"/>
  </r>
  <r>
    <x v="74"/>
    <x v="0"/>
    <x v="0"/>
    <x v="294"/>
    <n v="3477000000"/>
    <n v="634000000"/>
    <n v="0.15422038433471175"/>
    <s v=" $-   "/>
    <s v=" $-   "/>
    <n v="14000000"/>
    <n v="14000000"/>
    <n v="620000000"/>
    <n v="0.15081488688883482"/>
    <x v="6"/>
    <x v="13"/>
  </r>
  <r>
    <x v="74"/>
    <x v="1"/>
    <x v="1"/>
    <x v="295"/>
    <n v="3748000000"/>
    <n v="783000000"/>
    <n v="0.17280953431913482"/>
    <s v=" $-   "/>
    <s v=" $-   "/>
    <n v="15000000"/>
    <n v="15000000"/>
    <n v="768000000"/>
    <n v="0.16949900684175678"/>
    <x v="6"/>
    <x v="13"/>
  </r>
  <r>
    <x v="74"/>
    <x v="2"/>
    <x v="2"/>
    <x v="296"/>
    <n v="4157000000"/>
    <n v="788000000"/>
    <n v="0.15935288169868556"/>
    <s v=" $-   "/>
    <s v=" $-   "/>
    <n v="14000000"/>
    <n v="14000000"/>
    <n v="774000000"/>
    <n v="0.15652173913043479"/>
    <x v="6"/>
    <x v="13"/>
  </r>
  <r>
    <x v="74"/>
    <x v="3"/>
    <x v="3"/>
    <x v="297"/>
    <n v="4195000000"/>
    <n v="947000000"/>
    <n v="0.18416958381952553"/>
    <s v=" $-   "/>
    <s v=" $-   "/>
    <n v="13000000"/>
    <n v="13000000"/>
    <n v="934000000"/>
    <n v="0.18164138467522364"/>
    <x v="6"/>
    <x v="13"/>
  </r>
  <r>
    <x v="75"/>
    <x v="0"/>
    <x v="0"/>
    <x v="298"/>
    <n v="7153000000"/>
    <n v="9932000000"/>
    <n v="0.58132865086333041"/>
    <n v="6043000000"/>
    <s v=" $-   "/>
    <s v=" $-   "/>
    <n v="6043000000"/>
    <n v="3889000000"/>
    <n v="0.2276265730172666"/>
    <x v="4"/>
    <x v="47"/>
  </r>
  <r>
    <x v="75"/>
    <x v="1"/>
    <x v="1"/>
    <x v="299"/>
    <n v="7219000000"/>
    <n v="10201000000"/>
    <n v="0.58559127439724457"/>
    <n v="6645000000"/>
    <s v=" $-   "/>
    <s v=" $-   "/>
    <n v="6645000000"/>
    <n v="3556000000"/>
    <n v="0.20413318025258323"/>
    <x v="4"/>
    <x v="47"/>
  </r>
  <r>
    <x v="75"/>
    <x v="2"/>
    <x v="2"/>
    <x v="300"/>
    <n v="7168000000"/>
    <n v="10109000000"/>
    <n v="0.58511315621925108"/>
    <n v="6552000000"/>
    <s v=" $-   "/>
    <s v=" $-   "/>
    <n v="6552000000"/>
    <n v="3557000000"/>
    <n v="0.20588065057591018"/>
    <x v="4"/>
    <x v="47"/>
  </r>
  <r>
    <x v="75"/>
    <x v="3"/>
    <x v="3"/>
    <x v="301"/>
    <n v="6635000000"/>
    <n v="9399000000"/>
    <n v="0.58619184233503807"/>
    <n v="6610000000"/>
    <s v=" $-   "/>
    <s v=" $-   "/>
    <n v="6610000000"/>
    <n v="2789000000"/>
    <n v="0.17394287139827866"/>
    <x v="4"/>
    <x v="47"/>
  </r>
  <r>
    <x v="76"/>
    <x v="0"/>
    <x v="52"/>
    <x v="302"/>
    <n v="3142000000"/>
    <n v="2391000000"/>
    <n v="0.43213446593168259"/>
    <n v="1291000000"/>
    <n v="130000000"/>
    <s v=" $-   "/>
    <n v="1421000000"/>
    <n v="970000000"/>
    <n v="0.17531176576902224"/>
    <x v="4"/>
    <x v="47"/>
  </r>
  <r>
    <x v="76"/>
    <x v="1"/>
    <x v="53"/>
    <x v="303"/>
    <n v="3158000000"/>
    <n v="2356000000"/>
    <n v="0.42727602466449044"/>
    <n v="1254000000"/>
    <n v="125000000"/>
    <s v=" $-   "/>
    <n v="1379000000"/>
    <n v="977000000"/>
    <n v="0.17718534639100472"/>
    <x v="4"/>
    <x v="47"/>
  </r>
  <r>
    <x v="76"/>
    <x v="2"/>
    <x v="54"/>
    <x v="304"/>
    <n v="3190000000"/>
    <n v="2465000000"/>
    <n v="0.4358974358974359"/>
    <n v="1321000000"/>
    <n v="136000000"/>
    <s v=" $-   "/>
    <n v="1457000000"/>
    <n v="1008000000"/>
    <n v="0.17824933687002653"/>
    <x v="4"/>
    <x v="47"/>
  </r>
  <r>
    <x v="76"/>
    <x v="3"/>
    <x v="55"/>
    <x v="305"/>
    <n v="3163000000"/>
    <n v="2598000000"/>
    <n v="0.45096337441416423"/>
    <n v="1393000000"/>
    <n v="141000000"/>
    <s v=" $-   "/>
    <n v="1534000000"/>
    <n v="1064000000"/>
    <n v="0.18469015795868773"/>
    <x v="4"/>
    <x v="47"/>
  </r>
  <r>
    <x v="77"/>
    <x v="0"/>
    <x v="1"/>
    <x v="306"/>
    <n v="55000000"/>
    <n v="2611000000"/>
    <n v="0.9793698424606152"/>
    <n v="1670000000"/>
    <s v=" $-   "/>
    <n v="46000000"/>
    <n v="1716000000"/>
    <n v="895000000"/>
    <n v="0.33570892723180795"/>
    <x v="6"/>
    <x v="46"/>
  </r>
  <r>
    <x v="77"/>
    <x v="1"/>
    <x v="2"/>
    <x v="307"/>
    <n v="45000000"/>
    <n v="2562000000"/>
    <n v="0.98273878020713468"/>
    <n v="1611000000"/>
    <s v=" $-   "/>
    <n v="27000000"/>
    <n v="1638000000"/>
    <n v="924000000"/>
    <n v="0.35443037974683544"/>
    <x v="6"/>
    <x v="46"/>
  </r>
  <r>
    <x v="77"/>
    <x v="2"/>
    <x v="3"/>
    <x v="308"/>
    <n v="43000000"/>
    <n v="2776000000"/>
    <n v="0.98474636395885062"/>
    <n v="1859000000"/>
    <s v=" $-   "/>
    <n v="147000000"/>
    <n v="2006000000"/>
    <n v="770000000"/>
    <n v="0.27314650585313943"/>
    <x v="6"/>
    <x v="46"/>
  </r>
  <r>
    <x v="77"/>
    <x v="3"/>
    <x v="28"/>
    <x v="309"/>
    <n v="40000000"/>
    <n v="2920000000"/>
    <n v="0.98648648648648651"/>
    <n v="1836000000"/>
    <s v=" $-   "/>
    <n v="248000000"/>
    <n v="2084000000"/>
    <n v="836000000"/>
    <n v="0.28243243243243243"/>
    <x v="6"/>
    <x v="46"/>
  </r>
  <r>
    <x v="78"/>
    <x v="0"/>
    <x v="1"/>
    <x v="310"/>
    <n v="2359822000"/>
    <n v="854769000"/>
    <n v="0.26590287846883165"/>
    <n v="203733000"/>
    <s v=" $-   "/>
    <n v="96054000"/>
    <n v="299787000"/>
    <n v="554982000"/>
    <n v="0.1726446692596352"/>
    <x v="1"/>
    <x v="51"/>
  </r>
  <r>
    <x v="78"/>
    <x v="1"/>
    <x v="2"/>
    <x v="311"/>
    <n v="2990513000"/>
    <n v="1117756000"/>
    <n v="0.27207468644336585"/>
    <n v="273897000"/>
    <s v=" $-   "/>
    <n v="110474000"/>
    <n v="384371000"/>
    <n v="733385000"/>
    <n v="0.17851435726336323"/>
    <x v="1"/>
    <x v="51"/>
  </r>
  <r>
    <x v="78"/>
    <x v="2"/>
    <x v="3"/>
    <x v="312"/>
    <n v="3326936000"/>
    <n v="1174287000"/>
    <n v="0.26088176480036651"/>
    <n v="250214000"/>
    <s v=" $-   "/>
    <n v="130368000"/>
    <n v="380582000"/>
    <n v="793705000"/>
    <n v="0.17633096605078219"/>
    <x v="1"/>
    <x v="51"/>
  </r>
  <r>
    <x v="78"/>
    <x v="3"/>
    <x v="28"/>
    <x v="313"/>
    <n v="3406170000"/>
    <n v="498214000"/>
    <n v="0.12760373979608564"/>
    <n v="276240000"/>
    <s v=" $-   "/>
    <n v="146368000"/>
    <n v="422608000"/>
    <n v="75606000"/>
    <n v="1.9364386289873126E-2"/>
    <x v="1"/>
    <x v="51"/>
  </r>
  <r>
    <x v="79"/>
    <x v="0"/>
    <x v="1"/>
    <x v="314"/>
    <n v="13021000000"/>
    <n v="4280000000"/>
    <n v="0.24738454424599732"/>
    <n v="1827000000"/>
    <n v="713000000"/>
    <s v=" $-   "/>
    <n v="2540000000"/>
    <n v="1740000000"/>
    <n v="0.10057222125888678"/>
    <x v="0"/>
    <x v="52"/>
  </r>
  <r>
    <x v="79"/>
    <x v="1"/>
    <x v="2"/>
    <x v="315"/>
    <n v="14360000000"/>
    <n v="4861000000"/>
    <n v="0.25290047344050781"/>
    <n v="2112000000"/>
    <n v="754000000"/>
    <s v=" $-   "/>
    <n v="2866000000"/>
    <n v="1995000000"/>
    <n v="0.10379272670516622"/>
    <x v="0"/>
    <x v="52"/>
  </r>
  <r>
    <x v="79"/>
    <x v="2"/>
    <x v="3"/>
    <x v="316"/>
    <n v="14163000000"/>
    <n v="4947000000"/>
    <n v="0.25886970172684454"/>
    <n v="2169000000"/>
    <n v="735000000"/>
    <s v=" $-   "/>
    <n v="2904000000"/>
    <n v="2043000000"/>
    <n v="0.10690737833594977"/>
    <x v="0"/>
    <x v="52"/>
  </r>
  <r>
    <x v="79"/>
    <x v="3"/>
    <x v="28"/>
    <x v="317"/>
    <n v="13057000000"/>
    <n v="4452000000"/>
    <n v="0.2542692329659032"/>
    <n v="2189000000"/>
    <n v="636000000"/>
    <s v=" $-   "/>
    <n v="2825000000"/>
    <n v="1627000000"/>
    <n v="9.2923639271231942E-2"/>
    <x v="0"/>
    <x v="52"/>
  </r>
  <r>
    <x v="80"/>
    <x v="0"/>
    <x v="1"/>
    <x v="318"/>
    <n v="4562000000"/>
    <n v="2004000000"/>
    <n v="0.30520865062442892"/>
    <n v="234000000"/>
    <s v=" $-   "/>
    <n v="628000000"/>
    <n v="862000000"/>
    <n v="1142000000"/>
    <n v="0.17392628693268353"/>
    <x v="5"/>
    <x v="10"/>
  </r>
  <r>
    <x v="80"/>
    <x v="1"/>
    <x v="2"/>
    <x v="319"/>
    <n v="5090000000"/>
    <n v="2089000000"/>
    <n v="0.29098760273018531"/>
    <n v="252000000"/>
    <s v=" $-   "/>
    <n v="685000000"/>
    <n v="937000000"/>
    <n v="1152000000"/>
    <n v="0.16046803175929794"/>
    <x v="5"/>
    <x v="10"/>
  </r>
  <r>
    <x v="80"/>
    <x v="2"/>
    <x v="3"/>
    <x v="320"/>
    <n v="4281000000"/>
    <n v="2175000000"/>
    <n v="0.33689591078066916"/>
    <n v="262000000"/>
    <s v=" $-   "/>
    <n v="750000000"/>
    <n v="1012000000"/>
    <n v="1163000000"/>
    <n v="0.18014250309789342"/>
    <x v="5"/>
    <x v="10"/>
  </r>
  <r>
    <x v="80"/>
    <x v="3"/>
    <x v="28"/>
    <x v="321"/>
    <n v="4010000000"/>
    <n v="2389000000"/>
    <n v="0.37333958431004843"/>
    <n v="281000000"/>
    <s v=" $-   "/>
    <n v="811000000"/>
    <n v="1092000000"/>
    <n v="1297000000"/>
    <n v="0.20268791998749805"/>
    <x v="5"/>
    <x v="10"/>
  </r>
  <r>
    <x v="81"/>
    <x v="0"/>
    <x v="0"/>
    <x v="322"/>
    <n v="6781000000"/>
    <n v="1329000000"/>
    <n v="0.16387176325524044"/>
    <n v="1105000000"/>
    <s v=" $-   "/>
    <n v="88000000"/>
    <n v="1193000000"/>
    <n v="136000000"/>
    <n v="1.6769420468557335E-2"/>
    <x v="3"/>
    <x v="26"/>
  </r>
  <r>
    <x v="81"/>
    <x v="1"/>
    <x v="1"/>
    <x v="323"/>
    <n v="8995000000"/>
    <n v="1868000000"/>
    <n v="0.17195986375770966"/>
    <n v="1264000000"/>
    <s v=" $-   "/>
    <n v="327000000"/>
    <n v="1591000000"/>
    <n v="277000000"/>
    <n v="2.5499401638589707E-2"/>
    <x v="3"/>
    <x v="26"/>
  </r>
  <r>
    <x v="81"/>
    <x v="2"/>
    <x v="2"/>
    <x v="217"/>
    <n v="12678000000"/>
    <n v="3882000000"/>
    <n v="0.23442028985507246"/>
    <n v="2012000000"/>
    <s v=" $-   "/>
    <n v="1406000000"/>
    <n v="3418000000"/>
    <n v="464000000"/>
    <n v="2.8019323671497585E-2"/>
    <x v="3"/>
    <x v="26"/>
  </r>
  <r>
    <x v="81"/>
    <x v="3"/>
    <x v="3"/>
    <x v="324"/>
    <n v="17242000000"/>
    <n v="5518000000"/>
    <n v="0.24244288224956068"/>
    <n v="2977000000"/>
    <s v=" $-   "/>
    <n v="1836000000"/>
    <n v="4813000000"/>
    <n v="705000000"/>
    <n v="3.0975395430579963E-2"/>
    <x v="3"/>
    <x v="26"/>
  </r>
  <r>
    <x v="82"/>
    <x v="0"/>
    <x v="0"/>
    <x v="325"/>
    <n v="4747000000"/>
    <n v="2705000000"/>
    <n v="0.36298980139559844"/>
    <n v="365000000"/>
    <s v=" $-   "/>
    <n v="1050000000"/>
    <n v="1415000000"/>
    <n v="1290000000"/>
    <n v="0.17310789049919484"/>
    <x v="5"/>
    <x v="10"/>
  </r>
  <r>
    <x v="82"/>
    <x v="1"/>
    <x v="1"/>
    <x v="326"/>
    <n v="5755000000"/>
    <n v="2351000000"/>
    <n v="0.29003207500616823"/>
    <n v="387000000"/>
    <s v=" $-   "/>
    <n v="954000000"/>
    <n v="1341000000"/>
    <n v="1010000000"/>
    <n v="0.12459906242289662"/>
    <x v="5"/>
    <x v="10"/>
  </r>
  <r>
    <x v="82"/>
    <x v="2"/>
    <x v="2"/>
    <x v="327"/>
    <n v="6890000000"/>
    <n v="2336000000"/>
    <n v="0.2531974853674398"/>
    <n v="388000000"/>
    <s v=" $-   "/>
    <n v="1013000000"/>
    <n v="1401000000"/>
    <n v="935000000"/>
    <n v="0.10134402774766962"/>
    <x v="5"/>
    <x v="10"/>
  </r>
  <r>
    <x v="82"/>
    <x v="3"/>
    <x v="3"/>
    <x v="328"/>
    <n v="5109000000"/>
    <n v="2277000000"/>
    <n v="0.3082859463850528"/>
    <n v="374000000"/>
    <s v=" $-   "/>
    <n v="970000000"/>
    <n v="1344000000"/>
    <n v="933000000"/>
    <n v="0.12632006498781478"/>
    <x v="5"/>
    <x v="10"/>
  </r>
  <r>
    <x v="83"/>
    <x v="0"/>
    <x v="0"/>
    <x v="329"/>
    <n v="1403000000"/>
    <n v="22368000000"/>
    <n v="0.94097850321820709"/>
    <n v="11188000000"/>
    <s v=" $-   "/>
    <n v="5024000000"/>
    <n v="16212000000"/>
    <n v="6156000000"/>
    <n v="0.25897101510243575"/>
    <x v="6"/>
    <x v="34"/>
  </r>
  <r>
    <x v="83"/>
    <x v="1"/>
    <x v="1"/>
    <x v="330"/>
    <n v="1241000000"/>
    <n v="22935000000"/>
    <n v="0.948668100595632"/>
    <n v="11682000000"/>
    <s v=" $-   "/>
    <n v="4124000000"/>
    <n v="15806000000"/>
    <n v="7129000000"/>
    <n v="0.29487921906022502"/>
    <x v="6"/>
    <x v="34"/>
  </r>
  <r>
    <x v="83"/>
    <x v="2"/>
    <x v="2"/>
    <x v="331"/>
    <n v="1088000000"/>
    <n v="22781000000"/>
    <n v="0.95441786417529018"/>
    <n v="11648000000"/>
    <s v=" $-   "/>
    <n v="4073000000"/>
    <n v="15721000000"/>
    <n v="7060000000"/>
    <n v="0.29578113871548872"/>
    <x v="6"/>
    <x v="34"/>
  </r>
  <r>
    <x v="83"/>
    <x v="3"/>
    <x v="3"/>
    <x v="332"/>
    <n v="1091000000"/>
    <n v="23947000000"/>
    <n v="0.95642623212716671"/>
    <n v="12566000000"/>
    <s v=" $-   "/>
    <n v="4966000000"/>
    <n v="17532000000"/>
    <n v="6415000000"/>
    <n v="0.2562105599488777"/>
    <x v="6"/>
    <x v="34"/>
  </r>
  <r>
    <x v="84"/>
    <x v="0"/>
    <x v="0"/>
    <x v="333"/>
    <n v="290054000"/>
    <n v="914492000"/>
    <n v="0.75920056187144369"/>
    <n v="170113000"/>
    <s v=" $-   "/>
    <n v="451405000"/>
    <n v="621518000"/>
    <n v="292974000"/>
    <n v="0.2432235879742243"/>
    <x v="9"/>
    <x v="27"/>
  </r>
  <r>
    <x v="84"/>
    <x v="1"/>
    <x v="1"/>
    <x v="334"/>
    <n v="400281000"/>
    <n v="1345997000"/>
    <n v="0.77078048283263034"/>
    <n v="147651000"/>
    <s v=" $-   "/>
    <n v="651052000"/>
    <n v="798703000"/>
    <n v="547294000"/>
    <n v="0.31340599835764982"/>
    <x v="9"/>
    <x v="27"/>
  </r>
  <r>
    <x v="84"/>
    <x v="2"/>
    <x v="2"/>
    <x v="335"/>
    <n v="524880000"/>
    <n v="1648131000"/>
    <n v="0.75845497330662381"/>
    <n v="129602000"/>
    <s v=" $-   "/>
    <n v="632760000"/>
    <n v="762362000"/>
    <n v="885769000"/>
    <n v="0.40762287903742778"/>
    <x v="9"/>
    <x v="27"/>
  </r>
  <r>
    <x v="84"/>
    <x v="3"/>
    <x v="3"/>
    <x v="336"/>
    <n v="580994000"/>
    <n v="776156000"/>
    <n v="0.57190141104520498"/>
    <n v="112253000"/>
    <s v=" $-   "/>
    <n v="622211000"/>
    <n v="734464000"/>
    <n v="41692000"/>
    <n v="3.0720259367055962E-2"/>
    <x v="9"/>
    <x v="27"/>
  </r>
  <r>
    <x v="85"/>
    <x v="0"/>
    <x v="12"/>
    <x v="337"/>
    <n v="3103000000"/>
    <n v="1371000000"/>
    <n v="0.3064371926687528"/>
    <n v="495000000"/>
    <s v=" $-   "/>
    <s v=" $-   "/>
    <n v="495000000"/>
    <n v="876000000"/>
    <n v="0.19579794367456416"/>
    <x v="0"/>
    <x v="53"/>
  </r>
  <r>
    <x v="85"/>
    <x v="1"/>
    <x v="13"/>
    <x v="338"/>
    <n v="3469000000"/>
    <n v="1510000000"/>
    <n v="0.30327374974894561"/>
    <n v="594000000"/>
    <s v=" $-   "/>
    <s v=" $-   "/>
    <n v="594000000"/>
    <n v="916000000"/>
    <n v="0.18397268527816832"/>
    <x v="0"/>
    <x v="53"/>
  </r>
  <r>
    <x v="85"/>
    <x v="2"/>
    <x v="14"/>
    <x v="339"/>
    <n v="3630000000"/>
    <n v="1614000000"/>
    <n v="0.30778032036613268"/>
    <n v="606000000"/>
    <s v=" $-   "/>
    <s v=" $-   "/>
    <n v="606000000"/>
    <n v="1008000000"/>
    <n v="0.19221967963386727"/>
    <x v="0"/>
    <x v="53"/>
  </r>
  <r>
    <x v="85"/>
    <x v="3"/>
    <x v="15"/>
    <x v="340"/>
    <n v="3642000000"/>
    <n v="1617000000"/>
    <n v="0.30747290359383916"/>
    <n v="638000000"/>
    <s v=" $-   "/>
    <s v=" $-   "/>
    <n v="638000000"/>
    <n v="979000000"/>
    <n v="0.18615706408062369"/>
    <x v="0"/>
    <x v="53"/>
  </r>
  <r>
    <x v="86"/>
    <x v="0"/>
    <x v="60"/>
    <x v="341"/>
    <n v="560917000"/>
    <n v="1026808000"/>
    <n v="0.64671652836605831"/>
    <n v="610735000"/>
    <n v="58827000"/>
    <n v="30239000"/>
    <n v="699801000"/>
    <n v="327007000"/>
    <n v="0.20595947031129447"/>
    <x v="3"/>
    <x v="54"/>
  </r>
  <r>
    <x v="86"/>
    <x v="1"/>
    <x v="61"/>
    <x v="342"/>
    <n v="626206000"/>
    <n v="1091570000"/>
    <n v="0.63545537951397624"/>
    <n v="683115000"/>
    <n v="66259000"/>
    <n v="35710000"/>
    <n v="785084000"/>
    <n v="306486000"/>
    <n v="0.17842023639869226"/>
    <x v="3"/>
    <x v="54"/>
  </r>
  <r>
    <x v="86"/>
    <x v="2"/>
    <x v="22"/>
    <x v="343"/>
    <n v="726798000"/>
    <n v="1070262000"/>
    <n v="0.59556275249574298"/>
    <n v="712543000"/>
    <n v="69589000"/>
    <n v="51459000"/>
    <n v="833591000"/>
    <n v="236671000"/>
    <n v="0.13169899725106562"/>
    <x v="3"/>
    <x v="54"/>
  </r>
  <r>
    <x v="86"/>
    <x v="3"/>
    <x v="62"/>
    <x v="344"/>
    <n v="793735000"/>
    <n v="1173079000"/>
    <n v="0.59643616529066801"/>
    <n v="722798000"/>
    <n v="65411000"/>
    <n v="60790000"/>
    <n v="848999000"/>
    <n v="324080000"/>
    <n v="0.16477409658462874"/>
    <x v="3"/>
    <x v="54"/>
  </r>
  <r>
    <x v="87"/>
    <x v="0"/>
    <x v="63"/>
    <x v="345"/>
    <n v="91948000000"/>
    <n v="13208000000"/>
    <n v="0.12560386473429952"/>
    <n v="10104000000"/>
    <s v=" $-   "/>
    <s v=" $-   "/>
    <n v="10104000000"/>
    <n v="3104000000"/>
    <n v="2.9518049374263E-2"/>
    <x v="4"/>
    <x v="55"/>
  </r>
  <r>
    <x v="87"/>
    <x v="1"/>
    <x v="35"/>
    <x v="346"/>
    <n v="98458000000"/>
    <n v="14182000000"/>
    <n v="0.12590553977272723"/>
    <n v="10899000000"/>
    <s v=" $-   "/>
    <s v=" $-   "/>
    <n v="10899000000"/>
    <n v="3283000000"/>
    <n v="2.9145951704545453E-2"/>
    <x v="4"/>
    <x v="55"/>
  </r>
  <r>
    <x v="87"/>
    <x v="2"/>
    <x v="64"/>
    <x v="347"/>
    <n v="101065000000"/>
    <n v="15134000000"/>
    <n v="0.13024208469952414"/>
    <n v="11445000000"/>
    <s v=" $-   "/>
    <s v=" $-   "/>
    <n v="11445000000"/>
    <n v="3689000000"/>
    <n v="3.1747261164037553E-2"/>
    <x v="4"/>
    <x v="55"/>
  </r>
  <r>
    <x v="87"/>
    <x v="3"/>
    <x v="65"/>
    <x v="348"/>
    <n v="102901000000"/>
    <n v="15818000000"/>
    <n v="0.13323899291604546"/>
    <n v="12068000000"/>
    <s v=" $-   "/>
    <s v=" $-   "/>
    <n v="12068000000"/>
    <n v="3750000000"/>
    <n v="3.1587193288353167E-2"/>
    <x v="4"/>
    <x v="55"/>
  </r>
  <r>
    <x v="88"/>
    <x v="0"/>
    <x v="66"/>
    <x v="349"/>
    <n v="258000"/>
    <n v="1319000"/>
    <n v="0.83639822447685486"/>
    <n v="2410000"/>
    <n v="65000"/>
    <s v=" $-   "/>
    <n v="2475000"/>
    <n v="-1156000"/>
    <n v="-0.73303741280913126"/>
    <x v="4"/>
    <x v="56"/>
  </r>
  <r>
    <x v="88"/>
    <x v="1"/>
    <x v="67"/>
    <x v="350"/>
    <n v="142000"/>
    <n v="1372000"/>
    <n v="0.90620871862615582"/>
    <n v="3940000"/>
    <n v="30000"/>
    <n v="163000"/>
    <n v="4133000"/>
    <n v="-2761000"/>
    <n v="-1.8236459709379129"/>
    <x v="4"/>
    <x v="56"/>
  </r>
  <r>
    <x v="88"/>
    <x v="2"/>
    <x v="68"/>
    <x v="351"/>
    <n v="75508000"/>
    <n v="4054000"/>
    <n v="5.0953973002186959E-2"/>
    <n v="15359000"/>
    <s v=" $-   "/>
    <s v=" $-   "/>
    <n v="15359000"/>
    <n v="-11305000"/>
    <n v="-0.14209044518740102"/>
    <x v="4"/>
    <x v="56"/>
  </r>
  <r>
    <x v="88"/>
    <x v="3"/>
    <x v="69"/>
    <x v="352"/>
    <n v="84477000"/>
    <n v="15165000"/>
    <n v="0.15219485759017282"/>
    <n v="25853000"/>
    <s v=" $-   "/>
    <s v=" $-   "/>
    <n v="25853000"/>
    <n v="-10688000"/>
    <n v="-0.10726400513839546"/>
    <x v="4"/>
    <x v="56"/>
  </r>
  <r>
    <x v="89"/>
    <x v="0"/>
    <x v="70"/>
    <x v="353"/>
    <n v="5140000000"/>
    <n v="2912000000"/>
    <n v="0.36164927968206662"/>
    <n v="1653000000"/>
    <n v="128000000"/>
    <s v=" $-   "/>
    <n v="1781000000"/>
    <n v="1131000000"/>
    <n v="0.14046199701937406"/>
    <x v="4"/>
    <x v="40"/>
  </r>
  <r>
    <x v="89"/>
    <x v="1"/>
    <x v="71"/>
    <x v="354"/>
    <n v="5297000000"/>
    <n v="2971000000"/>
    <n v="0.35933720367682631"/>
    <n v="1527000000"/>
    <n v="122000000"/>
    <s v=" $-   "/>
    <n v="1649000000"/>
    <n v="1322000000"/>
    <n v="0.15989356555394291"/>
    <x v="4"/>
    <x v="40"/>
  </r>
  <r>
    <x v="89"/>
    <x v="2"/>
    <x v="72"/>
    <x v="355"/>
    <n v="5300000000"/>
    <n v="2782000000"/>
    <n v="0.34422172729522393"/>
    <n v="1509000000"/>
    <n v="117000000"/>
    <s v=" $-   "/>
    <n v="1626000000"/>
    <n v="1156000000"/>
    <n v="0.14303390249938133"/>
    <x v="4"/>
    <x v="40"/>
  </r>
  <r>
    <x v="89"/>
    <x v="3"/>
    <x v="73"/>
    <x v="356"/>
    <n v="5181000000"/>
    <n v="2780000000"/>
    <n v="0.34920236151237283"/>
    <n v="1665000000"/>
    <n v="124000000"/>
    <s v=" $-   "/>
    <n v="1789000000"/>
    <n v="991000000"/>
    <n v="0.12448184901394298"/>
    <x v="4"/>
    <x v="40"/>
  </r>
  <r>
    <x v="90"/>
    <x v="0"/>
    <x v="24"/>
    <x v="357"/>
    <n v="683579000"/>
    <n v="2366616000"/>
    <n v="0.7758900660449578"/>
    <n v="2047847000"/>
    <n v="429479000"/>
    <s v=" $-   "/>
    <n v="2477326000"/>
    <n v="-110710000"/>
    <n v="-3.6296040089240193E-2"/>
    <x v="2"/>
    <x v="16"/>
  </r>
  <r>
    <x v="90"/>
    <x v="1"/>
    <x v="25"/>
    <x v="358"/>
    <n v="968428000"/>
    <n v="3102575000"/>
    <n v="0.76211562605087735"/>
    <n v="2764851000"/>
    <n v="623798000"/>
    <s v=" $-   "/>
    <n v="3388649000"/>
    <n v="-286074000"/>
    <n v="-7.0271134656496204E-2"/>
    <x v="2"/>
    <x v="16"/>
  </r>
  <r>
    <x v="90"/>
    <x v="2"/>
    <x v="26"/>
    <x v="359"/>
    <n v="1289270000"/>
    <n v="4084316000"/>
    <n v="0.76007269633350982"/>
    <n v="3437032000"/>
    <n v="792917000"/>
    <s v=" $-   "/>
    <n v="4229949000"/>
    <n v="-145633000"/>
    <n v="-2.7101641250368003E-2"/>
    <x v="2"/>
    <x v="16"/>
  </r>
  <r>
    <x v="90"/>
    <x v="3"/>
    <x v="27"/>
    <x v="360"/>
    <n v="1654548000"/>
    <n v="5012668000"/>
    <n v="0.75183824852832126"/>
    <n v="3951445000"/>
    <n v="946300000"/>
    <s v=" $-   "/>
    <n v="4897745000"/>
    <n v="114923000"/>
    <n v="1.7237029668755295E-2"/>
    <x v="2"/>
    <x v="16"/>
  </r>
  <r>
    <x v="91"/>
    <x v="0"/>
    <x v="74"/>
    <x v="361"/>
    <n v="19167000000"/>
    <n v="29440000000"/>
    <n v="0.60567407986503996"/>
    <n v="11802000000"/>
    <n v="5942000000"/>
    <n v="395000000"/>
    <n v="18139000000"/>
    <n v="11301000000"/>
    <n v="0.2324973769210196"/>
    <x v="2"/>
    <x v="57"/>
  </r>
  <r>
    <x v="91"/>
    <x v="1"/>
    <x v="75"/>
    <x v="362"/>
    <n v="19373000000"/>
    <n v="27769000000"/>
    <n v="0.58905010394128376"/>
    <n v="11437000000"/>
    <n v="6294000000"/>
    <n v="275000000"/>
    <n v="18006000000"/>
    <n v="9763000000"/>
    <n v="0.20709770480675407"/>
    <x v="2"/>
    <x v="57"/>
  </r>
  <r>
    <x v="91"/>
    <x v="2"/>
    <x v="76"/>
    <x v="363"/>
    <n v="19480000000"/>
    <n v="29681000000"/>
    <n v="0.60375094078639568"/>
    <n v="11861000000"/>
    <n v="6207000000"/>
    <n v="359000000"/>
    <n v="18427000000"/>
    <n v="11254000000"/>
    <n v="0.22892129940399911"/>
    <x v="2"/>
    <x v="57"/>
  </r>
  <r>
    <x v="91"/>
    <x v="3"/>
    <x v="77"/>
    <x v="364"/>
    <n v="18287000000"/>
    <n v="30960000000"/>
    <n v="0.62866773610575266"/>
    <n v="11433000000"/>
    <n v="6296000000"/>
    <n v="303000000"/>
    <n v="18032000000"/>
    <n v="12928000000"/>
    <n v="0.26251345259609721"/>
    <x v="2"/>
    <x v="57"/>
  </r>
  <r>
    <x v="92"/>
    <x v="0"/>
    <x v="78"/>
    <x v="365"/>
    <n v="3282301000"/>
    <n v="787445000"/>
    <n v="0.19348750511702695"/>
    <n v="194207000"/>
    <s v=" $-   "/>
    <n v="137058000"/>
    <n v="331265000"/>
    <n v="456180000"/>
    <n v="0.11209053341412462"/>
    <x v="2"/>
    <x v="58"/>
  </r>
  <r>
    <x v="92"/>
    <x v="1"/>
    <x v="79"/>
    <x v="366"/>
    <n v="3575631000"/>
    <n v="674816000"/>
    <n v="0.15876353710562674"/>
    <n v="187244000"/>
    <s v=" $-   "/>
    <n v="182242000"/>
    <n v="369486000"/>
    <n v="305330000"/>
    <n v="7.1834797610698359E-2"/>
    <x v="2"/>
    <x v="58"/>
  </r>
  <r>
    <x v="93"/>
    <x v="0"/>
    <x v="1"/>
    <x v="367"/>
    <n v="3931000000"/>
    <n v="8095000000"/>
    <n v="0.67312489605853987"/>
    <n v="3518000000"/>
    <s v=" $-   "/>
    <n v="1104000000"/>
    <n v="4622000000"/>
    <n v="3473000000"/>
    <n v="0.28879095293530682"/>
    <x v="0"/>
    <x v="59"/>
  </r>
  <r>
    <x v="93"/>
    <x v="1"/>
    <x v="80"/>
    <x v="368"/>
    <n v="4100000000"/>
    <n v="8569000000"/>
    <n v="0.67637540453074441"/>
    <n v="3805000000"/>
    <s v=" $-   "/>
    <n v="1151000000"/>
    <n v="4956000000"/>
    <n v="3613000000"/>
    <n v="0.28518430815376117"/>
    <x v="0"/>
    <x v="59"/>
  </r>
  <r>
    <x v="93"/>
    <x v="2"/>
    <x v="81"/>
    <x v="369"/>
    <n v="3293000000"/>
    <n v="8518000000"/>
    <n v="0.72119210905088482"/>
    <n v="3726000000"/>
    <s v=" $-   "/>
    <n v="1208000000"/>
    <n v="4934000000"/>
    <n v="3584000000"/>
    <n v="0.30344594022521376"/>
    <x v="0"/>
    <x v="59"/>
  </r>
  <r>
    <x v="93"/>
    <x v="3"/>
    <x v="82"/>
    <x v="370"/>
    <n v="2782000000"/>
    <n v="8287000000"/>
    <n v="0.74866744963411325"/>
    <n v="3597000000"/>
    <s v=" $-   "/>
    <n v="1301000000"/>
    <n v="4898000000"/>
    <n v="3389000000"/>
    <n v="0.30617038576203814"/>
    <x v="0"/>
    <x v="59"/>
  </r>
  <r>
    <x v="94"/>
    <x v="0"/>
    <x v="83"/>
    <x v="371"/>
    <n v="2492655000"/>
    <n v="1753309000"/>
    <n v="0.41293543704091695"/>
    <n v="1187331000"/>
    <s v=" $-   "/>
    <s v=" $-   "/>
    <n v="1187331000"/>
    <n v="565978000"/>
    <n v="0.13329788005739096"/>
    <x v="0"/>
    <x v="60"/>
  </r>
  <r>
    <x v="94"/>
    <x v="1"/>
    <x v="84"/>
    <x v="372"/>
    <n v="2444085000"/>
    <n v="1749759000"/>
    <n v="0.41722081221905249"/>
    <n v="1147039000"/>
    <s v=" $-   "/>
    <s v=" $-   "/>
    <n v="1147039000"/>
    <n v="602720000"/>
    <n v="0.14371540763080362"/>
    <x v="0"/>
    <x v="60"/>
  </r>
  <r>
    <x v="94"/>
    <x v="2"/>
    <x v="50"/>
    <x v="373"/>
    <n v="2555549000"/>
    <n v="1921337000"/>
    <n v="0.42916817627252513"/>
    <n v="1224930000"/>
    <s v=" $-   "/>
    <s v=" $-   "/>
    <n v="1224930000"/>
    <n v="696407000"/>
    <n v="0.15555611646130815"/>
    <x v="0"/>
    <x v="60"/>
  </r>
  <r>
    <x v="94"/>
    <x v="3"/>
    <x v="85"/>
    <x v="374"/>
    <n v="2775588000"/>
    <n v="2129870000"/>
    <n v="0.43418371944067202"/>
    <n v="1348122000"/>
    <s v=" $-   "/>
    <s v=" $-   "/>
    <n v="1348122000"/>
    <n v="781748000"/>
    <n v="0.15936289740937543"/>
    <x v="0"/>
    <x v="60"/>
  </r>
  <r>
    <x v="95"/>
    <x v="0"/>
    <x v="0"/>
    <x v="375"/>
    <n v="7639000000"/>
    <n v="10737000000"/>
    <n v="0.58429473225946893"/>
    <n v="3244000000"/>
    <s v=" $-   "/>
    <n v="4780000000"/>
    <n v="8024000000"/>
    <n v="2713000000"/>
    <n v="0.14763822377013497"/>
    <x v="10"/>
    <x v="61"/>
  </r>
  <r>
    <x v="95"/>
    <x v="1"/>
    <x v="1"/>
    <x v="376"/>
    <n v="7507000000"/>
    <n v="10588000000"/>
    <n v="0.58513401492124895"/>
    <n v="3502000000"/>
    <s v=" $-   "/>
    <n v="4541000000"/>
    <n v="8043000000"/>
    <n v="2545000000"/>
    <n v="0.14064658745509809"/>
    <x v="10"/>
    <x v="61"/>
  </r>
  <r>
    <x v="95"/>
    <x v="2"/>
    <x v="2"/>
    <x v="377"/>
    <n v="7846000000"/>
    <n v="10185000000"/>
    <n v="0.56486051799678338"/>
    <n v="3347000000"/>
    <s v=" $-   "/>
    <n v="4428000000"/>
    <n v="7775000000"/>
    <n v="2410000000"/>
    <n v="0.1336586989074372"/>
    <x v="10"/>
    <x v="61"/>
  </r>
  <r>
    <x v="95"/>
    <x v="3"/>
    <x v="3"/>
    <x v="378"/>
    <n v="7778000000"/>
    <n v="10122000000"/>
    <n v="0.56547486033519556"/>
    <n v="3328000000"/>
    <s v=" $-   "/>
    <n v="4189000000"/>
    <n v="7517000000"/>
    <n v="2605000000"/>
    <n v="0.14553072625698324"/>
    <x v="10"/>
    <x v="61"/>
  </r>
  <r>
    <x v="96"/>
    <x v="0"/>
    <x v="0"/>
    <x v="379"/>
    <n v="4278241000"/>
    <n v="3068231000"/>
    <n v="0.4176468650530486"/>
    <n v="1557646000"/>
    <s v=" $-   "/>
    <n v="149089000"/>
    <n v="1706735000"/>
    <n v="1361496000"/>
    <n v="0.18532650774412535"/>
    <x v="2"/>
    <x v="58"/>
  </r>
  <r>
    <x v="96"/>
    <x v="1"/>
    <x v="1"/>
    <x v="380"/>
    <n v="5265500000"/>
    <n v="3577700000"/>
    <n v="0.40457074362221823"/>
    <n v="1727600000"/>
    <s v=" $-   "/>
    <n v="172200000"/>
    <n v="1899800000"/>
    <n v="1677900000"/>
    <n v="0.18973900850370906"/>
    <x v="2"/>
    <x v="58"/>
  </r>
  <r>
    <x v="96"/>
    <x v="2"/>
    <x v="2"/>
    <x v="381"/>
    <n v="6141100000"/>
    <n v="4121600000"/>
    <n v="0.4016097128435987"/>
    <n v="2037000000"/>
    <s v=" $-   "/>
    <n v="199700000"/>
    <n v="2236700000"/>
    <n v="1884900000"/>
    <n v="0.18366511736677482"/>
    <x v="2"/>
    <x v="58"/>
  </r>
  <r>
    <x v="96"/>
    <x v="3"/>
    <x v="3"/>
    <x v="382"/>
    <n v="7440200000"/>
    <n v="4975800000"/>
    <n v="0.40075708762886597"/>
    <n v="2508600000"/>
    <s v=" $-   "/>
    <n v="325200000"/>
    <n v="2833800000"/>
    <n v="2142000000"/>
    <n v="0.17251932989690721"/>
    <x v="2"/>
    <x v="58"/>
  </r>
  <r>
    <x v="97"/>
    <x v="0"/>
    <x v="1"/>
    <x v="383"/>
    <n v="502795000"/>
    <n v="2415639000"/>
    <n v="0.82771753618550226"/>
    <n v="1476916000"/>
    <n v="516338000"/>
    <n v="41668000"/>
    <n v="2034922000"/>
    <n v="380717000"/>
    <n v="0.13045249609893525"/>
    <x v="2"/>
    <x v="16"/>
  </r>
  <r>
    <x v="97"/>
    <x v="1"/>
    <x v="2"/>
    <x v="384"/>
    <n v="620219000"/>
    <n v="2522637000"/>
    <n v="0.80265751914818884"/>
    <n v="1600187000"/>
    <n v="553817000"/>
    <n v="39577000"/>
    <n v="2193581000"/>
    <n v="329056000"/>
    <n v="0.10469967443624525"/>
    <x v="2"/>
    <x v="16"/>
  </r>
  <r>
    <x v="97"/>
    <x v="2"/>
    <x v="3"/>
    <x v="385"/>
    <n v="614364000"/>
    <n v="2661230000"/>
    <n v="0.81244195709236244"/>
    <n v="1538027000"/>
    <n v="563975000"/>
    <n v="41595000"/>
    <n v="2143597000"/>
    <n v="517633000"/>
    <n v="0.1580272158271141"/>
    <x v="2"/>
    <x v="16"/>
  </r>
  <r>
    <x v="97"/>
    <x v="3"/>
    <x v="28"/>
    <x v="386"/>
    <n v="559541000"/>
    <n v="2858724000"/>
    <n v="0.83630847813144971"/>
    <n v="1620006000"/>
    <n v="489265000"/>
    <n v="29173000"/>
    <n v="2138444000"/>
    <n v="720280000"/>
    <n v="0.21071508499194766"/>
    <x v="2"/>
    <x v="16"/>
  </r>
  <r>
    <x v="98"/>
    <x v="0"/>
    <x v="1"/>
    <x v="387"/>
    <n v="102978000000"/>
    <n v="23783000000"/>
    <n v="0.18762079819502842"/>
    <s v=" $-   "/>
    <s v=" $-   "/>
    <s v=" $-   "/>
    <n v="0"/>
    <n v="23783000000"/>
    <n v="0.18762079819502844"/>
    <x v="4"/>
    <x v="62"/>
  </r>
  <r>
    <x v="98"/>
    <x v="1"/>
    <x v="2"/>
    <x v="388"/>
    <n v="114000000000"/>
    <n v="25367000000"/>
    <n v="0.18201582871124444"/>
    <s v=" $-   "/>
    <s v=" $-   "/>
    <s v=" $-   "/>
    <n v="0"/>
    <n v="25367000000"/>
    <n v="0.18201582871124442"/>
    <x v="4"/>
    <x v="62"/>
  </r>
  <r>
    <x v="98"/>
    <x v="2"/>
    <x v="3"/>
    <x v="389"/>
    <n v="126762000000"/>
    <n v="26528000000"/>
    <n v="0.17305760323569708"/>
    <s v=" $-   "/>
    <s v=" $-   "/>
    <s v=" $-   "/>
    <n v="0"/>
    <n v="26528000000"/>
    <n v="0.17305760323569705"/>
    <x v="4"/>
    <x v="62"/>
  </r>
  <r>
    <x v="98"/>
    <x v="3"/>
    <x v="28"/>
    <x v="390"/>
    <n v="148669000000"/>
    <n v="28857000000"/>
    <n v="0.16255083762378464"/>
    <s v=" $-   "/>
    <s v=" $-   "/>
    <s v=" $-   "/>
    <n v="0"/>
    <n v="28857000000"/>
    <n v="0.16255083762378469"/>
    <x v="4"/>
    <x v="62"/>
  </r>
  <r>
    <x v="99"/>
    <x v="0"/>
    <x v="0"/>
    <x v="391"/>
    <n v="163336000000"/>
    <n v="67254000000"/>
    <n v="0.29166052300620149"/>
    <n v="17100000000"/>
    <s v=" $-   "/>
    <n v="13413000000"/>
    <n v="30513000000"/>
    <n v="36741000000"/>
    <n v="0.15933474998915825"/>
    <x v="9"/>
    <x v="48"/>
  </r>
  <r>
    <x v="99"/>
    <x v="1"/>
    <x v="1"/>
    <x v="392"/>
    <n v="159323000000"/>
    <n v="60833000000"/>
    <n v="0.2763177019931321"/>
    <n v="17573000000"/>
    <s v=" $-   "/>
    <n v="14186000000"/>
    <n v="31759000000"/>
    <n v="29074000000"/>
    <n v="0.13206090226929995"/>
    <x v="9"/>
    <x v="48"/>
  </r>
  <r>
    <x v="99"/>
    <x v="2"/>
    <x v="2"/>
    <x v="393"/>
    <n v="144956000000"/>
    <n v="55538000000"/>
    <n v="0.27700579568465888"/>
    <n v="17034000000"/>
    <s v=" $-   "/>
    <n v="16793000000"/>
    <n v="33827000000"/>
    <n v="21711000000"/>
    <n v="0.10828752980139056"/>
    <x v="9"/>
    <x v="48"/>
  </r>
  <r>
    <x v="99"/>
    <x v="3"/>
    <x v="3"/>
    <x v="394"/>
    <n v="92785000000"/>
    <n v="37140000000"/>
    <n v="0.28585722532230129"/>
    <n v="16473000000"/>
    <s v=" $-   "/>
    <n v="21037000000"/>
    <n v="37510000000"/>
    <n v="-370000000"/>
    <n v="-2.8477968058495287E-3"/>
    <x v="9"/>
    <x v="48"/>
  </r>
  <r>
    <x v="100"/>
    <x v="0"/>
    <x v="0"/>
    <x v="395"/>
    <n v="343743000"/>
    <n v="1476071000"/>
    <n v="0.81111091573094829"/>
    <n v="133796000"/>
    <s v=" $-   "/>
    <n v="579315000"/>
    <n v="713111000"/>
    <n v="762960000"/>
    <n v="0.41925163780474267"/>
    <x v="9"/>
    <x v="27"/>
  </r>
  <r>
    <x v="100"/>
    <x v="1"/>
    <x v="1"/>
    <x v="396"/>
    <n v="455436000"/>
    <n v="1864483000"/>
    <n v="0.80368452519247435"/>
    <n v="169815000"/>
    <s v=" $-   "/>
    <n v="778655000"/>
    <n v="948470000"/>
    <n v="916013000"/>
    <n v="0.39484697526077417"/>
    <x v="9"/>
    <x v="27"/>
  </r>
  <r>
    <x v="100"/>
    <x v="2"/>
    <x v="2"/>
    <x v="397"/>
    <n v="538374000"/>
    <n v="2121773000"/>
    <n v="0.79761494383581055"/>
    <n v="204161000"/>
    <s v=" $-   "/>
    <n v="986812000"/>
    <n v="1190973000"/>
    <n v="930800000"/>
    <n v="0.3499054751485538"/>
    <x v="9"/>
    <x v="27"/>
  </r>
  <r>
    <x v="100"/>
    <x v="3"/>
    <x v="3"/>
    <x v="398"/>
    <n v="541359000"/>
    <n v="1262214000"/>
    <n v="0.69984081598027914"/>
    <n v="230734000"/>
    <s v=" $-   "/>
    <n v="1230853000"/>
    <n v="1461587000"/>
    <n v="-199373000"/>
    <n v="-0.11054334922955711"/>
    <x v="9"/>
    <x v="27"/>
  </r>
  <r>
    <x v="101"/>
    <x v="0"/>
    <x v="0"/>
    <x v="399"/>
    <n v="8300000000"/>
    <n v="4535000000"/>
    <n v="0.35333073626801714"/>
    <n v="550000000"/>
    <s v=" $-   "/>
    <n v="1127000000"/>
    <n v="1677000000"/>
    <n v="2858000000"/>
    <n v="0.22267238021036229"/>
    <x v="5"/>
    <x v="11"/>
  </r>
  <r>
    <x v="101"/>
    <x v="1"/>
    <x v="1"/>
    <x v="400"/>
    <n v="8033000000"/>
    <n v="5087000000"/>
    <n v="0.38772865853658534"/>
    <n v="563000000"/>
    <s v=" $-   "/>
    <n v="1208000000"/>
    <n v="1771000000"/>
    <n v="3316000000"/>
    <n v="0.25274390243902439"/>
    <x v="5"/>
    <x v="11"/>
  </r>
  <r>
    <x v="101"/>
    <x v="2"/>
    <x v="2"/>
    <x v="401"/>
    <n v="7881000000"/>
    <n v="4555000000"/>
    <n v="0.36627532968800258"/>
    <n v="542000000"/>
    <s v=" $-   "/>
    <n v="1292000000"/>
    <n v="1834000000"/>
    <n v="2721000000"/>
    <n v="0.21880025731746541"/>
    <x v="5"/>
    <x v="11"/>
  </r>
  <r>
    <x v="101"/>
    <x v="3"/>
    <x v="3"/>
    <x v="402"/>
    <n v="6201000000"/>
    <n v="5482000000"/>
    <n v="0.46922879397415052"/>
    <n v="551000000"/>
    <s v=" $-   "/>
    <n v="1395000000"/>
    <n v="1946000000"/>
    <n v="3536000000"/>
    <n v="0.30266198750320977"/>
    <x v="5"/>
    <x v="11"/>
  </r>
  <r>
    <x v="102"/>
    <x v="0"/>
    <x v="1"/>
    <x v="403"/>
    <n v="20964000000"/>
    <n v="16809000000"/>
    <n v="0.44500039710904615"/>
    <n v="11349000000"/>
    <s v=" $-   "/>
    <n v="1658000000"/>
    <n v="13007000000"/>
    <n v="3802000000"/>
    <n v="0.10065390622931723"/>
    <x v="0"/>
    <x v="0"/>
  </r>
  <r>
    <x v="102"/>
    <x v="1"/>
    <x v="2"/>
    <x v="404"/>
    <n v="22967000000"/>
    <n v="17395000000"/>
    <n v="0.43097467915365939"/>
    <n v="12702000000"/>
    <s v=" $-   "/>
    <n v="1771000000"/>
    <n v="14473000000"/>
    <n v="2922000000"/>
    <n v="7.2394826817303401E-2"/>
    <x v="0"/>
    <x v="0"/>
  </r>
  <r>
    <x v="102"/>
    <x v="2"/>
    <x v="3"/>
    <x v="405"/>
    <n v="17096000000"/>
    <n v="23608000000"/>
    <n v="0.57999213836477992"/>
    <n v="13936000000"/>
    <s v=" $-   "/>
    <n v="1835000000"/>
    <n v="15771000000"/>
    <n v="7837000000"/>
    <n v="0.19253636006289307"/>
    <x v="0"/>
    <x v="0"/>
  </r>
  <r>
    <x v="102"/>
    <x v="3"/>
    <x v="28"/>
    <x v="406"/>
    <n v="15940000000"/>
    <n v="23699000000"/>
    <n v="0.59787078382401171"/>
    <n v="14845000000"/>
    <s v=" $-   "/>
    <n v="1902000000"/>
    <n v="16747000000"/>
    <n v="6952000000"/>
    <n v="0.17538283004112112"/>
    <x v="0"/>
    <x v="0"/>
  </r>
  <r>
    <x v="103"/>
    <x v="0"/>
    <x v="1"/>
    <x v="407"/>
    <n v="17642000000"/>
    <n v="11356000000"/>
    <n v="0.39161321470446242"/>
    <n v="6564000000"/>
    <n v="2037000000"/>
    <s v=" $-   "/>
    <n v="8601000000"/>
    <n v="2755000000"/>
    <n v="9.5006552176012143E-2"/>
    <x v="8"/>
    <x v="63"/>
  </r>
  <r>
    <x v="103"/>
    <x v="1"/>
    <x v="2"/>
    <x v="408"/>
    <n v="17023000000"/>
    <n v="11383000000"/>
    <n v="0.40072519890164049"/>
    <n v="5536000000"/>
    <n v="1958000000"/>
    <s v=" $-   "/>
    <n v="7494000000"/>
    <n v="3889000000"/>
    <n v="0.13690769555727664"/>
    <x v="8"/>
    <x v="63"/>
  </r>
  <r>
    <x v="103"/>
    <x v="2"/>
    <x v="3"/>
    <x v="409"/>
    <n v="15112000000"/>
    <n v="10018000000"/>
    <n v="0.39864703541583768"/>
    <n v="5074000000"/>
    <n v="1898000000"/>
    <s v=" $-   "/>
    <n v="6972000000"/>
    <n v="3046000000"/>
    <n v="0.12120970951054516"/>
    <x v="8"/>
    <x v="63"/>
  </r>
  <r>
    <x v="103"/>
    <x v="3"/>
    <x v="28"/>
    <x v="410"/>
    <n v="14469000000"/>
    <n v="10125000000"/>
    <n v="0.41168577701878506"/>
    <n v="5005000000"/>
    <n v="1641000000"/>
    <s v=" $-   "/>
    <n v="6646000000"/>
    <n v="3479000000"/>
    <n v="0.14145726599983735"/>
    <x v="8"/>
    <x v="63"/>
  </r>
  <r>
    <x v="104"/>
    <x v="0"/>
    <x v="60"/>
    <x v="411"/>
    <n v="25667300000"/>
    <n v="12128100000"/>
    <n v="0.32088825624282324"/>
    <n v="4426100000"/>
    <n v="1477300000"/>
    <s v=" $-   "/>
    <n v="5903400000"/>
    <n v="6224700000"/>
    <n v="0.16469464538012563"/>
    <x v="0"/>
    <x v="41"/>
  </r>
  <r>
    <x v="104"/>
    <x v="1"/>
    <x v="61"/>
    <x v="412"/>
    <n v="24775800000"/>
    <n v="11291100000"/>
    <n v="0.31305989702469572"/>
    <n v="4377700000"/>
    <n v="1452000000"/>
    <s v=" $-   "/>
    <n v="5829700000"/>
    <n v="5461400000"/>
    <n v="0.15142415899342609"/>
    <x v="0"/>
    <x v="41"/>
  </r>
  <r>
    <x v="104"/>
    <x v="2"/>
    <x v="22"/>
    <x v="413"/>
    <n v="20143200000"/>
    <n v="8719600000"/>
    <n v="0.30210513186523835"/>
    <n v="3834400000"/>
    <n v="1425100000"/>
    <s v=" $-   "/>
    <n v="5259500000"/>
    <n v="3460100000"/>
    <n v="0.11988095403079396"/>
    <x v="0"/>
    <x v="41"/>
  </r>
  <r>
    <x v="104"/>
    <x v="3"/>
    <x v="62"/>
    <x v="414"/>
    <n v="18248900000"/>
    <n v="8395100000"/>
    <n v="0.31508407146074158"/>
    <n v="4018300000"/>
    <n v="1389100000"/>
    <s v=" $-   "/>
    <n v="5407400000"/>
    <n v="2987700000"/>
    <n v="0.11213406395436121"/>
    <x v="0"/>
    <x v="41"/>
  </r>
  <r>
    <x v="105"/>
    <x v="0"/>
    <x v="86"/>
    <x v="415"/>
    <n v="845000000"/>
    <n v="8139000000"/>
    <n v="0.90594390026714156"/>
    <n v="3052000000"/>
    <s v=" $-   "/>
    <n v="848000000"/>
    <n v="3900000000"/>
    <n v="4239000000"/>
    <n v="0.47183882457702581"/>
    <x v="6"/>
    <x v="34"/>
  </r>
  <r>
    <x v="105"/>
    <x v="1"/>
    <x v="1"/>
    <x v="416"/>
    <n v="698000000"/>
    <n v="8672000000"/>
    <n v="0.92550693703308429"/>
    <n v="3194000000"/>
    <s v=" $-   "/>
    <n v="1086000000"/>
    <n v="4280000000"/>
    <n v="4392000000"/>
    <n v="0.46872998932764143"/>
    <x v="6"/>
    <x v="34"/>
  </r>
  <r>
    <x v="105"/>
    <x v="2"/>
    <x v="2"/>
    <x v="417"/>
    <n v="614000000"/>
    <n v="8997000000"/>
    <n v="0.93611486837998126"/>
    <n v="3340000000"/>
    <s v=" $-   "/>
    <n v="1443000000"/>
    <n v="4783000000"/>
    <n v="4214000000"/>
    <n v="0.43845593590677351"/>
    <x v="6"/>
    <x v="34"/>
  </r>
  <r>
    <x v="105"/>
    <x v="3"/>
    <x v="3"/>
    <x v="418"/>
    <n v="623000000"/>
    <n v="9379000000"/>
    <n v="0.9377124575084983"/>
    <n v="3615000000"/>
    <s v=" $-   "/>
    <n v="1512000000"/>
    <n v="5127000000"/>
    <n v="4252000000"/>
    <n v="0.4251149770045991"/>
    <x v="6"/>
    <x v="34"/>
  </r>
  <r>
    <x v="106"/>
    <x v="0"/>
    <x v="87"/>
    <x v="419"/>
    <n v="10936727000"/>
    <n v="5085401000"/>
    <n v="0.31739860023587374"/>
    <n v="3430125000"/>
    <s v=" $-   "/>
    <s v=" $-   "/>
    <n v="3430125000"/>
    <n v="1655276000"/>
    <n v="0.10331186968422672"/>
    <x v="1"/>
    <x v="64"/>
  </r>
  <r>
    <x v="106"/>
    <x v="1"/>
    <x v="25"/>
    <x v="420"/>
    <n v="12068425000"/>
    <n v="5435742000"/>
    <n v="0.31053988458862392"/>
    <n v="3699557000"/>
    <s v=" $-   "/>
    <s v=" $-   "/>
    <n v="3699557000"/>
    <n v="1736185000"/>
    <n v="9.918695359796327E-2"/>
    <x v="1"/>
    <x v="64"/>
  </r>
  <r>
    <x v="106"/>
    <x v="2"/>
    <x v="88"/>
    <x v="421"/>
    <n v="13107081000"/>
    <n v="5802507000"/>
    <n v="0.30685528420820163"/>
    <n v="4033414000"/>
    <s v=" $-   "/>
    <s v=" $-   "/>
    <n v="4033414000"/>
    <n v="1769093000"/>
    <n v="9.3555343458567156E-2"/>
    <x v="1"/>
    <x v="64"/>
  </r>
  <r>
    <x v="106"/>
    <x v="3"/>
    <x v="89"/>
    <x v="422"/>
    <n v="14062471000"/>
    <n v="6306091000"/>
    <n v="0.30959922453043076"/>
    <n v="4365797000"/>
    <s v=" $-   "/>
    <s v=" $-   "/>
    <n v="4365797000"/>
    <n v="1940294000"/>
    <n v="9.5259252960518279E-2"/>
    <x v="1"/>
    <x v="64"/>
  </r>
  <r>
    <x v="107"/>
    <x v="0"/>
    <x v="0"/>
    <x v="423"/>
    <n v="4365000000"/>
    <n v="3018000000"/>
    <n v="0.40877691995123933"/>
    <n v="1742000000"/>
    <s v=" $-   "/>
    <n v="75000000"/>
    <n v="1817000000"/>
    <n v="1201000000"/>
    <n v="0.16267100094812406"/>
    <x v="3"/>
    <x v="65"/>
  </r>
  <r>
    <x v="107"/>
    <x v="1"/>
    <x v="1"/>
    <x v="424"/>
    <n v="4326000000"/>
    <n v="2820000000"/>
    <n v="0.39462636439966414"/>
    <n v="1740000000"/>
    <s v=" $-   "/>
    <n v="79000000"/>
    <n v="1819000000"/>
    <n v="1001000000"/>
    <n v="0.14007836551917158"/>
    <x v="3"/>
    <x v="65"/>
  </r>
  <r>
    <x v="107"/>
    <x v="2"/>
    <x v="2"/>
    <x v="425"/>
    <n v="4637000000"/>
    <n v="2798000000"/>
    <n v="0.37632817753866843"/>
    <n v="1721000000"/>
    <s v=" $-   "/>
    <n v="94000000"/>
    <n v="1815000000"/>
    <n v="983000000"/>
    <n v="0.13221250840618695"/>
    <x v="3"/>
    <x v="65"/>
  </r>
  <r>
    <x v="107"/>
    <x v="3"/>
    <x v="3"/>
    <x v="426"/>
    <n v="4657000000"/>
    <n v="2836000000"/>
    <n v="0.37848658748164954"/>
    <n v="1356000000"/>
    <s v=" $-   "/>
    <n v="81000000"/>
    <n v="1437000000"/>
    <n v="1399000000"/>
    <n v="0.18670759375417056"/>
    <x v="3"/>
    <x v="65"/>
  </r>
  <r>
    <x v="108"/>
    <x v="0"/>
    <x v="12"/>
    <x v="427"/>
    <n v="4853500000"/>
    <n v="1405800000"/>
    <n v="0.22459380441902455"/>
    <n v="649900000"/>
    <s v=" $-   "/>
    <s v=" $-   "/>
    <n v="649900000"/>
    <n v="755900000"/>
    <n v="0.12076430271755628"/>
    <x v="1"/>
    <x v="66"/>
  </r>
  <r>
    <x v="108"/>
    <x v="1"/>
    <x v="13"/>
    <x v="428"/>
    <n v="6268600000"/>
    <n v="1756300000"/>
    <n v="0.21885630973594683"/>
    <n v="826900000"/>
    <s v=" $-   "/>
    <s v=" $-   "/>
    <n v="826900000"/>
    <n v="929400000"/>
    <n v="0.11581452728382909"/>
    <x v="1"/>
    <x v="66"/>
  </r>
  <r>
    <x v="108"/>
    <x v="2"/>
    <x v="14"/>
    <x v="429"/>
    <n v="8535700000"/>
    <n v="2288300000"/>
    <n v="0.211409830007391"/>
    <n v="1003000000"/>
    <s v=" $-   "/>
    <s v=" $-   "/>
    <n v="1003000000"/>
    <n v="1285300000"/>
    <n v="0.11874538063562454"/>
    <x v="1"/>
    <x v="66"/>
  </r>
  <r>
    <x v="108"/>
    <x v="3"/>
    <x v="15"/>
    <x v="430"/>
    <n v="9502600000"/>
    <n v="2654800000"/>
    <n v="0.21836905917383653"/>
    <n v="1100300000"/>
    <s v=" $-   "/>
    <s v=" $-   "/>
    <n v="1100300000"/>
    <n v="1554500000"/>
    <n v="0.12786451050389064"/>
    <x v="1"/>
    <x v="66"/>
  </r>
  <r>
    <x v="109"/>
    <x v="0"/>
    <x v="0"/>
    <x v="431"/>
    <n v="8846100000"/>
    <n v="9414300000"/>
    <n v="0.51555825721232829"/>
    <n v="5181200000"/>
    <n v="1137900000"/>
    <s v=" $-   "/>
    <n v="6319100000"/>
    <n v="3095200000"/>
    <n v="0.1695034062780662"/>
    <x v="0"/>
    <x v="53"/>
  </r>
  <r>
    <x v="109"/>
    <x v="1"/>
    <x v="1"/>
    <x v="432"/>
    <n v="8941100000"/>
    <n v="9342000000"/>
    <n v="0.5109636768381729"/>
    <n v="5117100000"/>
    <n v="1104400000"/>
    <s v=" $-   "/>
    <n v="6221500000"/>
    <n v="3120500000"/>
    <n v="0.17067674519091403"/>
    <x v="0"/>
    <x v="53"/>
  </r>
  <r>
    <x v="109"/>
    <x v="2"/>
    <x v="2"/>
    <x v="433"/>
    <n v="9261400000"/>
    <n v="9892600000"/>
    <n v="0.51647697608854548"/>
    <n v="5389000000"/>
    <n v="1157000000"/>
    <s v=" $-   "/>
    <n v="6546000000"/>
    <n v="3346600000"/>
    <n v="0.17472068497441787"/>
    <x v="0"/>
    <x v="53"/>
  </r>
  <r>
    <x v="109"/>
    <x v="3"/>
    <x v="3"/>
    <x v="434"/>
    <n v="9800600000"/>
    <n v="10762500000"/>
    <n v="0.52338898317860627"/>
    <n v="6054300000"/>
    <n v="1239100000"/>
    <s v=" $-   "/>
    <n v="7293400000"/>
    <n v="3469100000"/>
    <n v="0.16870510769290623"/>
    <x v="0"/>
    <x v="53"/>
  </r>
  <r>
    <x v="110"/>
    <x v="0"/>
    <x v="8"/>
    <x v="435"/>
    <n v="25034000000"/>
    <n v="20007000000"/>
    <n v="0.4441952887369286"/>
    <n v="8365000000"/>
    <s v=" $-   "/>
    <n v="2192000000"/>
    <n v="10557000000"/>
    <n v="9450000000"/>
    <n v="0.20980884083390688"/>
    <x v="1"/>
    <x v="67"/>
  </r>
  <r>
    <x v="110"/>
    <x v="1"/>
    <x v="9"/>
    <x v="436"/>
    <n v="26420000000"/>
    <n v="22393000000"/>
    <n v="0.45875074263003712"/>
    <n v="8565000000"/>
    <s v=" $-   "/>
    <n v="2288000000"/>
    <n v="10853000000"/>
    <n v="11540000000"/>
    <n v="0.23641243111466209"/>
    <x v="1"/>
    <x v="67"/>
  </r>
  <r>
    <x v="110"/>
    <x v="2"/>
    <x v="90"/>
    <x v="437"/>
    <n v="28364000000"/>
    <n v="24101000000"/>
    <n v="0.4593729152768512"/>
    <n v="8523000000"/>
    <s v=" $-   "/>
    <n v="2354000000"/>
    <n v="10877000000"/>
    <n v="13224000000"/>
    <n v="0.25205375011912706"/>
    <x v="1"/>
    <x v="67"/>
  </r>
  <r>
    <x v="110"/>
    <x v="3"/>
    <x v="91"/>
    <x v="438"/>
    <n v="29993000000"/>
    <n v="25639000000"/>
    <n v="0.46086784584411844"/>
    <n v="8754000000"/>
    <s v=" $-   "/>
    <n v="2527000000"/>
    <n v="11281000000"/>
    <n v="14358000000"/>
    <n v="0.25808886971527178"/>
    <x v="1"/>
    <x v="67"/>
  </r>
  <r>
    <x v="111"/>
    <x v="0"/>
    <x v="1"/>
    <x v="439"/>
    <n v="1689000000"/>
    <n v="3846000000"/>
    <n v="0.69485094850948514"/>
    <n v="1598000000"/>
    <s v=" $-   "/>
    <n v="276000000"/>
    <n v="1874000000"/>
    <n v="1972000000"/>
    <n v="0.35627822944896115"/>
    <x v="1"/>
    <x v="50"/>
  </r>
  <r>
    <x v="111"/>
    <x v="1"/>
    <x v="2"/>
    <x v="440"/>
    <n v="2124000000"/>
    <n v="4141000000"/>
    <n v="0.66097366320830009"/>
    <n v="1692000000"/>
    <s v=" $-   "/>
    <n v="329000000"/>
    <n v="2021000000"/>
    <n v="2120000000"/>
    <n v="0.33838786911412611"/>
    <x v="1"/>
    <x v="50"/>
  </r>
  <r>
    <x v="111"/>
    <x v="2"/>
    <x v="3"/>
    <x v="441"/>
    <n v="2343000000"/>
    <n v="4051000000"/>
    <n v="0.633562715045355"/>
    <n v="1669000000"/>
    <s v=" $-   "/>
    <n v="330000000"/>
    <n v="1999000000"/>
    <n v="2052000000"/>
    <n v="0.32092586800125117"/>
    <x v="1"/>
    <x v="50"/>
  </r>
  <r>
    <x v="111"/>
    <x v="3"/>
    <x v="28"/>
    <x v="442"/>
    <n v="2432000000"/>
    <n v="4065000000"/>
    <n v="0.6256733877174081"/>
    <n v="1690000000"/>
    <s v=" $-   "/>
    <n v="322000000"/>
    <n v="2012000000"/>
    <n v="2053000000"/>
    <n v="0.3159919963059874"/>
    <x v="1"/>
    <x v="50"/>
  </r>
  <r>
    <x v="112"/>
    <x v="0"/>
    <x v="1"/>
    <x v="439"/>
    <n v="1689000000"/>
    <n v="3846000000"/>
    <n v="0.69485094850948514"/>
    <n v="1598000000"/>
    <s v=" $-   "/>
    <n v="276000000"/>
    <n v="1874000000"/>
    <n v="1972000000"/>
    <n v="0.35627822944896115"/>
    <x v="1"/>
    <x v="50"/>
  </r>
  <r>
    <x v="112"/>
    <x v="1"/>
    <x v="2"/>
    <x v="440"/>
    <n v="2124000000"/>
    <n v="4141000000"/>
    <n v="0.66097366320830009"/>
    <n v="1692000000"/>
    <s v=" $-   "/>
    <n v="329000000"/>
    <n v="2021000000"/>
    <n v="2120000000"/>
    <n v="0.33838786911412611"/>
    <x v="1"/>
    <x v="50"/>
  </r>
  <r>
    <x v="112"/>
    <x v="2"/>
    <x v="3"/>
    <x v="441"/>
    <n v="2343000000"/>
    <n v="4051000000"/>
    <n v="0.633562715045355"/>
    <n v="1669000000"/>
    <s v=" $-   "/>
    <n v="330000000"/>
    <n v="1999000000"/>
    <n v="2052000000"/>
    <n v="0.32092586800125117"/>
    <x v="1"/>
    <x v="50"/>
  </r>
  <r>
    <x v="112"/>
    <x v="3"/>
    <x v="28"/>
    <x v="442"/>
    <n v="2432000000"/>
    <n v="4065000000"/>
    <n v="0.6256733877174081"/>
    <n v="1690000000"/>
    <s v=" $-   "/>
    <n v="322000000"/>
    <n v="2012000000"/>
    <n v="2053000000"/>
    <n v="0.3159919963059874"/>
    <x v="1"/>
    <x v="50"/>
  </r>
  <r>
    <x v="113"/>
    <x v="0"/>
    <x v="1"/>
    <x v="443"/>
    <n v="12274000000"/>
    <n v="2777000000"/>
    <n v="0.18450601288950896"/>
    <n v="916000000"/>
    <s v=" $-   "/>
    <n v="97000000"/>
    <n v="1013000000"/>
    <n v="1764000000"/>
    <n v="0.11720151484951166"/>
    <x v="1"/>
    <x v="39"/>
  </r>
  <r>
    <x v="113"/>
    <x v="1"/>
    <x v="2"/>
    <x v="444"/>
    <n v="12471000000"/>
    <n v="3028000000"/>
    <n v="0.19536744306084264"/>
    <n v="1036000000"/>
    <s v=" $-   "/>
    <n v="94000000"/>
    <n v="1130000000"/>
    <n v="1898000000"/>
    <n v="0.1224595135170011"/>
    <x v="1"/>
    <x v="39"/>
  </r>
  <r>
    <x v="113"/>
    <x v="2"/>
    <x v="3"/>
    <x v="445"/>
    <n v="12155000000"/>
    <n v="3010000000"/>
    <n v="0.19848334981866134"/>
    <n v="1017000000"/>
    <s v=" $-   "/>
    <n v="93000000"/>
    <n v="1110000000"/>
    <n v="1900000000"/>
    <n v="0.12528849324101549"/>
    <x v="1"/>
    <x v="39"/>
  </r>
  <r>
    <x v="113"/>
    <x v="3"/>
    <x v="28"/>
    <x v="446"/>
    <n v="13107000000"/>
    <n v="3554000000"/>
    <n v="0.21331252625892805"/>
    <n v="1145000000"/>
    <s v=" $-   "/>
    <n v="134000000"/>
    <n v="1279000000"/>
    <n v="2275000000"/>
    <n v="0.13654642578476683"/>
    <x v="1"/>
    <x v="39"/>
  </r>
  <r>
    <x v="114"/>
    <x v="0"/>
    <x v="0"/>
    <x v="447"/>
    <n v="461898000"/>
    <n v="817169000"/>
    <n v="0.63887896411994061"/>
    <n v="68538000"/>
    <s v=" $-   "/>
    <n v="382553000"/>
    <n v="451091000"/>
    <n v="366078000"/>
    <n v="0.2862070556116294"/>
    <x v="7"/>
    <x v="23"/>
  </r>
  <r>
    <x v="114"/>
    <x v="1"/>
    <x v="1"/>
    <x v="448"/>
    <n v="555660000"/>
    <n v="926599000"/>
    <n v="0.62512624311945486"/>
    <n v="69323000"/>
    <s v=" $-   "/>
    <n v="475464000"/>
    <n v="544787000"/>
    <n v="381812000"/>
    <n v="0.2575879114243867"/>
    <x v="7"/>
    <x v="23"/>
  </r>
  <r>
    <x v="114"/>
    <x v="2"/>
    <x v="2"/>
    <x v="449"/>
    <n v="603321000"/>
    <n v="1013117000"/>
    <n v="0.62675896013333021"/>
    <n v="89468000"/>
    <s v=" $-   "/>
    <n v="538513000"/>
    <n v="627981000"/>
    <n v="385136000"/>
    <n v="0.238262154193356"/>
    <x v="7"/>
    <x v="23"/>
  </r>
  <r>
    <x v="114"/>
    <x v="3"/>
    <x v="3"/>
    <x v="450"/>
    <n v="651282000"/>
    <n v="1112054000"/>
    <n v="0.630653488614762"/>
    <n v="139616000"/>
    <s v=" $-   "/>
    <n v="570527000"/>
    <n v="710143000"/>
    <n v="401911000"/>
    <n v="0.22792649840983228"/>
    <x v="7"/>
    <x v="23"/>
  </r>
  <r>
    <x v="115"/>
    <x v="0"/>
    <x v="92"/>
    <x v="451"/>
    <n v="4741800000"/>
    <n v="2652700000"/>
    <n v="0.35873960375955105"/>
    <n v="1732600000"/>
    <s v=" $-   "/>
    <s v=" $-   "/>
    <n v="1732600000"/>
    <n v="920100000"/>
    <n v="0.12443031983230779"/>
    <x v="1"/>
    <x v="64"/>
  </r>
  <r>
    <x v="115"/>
    <x v="1"/>
    <x v="46"/>
    <x v="452"/>
    <n v="5050500000"/>
    <n v="2789800000"/>
    <n v="0.35582822085889576"/>
    <n v="1819500000"/>
    <s v=" $-   "/>
    <s v=" $-   "/>
    <n v="1819500000"/>
    <n v="970300000"/>
    <n v="0.12375801946354094"/>
    <x v="1"/>
    <x v="64"/>
  </r>
  <r>
    <x v="115"/>
    <x v="2"/>
    <x v="26"/>
    <x v="453"/>
    <n v="5568200000"/>
    <n v="3034000000"/>
    <n v="0.35270047197228616"/>
    <n v="1993800000"/>
    <s v=" $-   "/>
    <s v=" $-   "/>
    <n v="1993800000"/>
    <n v="1040200000"/>
    <n v="0.12092255469531051"/>
    <x v="1"/>
    <x v="64"/>
  </r>
  <r>
    <x v="115"/>
    <x v="3"/>
    <x v="47"/>
    <x v="454"/>
    <n v="10841700000"/>
    <n v="4656700000"/>
    <n v="0.30046327362824554"/>
    <n v="3607000000"/>
    <s v=" $-   "/>
    <s v=" $-   "/>
    <n v="3607000000"/>
    <n v="1049700000"/>
    <n v="6.7729572084860371E-2"/>
    <x v="1"/>
    <x v="64"/>
  </r>
  <r>
    <x v="116"/>
    <x v="0"/>
    <x v="0"/>
    <x v="455"/>
    <n v="0"/>
    <n v="1663000000"/>
    <n v="1"/>
    <n v="1123200000"/>
    <n v="0"/>
    <n v="78300000"/>
    <n v="1201500000"/>
    <n v="461500000"/>
    <n v="0.27751052315093205"/>
    <x v="0"/>
    <x v="68"/>
  </r>
  <r>
    <x v="116"/>
    <x v="1"/>
    <x v="1"/>
    <x v="456"/>
    <n v="0"/>
    <n v="1558400000"/>
    <n v="1"/>
    <n v="1058000000"/>
    <n v="0"/>
    <n v="60400000"/>
    <n v="1118400000"/>
    <n v="440000000"/>
    <n v="0.28234086242299794"/>
    <x v="0"/>
    <x v="68"/>
  </r>
  <r>
    <x v="116"/>
    <x v="2"/>
    <x v="2"/>
    <x v="457"/>
    <n v="0"/>
    <n v="1584500000"/>
    <n v="1"/>
    <n v="1105700000"/>
    <n v="0"/>
    <n v="52500000"/>
    <n v="1158200000"/>
    <n v="426300000"/>
    <n v="0.26904386241716632"/>
    <x v="0"/>
    <x v="68"/>
  </r>
  <r>
    <x v="116"/>
    <x v="3"/>
    <x v="3"/>
    <x v="458"/>
    <n v="0"/>
    <n v="1637100000"/>
    <n v="1"/>
    <n v="1209100000"/>
    <n v="0"/>
    <n v="58700000"/>
    <n v="1267800000"/>
    <n v="369300000"/>
    <n v="0.22558182151365219"/>
    <x v="0"/>
    <x v="68"/>
  </r>
  <r>
    <x v="117"/>
    <x v="0"/>
    <x v="1"/>
    <x v="459"/>
    <n v="4376505000"/>
    <n v="2778591000"/>
    <n v="0.38833734725571811"/>
    <n v="1616921000"/>
    <s v=" $-   "/>
    <s v=" $-   "/>
    <n v="1616921000"/>
    <n v="1161670000"/>
    <n v="0.16235561339777971"/>
    <x v="0"/>
    <x v="52"/>
  </r>
  <r>
    <x v="117"/>
    <x v="1"/>
    <x v="2"/>
    <x v="460"/>
    <n v="4778479000"/>
    <n v="2974249000"/>
    <n v="0.38363902357982893"/>
    <n v="1758765000"/>
    <s v=" $-   "/>
    <s v=" $-   "/>
    <n v="1758765000"/>
    <n v="1215484000"/>
    <n v="0.15678145808804334"/>
    <x v="0"/>
    <x v="52"/>
  </r>
  <r>
    <x v="117"/>
    <x v="2"/>
    <x v="3"/>
    <x v="461"/>
    <n v="4388167000"/>
    <n v="2568144000"/>
    <n v="0.36918188390369555"/>
    <n v="1647382000"/>
    <s v=" $-   "/>
    <s v=" $-   "/>
    <n v="1647382000"/>
    <n v="920762000"/>
    <n v="0.13236354728821068"/>
    <x v="0"/>
    <x v="52"/>
  </r>
  <r>
    <x v="117"/>
    <x v="3"/>
    <x v="28"/>
    <x v="462"/>
    <n v="4322373000"/>
    <n v="2471969000"/>
    <n v="0.36382757888843398"/>
    <n v="1757523000"/>
    <s v=" $-   "/>
    <s v=" $-   "/>
    <n v="1757523000"/>
    <n v="714446000"/>
    <n v="0.10515308178481449"/>
    <x v="0"/>
    <x v="52"/>
  </r>
  <r>
    <x v="118"/>
    <x v="0"/>
    <x v="1"/>
    <x v="463"/>
    <n v="2499000000"/>
    <n v="3498000000"/>
    <n v="0.58329164582291138"/>
    <n v="2337000000"/>
    <s v=" $-   "/>
    <n v="115000000"/>
    <n v="2452000000"/>
    <n v="1046000000"/>
    <n v="0.1744205436051359"/>
    <x v="4"/>
    <x v="69"/>
  </r>
  <r>
    <x v="118"/>
    <x v="1"/>
    <x v="2"/>
    <x v="464"/>
    <n v="2491000000"/>
    <n v="3630000000"/>
    <n v="0.59304035288351575"/>
    <n v="2335000000"/>
    <s v=" $-   "/>
    <n v="115000000"/>
    <n v="2450000000"/>
    <n v="1180000000"/>
    <n v="0.19277895768665251"/>
    <x v="4"/>
    <x v="69"/>
  </r>
  <r>
    <x v="118"/>
    <x v="2"/>
    <x v="3"/>
    <x v="465"/>
    <n v="2559000000"/>
    <n v="3723000000"/>
    <n v="0.59264565425023874"/>
    <n v="2320000000"/>
    <s v=" $-   "/>
    <n v="105000000"/>
    <n v="2425000000"/>
    <n v="1298000000"/>
    <n v="0.20662209487424388"/>
    <x v="4"/>
    <x v="69"/>
  </r>
  <r>
    <x v="118"/>
    <x v="3"/>
    <x v="28"/>
    <x v="466"/>
    <n v="2582000000"/>
    <n v="3858000000"/>
    <n v="0.59906832298136647"/>
    <n v="2326000000"/>
    <s v=" $-   "/>
    <n v="99000000"/>
    <n v="2425000000"/>
    <n v="1433000000"/>
    <n v="0.22251552795031057"/>
    <x v="4"/>
    <x v="69"/>
  </r>
  <r>
    <x v="119"/>
    <x v="0"/>
    <x v="48"/>
    <x v="467"/>
    <n v="4616600000"/>
    <n v="1304400000"/>
    <n v="0.22030062489444346"/>
    <n v="625200000"/>
    <s v=" $-   "/>
    <n v="278300000"/>
    <n v="903500000"/>
    <n v="400900000"/>
    <n v="6.7708157405843614E-2"/>
    <x v="1"/>
    <x v="51"/>
  </r>
  <r>
    <x v="119"/>
    <x v="1"/>
    <x v="49"/>
    <x v="468"/>
    <n v="4990500000"/>
    <n v="1295100000"/>
    <n v="0.20604238258877439"/>
    <n v="665400000"/>
    <s v=" $-   "/>
    <n v="304400000"/>
    <n v="969800000"/>
    <n v="325300000"/>
    <n v="5.175321369479445E-2"/>
    <x v="1"/>
    <x v="51"/>
  </r>
  <r>
    <x v="119"/>
    <x v="2"/>
    <x v="50"/>
    <x v="469"/>
    <n v="5341500000"/>
    <n v="1422500000"/>
    <n v="0.21030455351862798"/>
    <n v="673500000"/>
    <s v=" $-   "/>
    <n v="319300000"/>
    <n v="992800000"/>
    <n v="429700000"/>
    <n v="6.352749852158486E-2"/>
    <x v="1"/>
    <x v="51"/>
  </r>
  <r>
    <x v="119"/>
    <x v="3"/>
    <x v="51"/>
    <x v="470"/>
    <n v="5392400000"/>
    <n v="1541100000"/>
    <n v="0.22226869546405137"/>
    <n v="622900000"/>
    <s v=" $-   "/>
    <n v="290200000"/>
    <n v="913100000"/>
    <n v="628000000"/>
    <n v="9.0574745799379824E-2"/>
    <x v="1"/>
    <x v="51"/>
  </r>
  <r>
    <x v="120"/>
    <x v="0"/>
    <x v="0"/>
    <x v="471"/>
    <n v="11235000000"/>
    <n v="6677000000"/>
    <n v="0.37276686020544891"/>
    <n v="965000000"/>
    <s v=" $-   "/>
    <n v="2145000000"/>
    <n v="3110000000"/>
    <n v="3567000000"/>
    <n v="0.19914024117909782"/>
    <x v="5"/>
    <x v="11"/>
  </r>
  <r>
    <x v="120"/>
    <x v="1"/>
    <x v="1"/>
    <x v="472"/>
    <n v="13545000000"/>
    <n v="9211000000"/>
    <n v="0.40477236772719283"/>
    <n v="1274000000"/>
    <s v=" $-   "/>
    <n v="2668000000"/>
    <n v="3942000000"/>
    <n v="5269000000"/>
    <n v="0.23154332923185095"/>
    <x v="5"/>
    <x v="11"/>
  </r>
  <r>
    <x v="120"/>
    <x v="2"/>
    <x v="2"/>
    <x v="473"/>
    <n v="14323000000"/>
    <n v="9602000000"/>
    <n v="0.401337513061651"/>
    <n v="1213000000"/>
    <s v=" $-   "/>
    <n v="3066000000"/>
    <n v="4279000000"/>
    <n v="5323000000"/>
    <n v="0.22248693834900732"/>
    <x v="5"/>
    <x v="11"/>
  </r>
  <r>
    <x v="120"/>
    <x v="3"/>
    <x v="3"/>
    <x v="474"/>
    <n v="13728000000"/>
    <n v="9731000000"/>
    <n v="0.41480881538002468"/>
    <n v="1135000000"/>
    <s v=" $-   "/>
    <n v="3144000000"/>
    <n v="4279000000"/>
    <n v="5452000000"/>
    <n v="0.23240547337908693"/>
    <x v="5"/>
    <x v="11"/>
  </r>
  <r>
    <x v="121"/>
    <x v="0"/>
    <x v="0"/>
    <x v="475"/>
    <n v="5583549000"/>
    <n v="2602731000"/>
    <n v="0.31793818437678656"/>
    <n v="889879000"/>
    <s v=" $-   "/>
    <n v="341969000"/>
    <n v="1231848000"/>
    <n v="1370883000"/>
    <n v="0.16746104457702399"/>
    <x v="3"/>
    <x v="65"/>
  </r>
  <r>
    <x v="121"/>
    <x v="1"/>
    <x v="1"/>
    <x v="476"/>
    <n v="8198377000"/>
    <n v="3565673000"/>
    <n v="0.30309910277497976"/>
    <n v="1516508000"/>
    <s v=" $-   "/>
    <n v="528737000"/>
    <n v="2045245000"/>
    <n v="1520428000"/>
    <n v="0.12924358532988214"/>
    <x v="3"/>
    <x v="65"/>
  </r>
  <r>
    <x v="121"/>
    <x v="2"/>
    <x v="2"/>
    <x v="477"/>
    <n v="9119305000"/>
    <n v="3675801000"/>
    <n v="0.28728179352324246"/>
    <n v="1278506000"/>
    <s v=" $-   "/>
    <n v="590935000"/>
    <n v="1869441000"/>
    <n v="1806360000"/>
    <n v="0.14117585270493266"/>
    <x v="3"/>
    <x v="65"/>
  </r>
  <r>
    <x v="121"/>
    <x v="3"/>
    <x v="3"/>
    <x v="478"/>
    <n v="9824834000"/>
    <n v="3957003000"/>
    <n v="0.28711723988609061"/>
    <n v="1947135000"/>
    <s v=" $-   "/>
    <n v="638024000"/>
    <n v="2585159000"/>
    <n v="1371844000"/>
    <n v="9.9539996010691467E-2"/>
    <x v="3"/>
    <x v="65"/>
  </r>
  <r>
    <x v="122"/>
    <x v="0"/>
    <x v="1"/>
    <x v="479"/>
    <n v="2268000000"/>
    <n v="8129000000"/>
    <n v="0.7818601519669135"/>
    <n v="2743000000"/>
    <s v=" $-   "/>
    <n v="2780000000"/>
    <n v="5523000000"/>
    <n v="2606000000"/>
    <n v="0.2506492257381937"/>
    <x v="9"/>
    <x v="27"/>
  </r>
  <r>
    <x v="122"/>
    <x v="1"/>
    <x v="2"/>
    <x v="480"/>
    <n v="2332000000"/>
    <n v="18306000000"/>
    <n v="0.88700455470491324"/>
    <n v="8290000000"/>
    <s v=" $-   "/>
    <n v="3319000000"/>
    <n v="11609000000"/>
    <n v="6697000000"/>
    <n v="0.32449849791646479"/>
    <x v="9"/>
    <x v="27"/>
  </r>
  <r>
    <x v="122"/>
    <x v="2"/>
    <x v="3"/>
    <x v="481"/>
    <n v="2104000000"/>
    <n v="11041000000"/>
    <n v="0.83993914035755046"/>
    <n v="7741000000"/>
    <s v=" $-   "/>
    <n v="3129000000"/>
    <n v="10870000000"/>
    <n v="171000000"/>
    <n v="1.300874857360213E-2"/>
    <x v="9"/>
    <x v="27"/>
  </r>
  <r>
    <x v="122"/>
    <x v="3"/>
    <x v="28"/>
    <x v="482"/>
    <n v="1582000000"/>
    <n v="10615000000"/>
    <n v="0.87029597441993933"/>
    <n v="6476000000"/>
    <s v=" $-   "/>
    <n v="1792000000"/>
    <n v="8268000000"/>
    <n v="2347000000"/>
    <n v="0.19242436664753629"/>
    <x v="9"/>
    <x v="27"/>
  </r>
  <r>
    <x v="123"/>
    <x v="0"/>
    <x v="93"/>
    <x v="483"/>
    <n v="1388000000"/>
    <n v="2409000000"/>
    <n v="0.63444824861732951"/>
    <n v="1078000000"/>
    <n v="1153000000"/>
    <n v="30000000"/>
    <n v="2261000000"/>
    <n v="148000000"/>
    <n v="3.8978140637345275E-2"/>
    <x v="2"/>
    <x v="31"/>
  </r>
  <r>
    <x v="123"/>
    <x v="1"/>
    <x v="94"/>
    <x v="484"/>
    <n v="1347000000"/>
    <n v="2228000000"/>
    <n v="0.6232167832167832"/>
    <n v="1055000000"/>
    <n v="1125000000"/>
    <n v="16000000"/>
    <n v="2196000000"/>
    <n v="32000000"/>
    <n v="8.951048951048951E-3"/>
    <x v="2"/>
    <x v="31"/>
  </r>
  <r>
    <x v="123"/>
    <x v="2"/>
    <x v="95"/>
    <x v="485"/>
    <n v="1429000000"/>
    <n v="3086000000"/>
    <n v="0.68349944629014403"/>
    <n v="1030000000"/>
    <n v="1094000000"/>
    <n v="14000000"/>
    <n v="2138000000"/>
    <n v="948000000"/>
    <n v="0.20996677740863787"/>
    <x v="2"/>
    <x v="31"/>
  </r>
  <r>
    <x v="123"/>
    <x v="3"/>
    <x v="96"/>
    <x v="486"/>
    <n v="1354000000"/>
    <n v="3042000000"/>
    <n v="0.69199272065514106"/>
    <n v="1028000000"/>
    <n v="1109000000"/>
    <n v="7000000"/>
    <n v="2144000000"/>
    <n v="898000000"/>
    <n v="0.20427661510464057"/>
    <x v="2"/>
    <x v="31"/>
  </r>
  <r>
    <x v="124"/>
    <x v="0"/>
    <x v="1"/>
    <x v="487"/>
    <n v="1492000000"/>
    <n v="6765000000"/>
    <n v="0.81930483226353401"/>
    <n v="3260000000"/>
    <n v="915000000"/>
    <n v="136000000"/>
    <n v="4311000000"/>
    <n v="2454000000"/>
    <n v="0.29720237374349034"/>
    <x v="2"/>
    <x v="16"/>
  </r>
  <r>
    <x v="124"/>
    <x v="1"/>
    <x v="2"/>
    <x v="488"/>
    <n v="1663000000"/>
    <n v="7127000000"/>
    <n v="0.81080773606370871"/>
    <n v="3593000000"/>
    <n v="983000000"/>
    <n v="75000000"/>
    <n v="4651000000"/>
    <n v="2476000000"/>
    <n v="0.28168373151308307"/>
    <x v="2"/>
    <x v="16"/>
  </r>
  <r>
    <x v="124"/>
    <x v="2"/>
    <x v="3"/>
    <x v="489"/>
    <n v="1771000000"/>
    <n v="6821000000"/>
    <n v="0.79387802607076352"/>
    <n v="3660000000"/>
    <n v="923000000"/>
    <n v="41000000"/>
    <n v="4624000000"/>
    <n v="2197000000"/>
    <n v="0.25570297951582865"/>
    <x v="2"/>
    <x v="16"/>
  </r>
  <r>
    <x v="124"/>
    <x v="3"/>
    <x v="28"/>
    <x v="490"/>
    <n v="2007000000"/>
    <n v="6972000000"/>
    <n v="0.77647844971600399"/>
    <n v="3499000000"/>
    <n v="1114000000"/>
    <n v="34000000"/>
    <n v="4647000000"/>
    <n v="2325000000"/>
    <n v="0.25893752088205813"/>
    <x v="2"/>
    <x v="16"/>
  </r>
  <r>
    <x v="125"/>
    <x v="0"/>
    <x v="0"/>
    <x v="491"/>
    <n v="6385400000"/>
    <n v="5453300000"/>
    <n v="0.46063334656676835"/>
    <n v="4018300000"/>
    <s v=" $-   "/>
    <s v=" $-   "/>
    <n v="4018300000"/>
    <n v="1435000000"/>
    <n v="0.12121263314384181"/>
    <x v="8"/>
    <x v="17"/>
  </r>
  <r>
    <x v="125"/>
    <x v="1"/>
    <x v="1"/>
    <x v="492"/>
    <n v="7161200000"/>
    <n v="6092200000"/>
    <n v="0.45967072600238434"/>
    <n v="4360300000"/>
    <s v=" $-   "/>
    <s v=" $-   "/>
    <n v="4360300000"/>
    <n v="1731900000"/>
    <n v="0.13067590203268595"/>
    <x v="8"/>
    <x v="17"/>
  </r>
  <r>
    <x v="125"/>
    <x v="2"/>
    <x v="2"/>
    <x v="493"/>
    <n v="7679100000"/>
    <n v="6601400000"/>
    <n v="0.4622667273554848"/>
    <n v="4577600000"/>
    <s v=" $-   "/>
    <s v=" $-   "/>
    <n v="4577600000"/>
    <n v="2023800000"/>
    <n v="0.14171772697034418"/>
    <x v="8"/>
    <x v="17"/>
  </r>
  <r>
    <x v="125"/>
    <x v="3"/>
    <x v="3"/>
    <x v="494"/>
    <n v="7223500000"/>
    <n v="6321600000"/>
    <n v="0.46670751784778264"/>
    <n v="4345500000"/>
    <s v=" $-   "/>
    <s v=" $-   "/>
    <n v="4345500000"/>
    <n v="1976100000"/>
    <n v="0.14589039578888308"/>
    <x v="8"/>
    <x v="17"/>
  </r>
  <r>
    <x v="126"/>
    <x v="0"/>
    <x v="1"/>
    <x v="495"/>
    <n v="7191000000"/>
    <n v="5163000000"/>
    <n v="0.41792132102962598"/>
    <n v="1895000000"/>
    <s v=" $-   "/>
    <n v="1024000000"/>
    <n v="2919000000"/>
    <n v="2244000000"/>
    <n v="0.18164157357940747"/>
    <x v="5"/>
    <x v="11"/>
  </r>
  <r>
    <x v="126"/>
    <x v="1"/>
    <x v="2"/>
    <x v="496"/>
    <n v="7807000000"/>
    <n v="5112000000"/>
    <n v="0.39569626132053559"/>
    <n v="1877000000"/>
    <s v=" $-   "/>
    <n v="1071000000"/>
    <n v="2948000000"/>
    <n v="2164000000"/>
    <n v="0.16750522486260547"/>
    <x v="5"/>
    <x v="11"/>
  </r>
  <r>
    <x v="126"/>
    <x v="2"/>
    <x v="3"/>
    <x v="497"/>
    <n v="7060000000"/>
    <n v="5494000000"/>
    <n v="0.43762944081567623"/>
    <n v="1937000000"/>
    <s v=" $-   "/>
    <n v="1130000000"/>
    <n v="3067000000"/>
    <n v="2427000000"/>
    <n v="0.19332483670543252"/>
    <x v="5"/>
    <x v="11"/>
  </r>
  <r>
    <x v="126"/>
    <x v="3"/>
    <x v="28"/>
    <x v="498"/>
    <n v="6357000000"/>
    <n v="5718000000"/>
    <n v="0.47354037267080751"/>
    <n v="2031000000"/>
    <s v=" $-   "/>
    <n v="1216000000"/>
    <n v="3247000000"/>
    <n v="2471000000"/>
    <n v="0.2046376811594203"/>
    <x v="5"/>
    <x v="11"/>
  </r>
  <r>
    <x v="127"/>
    <x v="0"/>
    <x v="0"/>
    <x v="499"/>
    <n v="759500000"/>
    <n v="1313500000"/>
    <n v="0.63362276893391223"/>
    <n v="673500000"/>
    <s v=" $-   "/>
    <n v="160000000"/>
    <n v="833500000"/>
    <n v="480000000"/>
    <n v="0.23154848046309695"/>
    <x v="0"/>
    <x v="68"/>
  </r>
  <r>
    <x v="127"/>
    <x v="1"/>
    <x v="1"/>
    <x v="500"/>
    <n v="787300000"/>
    <n v="1516600000"/>
    <n v="0.6582750987456053"/>
    <n v="715800000"/>
    <s v=" $-   "/>
    <n v="189600000"/>
    <n v="905400000"/>
    <n v="611200000"/>
    <n v="0.26528929206996832"/>
    <x v="0"/>
    <x v="68"/>
  </r>
  <r>
    <x v="127"/>
    <x v="2"/>
    <x v="2"/>
    <x v="501"/>
    <n v="844700000"/>
    <n v="1591700000"/>
    <n v="0.65329995074700375"/>
    <n v="751700000"/>
    <s v=" $-   "/>
    <n v="201800000"/>
    <n v="953500000"/>
    <n v="638200000"/>
    <n v="0.26194385158430472"/>
    <x v="0"/>
    <x v="68"/>
  </r>
  <r>
    <x v="127"/>
    <x v="3"/>
    <x v="3"/>
    <x v="502"/>
    <n v="887400000"/>
    <n v="1776200000"/>
    <n v="0.66684186814837065"/>
    <n v="884300000"/>
    <s v=" $-   "/>
    <n v="198000000"/>
    <n v="1082300000"/>
    <n v="693900000"/>
    <n v="0.26051208890223759"/>
    <x v="0"/>
    <x v="68"/>
  </r>
  <r>
    <x v="128"/>
    <x v="0"/>
    <x v="0"/>
    <x v="503"/>
    <n v="7747000000"/>
    <n v="4115000000"/>
    <n v="0.34690608666329459"/>
    <n v="296000000"/>
    <s v=" $-   "/>
    <n v="1562000000"/>
    <n v="1858000000"/>
    <n v="2257000000"/>
    <n v="0.19027145506659923"/>
    <x v="5"/>
    <x v="11"/>
  </r>
  <r>
    <x v="128"/>
    <x v="1"/>
    <x v="1"/>
    <x v="504"/>
    <n v="8364000000"/>
    <n v="4217000000"/>
    <n v="0.33518798187743426"/>
    <n v="309000000"/>
    <s v=" $-   "/>
    <n v="1622000000"/>
    <n v="1931000000"/>
    <n v="2286000000"/>
    <n v="0.18170256736348461"/>
    <x v="5"/>
    <x v="11"/>
  </r>
  <r>
    <x v="128"/>
    <x v="2"/>
    <x v="2"/>
    <x v="505"/>
    <n v="8742000000"/>
    <n v="4671000000"/>
    <n v="0.34824424066204429"/>
    <n v="322000000"/>
    <s v=" $-   "/>
    <n v="1720000000"/>
    <n v="2042000000"/>
    <n v="2629000000"/>
    <n v="0.19600387683590548"/>
    <x v="5"/>
    <x v="11"/>
  </r>
  <r>
    <x v="128"/>
    <x v="3"/>
    <x v="3"/>
    <x v="506"/>
    <n v="7256000000"/>
    <n v="4268000000"/>
    <n v="0.37035751475182233"/>
    <n v="336000000"/>
    <s v=" $-   "/>
    <n v="1919000000"/>
    <n v="2255000000"/>
    <n v="2013000000"/>
    <n v="0.17467893092676154"/>
    <x v="5"/>
    <x v="11"/>
  </r>
  <r>
    <x v="129"/>
    <x v="0"/>
    <x v="52"/>
    <x v="507"/>
    <n v="2025900000"/>
    <n v="8155800000"/>
    <n v="0.80102536904446209"/>
    <n v="6597000000"/>
    <s v=" $-   "/>
    <s v=" $-   "/>
    <n v="6597000000"/>
    <n v="1558800000"/>
    <n v="0.1530982056041722"/>
    <x v="4"/>
    <x v="56"/>
  </r>
  <r>
    <x v="129"/>
    <x v="1"/>
    <x v="53"/>
    <x v="508"/>
    <n v="2158200000"/>
    <n v="8810600000"/>
    <n v="0.80324192254394289"/>
    <n v="6985900000"/>
    <s v=" $-   "/>
    <s v=" $-   "/>
    <n v="6985900000"/>
    <n v="1824700000"/>
    <n v="0.16635365764714463"/>
    <x v="4"/>
    <x v="56"/>
  </r>
  <r>
    <x v="129"/>
    <x v="2"/>
    <x v="54"/>
    <x v="509"/>
    <n v="2100600000"/>
    <n v="8679800000"/>
    <n v="0.80514637675781975"/>
    <n v="7073500000"/>
    <s v=" $-   "/>
    <s v=" $-   "/>
    <n v="7073500000"/>
    <n v="1606300000"/>
    <n v="0.1490018923231049"/>
    <x v="4"/>
    <x v="56"/>
  </r>
  <r>
    <x v="129"/>
    <x v="3"/>
    <x v="55"/>
    <x v="510"/>
    <n v="2181100000"/>
    <n v="9081200000"/>
    <n v="0.80633618355042924"/>
    <n v="7337800000"/>
    <s v=" $-   "/>
    <s v=" $-   "/>
    <n v="7337800000"/>
    <n v="1743400000"/>
    <n v="0.15479964128108822"/>
    <x v="4"/>
    <x v="56"/>
  </r>
  <r>
    <x v="130"/>
    <x v="0"/>
    <x v="0"/>
    <x v="511"/>
    <n v="6340000000"/>
    <n v="1762000000"/>
    <n v="0.21747716613181933"/>
    <n v="644000000"/>
    <n v="198000000"/>
    <s v=" $-   "/>
    <n v="842000000"/>
    <n v="920000000"/>
    <n v="0.11355220933102937"/>
    <x v="8"/>
    <x v="63"/>
  </r>
  <r>
    <x v="130"/>
    <x v="1"/>
    <x v="1"/>
    <x v="512"/>
    <n v="6574000000"/>
    <n v="2776000000"/>
    <n v="0.29689839572192511"/>
    <n v="645000000"/>
    <n v="193000000"/>
    <s v=" $-   "/>
    <n v="838000000"/>
    <n v="1938000000"/>
    <n v="0.20727272727272728"/>
    <x v="8"/>
    <x v="63"/>
  </r>
  <r>
    <x v="130"/>
    <x v="2"/>
    <x v="2"/>
    <x v="513"/>
    <n v="7306000000"/>
    <n v="2221000000"/>
    <n v="0.23312690248766665"/>
    <n v="755000000"/>
    <n v="227000000"/>
    <s v=" $-   "/>
    <n v="982000000"/>
    <n v="1239000000"/>
    <n v="0.13005143277002204"/>
    <x v="8"/>
    <x v="63"/>
  </r>
  <r>
    <x v="130"/>
    <x v="3"/>
    <x v="3"/>
    <x v="514"/>
    <n v="7068000000"/>
    <n v="2580000000"/>
    <n v="0.26741293532338306"/>
    <n v="762000000"/>
    <n v="251000000"/>
    <s v=" $-   "/>
    <n v="1013000000"/>
    <n v="1567000000"/>
    <n v="0.16241708126036483"/>
    <x v="8"/>
    <x v="63"/>
  </r>
  <r>
    <x v="131"/>
    <x v="0"/>
    <x v="12"/>
    <x v="515"/>
    <n v="14717000000"/>
    <n v="9952000000"/>
    <n v="0.40342129798532567"/>
    <n v="6010000000"/>
    <s v=" $-   "/>
    <s v=" $-   "/>
    <n v="6010000000"/>
    <n v="3942000000"/>
    <n v="0.15979569500182414"/>
    <x v="0"/>
    <x v="53"/>
  </r>
  <r>
    <x v="131"/>
    <x v="1"/>
    <x v="13"/>
    <x v="516"/>
    <n v="9971000000"/>
    <n v="7762000000"/>
    <n v="0.43771499464275643"/>
    <n v="4375000000"/>
    <s v=" $-   "/>
    <s v=" $-   "/>
    <n v="4375000000"/>
    <n v="3387000000"/>
    <n v="0.19099983082388766"/>
    <x v="0"/>
    <x v="53"/>
  </r>
  <r>
    <x v="131"/>
    <x v="2"/>
    <x v="14"/>
    <x v="517"/>
    <n v="9241000000"/>
    <n v="7008000000"/>
    <n v="0.43128807926641644"/>
    <n v="4065000000"/>
    <s v=" $-   "/>
    <s v=" $-   "/>
    <n v="4065000000"/>
    <n v="2943000000"/>
    <n v="0.18111883808234353"/>
    <x v="0"/>
    <x v="53"/>
  </r>
  <r>
    <x v="131"/>
    <x v="3"/>
    <x v="15"/>
    <x v="518"/>
    <n v="8260000000"/>
    <n v="6262000000"/>
    <n v="0.43120782261396506"/>
    <n v="3758000000"/>
    <s v=" $-   "/>
    <s v=" $-   "/>
    <n v="3758000000"/>
    <n v="2504000000"/>
    <n v="0.17242804021484645"/>
    <x v="0"/>
    <x v="53"/>
  </r>
  <r>
    <x v="132"/>
    <x v="0"/>
    <x v="0"/>
    <x v="519"/>
    <n v="1699428000"/>
    <n v="9983208000"/>
    <n v="0.85453385691379924"/>
    <n v="3862434000"/>
    <s v=" $-   "/>
    <n v="3169703000"/>
    <n v="7032137000"/>
    <n v="2951071000"/>
    <n v="0.25260317962487233"/>
    <x v="9"/>
    <x v="27"/>
  </r>
  <r>
    <x v="132"/>
    <x v="1"/>
    <x v="1"/>
    <x v="520"/>
    <n v="2066893000"/>
    <n v="12420225000"/>
    <n v="0.85732890420303054"/>
    <n v="4621096000"/>
    <s v=" $-   "/>
    <n v="3600976000"/>
    <n v="8222072000"/>
    <n v="4198153000"/>
    <n v="0.28978524230975411"/>
    <x v="9"/>
    <x v="27"/>
  </r>
  <r>
    <x v="132"/>
    <x v="2"/>
    <x v="2"/>
    <x v="521"/>
    <n v="2534389000"/>
    <n v="15500951000"/>
    <n v="0.85947650557183841"/>
    <n v="5285634000"/>
    <s v=" $-   "/>
    <n v="3997041000"/>
    <n v="9282675000"/>
    <n v="6218276000"/>
    <n v="0.34478285410754661"/>
    <x v="9"/>
    <x v="27"/>
  </r>
  <r>
    <x v="132"/>
    <x v="3"/>
    <x v="3"/>
    <x v="522"/>
    <n v="2177757000"/>
    <n v="6579671000"/>
    <n v="0.75132458982249128"/>
    <n v="3174320000"/>
    <s v=" $-   "/>
    <n v="3313644000"/>
    <n v="6487964000"/>
    <n v="91707000"/>
    <n v="1.0471910245793628E-2"/>
    <x v="9"/>
    <x v="27"/>
  </r>
  <r>
    <x v="133"/>
    <x v="0"/>
    <x v="0"/>
    <x v="523"/>
    <n v="944617000"/>
    <n v="942759000"/>
    <n v="0.49950778223311099"/>
    <n v="531180000"/>
    <s v=" $-   "/>
    <s v=" $-   "/>
    <n v="531180000"/>
    <n v="411579000"/>
    <n v="0.21806942548808506"/>
    <x v="7"/>
    <x v="14"/>
  </r>
  <r>
    <x v="133"/>
    <x v="1"/>
    <x v="1"/>
    <x v="524"/>
    <n v="1064403000"/>
    <n v="1088363000"/>
    <n v="0.505564933671379"/>
    <n v="621413000"/>
    <s v=" $-   "/>
    <s v=" $-   "/>
    <n v="621413000"/>
    <n v="466950000"/>
    <n v="0.2169069931427754"/>
    <x v="7"/>
    <x v="14"/>
  </r>
  <r>
    <x v="133"/>
    <x v="2"/>
    <x v="2"/>
    <x v="525"/>
    <n v="1197885000"/>
    <n v="1245891000"/>
    <n v="0.50982209498742925"/>
    <n v="734119000"/>
    <s v=" $-   "/>
    <s v=" $-   "/>
    <n v="734119000"/>
    <n v="511772000"/>
    <n v="0.20941853917871359"/>
    <x v="7"/>
    <x v="14"/>
  </r>
  <r>
    <x v="133"/>
    <x v="3"/>
    <x v="3"/>
    <x v="526"/>
    <n v="1291506000"/>
    <n v="1434361000"/>
    <n v="0.52620358953683355"/>
    <n v="825296000"/>
    <s v=" $-   "/>
    <s v=" $-   "/>
    <n v="825296000"/>
    <n v="609065000"/>
    <n v="0.22343900124254046"/>
    <x v="7"/>
    <x v="14"/>
  </r>
  <r>
    <x v="134"/>
    <x v="0"/>
    <x v="0"/>
    <x v="527"/>
    <n v="625507000"/>
    <n v="1121995000"/>
    <n v="0.64205648977798024"/>
    <n v="47233000"/>
    <s v=" $-   "/>
    <n v="560669000"/>
    <n v="607902000"/>
    <n v="514093000"/>
    <n v="0.29418736001446638"/>
    <x v="7"/>
    <x v="14"/>
  </r>
  <r>
    <x v="134"/>
    <x v="1"/>
    <x v="1"/>
    <x v="528"/>
    <n v="834228000"/>
    <n v="1553474000"/>
    <n v="0.65061469144809525"/>
    <n v="62179000"/>
    <s v=" $-   "/>
    <n v="978973000"/>
    <n v="1041152000"/>
    <n v="512322000"/>
    <n v="0.21456697695106006"/>
    <x v="7"/>
    <x v="14"/>
  </r>
  <r>
    <x v="134"/>
    <x v="2"/>
    <x v="2"/>
    <x v="529"/>
    <n v="883564000"/>
    <n v="1731184000"/>
    <n v="0.66208445326280008"/>
    <n v="50948000"/>
    <s v=" $-   "/>
    <n v="758861000"/>
    <n v="809809000"/>
    <n v="921375000"/>
    <n v="0.35237621369248584"/>
    <x v="7"/>
    <x v="14"/>
  </r>
  <r>
    <x v="134"/>
    <x v="3"/>
    <x v="3"/>
    <x v="530"/>
    <n v="905168000"/>
    <n v="1839797000"/>
    <n v="0.67024424719440867"/>
    <n v="65082000"/>
    <s v=" $-   "/>
    <n v="765895000"/>
    <n v="830977000"/>
    <n v="1008820000"/>
    <n v="0.36751652571162108"/>
    <x v="7"/>
    <x v="14"/>
  </r>
  <r>
    <x v="135"/>
    <x v="0"/>
    <x v="1"/>
    <x v="531"/>
    <n v="354561000"/>
    <n v="1504616000"/>
    <n v="0.8092914230328796"/>
    <n v="200849000"/>
    <s v=" $-   "/>
    <n v="653132000"/>
    <n v="853981000"/>
    <n v="650635000"/>
    <n v="0.34995861071861367"/>
    <x v="9"/>
    <x v="27"/>
  </r>
  <r>
    <x v="135"/>
    <x v="1"/>
    <x v="2"/>
    <x v="532"/>
    <n v="443974000"/>
    <n v="1944794000"/>
    <n v="0.81414101327546251"/>
    <n v="238134000"/>
    <s v=" $-   "/>
    <n v="679298000"/>
    <n v="917432000"/>
    <n v="1027362000"/>
    <n v="0.43008027569023027"/>
    <x v="9"/>
    <x v="27"/>
  </r>
  <r>
    <x v="135"/>
    <x v="2"/>
    <x v="3"/>
    <x v="533"/>
    <n v="523043000"/>
    <n v="1430957000"/>
    <n v="0.73232190378710338"/>
    <n v="249925000"/>
    <s v=" $-   "/>
    <n v="819216000"/>
    <n v="1069141000"/>
    <n v="361816000"/>
    <n v="0.18516683725690891"/>
    <x v="9"/>
    <x v="27"/>
  </r>
  <r>
    <x v="135"/>
    <x v="3"/>
    <x v="28"/>
    <x v="534"/>
    <n v="613909000"/>
    <n v="1243430000"/>
    <n v="0.66946852459351791"/>
    <n v="272747000"/>
    <s v=" $-   "/>
    <n v="927920000"/>
    <n v="1200667000"/>
    <n v="42763000"/>
    <n v="2.3023799101833321E-2"/>
    <x v="9"/>
    <x v="27"/>
  </r>
  <r>
    <x v="136"/>
    <x v="0"/>
    <x v="0"/>
    <x v="535"/>
    <n v="3667434000"/>
    <n v="2606353000"/>
    <n v="0.41543536623095434"/>
    <n v="747356000"/>
    <s v=" $-   "/>
    <n v="740791000"/>
    <n v="1488147000"/>
    <n v="1118206000"/>
    <n v="0.17823461332047136"/>
    <x v="5"/>
    <x v="10"/>
  </r>
  <r>
    <x v="136"/>
    <x v="1"/>
    <x v="1"/>
    <x v="536"/>
    <n v="3997940000"/>
    <n v="3303264000"/>
    <n v="0.4524272982921721"/>
    <n v="914149000"/>
    <s v=" $-   "/>
    <n v="859680000"/>
    <n v="1773829000"/>
    <n v="1529435000"/>
    <n v="0.20947709446277626"/>
    <x v="5"/>
    <x v="10"/>
  </r>
  <r>
    <x v="136"/>
    <x v="2"/>
    <x v="2"/>
    <x v="537"/>
    <n v="4449139000"/>
    <n v="3292717000"/>
    <n v="0.42531364572009611"/>
    <n v="1034507000"/>
    <s v=" $-   "/>
    <n v="625361000"/>
    <n v="1659868000"/>
    <n v="1632849000"/>
    <n v="0.2109118278614327"/>
    <x v="5"/>
    <x v="10"/>
  </r>
  <r>
    <x v="136"/>
    <x v="3"/>
    <x v="3"/>
    <x v="538"/>
    <n v="4416194000"/>
    <n v="3538633000"/>
    <n v="0.4448409751714274"/>
    <n v="1086274000"/>
    <s v=" $-   "/>
    <n v="688195000"/>
    <n v="1774469000"/>
    <n v="1764164000"/>
    <n v="0.22177276765415516"/>
    <x v="5"/>
    <x v="10"/>
  </r>
  <r>
    <x v="137"/>
    <x v="0"/>
    <x v="0"/>
    <x v="539"/>
    <n v="172167000"/>
    <n v="362986000"/>
    <n v="0.6782845279761115"/>
    <n v="24573000"/>
    <s v=" $-   "/>
    <n v="169173000"/>
    <n v="193746000"/>
    <n v="169240000"/>
    <n v="0.31624600815094001"/>
    <x v="7"/>
    <x v="70"/>
  </r>
  <r>
    <x v="137"/>
    <x v="1"/>
    <x v="1"/>
    <x v="540"/>
    <n v="197336000"/>
    <n v="413254000"/>
    <n v="0.67681095334021191"/>
    <n v="26684000"/>
    <s v=" $-   "/>
    <n v="192420000"/>
    <n v="219104000"/>
    <n v="194150000"/>
    <n v="0.31797114266529097"/>
    <x v="7"/>
    <x v="70"/>
  </r>
  <r>
    <x v="137"/>
    <x v="2"/>
    <x v="2"/>
    <x v="541"/>
    <n v="312546000"/>
    <n v="658392000"/>
    <n v="0.67809891053805704"/>
    <n v="40878000"/>
    <s v=" $-   "/>
    <n v="360592000"/>
    <n v="401470000"/>
    <n v="256922000"/>
    <n v="0.2646121585518334"/>
    <x v="7"/>
    <x v="70"/>
  </r>
  <r>
    <x v="137"/>
    <x v="3"/>
    <x v="3"/>
    <x v="542"/>
    <n v="363508000"/>
    <n v="830899000"/>
    <n v="0.69565818016806669"/>
    <n v="40090000"/>
    <s v=" $-   "/>
    <n v="453423000"/>
    <n v="493513000"/>
    <n v="337386000"/>
    <n v="0.28247155282914449"/>
    <x v="7"/>
    <x v="70"/>
  </r>
  <r>
    <x v="138"/>
    <x v="0"/>
    <x v="0"/>
    <x v="543"/>
    <n v="0"/>
    <n v="1365000000"/>
    <n v="1"/>
    <n v="921000000"/>
    <n v="0"/>
    <n v="471000000"/>
    <n v="1392000000"/>
    <n v="-27000000"/>
    <n v="-1.9780219780219779E-2"/>
    <x v="6"/>
    <x v="71"/>
  </r>
  <r>
    <x v="138"/>
    <x v="1"/>
    <x v="1"/>
    <x v="544"/>
    <n v="0"/>
    <n v="1466000000"/>
    <n v="1"/>
    <n v="888000000"/>
    <n v="0"/>
    <n v="256000000"/>
    <n v="1144000000"/>
    <n v="322000000"/>
    <n v="0.21964529331514324"/>
    <x v="6"/>
    <x v="71"/>
  </r>
  <r>
    <x v="138"/>
    <x v="2"/>
    <x v="2"/>
    <x v="545"/>
    <n v="0"/>
    <n v="1665000000"/>
    <n v="1"/>
    <n v="958000000"/>
    <n v="0"/>
    <n v="136000000"/>
    <n v="1094000000"/>
    <n v="571000000"/>
    <n v="0.34294294294294292"/>
    <x v="6"/>
    <x v="71"/>
  </r>
  <r>
    <x v="138"/>
    <x v="3"/>
    <x v="3"/>
    <x v="546"/>
    <n v="0"/>
    <n v="1403000000"/>
    <n v="1"/>
    <n v="1048000000"/>
    <n v="0"/>
    <n v="61000000"/>
    <n v="1109000000"/>
    <n v="294000000"/>
    <n v="0.20955096222380612"/>
    <x v="6"/>
    <x v="71"/>
  </r>
  <r>
    <x v="139"/>
    <x v="0"/>
    <x v="0"/>
    <x v="547"/>
    <n v="11448000000"/>
    <n v="4863000000"/>
    <n v="0.2981423579179695"/>
    <n v="2894000000"/>
    <n v="439000000"/>
    <s v=" $-   "/>
    <n v="3333000000"/>
    <n v="1530000000"/>
    <n v="9.3801728894610997E-2"/>
    <x v="0"/>
    <x v="53"/>
  </r>
  <r>
    <x v="139"/>
    <x v="1"/>
    <x v="1"/>
    <x v="548"/>
    <n v="15369000000"/>
    <n v="6677000000"/>
    <n v="0.3028667331942303"/>
    <n v="3886000000"/>
    <n v="644000000"/>
    <s v=" $-   "/>
    <n v="4530000000"/>
    <n v="2147000000"/>
    <n v="9.7387281139435719E-2"/>
    <x v="0"/>
    <x v="53"/>
  </r>
  <r>
    <x v="139"/>
    <x v="2"/>
    <x v="2"/>
    <x v="549"/>
    <n v="15646000000"/>
    <n v="6906000000"/>
    <n v="0.30622561191912023"/>
    <n v="3810000000"/>
    <n v="647000000"/>
    <s v=" $-   "/>
    <n v="4457000000"/>
    <n v="2449000000"/>
    <n v="0.10859347286271727"/>
    <x v="0"/>
    <x v="53"/>
  </r>
  <r>
    <x v="139"/>
    <x v="3"/>
    <x v="3"/>
    <x v="550"/>
    <n v="14292000000"/>
    <n v="6563000000"/>
    <n v="0.31469671541596744"/>
    <n v="3596000000"/>
    <n v="625000000"/>
    <s v=" $-   "/>
    <n v="4221000000"/>
    <n v="2342000000"/>
    <n v="0.11229920882282426"/>
    <x v="0"/>
    <x v="53"/>
  </r>
  <r>
    <x v="140"/>
    <x v="0"/>
    <x v="0"/>
    <x v="551"/>
    <n v="6583627000"/>
    <n v="3718452000"/>
    <n v="0.36094190308577523"/>
    <n v="917162000"/>
    <s v=" $-   "/>
    <n v="1144585000"/>
    <n v="2061747000"/>
    <n v="1656705000"/>
    <n v="0.16081268644901675"/>
    <x v="5"/>
    <x v="11"/>
  </r>
  <r>
    <x v="140"/>
    <x v="1"/>
    <x v="1"/>
    <x v="552"/>
    <n v="7588885000"/>
    <n v="3802062000"/>
    <n v="0.33377927225892634"/>
    <n v="888051000"/>
    <s v=" $-   "/>
    <n v="1261044000"/>
    <n v="2149095000"/>
    <n v="1652967000"/>
    <n v="0.14511234228374514"/>
    <x v="5"/>
    <x v="11"/>
  </r>
  <r>
    <x v="140"/>
    <x v="2"/>
    <x v="2"/>
    <x v="553"/>
    <n v="8126187000"/>
    <n v="4368734000"/>
    <n v="0.34964078604418547"/>
    <n v="863455000"/>
    <s v=" $-   "/>
    <n v="1318638000"/>
    <n v="2182093000"/>
    <n v="2186641000"/>
    <n v="0.17500238696987361"/>
    <x v="5"/>
    <x v="11"/>
  </r>
  <r>
    <x v="140"/>
    <x v="3"/>
    <x v="3"/>
    <x v="554"/>
    <n v="7449273000"/>
    <n v="4063978000"/>
    <n v="0.35298266319391458"/>
    <n v="1074998000"/>
    <s v=" $-   "/>
    <n v="1337276000"/>
    <n v="2412274000"/>
    <n v="1651704000"/>
    <n v="0.14346113013604933"/>
    <x v="5"/>
    <x v="11"/>
  </r>
  <r>
    <x v="141"/>
    <x v="0"/>
    <x v="0"/>
    <x v="555"/>
    <n v="491000000"/>
    <n v="1408600000"/>
    <n v="0.74152453148031161"/>
    <n v="697400000"/>
    <n v="291300000"/>
    <s v=" $-   "/>
    <n v="988700000"/>
    <n v="419900000"/>
    <n v="0.22104653611286587"/>
    <x v="3"/>
    <x v="5"/>
  </r>
  <r>
    <x v="141"/>
    <x v="1"/>
    <x v="1"/>
    <x v="556"/>
    <n v="516600000"/>
    <n v="1528900000"/>
    <n v="0.74744561231972617"/>
    <n v="749700000"/>
    <n v="323000000"/>
    <s v=" $-   "/>
    <n v="1072700000"/>
    <n v="456200000"/>
    <n v="0.2230261549743339"/>
    <x v="3"/>
    <x v="5"/>
  </r>
  <r>
    <x v="141"/>
    <x v="2"/>
    <x v="2"/>
    <x v="557"/>
    <n v="625600000"/>
    <n v="1697300000"/>
    <n v="0.73068147574152997"/>
    <n v="928700000"/>
    <n v="346500000"/>
    <s v=" $-   "/>
    <n v="1275200000"/>
    <n v="422100000"/>
    <n v="0.18171251452925222"/>
    <x v="3"/>
    <x v="5"/>
  </r>
  <r>
    <x v="141"/>
    <x v="3"/>
    <x v="3"/>
    <x v="558"/>
    <n v="617200000"/>
    <n v="1876500000"/>
    <n v="0.75249629065244417"/>
    <n v="850700000"/>
    <n v="383100000"/>
    <s v=" $-   "/>
    <n v="1233800000"/>
    <n v="642700000"/>
    <n v="0.25772947828527892"/>
    <x v="3"/>
    <x v="5"/>
  </r>
  <r>
    <x v="142"/>
    <x v="0"/>
    <x v="1"/>
    <x v="559"/>
    <n v="17994000000"/>
    <n v="6894000000"/>
    <n v="0.27700096432015431"/>
    <n v="1095000000"/>
    <s v=" $-   "/>
    <n v="2153000000"/>
    <n v="3248000000"/>
    <n v="3646000000"/>
    <n v="0.14649630343940856"/>
    <x v="5"/>
    <x v="10"/>
  </r>
  <r>
    <x v="142"/>
    <x v="1"/>
    <x v="2"/>
    <x v="560"/>
    <n v="21571000000"/>
    <n v="5858000000"/>
    <n v="0.21356957964198475"/>
    <n v="1154000000"/>
    <s v=" $-   "/>
    <n v="2314000000"/>
    <n v="3468000000"/>
    <n v="2390000000"/>
    <n v="8.7134055197054208E-2"/>
    <x v="5"/>
    <x v="10"/>
  </r>
  <r>
    <x v="142"/>
    <x v="2"/>
    <x v="3"/>
    <x v="561"/>
    <n v="21406000000"/>
    <n v="8041000000"/>
    <n v="0.27306686589465823"/>
    <n v="1200000000"/>
    <s v=" $-   "/>
    <n v="2450000000"/>
    <n v="3650000000"/>
    <n v="4391000000"/>
    <n v="0.14911535979896084"/>
    <x v="5"/>
    <x v="10"/>
  </r>
  <r>
    <x v="142"/>
    <x v="3"/>
    <x v="28"/>
    <x v="562"/>
    <n v="22688000000"/>
    <n v="8672000000"/>
    <n v="0.27653061224489794"/>
    <n v="1576000000"/>
    <s v=" $-   "/>
    <n v="3936000000"/>
    <n v="5512000000"/>
    <n v="3160000000"/>
    <n v="0.10076530612244898"/>
    <x v="5"/>
    <x v="10"/>
  </r>
  <r>
    <x v="143"/>
    <x v="0"/>
    <x v="0"/>
    <x v="563"/>
    <n v="4156845000"/>
    <n v="1835370000"/>
    <n v="0.30629241440769395"/>
    <n v="1264632000"/>
    <s v=" $-   "/>
    <n v="39940000"/>
    <n v="1304572000"/>
    <n v="530798000"/>
    <n v="8.8581267527950855E-2"/>
    <x v="0"/>
    <x v="49"/>
  </r>
  <r>
    <x v="143"/>
    <x v="1"/>
    <x v="1"/>
    <x v="564"/>
    <n v="4197404000"/>
    <n v="1882853000"/>
    <n v="0.309666680207761"/>
    <n v="1282709000"/>
    <s v=" $-   "/>
    <n v="48071000"/>
    <n v="1330780000"/>
    <n v="552073000"/>
    <n v="9.0797642270713227E-2"/>
    <x v="0"/>
    <x v="49"/>
  </r>
  <r>
    <x v="143"/>
    <x v="2"/>
    <x v="2"/>
    <x v="565"/>
    <n v="4583294000"/>
    <n v="1981427000"/>
    <n v="0.3018295827042764"/>
    <n v="1337487000"/>
    <s v=" $-   "/>
    <n v="49292000"/>
    <n v="1386779000"/>
    <n v="594648000"/>
    <n v="9.058237204597118E-2"/>
    <x v="0"/>
    <x v="49"/>
  </r>
  <r>
    <x v="143"/>
    <x v="3"/>
    <x v="3"/>
    <x v="566"/>
    <n v="4428855000"/>
    <n v="2187777000"/>
    <n v="0.33064813034788698"/>
    <n v="1420281000"/>
    <s v=" $-   "/>
    <n v="46012000"/>
    <n v="1466293000"/>
    <n v="721484000"/>
    <n v="0.10904097432047"/>
    <x v="0"/>
    <x v="49"/>
  </r>
  <r>
    <x v="144"/>
    <x v="0"/>
    <x v="1"/>
    <x v="567"/>
    <n v="1038034000"/>
    <n v="3733225000"/>
    <n v="0.78244023223220538"/>
    <n v="3151043000"/>
    <s v=" $-   "/>
    <n v="71731000"/>
    <n v="3222774000"/>
    <n v="510451000"/>
    <n v="0.10698455061861031"/>
    <x v="1"/>
    <x v="24"/>
  </r>
  <r>
    <x v="144"/>
    <x v="1"/>
    <x v="2"/>
    <x v="568"/>
    <n v="1179081000"/>
    <n v="4584404000"/>
    <n v="0.79542221416382619"/>
    <n v="3919856000"/>
    <s v=" $-   "/>
    <n v="76773000"/>
    <n v="3996629000"/>
    <n v="587775000"/>
    <n v="0.10198256783872951"/>
    <x v="1"/>
    <x v="24"/>
  </r>
  <r>
    <x v="144"/>
    <x v="2"/>
    <x v="3"/>
    <x v="569"/>
    <n v="1309559000"/>
    <n v="5362758000"/>
    <n v="0.80373249652257228"/>
    <n v="4785243000"/>
    <s v=" $-   "/>
    <n v="156458000"/>
    <n v="4941701000"/>
    <n v="421057000"/>
    <n v="6.3105065301903365E-2"/>
    <x v="1"/>
    <x v="24"/>
  </r>
  <r>
    <x v="144"/>
    <x v="3"/>
    <x v="28"/>
    <x v="570"/>
    <n v="1596698000"/>
    <n v="7176866000"/>
    <n v="0.81801033194719963"/>
    <n v="6280728000"/>
    <s v=" $-   "/>
    <n v="317141000"/>
    <n v="6597869000"/>
    <n v="578997000"/>
    <n v="6.5993363700316082E-2"/>
    <x v="1"/>
    <x v="24"/>
  </r>
  <r>
    <x v="145"/>
    <x v="0"/>
    <x v="0"/>
    <x v="571"/>
    <n v="114028000"/>
    <n v="295368000"/>
    <n v="0.72147260842802563"/>
    <n v="58323000"/>
    <s v=" $-   "/>
    <n v="74453000"/>
    <n v="132776000"/>
    <n v="162592000"/>
    <n v="0.39715092477698855"/>
    <x v="7"/>
    <x v="23"/>
  </r>
  <r>
    <x v="145"/>
    <x v="1"/>
    <x v="1"/>
    <x v="572"/>
    <n v="140012000"/>
    <n v="380601000"/>
    <n v="0.7310631889714625"/>
    <n v="63268000"/>
    <s v=" $-   "/>
    <n v="95232000"/>
    <n v="158500000"/>
    <n v="222101000"/>
    <n v="0.42661439495364117"/>
    <x v="7"/>
    <x v="23"/>
  </r>
  <r>
    <x v="145"/>
    <x v="2"/>
    <x v="2"/>
    <x v="573"/>
    <n v="172416000"/>
    <n v="474739000"/>
    <n v="0.73357850901252397"/>
    <n v="71369000"/>
    <s v=" $-   "/>
    <n v="115076000"/>
    <n v="186445000"/>
    <n v="288294000"/>
    <n v="0.44547905833996493"/>
    <x v="7"/>
    <x v="23"/>
  </r>
  <r>
    <x v="145"/>
    <x v="3"/>
    <x v="3"/>
    <x v="574"/>
    <n v="203965000"/>
    <n v="578305000"/>
    <n v="0.73926521533485878"/>
    <n v="80791000"/>
    <s v=" $-   "/>
    <n v="133457000"/>
    <n v="214248000"/>
    <n v="364057000"/>
    <n v="0.46538535288327559"/>
    <x v="7"/>
    <x v="23"/>
  </r>
  <r>
    <x v="146"/>
    <x v="0"/>
    <x v="1"/>
    <x v="575"/>
    <n v="123050000000"/>
    <n v="23867000000"/>
    <n v="0.16245226896819287"/>
    <n v="10850000000"/>
    <s v=" $-   "/>
    <s v=" $-   "/>
    <n v="10850000000"/>
    <n v="13017000000"/>
    <n v="8.8601046849581741E-2"/>
    <x v="1"/>
    <x v="72"/>
  </r>
  <r>
    <x v="146"/>
    <x v="1"/>
    <x v="2"/>
    <x v="576"/>
    <n v="131903000000"/>
    <n v="12174000000"/>
    <n v="8.4496484518694848E-2"/>
    <n v="11842000000"/>
    <s v=" $-   "/>
    <s v=" $-   "/>
    <n v="11842000000"/>
    <n v="332000000"/>
    <n v="2.3043233826356741E-3"/>
    <x v="1"/>
    <x v="72"/>
  </r>
  <r>
    <x v="146"/>
    <x v="2"/>
    <x v="3"/>
    <x v="577"/>
    <n v="131409000000"/>
    <n v="18149000000"/>
    <n v="0.1213509140266652"/>
    <n v="10502000000"/>
    <s v=" $-   "/>
    <s v=" $-   "/>
    <n v="10502000000"/>
    <n v="7647000000"/>
    <n v="5.113066502627743E-2"/>
    <x v="1"/>
    <x v="72"/>
  </r>
  <r>
    <x v="146"/>
    <x v="3"/>
    <x v="28"/>
    <x v="578"/>
    <n v="135488000000"/>
    <n v="16312000000"/>
    <n v="0.10745718050065878"/>
    <n v="12196000000"/>
    <s v=" $-   "/>
    <s v=" $-   "/>
    <n v="12196000000"/>
    <n v="4116000000"/>
    <n v="2.7114624505928855E-2"/>
    <x v="1"/>
    <x v="72"/>
  </r>
  <r>
    <x v="147"/>
    <x v="0"/>
    <x v="1"/>
    <x v="579"/>
    <n v="1606661000"/>
    <n v="1719445000"/>
    <n v="0.51695436044431542"/>
    <n v="1007431000"/>
    <s v=" $-   "/>
    <s v=" $-   "/>
    <n v="1007431000"/>
    <n v="712014000"/>
    <n v="0.21406834298125196"/>
    <x v="0"/>
    <x v="18"/>
  </r>
  <r>
    <x v="147"/>
    <x v="1"/>
    <x v="2"/>
    <x v="580"/>
    <n v="1836105000"/>
    <n v="1897402000"/>
    <n v="0.50820903777601067"/>
    <n v="1110776000"/>
    <s v=" $-   "/>
    <s v=" $-   "/>
    <n v="1110776000"/>
    <n v="786626000"/>
    <n v="0.21069359184273659"/>
    <x v="0"/>
    <x v="18"/>
  </r>
  <r>
    <x v="147"/>
    <x v="2"/>
    <x v="3"/>
    <x v="581"/>
    <n v="1920253000"/>
    <n v="1948934000"/>
    <n v="0.50370633417304456"/>
    <n v="1121590000"/>
    <s v=" $-   "/>
    <s v=" $-   "/>
    <n v="1121590000"/>
    <n v="827344000"/>
    <n v="0.21382889997304344"/>
    <x v="0"/>
    <x v="18"/>
  </r>
  <r>
    <x v="147"/>
    <x v="3"/>
    <x v="28"/>
    <x v="582"/>
    <n v="1997259000"/>
    <n v="1964777000"/>
    <n v="0.49590084491912745"/>
    <n v="1169470000"/>
    <s v=" $-   "/>
    <s v=" $-   "/>
    <n v="1169470000"/>
    <n v="795307000"/>
    <n v="0.20073189642900771"/>
    <x v="0"/>
    <x v="18"/>
  </r>
  <r>
    <x v="148"/>
    <x v="0"/>
    <x v="1"/>
    <x v="583"/>
    <n v="1875000000"/>
    <n v="5997000000"/>
    <n v="0.76181402439024393"/>
    <n v="1778000000"/>
    <n v="1415000000"/>
    <s v=" $-   "/>
    <n v="3193000000"/>
    <n v="2804000000"/>
    <n v="0.35619918699186992"/>
    <x v="2"/>
    <x v="16"/>
  </r>
  <r>
    <x v="148"/>
    <x v="1"/>
    <x v="2"/>
    <x v="584"/>
    <n v="2153000000"/>
    <n v="10313000000"/>
    <n v="0.82729022942403341"/>
    <n v="2653000000"/>
    <n v="2666000000"/>
    <s v=" $-   "/>
    <n v="5319000000"/>
    <n v="4994000000"/>
    <n v="0.40060965827049577"/>
    <x v="2"/>
    <x v="16"/>
  </r>
  <r>
    <x v="148"/>
    <x v="2"/>
    <x v="3"/>
    <x v="585"/>
    <n v="2867000000"/>
    <n v="15061000000"/>
    <n v="0.84008255243194996"/>
    <n v="4020000000"/>
    <n v="4816000000"/>
    <s v=" $-   "/>
    <n v="8836000000"/>
    <n v="6225000000"/>
    <n v="0.34722222222222221"/>
    <x v="2"/>
    <x v="16"/>
  </r>
  <r>
    <x v="148"/>
    <x v="3"/>
    <x v="28"/>
    <x v="586"/>
    <n v="3789000000"/>
    <n v="23849000000"/>
    <n v="0.86290614371517482"/>
    <n v="5503000000"/>
    <n v="5919000000"/>
    <s v=" $-   "/>
    <n v="11422000000"/>
    <n v="12427000000"/>
    <n v="0.44963456111151312"/>
    <x v="2"/>
    <x v="16"/>
  </r>
  <r>
    <x v="149"/>
    <x v="0"/>
    <x v="0"/>
    <x v="587"/>
    <n v="2093200000"/>
    <n v="1041600000"/>
    <n v="0.33227000127599848"/>
    <n v="873100000"/>
    <s v=" $-   "/>
    <n v="7400000"/>
    <n v="880500000"/>
    <n v="161100000"/>
    <n v="5.1390838330994004E-2"/>
    <x v="0"/>
    <x v="18"/>
  </r>
  <r>
    <x v="149"/>
    <x v="1"/>
    <x v="1"/>
    <x v="588"/>
    <n v="2408500000"/>
    <n v="1295100000"/>
    <n v="0.34968679123015445"/>
    <n v="938700000"/>
    <s v=" $-   "/>
    <n v="9400000"/>
    <n v="948100000"/>
    <n v="347000000"/>
    <n v="9.3692623393455021E-2"/>
    <x v="0"/>
    <x v="18"/>
  </r>
  <r>
    <x v="149"/>
    <x v="2"/>
    <x v="2"/>
    <x v="589"/>
    <n v="2646700000"/>
    <n v="1366900000"/>
    <n v="0.34056707195535185"/>
    <n v="943300000"/>
    <s v=" $-   "/>
    <n v="13100000"/>
    <n v="956400000"/>
    <n v="410500000"/>
    <n v="0.10227725732509468"/>
    <x v="0"/>
    <x v="18"/>
  </r>
  <r>
    <x v="149"/>
    <x v="3"/>
    <x v="3"/>
    <x v="590"/>
    <n v="2997500000"/>
    <n v="1581900000"/>
    <n v="0.34543826702188063"/>
    <n v="1047600000"/>
    <s v=" $-   "/>
    <n v="21600000"/>
    <n v="1069200000"/>
    <n v="512700000"/>
    <n v="0.11195789841463948"/>
    <x v="0"/>
    <x v="18"/>
  </r>
  <r>
    <x v="150"/>
    <x v="0"/>
    <x v="0"/>
    <x v="591"/>
    <n v="11561000000"/>
    <n v="6449000000"/>
    <n v="0.35807884508606325"/>
    <n v="431000000"/>
    <n v="285000000"/>
    <s v=" $-   "/>
    <n v="716000000"/>
    <n v="5733000000"/>
    <n v="0.3183231538034425"/>
    <x v="8"/>
    <x v="73"/>
  </r>
  <r>
    <x v="150"/>
    <x v="1"/>
    <x v="1"/>
    <x v="592"/>
    <n v="14637000000"/>
    <n v="6284000000"/>
    <n v="0.30036805124038046"/>
    <n v="657000000"/>
    <n v="210000000"/>
    <s v=" $-   "/>
    <n v="867000000"/>
    <n v="5417000000"/>
    <n v="0.25892643755078631"/>
    <x v="8"/>
    <x v="73"/>
  </r>
  <r>
    <x v="150"/>
    <x v="2"/>
    <x v="2"/>
    <x v="593"/>
    <n v="19504000000"/>
    <n v="1934000000"/>
    <n v="9.0213639332027196E-2"/>
    <n v="592000000"/>
    <n v="126000000"/>
    <s v=" $-   "/>
    <n v="718000000"/>
    <n v="1216000000"/>
    <n v="5.6721709114656217E-2"/>
    <x v="8"/>
    <x v="73"/>
  </r>
  <r>
    <x v="150"/>
    <x v="3"/>
    <x v="3"/>
    <x v="594"/>
    <n v="28524000000"/>
    <n v="-12647000000"/>
    <n v="-0.79656106317314346"/>
    <n v="569000000"/>
    <n v="127000000"/>
    <s v=" $-   "/>
    <n v="696000000"/>
    <n v="-13343000000"/>
    <n v="-0.8403980600869182"/>
    <x v="8"/>
    <x v="73"/>
  </r>
  <r>
    <x v="151"/>
    <x v="0"/>
    <x v="83"/>
    <x v="595"/>
    <n v="16448000000"/>
    <n v="27839000000"/>
    <n v="0.62860433084200773"/>
    <n v="20359000000"/>
    <s v=" $-   "/>
    <n v="2386000000"/>
    <n v="22745000000"/>
    <n v="5094000000"/>
    <n v="0.11502246708966514"/>
    <x v="0"/>
    <x v="49"/>
  </r>
  <r>
    <x v="151"/>
    <x v="1"/>
    <x v="84"/>
    <x v="596"/>
    <n v="17052000000"/>
    <n v="28515000000"/>
    <n v="0.62578181578774106"/>
    <n v="22113000000"/>
    <s v=" $-   "/>
    <n v="2587000000"/>
    <n v="24700000000"/>
    <n v="3815000000"/>
    <n v="8.3722869620558735E-2"/>
    <x v="0"/>
    <x v="49"/>
  </r>
  <r>
    <x v="151"/>
    <x v="2"/>
    <x v="50"/>
    <x v="597"/>
    <n v="16984000000"/>
    <n v="30469000000"/>
    <n v="0.6420879607190273"/>
    <n v="25715000000"/>
    <s v=" $-   "/>
    <n v="2611000000"/>
    <n v="28326000000"/>
    <n v="2143000000"/>
    <n v="4.5160474574842478E-2"/>
    <x v="0"/>
    <x v="49"/>
  </r>
  <r>
    <x v="151"/>
    <x v="3"/>
    <x v="85"/>
    <x v="598"/>
    <n v="17327000000"/>
    <n v="33038000000"/>
    <n v="0.6559714087163705"/>
    <n v="27330000000"/>
    <s v=" $-   "/>
    <n v="2631000000"/>
    <n v="29961000000"/>
    <n v="3077000000"/>
    <n v="6.1094013699990075E-2"/>
    <x v="0"/>
    <x v="49"/>
  </r>
  <r>
    <x v="152"/>
    <x v="0"/>
    <x v="0"/>
    <x v="599"/>
    <n v="6717000000"/>
    <n v="8538000000"/>
    <n v="0.55968534906587997"/>
    <n v="5353000000"/>
    <s v=" $-   "/>
    <n v="1051000000"/>
    <n v="6404000000"/>
    <n v="2134000000"/>
    <n v="0.13988856112749917"/>
    <x v="5"/>
    <x v="11"/>
  </r>
  <r>
    <x v="152"/>
    <x v="1"/>
    <x v="1"/>
    <x v="600"/>
    <n v="6459000000"/>
    <n v="8433000000"/>
    <n v="0.56627719580983071"/>
    <n v="4315000000"/>
    <s v=" $-   "/>
    <n v="1741000000"/>
    <n v="6056000000"/>
    <n v="2377000000"/>
    <n v="0.15961590115498253"/>
    <x v="5"/>
    <x v="11"/>
  </r>
  <r>
    <x v="152"/>
    <x v="2"/>
    <x v="2"/>
    <x v="601"/>
    <n v="6996000000"/>
    <n v="8053000000"/>
    <n v="0.53511861253239412"/>
    <n v="5759000000"/>
    <s v=" $-   "/>
    <n v="1232000000"/>
    <n v="6991000000"/>
    <n v="1062000000"/>
    <n v="7.0569473054688026E-2"/>
    <x v="5"/>
    <x v="11"/>
  </r>
  <r>
    <x v="152"/>
    <x v="3"/>
    <x v="3"/>
    <x v="602"/>
    <n v="6173000000"/>
    <n v="8853000000"/>
    <n v="0.58917875682150944"/>
    <n v="4969000000"/>
    <s v=" $-   "/>
    <n v="1550000000"/>
    <n v="6519000000"/>
    <n v="2334000000"/>
    <n v="0.15533076001597232"/>
    <x v="5"/>
    <x v="11"/>
  </r>
  <r>
    <x v="153"/>
    <x v="0"/>
    <x v="12"/>
    <x v="603"/>
    <n v="253047000"/>
    <n v="1228267000"/>
    <n v="0.82917396311653035"/>
    <n v="587835000"/>
    <n v="209614000"/>
    <s v=" $-   "/>
    <n v="797449000"/>
    <n v="430818000"/>
    <n v="0.29083502890001717"/>
    <x v="2"/>
    <x v="57"/>
  </r>
  <r>
    <x v="153"/>
    <x v="1"/>
    <x v="13"/>
    <x v="604"/>
    <n v="309959000"/>
    <n v="1422087000"/>
    <n v="0.82104459119446016"/>
    <n v="664738000"/>
    <n v="263792000"/>
    <s v=" $-   "/>
    <n v="928530000"/>
    <n v="493557000"/>
    <n v="0.28495605774904359"/>
    <x v="2"/>
    <x v="57"/>
  </r>
  <r>
    <x v="153"/>
    <x v="2"/>
    <x v="14"/>
    <x v="605"/>
    <n v="332261000"/>
    <n v="1587562000"/>
    <n v="0.82693144107555749"/>
    <n v="738080000"/>
    <n v="296583000"/>
    <s v=" $-   "/>
    <n v="1034663000"/>
    <n v="552899000"/>
    <n v="0.28799477868532675"/>
    <x v="2"/>
    <x v="57"/>
  </r>
  <r>
    <x v="153"/>
    <x v="3"/>
    <x v="15"/>
    <x v="606"/>
    <n v="337205000"/>
    <n v="1657829000"/>
    <n v="0.83097781792190006"/>
    <n v="767174000"/>
    <n v="334227000"/>
    <s v=" $-   "/>
    <n v="1101401000"/>
    <n v="556428000"/>
    <n v="0.27890652490133"/>
    <x v="2"/>
    <x v="57"/>
  </r>
  <r>
    <x v="154"/>
    <x v="0"/>
    <x v="0"/>
    <x v="607"/>
    <n v="3956200000"/>
    <n v="1839600000"/>
    <n v="0.31740225680665313"/>
    <n v="763300000"/>
    <s v=" $-   "/>
    <s v=" $-   "/>
    <n v="763300000"/>
    <n v="1076300000"/>
    <n v="0.18570344042237483"/>
    <x v="2"/>
    <x v="16"/>
  </r>
  <r>
    <x v="154"/>
    <x v="1"/>
    <x v="1"/>
    <x v="608"/>
    <n v="4092700000"/>
    <n v="1970700000"/>
    <n v="0.32501566777715474"/>
    <n v="907800000"/>
    <s v=" $-   "/>
    <s v=" $-   "/>
    <n v="907800000"/>
    <n v="1062900000"/>
    <n v="0.1752976877659399"/>
    <x v="2"/>
    <x v="16"/>
  </r>
  <r>
    <x v="154"/>
    <x v="2"/>
    <x v="2"/>
    <x v="609"/>
    <n v="4328300000"/>
    <n v="2085500000"/>
    <n v="0.32515825251800801"/>
    <n v="814900000"/>
    <s v=" $-   "/>
    <s v=" $-   "/>
    <n v="814900000"/>
    <n v="1270600000"/>
    <n v="0.19810408806012036"/>
    <x v="2"/>
    <x v="16"/>
  </r>
  <r>
    <x v="154"/>
    <x v="3"/>
    <x v="3"/>
    <x v="610"/>
    <n v="4393200000"/>
    <n v="2202000000"/>
    <n v="0.33387918486171764"/>
    <n v="1102800000"/>
    <s v=" $-   "/>
    <s v=" $-   "/>
    <n v="1102800000"/>
    <n v="1099200000"/>
    <n v="0.16666666666666666"/>
    <x v="2"/>
    <x v="16"/>
  </r>
  <r>
    <x v="155"/>
    <x v="0"/>
    <x v="0"/>
    <x v="611"/>
    <n v="2564000000"/>
    <n v="1872000000"/>
    <n v="0.42200180342651039"/>
    <n v="824000000"/>
    <s v=" $-   "/>
    <s v=" $-   "/>
    <n v="824000000"/>
    <n v="1048000000"/>
    <n v="0.23624887285843102"/>
    <x v="2"/>
    <x v="16"/>
  </r>
  <r>
    <x v="155"/>
    <x v="1"/>
    <x v="1"/>
    <x v="612"/>
    <n v="2776000000"/>
    <n v="2038000000"/>
    <n v="0.42334856668051513"/>
    <n v="977000000"/>
    <s v=" $-   "/>
    <s v=" $-   "/>
    <n v="977000000"/>
    <n v="1061000000"/>
    <n v="0.22039883672621521"/>
    <x v="2"/>
    <x v="16"/>
  </r>
  <r>
    <x v="155"/>
    <x v="2"/>
    <x v="2"/>
    <x v="613"/>
    <n v="2881000000"/>
    <n v="2185000000"/>
    <n v="0.43130675088827475"/>
    <n v="975000000"/>
    <s v=" $-   "/>
    <s v=" $-   "/>
    <n v="975000000"/>
    <n v="1210000000"/>
    <n v="0.2388472167390446"/>
    <x v="2"/>
    <x v="16"/>
  </r>
  <r>
    <x v="155"/>
    <x v="3"/>
    <x v="3"/>
    <x v="614"/>
    <n v="2909000000"/>
    <n v="2345000000"/>
    <n v="0.44632660829843929"/>
    <n v="1034000000"/>
    <s v=" $-   "/>
    <s v=" $-   "/>
    <n v="1034000000"/>
    <n v="1311000000"/>
    <n v="0.24952417205938332"/>
    <x v="2"/>
    <x v="16"/>
  </r>
  <r>
    <x v="156"/>
    <x v="0"/>
    <x v="92"/>
    <x v="615"/>
    <n v="4148000000"/>
    <n v="2034000000"/>
    <n v="0.32901973471368484"/>
    <n v="1294000000"/>
    <s v=" $-   "/>
    <n v="118000000"/>
    <n v="1412000000"/>
    <n v="622000000"/>
    <n v="0.10061468780329991"/>
    <x v="1"/>
    <x v="74"/>
  </r>
  <r>
    <x v="156"/>
    <x v="1"/>
    <x v="46"/>
    <x v="616"/>
    <n v="4372000000"/>
    <n v="2133000000"/>
    <n v="0.32790161414296692"/>
    <n v="1334000000"/>
    <s v=" $-   "/>
    <n v="133000000"/>
    <n v="1467000000"/>
    <n v="666000000"/>
    <n v="0.10238278247501921"/>
    <x v="1"/>
    <x v="74"/>
  </r>
  <r>
    <x v="156"/>
    <x v="2"/>
    <x v="26"/>
    <x v="617"/>
    <n v="4777000000"/>
    <n v="2374000000"/>
    <n v="0.33198154104321076"/>
    <n v="1426000000"/>
    <s v=" $-   "/>
    <n v="139000000"/>
    <n v="1565000000"/>
    <n v="809000000"/>
    <n v="0.11313103062508741"/>
    <x v="1"/>
    <x v="74"/>
  </r>
  <r>
    <x v="156"/>
    <x v="3"/>
    <x v="47"/>
    <x v="618"/>
    <n v="4907000000"/>
    <n v="2505000000"/>
    <n v="0.33796546141392336"/>
    <n v="1415000000"/>
    <s v=" $-   "/>
    <n v="148000000"/>
    <n v="1563000000"/>
    <n v="942000000"/>
    <n v="0.1270912034538586"/>
    <x v="1"/>
    <x v="74"/>
  </r>
  <r>
    <x v="157"/>
    <x v="0"/>
    <x v="0"/>
    <x v="619"/>
    <n v="670174000"/>
    <n v="735184000"/>
    <n v="0.52312933786266558"/>
    <n v="292500000"/>
    <n v="137354000"/>
    <s v=" $-   "/>
    <n v="429854000"/>
    <n v="305330000"/>
    <n v="0.2172613668545666"/>
    <x v="2"/>
    <x v="75"/>
  </r>
  <r>
    <x v="157"/>
    <x v="1"/>
    <x v="1"/>
    <x v="620"/>
    <n v="759362000"/>
    <n v="737010000"/>
    <n v="0.49253126896253074"/>
    <n v="322739000"/>
    <n v="147696000"/>
    <s v=" $-   "/>
    <n v="470435000"/>
    <n v="266575000"/>
    <n v="0.1781475461984052"/>
    <x v="2"/>
    <x v="75"/>
  </r>
  <r>
    <x v="157"/>
    <x v="2"/>
    <x v="2"/>
    <x v="621"/>
    <n v="780281000"/>
    <n v="750373000"/>
    <n v="0.49023031985020782"/>
    <n v="331995000"/>
    <n v="142751000"/>
    <s v=" $-   "/>
    <n v="474746000"/>
    <n v="275627000"/>
    <n v="0.18007139431902963"/>
    <x v="2"/>
    <x v="75"/>
  </r>
  <r>
    <x v="157"/>
    <x v="3"/>
    <x v="3"/>
    <x v="622"/>
    <n v="803506000"/>
    <n v="753561000"/>
    <n v="0.48396183337004761"/>
    <n v="313544000"/>
    <n v="132892000"/>
    <s v=" $-   "/>
    <n v="446436000"/>
    <n v="307125000"/>
    <n v="0.19724584748119381"/>
    <x v="2"/>
    <x v="75"/>
  </r>
  <r>
    <x v="158"/>
    <x v="0"/>
    <x v="1"/>
    <x v="623"/>
    <n v="25986382000"/>
    <n v="1365191000"/>
    <n v="4.9912705203463026E-2"/>
    <n v="175148000"/>
    <s v=" $-   "/>
    <s v=" $-   "/>
    <n v="175148000"/>
    <n v="1190043000"/>
    <n v="4.3509124685443136E-2"/>
    <x v="0"/>
    <x v="76"/>
  </r>
  <r>
    <x v="158"/>
    <x v="1"/>
    <x v="2"/>
    <x v="624"/>
    <n v="20132544000"/>
    <n v="1399033000"/>
    <n v="6.497587241287528E-2"/>
    <n v="182711000"/>
    <s v=" $-   "/>
    <s v=" $-   "/>
    <n v="182711000"/>
    <n v="1216322000"/>
    <n v="5.649014932812399E-2"/>
    <x v="0"/>
    <x v="76"/>
  </r>
  <r>
    <x v="158"/>
    <x v="2"/>
    <x v="3"/>
    <x v="625"/>
    <n v="17019352000"/>
    <n v="1094696000"/>
    <n v="6.0433537550524274E-2"/>
    <n v="408225000"/>
    <s v=" $-   "/>
    <s v=" $-   "/>
    <n v="408225000"/>
    <n v="686471000"/>
    <n v="3.7897161363379409E-2"/>
    <x v="0"/>
    <x v="76"/>
  </r>
  <r>
    <x v="158"/>
    <x v="3"/>
    <x v="28"/>
    <x v="626"/>
    <n v="18246209000"/>
    <n v="790316000"/>
    <n v="4.1515770341488234E-2"/>
    <n v="191073000"/>
    <s v=" $-   "/>
    <s v=" $-   "/>
    <n v="191073000"/>
    <n v="599243000"/>
    <n v="3.1478591812318685E-2"/>
    <x v="0"/>
    <x v="76"/>
  </r>
  <r>
    <x v="159"/>
    <x v="0"/>
    <x v="1"/>
    <x v="627"/>
    <n v="3266524000"/>
    <n v="1688095000"/>
    <n v="0.34071136448635098"/>
    <n v="966829000"/>
    <s v=" $-   "/>
    <s v=" $-   "/>
    <n v="966829000"/>
    <n v="721266000"/>
    <n v="0.14557446294054094"/>
    <x v="0"/>
    <x v="52"/>
  </r>
  <r>
    <x v="159"/>
    <x v="1"/>
    <x v="2"/>
    <x v="628"/>
    <n v="3163268000"/>
    <n v="1714617000"/>
    <n v="0.35150828689073232"/>
    <n v="936900000"/>
    <s v=" $-   "/>
    <s v=" $-   "/>
    <n v="936900000"/>
    <n v="777717000"/>
    <n v="0.15943733810862701"/>
    <x v="0"/>
    <x v="52"/>
  </r>
  <r>
    <x v="159"/>
    <x v="2"/>
    <x v="3"/>
    <x v="629"/>
    <n v="3073712000"/>
    <n v="1487318000"/>
    <n v="0.32609257119554136"/>
    <n v="971611000"/>
    <s v=" $-   "/>
    <s v=" $-   "/>
    <n v="971611000"/>
    <n v="515707000"/>
    <n v="0.11306810084564232"/>
    <x v="0"/>
    <x v="52"/>
  </r>
  <r>
    <x v="159"/>
    <x v="3"/>
    <x v="28"/>
    <x v="630"/>
    <n v="2759908000"/>
    <n v="1231554000"/>
    <n v="0.30854709377165557"/>
    <n v="965322000"/>
    <s v=" $-   "/>
    <s v=" $-   "/>
    <n v="965322000"/>
    <n v="266232000"/>
    <n v="6.6700371943914288E-2"/>
    <x v="0"/>
    <x v="52"/>
  </r>
  <r>
    <x v="160"/>
    <x v="0"/>
    <x v="0"/>
    <x v="631"/>
    <n v="2141600000"/>
    <n v="1268300000"/>
    <n v="0.37194639138977681"/>
    <n v="489700000"/>
    <n v="112000000"/>
    <s v=" $-   "/>
    <n v="601700000"/>
    <n v="666600000"/>
    <n v="0.19548960380069796"/>
    <x v="8"/>
    <x v="63"/>
  </r>
  <r>
    <x v="160"/>
    <x v="1"/>
    <x v="1"/>
    <x v="632"/>
    <n v="1929800000"/>
    <n v="1200900000"/>
    <n v="0.38358833487718402"/>
    <n v="496100000"/>
    <n v="115600000"/>
    <s v=" $-   "/>
    <n v="611700000"/>
    <n v="589200000"/>
    <n v="0.18820072188328488"/>
    <x v="8"/>
    <x v="63"/>
  </r>
  <r>
    <x v="160"/>
    <x v="2"/>
    <x v="2"/>
    <x v="633"/>
    <n v="2047800000"/>
    <n v="1210900000"/>
    <n v="0.37158989781201091"/>
    <n v="589800000"/>
    <n v="126300000"/>
    <s v=" $-   "/>
    <n v="716100000"/>
    <n v="494800000"/>
    <n v="0.15183969067419523"/>
    <x v="8"/>
    <x v="63"/>
  </r>
  <r>
    <x v="160"/>
    <x v="3"/>
    <x v="3"/>
    <x v="634"/>
    <n v="2201100000"/>
    <n v="1075400000"/>
    <n v="0.32821608423622772"/>
    <n v="737900000"/>
    <n v="143700000"/>
    <s v=" $-   "/>
    <n v="881600000"/>
    <n v="193800000"/>
    <n v="5.9148481611475658E-2"/>
    <x v="8"/>
    <x v="63"/>
  </r>
  <r>
    <x v="161"/>
    <x v="0"/>
    <x v="1"/>
    <x v="635"/>
    <n v="190454000"/>
    <n v="446959000"/>
    <n v="0.70120785111066142"/>
    <n v="31970000"/>
    <s v=" $-   "/>
    <n v="160828000"/>
    <n v="192798000"/>
    <n v="254161000"/>
    <n v="0.39873833762411498"/>
    <x v="7"/>
    <x v="77"/>
  </r>
  <r>
    <x v="161"/>
    <x v="1"/>
    <x v="2"/>
    <x v="636"/>
    <n v="211923000"/>
    <n v="474167000"/>
    <n v="0.69111486831173752"/>
    <n v="32316000"/>
    <s v=" $-   "/>
    <n v="170814000"/>
    <n v="203130000"/>
    <n v="271037000"/>
    <n v="0.39504583946712529"/>
    <x v="7"/>
    <x v="77"/>
  </r>
  <r>
    <x v="161"/>
    <x v="2"/>
    <x v="3"/>
    <x v="637"/>
    <n v="233417000"/>
    <n v="510595000"/>
    <n v="0.68627253323871118"/>
    <n v="35645000"/>
    <s v=" $-   "/>
    <n v="174796000"/>
    <n v="210441000"/>
    <n v="300154000"/>
    <n v="0.40342628882329856"/>
    <x v="7"/>
    <x v="77"/>
  </r>
  <r>
    <x v="161"/>
    <x v="3"/>
    <x v="28"/>
    <x v="638"/>
    <n v="253612000"/>
    <n v="547979000"/>
    <n v="0.68361421223541674"/>
    <n v="33399000"/>
    <s v=" $-   "/>
    <n v="193585000"/>
    <n v="226984000"/>
    <n v="320995000"/>
    <n v="0.40044736031217915"/>
    <x v="7"/>
    <x v="77"/>
  </r>
  <r>
    <x v="162"/>
    <x v="0"/>
    <x v="0"/>
    <x v="639"/>
    <n v="2515796000"/>
    <n v="852749000"/>
    <n v="0.25315054422606798"/>
    <n v="280928000"/>
    <n v="132460000"/>
    <s v=" $-   "/>
    <n v="413388000"/>
    <n v="439361000"/>
    <n v="0.13043049744028951"/>
    <x v="2"/>
    <x v="7"/>
  </r>
  <r>
    <x v="162"/>
    <x v="1"/>
    <x v="1"/>
    <x v="640"/>
    <n v="2444984000"/>
    <n v="864632000"/>
    <n v="0.2612484348637425"/>
    <n v="270261000"/>
    <n v="134300000"/>
    <s v=" $-   "/>
    <n v="404561000"/>
    <n v="460071000"/>
    <n v="0.13901038670347254"/>
    <x v="2"/>
    <x v="7"/>
  </r>
  <r>
    <x v="162"/>
    <x v="2"/>
    <x v="2"/>
    <x v="641"/>
    <n v="2566246000"/>
    <n v="824941000"/>
    <n v="0.24326025076175395"/>
    <n v="253827000"/>
    <n v="143969000"/>
    <s v=" $-   "/>
    <n v="397796000"/>
    <n v="427145000"/>
    <n v="0.12595737126852632"/>
    <x v="2"/>
    <x v="7"/>
  </r>
  <r>
    <x v="162"/>
    <x v="3"/>
    <x v="3"/>
    <x v="642"/>
    <n v="2659728000"/>
    <n v="919267000"/>
    <n v="0.25685059632662244"/>
    <n v="255192000"/>
    <n v="130593000"/>
    <s v=" $-   "/>
    <n v="385785000"/>
    <n v="533482000"/>
    <n v="0.1490591632567243"/>
    <x v="2"/>
    <x v="7"/>
  </r>
  <r>
    <x v="163"/>
    <x v="0"/>
    <x v="0"/>
    <x v="643"/>
    <n v="0"/>
    <n v="5011853000"/>
    <n v="1"/>
    <n v="2676141000"/>
    <n v="0"/>
    <n v="1266807000"/>
    <n v="3942948000"/>
    <n v="1068905000"/>
    <n v="0.21327540931467862"/>
    <x v="10"/>
    <x v="61"/>
  </r>
  <r>
    <x v="163"/>
    <x v="1"/>
    <x v="1"/>
    <x v="644"/>
    <n v="0"/>
    <n v="4762000000"/>
    <n v="1"/>
    <n v="2616000000"/>
    <n v="0"/>
    <n v="1170000000"/>
    <n v="3786000000"/>
    <n v="976000000"/>
    <n v="0.20495590088198237"/>
    <x v="10"/>
    <x v="61"/>
  </r>
  <r>
    <x v="163"/>
    <x v="2"/>
    <x v="2"/>
    <x v="645"/>
    <n v="0"/>
    <n v="4772000000"/>
    <n v="1"/>
    <n v="2671000000"/>
    <n v="0"/>
    <n v="1139000000"/>
    <n v="3810000000"/>
    <n v="962000000"/>
    <n v="0.20159262363788769"/>
    <x v="10"/>
    <x v="61"/>
  </r>
  <r>
    <x v="163"/>
    <x v="3"/>
    <x v="3"/>
    <x v="646"/>
    <n v="0"/>
    <n v="5576000000"/>
    <n v="1"/>
    <n v="3275000000"/>
    <n v="0"/>
    <n v="1320000000"/>
    <n v="4595000000"/>
    <n v="981000000"/>
    <n v="0.17593256814921091"/>
    <x v="10"/>
    <x v="61"/>
  </r>
  <r>
    <x v="164"/>
    <x v="0"/>
    <x v="1"/>
    <x v="647"/>
    <n v="25202000000"/>
    <n v="5728000000"/>
    <n v="0.18519236986744259"/>
    <n v="2039000000"/>
    <s v=" $-   "/>
    <s v=" $-   "/>
    <n v="2039000000"/>
    <n v="3689000000"/>
    <n v="0.11926931781441966"/>
    <x v="0"/>
    <x v="30"/>
  </r>
  <r>
    <x v="164"/>
    <x v="1"/>
    <x v="2"/>
    <x v="648"/>
    <n v="24979000000"/>
    <n v="5873000000"/>
    <n v="0.19036043044211071"/>
    <n v="1984000000"/>
    <s v=" $-   "/>
    <s v=" $-   "/>
    <n v="1984000000"/>
    <n v="3889000000"/>
    <n v="0.12605341631012576"/>
    <x v="0"/>
    <x v="30"/>
  </r>
  <r>
    <x v="164"/>
    <x v="2"/>
    <x v="3"/>
    <x v="649"/>
    <n v="25339000000"/>
    <n v="6130000000"/>
    <n v="0.19479487749849056"/>
    <n v="1952000000"/>
    <s v=" $-   "/>
    <s v=" $-   "/>
    <n v="1952000000"/>
    <n v="4178000000"/>
    <n v="0.13276557882360418"/>
    <x v="0"/>
    <x v="30"/>
  </r>
  <r>
    <x v="164"/>
    <x v="3"/>
    <x v="28"/>
    <x v="650"/>
    <n v="25104000000"/>
    <n v="6249000000"/>
    <n v="0.19931107071093679"/>
    <n v="1940000000"/>
    <s v=" $-   "/>
    <s v=" $-   "/>
    <n v="1940000000"/>
    <n v="4309000000"/>
    <n v="0.13743501419321916"/>
    <x v="0"/>
    <x v="30"/>
  </r>
  <r>
    <x v="165"/>
    <x v="0"/>
    <x v="0"/>
    <x v="651"/>
    <n v="800336000"/>
    <n v="1625965000"/>
    <n v="0.67014150346556345"/>
    <n v="72163000"/>
    <s v=" $-   "/>
    <n v="768820000"/>
    <n v="840983000"/>
    <n v="784982000"/>
    <n v="0.32353034516327528"/>
    <x v="7"/>
    <x v="77"/>
  </r>
  <r>
    <x v="165"/>
    <x v="1"/>
    <x v="1"/>
    <x v="652"/>
    <n v="815095000"/>
    <n v="1670922000"/>
    <n v="0.67212814715265423"/>
    <n v="76864000"/>
    <s v=" $-   "/>
    <n v="749722000"/>
    <n v="826586000"/>
    <n v="844336000"/>
    <n v="0.33963404111878559"/>
    <x v="7"/>
    <x v="77"/>
  </r>
  <r>
    <x v="165"/>
    <x v="2"/>
    <x v="2"/>
    <x v="653"/>
    <n v="783602000"/>
    <n v="1751957000"/>
    <n v="0.69095493340916148"/>
    <n v="88705000"/>
    <s v=" $-   "/>
    <n v="708406000"/>
    <n v="797111000"/>
    <n v="954846000"/>
    <n v="0.37658204758792835"/>
    <x v="7"/>
    <x v="77"/>
  </r>
  <r>
    <x v="165"/>
    <x v="3"/>
    <x v="3"/>
    <x v="654"/>
    <n v="747276000"/>
    <n v="1656630000"/>
    <n v="0.68914092314757736"/>
    <n v="72363000"/>
    <s v=" $-   "/>
    <n v="643689000"/>
    <n v="716052000"/>
    <n v="940578000"/>
    <n v="0.3912707069244804"/>
    <x v="7"/>
    <x v="77"/>
  </r>
  <r>
    <x v="166"/>
    <x v="0"/>
    <x v="0"/>
    <x v="655"/>
    <n v="2471000000"/>
    <n v="7231000000"/>
    <n v="0.74531024531024537"/>
    <n v="1461000000"/>
    <n v="1760000000"/>
    <s v=" $-   "/>
    <n v="3221000000"/>
    <n v="4010000000"/>
    <n v="0.41331684188827045"/>
    <x v="3"/>
    <x v="19"/>
  </r>
  <r>
    <x v="166"/>
    <x v="1"/>
    <x v="1"/>
    <x v="656"/>
    <n v="2859000000"/>
    <n v="8343000000"/>
    <n v="0.7447777182645956"/>
    <n v="1699000000"/>
    <n v="2120000000"/>
    <s v=" $-   "/>
    <n v="3819000000"/>
    <n v="4524000000"/>
    <n v="0.40385645420460631"/>
    <x v="3"/>
    <x v="19"/>
  </r>
  <r>
    <x v="166"/>
    <x v="2"/>
    <x v="2"/>
    <x v="657"/>
    <n v="3788000000"/>
    <n v="21102000000"/>
    <n v="0.84781036560867817"/>
    <n v="2983000000"/>
    <n v="2854000000"/>
    <s v=" $-   "/>
    <n v="5837000000"/>
    <n v="15265000000"/>
    <n v="0.6132985134592206"/>
    <x v="3"/>
    <x v="19"/>
  </r>
  <r>
    <x v="166"/>
    <x v="3"/>
    <x v="3"/>
    <x v="658"/>
    <n v="4006000000"/>
    <n v="28633000000"/>
    <n v="0.87726339655013941"/>
    <n v="3426000000"/>
    <n v="3014000000"/>
    <s v=" $-   "/>
    <n v="6440000000"/>
    <n v="22193000000"/>
    <n v="0.67995342994577035"/>
    <x v="3"/>
    <x v="19"/>
  </r>
  <r>
    <x v="167"/>
    <x v="0"/>
    <x v="48"/>
    <x v="659"/>
    <n v="11350200000"/>
    <n v="6423900000"/>
    <n v="0.36141914358532923"/>
    <n v="3552300000"/>
    <s v=" $-   "/>
    <s v=" $-   "/>
    <n v="3552300000"/>
    <n v="2871600000"/>
    <n v="0.16156092291592825"/>
    <x v="4"/>
    <x v="40"/>
  </r>
  <r>
    <x v="167"/>
    <x v="1"/>
    <x v="49"/>
    <x v="660"/>
    <n v="11539800000"/>
    <n v="6369800000"/>
    <n v="0.35566400142940102"/>
    <n v="3474300000"/>
    <s v=" $-   "/>
    <s v=" $-   "/>
    <n v="3474300000"/>
    <n v="2895500000"/>
    <n v="0.16167306919194174"/>
    <x v="4"/>
    <x v="40"/>
  </r>
  <r>
    <x v="167"/>
    <x v="2"/>
    <x v="50"/>
    <x v="661"/>
    <n v="11681100000"/>
    <n v="5949200000"/>
    <n v="0.33744179055376256"/>
    <n v="3328000000"/>
    <s v=" $-   "/>
    <s v=" $-   "/>
    <n v="3328000000"/>
    <n v="2621200000"/>
    <n v="0.14867585917426249"/>
    <x v="4"/>
    <x v="40"/>
  </r>
  <r>
    <x v="167"/>
    <x v="3"/>
    <x v="51"/>
    <x v="662"/>
    <n v="10733600000"/>
    <n v="5829500000"/>
    <n v="0.35195706117816106"/>
    <n v="3118900000"/>
    <s v=" $-   "/>
    <s v=" $-   "/>
    <n v="3118900000"/>
    <n v="2710600000"/>
    <n v="0.16365293936521544"/>
    <x v="4"/>
    <x v="40"/>
  </r>
  <r>
    <x v="168"/>
    <x v="0"/>
    <x v="1"/>
    <x v="663"/>
    <n v="4495000000"/>
    <n v="3324000000"/>
    <n v="0.42511830157309116"/>
    <n v="1126000000"/>
    <n v="710000000"/>
    <n v="31000000"/>
    <n v="1867000000"/>
    <n v="1457000000"/>
    <n v="0.18634096431768768"/>
    <x v="2"/>
    <x v="29"/>
  </r>
  <r>
    <x v="168"/>
    <x v="1"/>
    <x v="2"/>
    <x v="664"/>
    <n v="5663000000"/>
    <n v="4052000000"/>
    <n v="0.41708697889861035"/>
    <n v="1202000000"/>
    <n v="815000000"/>
    <n v="33000000"/>
    <n v="2050000000"/>
    <n v="2002000000"/>
    <n v="0.20607308286155429"/>
    <x v="2"/>
    <x v="29"/>
  </r>
  <r>
    <x v="168"/>
    <x v="2"/>
    <x v="3"/>
    <x v="665"/>
    <n v="5458000000"/>
    <n v="3653000000"/>
    <n v="0.40094391395017015"/>
    <n v="1508000000"/>
    <n v="769000000"/>
    <n v="54000000"/>
    <n v="2331000000"/>
    <n v="1322000000"/>
    <n v="0.14509933047963999"/>
    <x v="2"/>
    <x v="29"/>
  </r>
  <r>
    <x v="168"/>
    <x v="3"/>
    <x v="28"/>
    <x v="666"/>
    <n v="5644000000"/>
    <n v="3746000000"/>
    <n v="0.39893503727369539"/>
    <n v="1472000000"/>
    <n v="742000000"/>
    <n v="64000000"/>
    <n v="2278000000"/>
    <n v="1468000000"/>
    <n v="0.15633652822151226"/>
    <x v="2"/>
    <x v="29"/>
  </r>
  <r>
    <x v="169"/>
    <x v="0"/>
    <x v="1"/>
    <x v="667"/>
    <n v="137373000000"/>
    <n v="18054000000"/>
    <n v="0.11615742438572452"/>
    <n v="12382000000"/>
    <s v=" $-   "/>
    <s v=" $-   "/>
    <n v="12382000000"/>
    <n v="5672000000"/>
    <n v="3.6493016013948672E-2"/>
    <x v="1"/>
    <x v="72"/>
  </r>
  <r>
    <x v="169"/>
    <x v="1"/>
    <x v="2"/>
    <x v="668"/>
    <n v="142121000000"/>
    <n v="13808000000"/>
    <n v="8.8553123536994405E-2"/>
    <n v="12158000000"/>
    <s v=" $-   "/>
    <s v=" $-   "/>
    <n v="12158000000"/>
    <n v="1650000000"/>
    <n v="1.0581739124858108E-2"/>
    <x v="1"/>
    <x v="72"/>
  </r>
  <r>
    <x v="169"/>
    <x v="2"/>
    <x v="3"/>
    <x v="669"/>
    <n v="134054000000"/>
    <n v="18302000000"/>
    <n v="0.12012654572186199"/>
    <n v="13405000000"/>
    <s v=" $-   "/>
    <s v=" $-   "/>
    <n v="13405000000"/>
    <n v="4897000000"/>
    <n v="3.2141825723962299E-2"/>
    <x v="1"/>
    <x v="72"/>
  </r>
  <r>
    <x v="169"/>
    <x v="3"/>
    <x v="28"/>
    <x v="670"/>
    <n v="145125000000"/>
    <n v="21255000000"/>
    <n v="0.12774972953479991"/>
    <n v="11710000000"/>
    <s v=" $-   "/>
    <s v=" $-   "/>
    <n v="11710000000"/>
    <n v="9545000000"/>
    <n v="5.7368674119485513E-2"/>
    <x v="1"/>
    <x v="72"/>
  </r>
  <r>
    <x v="170"/>
    <x v="0"/>
    <x v="0"/>
    <x v="671"/>
    <n v="9235777000"/>
    <n v="3778091000"/>
    <n v="0.29031268797255361"/>
    <n v="2656530000"/>
    <s v=" $-   "/>
    <n v="98383000"/>
    <n v="2754913000"/>
    <n v="1023178000"/>
    <n v="7.8622128332637153E-2"/>
    <x v="1"/>
    <x v="25"/>
  </r>
  <r>
    <x v="170"/>
    <x v="1"/>
    <x v="1"/>
    <x v="672"/>
    <n v="9857923000"/>
    <n v="4219920000"/>
    <n v="0.29975614872249956"/>
    <n v="3028028000"/>
    <s v=" $-   "/>
    <n v="133957000"/>
    <n v="3161985000"/>
    <n v="1057935000"/>
    <n v="7.5148941496222116E-2"/>
    <x v="1"/>
    <x v="25"/>
  </r>
  <r>
    <x v="170"/>
    <x v="2"/>
    <x v="2"/>
    <x v="673"/>
    <n v="10747886000"/>
    <n v="4593761000"/>
    <n v="0.29943075864019031"/>
    <n v="3314030000"/>
    <s v=" $-   "/>
    <n v="148313000"/>
    <n v="3462343000"/>
    <n v="1131418000"/>
    <n v="7.3748144511472588E-2"/>
    <x v="1"/>
    <x v="25"/>
  </r>
  <r>
    <x v="170"/>
    <x v="3"/>
    <x v="3"/>
    <x v="674"/>
    <n v="10724192000"/>
    <n v="4555852000"/>
    <n v="0.29815699483587876"/>
    <n v="3277390000"/>
    <s v=" $-   "/>
    <n v="141675000"/>
    <n v="3419065000"/>
    <n v="1136787000"/>
    <n v="7.4396840742081638E-2"/>
    <x v="1"/>
    <x v="25"/>
  </r>
  <r>
    <x v="171"/>
    <x v="0"/>
    <x v="83"/>
    <x v="675"/>
    <n v="862075000"/>
    <n v="1513848000"/>
    <n v="0.63716206291197142"/>
    <n v="1156635000"/>
    <s v=" $-   "/>
    <s v=" $-   "/>
    <n v="1156635000"/>
    <n v="357213000"/>
    <n v="0.15034704407508157"/>
    <x v="2"/>
    <x v="9"/>
  </r>
  <r>
    <x v="171"/>
    <x v="1"/>
    <x v="84"/>
    <x v="676"/>
    <n v="952225000"/>
    <n v="1602011000"/>
    <n v="0.62719772174536725"/>
    <n v="1196512000"/>
    <s v=" $-   "/>
    <s v=" $-   "/>
    <n v="1196512000"/>
    <n v="405499000"/>
    <n v="0.15875549479374654"/>
    <x v="2"/>
    <x v="9"/>
  </r>
  <r>
    <x v="171"/>
    <x v="2"/>
    <x v="50"/>
    <x v="677"/>
    <n v="1022107000"/>
    <n v="1751611000"/>
    <n v="0.63150291413907256"/>
    <n v="1295014000"/>
    <s v=" $-   "/>
    <s v=" $-   "/>
    <n v="1295014000"/>
    <n v="456597000"/>
    <n v="0.1646155088585069"/>
    <x v="2"/>
    <x v="9"/>
  </r>
  <r>
    <x v="171"/>
    <x v="3"/>
    <x v="85"/>
    <x v="678"/>
    <n v="1147639000"/>
    <n v="1750511000"/>
    <n v="0.60400979935476085"/>
    <n v="1325567000"/>
    <s v=" $-   "/>
    <s v=" $-   "/>
    <n v="1325567000"/>
    <n v="424944000"/>
    <n v="0.14662595103773096"/>
    <x v="2"/>
    <x v="9"/>
  </r>
  <r>
    <x v="172"/>
    <x v="0"/>
    <x v="92"/>
    <x v="679"/>
    <n v="9480000000"/>
    <n v="6171000000"/>
    <n v="0.3942879049262028"/>
    <s v=" $-   "/>
    <s v=" $-   "/>
    <s v=" $-   "/>
    <n v="0"/>
    <n v="6171000000"/>
    <n v="0.3942879049262028"/>
    <x v="1"/>
    <x v="74"/>
  </r>
  <r>
    <x v="172"/>
    <x v="1"/>
    <x v="46"/>
    <x v="680"/>
    <n v="9855000000"/>
    <n v="6293000000"/>
    <n v="0.38970770374040131"/>
    <s v=" $-   "/>
    <s v=" $-   "/>
    <s v=" $-   "/>
    <n v="0"/>
    <n v="6293000000"/>
    <n v="0.38970770374040131"/>
    <x v="1"/>
    <x v="74"/>
  </r>
  <r>
    <x v="172"/>
    <x v="2"/>
    <x v="26"/>
    <x v="681"/>
    <n v="10146000000"/>
    <n v="6289000000"/>
    <n v="0.38265895953757223"/>
    <s v=" $-   "/>
    <s v=" $-   "/>
    <s v=" $-   "/>
    <n v="0"/>
    <n v="6289000000"/>
    <n v="0.38265895953757223"/>
    <x v="1"/>
    <x v="74"/>
  </r>
  <r>
    <x v="172"/>
    <x v="3"/>
    <x v="47"/>
    <x v="682"/>
    <n v="10077000000"/>
    <n v="5720000000"/>
    <n v="0.36209406849401782"/>
    <s v=" $-   "/>
    <s v=" $-   "/>
    <s v=" $-   "/>
    <n v="0"/>
    <n v="5720000000"/>
    <n v="0.36209406849401787"/>
    <x v="1"/>
    <x v="74"/>
  </r>
  <r>
    <x v="173"/>
    <x v="0"/>
    <x v="4"/>
    <x v="683"/>
    <n v="1277195000"/>
    <n v="1438480000"/>
    <n v="0.52969519548546862"/>
    <n v="508547000"/>
    <n v="325773000"/>
    <s v=" $-   "/>
    <n v="834320000"/>
    <n v="604160000"/>
    <n v="0.2224713929317757"/>
    <x v="1"/>
    <x v="78"/>
  </r>
  <r>
    <x v="173"/>
    <x v="1"/>
    <x v="5"/>
    <x v="684"/>
    <n v="1224551000"/>
    <n v="1407300000"/>
    <n v="0.53471872077864591"/>
    <n v="468345000"/>
    <n v="364923000"/>
    <s v=" $-   "/>
    <n v="833268000"/>
    <n v="574032000"/>
    <n v="0.21810961182832919"/>
    <x v="1"/>
    <x v="78"/>
  </r>
  <r>
    <x v="173"/>
    <x v="2"/>
    <x v="97"/>
    <x v="685"/>
    <n v="1266246000"/>
    <n v="1604412000"/>
    <n v="0.55890043328045347"/>
    <n v="518665000"/>
    <n v="395121000"/>
    <s v=" $-   "/>
    <n v="913786000"/>
    <n v="690626000"/>
    <n v="0.24058107932049028"/>
    <x v="1"/>
    <x v="78"/>
  </r>
  <r>
    <x v="173"/>
    <x v="3"/>
    <x v="98"/>
    <x v="686"/>
    <n v="1281566000"/>
    <n v="1538704000"/>
    <n v="0.54558747921298312"/>
    <n v="562080000"/>
    <n v="427043000"/>
    <s v=" $-   "/>
    <n v="989123000"/>
    <n v="549581000"/>
    <n v="0.19486822183691632"/>
    <x v="1"/>
    <x v="78"/>
  </r>
  <r>
    <x v="174"/>
    <x v="0"/>
    <x v="1"/>
    <x v="687"/>
    <n v="15422000000"/>
    <n v="4118000000"/>
    <n v="0.21074718526100311"/>
    <n v="2816000000"/>
    <s v=" $-   "/>
    <s v=" $-   "/>
    <n v="2816000000"/>
    <n v="1302000000"/>
    <n v="6.6632548618219031E-2"/>
    <x v="1"/>
    <x v="79"/>
  </r>
  <r>
    <x v="174"/>
    <x v="1"/>
    <x v="2"/>
    <x v="688"/>
    <n v="13906000000"/>
    <n v="4232000000"/>
    <n v="0.23332230675928989"/>
    <n v="2815000000"/>
    <s v=" $-   "/>
    <s v=" $-   "/>
    <n v="2815000000"/>
    <n v="1417000000"/>
    <n v="7.8123277097805713E-2"/>
    <x v="1"/>
    <x v="79"/>
  </r>
  <r>
    <x v="174"/>
    <x v="2"/>
    <x v="3"/>
    <x v="689"/>
    <n v="12164000000"/>
    <n v="4279000000"/>
    <n v="0.26023231770358202"/>
    <n v="2728000000"/>
    <s v=" $-   "/>
    <s v=" $-   "/>
    <n v="2728000000"/>
    <n v="1551000000"/>
    <n v="9.4325852946542596E-2"/>
    <x v="1"/>
    <x v="79"/>
  </r>
  <r>
    <x v="174"/>
    <x v="3"/>
    <x v="28"/>
    <x v="690"/>
    <n v="10972000000"/>
    <n v="4186000000"/>
    <n v="0.27615780445969129"/>
    <n v="2617000000"/>
    <s v=" $-   "/>
    <s v=" $-   "/>
    <n v="2617000000"/>
    <n v="1569000000"/>
    <n v="0.10350969784932049"/>
    <x v="1"/>
    <x v="79"/>
  </r>
  <r>
    <x v="175"/>
    <x v="0"/>
    <x v="0"/>
    <x v="691"/>
    <n v="5033885000"/>
    <n v="3916160000"/>
    <n v="0.43755757652615157"/>
    <n v="2785035000"/>
    <s v=" $-   "/>
    <s v=" $-   "/>
    <n v="2785035000"/>
    <n v="1131125000"/>
    <n v="0.12638204612379045"/>
    <x v="0"/>
    <x v="80"/>
  </r>
  <r>
    <x v="175"/>
    <x v="1"/>
    <x v="1"/>
    <x v="692"/>
    <n v="5301275000"/>
    <n v="4136483000"/>
    <n v="0.43829085255205735"/>
    <n v="2839629000"/>
    <s v=" $-   "/>
    <s v=" $-   "/>
    <n v="2839629000"/>
    <n v="1296854000"/>
    <n v="0.13741123686367038"/>
    <x v="0"/>
    <x v="80"/>
  </r>
  <r>
    <x v="175"/>
    <x v="2"/>
    <x v="2"/>
    <x v="693"/>
    <n v="5650711000"/>
    <n v="4314242000"/>
    <n v="0.43294153018082471"/>
    <n v="2967125000"/>
    <s v=" $-   "/>
    <s v=" $-   "/>
    <n v="2967125000"/>
    <n v="1347117000"/>
    <n v="0.13518548456776464"/>
    <x v="0"/>
    <x v="80"/>
  </r>
  <r>
    <x v="175"/>
    <x v="3"/>
    <x v="3"/>
    <x v="694"/>
    <n v="5741956000"/>
    <n v="4231428000"/>
    <n v="0.42427204246823347"/>
    <n v="2931108000"/>
    <s v=" $-   "/>
    <s v=" $-   "/>
    <n v="2931108000"/>
    <n v="1300320000"/>
    <n v="0.13037901679109118"/>
    <x v="0"/>
    <x v="80"/>
  </r>
  <r>
    <x v="176"/>
    <x v="0"/>
    <x v="1"/>
    <x v="695"/>
    <n v="24931000000"/>
    <n v="4471000000"/>
    <n v="0.15206448540915585"/>
    <n v="1333000000"/>
    <s v=" $-   "/>
    <s v=" $-   "/>
    <n v="1333000000"/>
    <n v="3138000000"/>
    <n v="0.10672743350792463"/>
    <x v="9"/>
    <x v="37"/>
  </r>
  <r>
    <x v="176"/>
    <x v="1"/>
    <x v="2"/>
    <x v="696"/>
    <n v="27334000000"/>
    <n v="5536000000"/>
    <n v="0.16842105263157892"/>
    <n v="293000000"/>
    <s v=" $-   "/>
    <s v=" $-   "/>
    <n v="293000000"/>
    <n v="5243000000"/>
    <n v="0.15950714937633101"/>
    <x v="9"/>
    <x v="37"/>
  </r>
  <r>
    <x v="176"/>
    <x v="2"/>
    <x v="3"/>
    <x v="697"/>
    <n v="21113000000"/>
    <n v="2520000000"/>
    <n v="0.10663055896416029"/>
    <n v="200000000"/>
    <s v=" $-   "/>
    <s v=" $-   "/>
    <n v="200000000"/>
    <n v="2320000000"/>
    <n v="9.8167816189226931E-2"/>
    <x v="9"/>
    <x v="37"/>
  </r>
  <r>
    <x v="176"/>
    <x v="3"/>
    <x v="28"/>
    <x v="698"/>
    <n v="15023000000"/>
    <n v="864000000"/>
    <n v="5.4384087618807864E-2"/>
    <n v="228000000"/>
    <s v=" $-   "/>
    <s v=" $-   "/>
    <n v="228000000"/>
    <n v="636000000"/>
    <n v="4.0032731163844655E-2"/>
    <x v="9"/>
    <x v="37"/>
  </r>
  <r>
    <x v="177"/>
    <x v="0"/>
    <x v="52"/>
    <x v="699"/>
    <n v="3193722000"/>
    <n v="1104120000"/>
    <n v="0.25690102148938931"/>
    <n v="902869000"/>
    <s v=" $-   "/>
    <s v=" $-   "/>
    <n v="902869000"/>
    <n v="201251000"/>
    <n v="4.682605828692632E-2"/>
    <x v="1"/>
    <x v="78"/>
  </r>
  <r>
    <x v="177"/>
    <x v="1"/>
    <x v="53"/>
    <x v="700"/>
    <n v="3891816000"/>
    <n v="1456667000"/>
    <n v="0.27235143123760508"/>
    <n v="1126940000"/>
    <s v=" $-   "/>
    <s v=" $-   "/>
    <n v="1126940000"/>
    <n v="329727000"/>
    <n v="6.1648695527311205E-2"/>
    <x v="1"/>
    <x v="78"/>
  </r>
  <r>
    <x v="177"/>
    <x v="2"/>
    <x v="54"/>
    <x v="701"/>
    <n v="4338193000"/>
    <n v="1817104000"/>
    <n v="0.29520980059938617"/>
    <n v="1347510000"/>
    <s v=" $-   "/>
    <s v=" $-   "/>
    <n v="1347510000"/>
    <n v="469594000"/>
    <n v="7.6291038434051189E-2"/>
    <x v="1"/>
    <x v="78"/>
  </r>
  <r>
    <x v="177"/>
    <x v="3"/>
    <x v="55"/>
    <x v="702"/>
    <n v="4818585000"/>
    <n v="2093091000"/>
    <n v="0.3028340738194325"/>
    <n v="1513064000"/>
    <s v=" $-   "/>
    <s v=" $-   "/>
    <n v="1513064000"/>
    <n v="580027000"/>
    <n v="8.3919877031272877E-2"/>
    <x v="1"/>
    <x v="78"/>
  </r>
  <r>
    <x v="178"/>
    <x v="0"/>
    <x v="0"/>
    <x v="703"/>
    <n v="1671980000"/>
    <n v="2417003000"/>
    <n v="0.59110125916395351"/>
    <n v="1269586000"/>
    <n v="201197000"/>
    <n v="92369000"/>
    <n v="1563152000"/>
    <n v="853851000"/>
    <n v="0.20881744922881801"/>
    <x v="1"/>
    <x v="81"/>
  </r>
  <r>
    <x v="178"/>
    <x v="1"/>
    <x v="99"/>
    <x v="704"/>
    <n v="1672901000"/>
    <n v="2409256000"/>
    <n v="0.59019190099743835"/>
    <n v="1269777000"/>
    <n v="207591000"/>
    <n v="125876000"/>
    <n v="1603244000"/>
    <n v="806012000"/>
    <n v="0.19744757489729081"/>
    <x v="1"/>
    <x v="81"/>
  </r>
  <r>
    <x v="178"/>
    <x v="2"/>
    <x v="100"/>
    <x v="705"/>
    <n v="1698372000"/>
    <n v="2578835000"/>
    <n v="0.60292499287502332"/>
    <n v="1315793000"/>
    <n v="222556000"/>
    <n v="99794000"/>
    <n v="1638143000"/>
    <n v="940692000"/>
    <n v="0.21993137110268454"/>
    <x v="1"/>
    <x v="81"/>
  </r>
  <r>
    <x v="178"/>
    <x v="3"/>
    <x v="101"/>
    <x v="706"/>
    <n v="1677033000"/>
    <n v="2770476000"/>
    <n v="0.62292757586325287"/>
    <n v="1370183000"/>
    <n v="242944000"/>
    <n v="86171000"/>
    <n v="1699298000"/>
    <n v="1071178000"/>
    <n v="0.24084897860802529"/>
    <x v="1"/>
    <x v="81"/>
  </r>
  <r>
    <x v="179"/>
    <x v="0"/>
    <x v="0"/>
    <x v="707"/>
    <n v="162167000"/>
    <n v="2874417000"/>
    <n v="0.94659558240443864"/>
    <n v="1789327000"/>
    <s v=" $-   "/>
    <n v="193937000"/>
    <n v="1983264000"/>
    <n v="891153000"/>
    <n v="0.29347220429271842"/>
    <x v="6"/>
    <x v="35"/>
  </r>
  <r>
    <x v="179"/>
    <x v="1"/>
    <x v="1"/>
    <x v="708"/>
    <n v="116241000"/>
    <n v="2756592000"/>
    <n v="0.95953784992027036"/>
    <n v="1716639000"/>
    <s v=" $-   "/>
    <n v="131409000"/>
    <n v="1848048000"/>
    <n v="908544000"/>
    <n v="0.31625367711941488"/>
    <x v="6"/>
    <x v="35"/>
  </r>
  <r>
    <x v="179"/>
    <x v="2"/>
    <x v="2"/>
    <x v="709"/>
    <n v="86453000"/>
    <n v="2869188000"/>
    <n v="0.97074983057820619"/>
    <n v="1843069000"/>
    <s v=" $-   "/>
    <n v="120266000"/>
    <n v="1963335000"/>
    <n v="905853000"/>
    <n v="0.30648275619400328"/>
    <x v="6"/>
    <x v="35"/>
  </r>
  <r>
    <x v="179"/>
    <x v="3"/>
    <x v="3"/>
    <x v="710"/>
    <n v="82175000"/>
    <n v="3071076000"/>
    <n v="0.9739395944059005"/>
    <n v="1948041000"/>
    <s v=" $-   "/>
    <n v="127821000"/>
    <n v="2075862000"/>
    <n v="995214000"/>
    <n v="0.31561521743749549"/>
    <x v="6"/>
    <x v="35"/>
  </r>
  <r>
    <x v="180"/>
    <x v="0"/>
    <x v="5"/>
    <x v="711"/>
    <n v="3016109000"/>
    <n v="1611693000"/>
    <n v="0.34826317115555072"/>
    <n v="1096507000"/>
    <s v=" $-   "/>
    <s v=" $-   "/>
    <n v="1096507000"/>
    <n v="515186000"/>
    <n v="0.11132412320146799"/>
    <x v="1"/>
    <x v="82"/>
  </r>
  <r>
    <x v="180"/>
    <x v="1"/>
    <x v="6"/>
    <x v="712"/>
    <n v="3420339000"/>
    <n v="1904407000"/>
    <n v="0.35765217721183318"/>
    <n v="1340453000"/>
    <s v=" $-   "/>
    <s v=" $-   "/>
    <n v="1340453000"/>
    <n v="563954000"/>
    <n v="0.10591190640830567"/>
    <x v="1"/>
    <x v="82"/>
  </r>
  <r>
    <x v="180"/>
    <x v="2"/>
    <x v="7"/>
    <x v="713"/>
    <n v="3595217000"/>
    <n v="2136332000"/>
    <n v="0.37273204852649777"/>
    <n v="1541214000"/>
    <s v=" $-   "/>
    <s v=" $-   "/>
    <n v="1541214000"/>
    <n v="595118000"/>
    <n v="0.10383196584378848"/>
    <x v="1"/>
    <x v="82"/>
  </r>
  <r>
    <x v="180"/>
    <x v="3"/>
    <x v="28"/>
    <x v="714"/>
    <n v="3752151000"/>
    <n v="2276048000"/>
    <n v="0.3775668321500335"/>
    <n v="1500399000"/>
    <s v=" $-   "/>
    <s v=" $-   "/>
    <n v="1500399000"/>
    <n v="775649000"/>
    <n v="0.12867010528351835"/>
    <x v="1"/>
    <x v="82"/>
  </r>
  <r>
    <x v="181"/>
    <x v="0"/>
    <x v="0"/>
    <x v="715"/>
    <n v="5717000000"/>
    <n v="27296000000"/>
    <n v="0.8268257958985854"/>
    <n v="20801000000"/>
    <s v=" $-   "/>
    <n v="1679000000"/>
    <n v="22480000000"/>
    <n v="4816000000"/>
    <n v="0.14588192530215369"/>
    <x v="3"/>
    <x v="65"/>
  </r>
  <r>
    <x v="181"/>
    <x v="1"/>
    <x v="1"/>
    <x v="716"/>
    <n v="5970000000"/>
    <n v="28212000000"/>
    <n v="0.82534667368790593"/>
    <n v="21667000000"/>
    <s v=" $-   "/>
    <n v="1753000000"/>
    <n v="23420000000"/>
    <n v="4792000000"/>
    <n v="0.14019074366625708"/>
    <x v="3"/>
    <x v="65"/>
  </r>
  <r>
    <x v="181"/>
    <x v="2"/>
    <x v="2"/>
    <x v="717"/>
    <n v="6262000000"/>
    <n v="30656000000"/>
    <n v="0.83038084403272117"/>
    <n v="23271000000"/>
    <s v=" $-   "/>
    <n v="1820000000"/>
    <n v="25091000000"/>
    <n v="5565000000"/>
    <n v="0.15073947667804324"/>
    <x v="3"/>
    <x v="65"/>
  </r>
  <r>
    <x v="181"/>
    <x v="3"/>
    <x v="3"/>
    <x v="718"/>
    <n v="6638000000"/>
    <n v="33040000000"/>
    <n v="0.83270326125308736"/>
    <n v="25171000000"/>
    <s v=" $-   "/>
    <n v="1904000000"/>
    <n v="27075000000"/>
    <n v="5965000000"/>
    <n v="0.15033519834669087"/>
    <x v="3"/>
    <x v="65"/>
  </r>
  <r>
    <x v="182"/>
    <x v="0"/>
    <x v="0"/>
    <x v="719"/>
    <n v="567989000"/>
    <n v="1197990000"/>
    <n v="0.67837160011529019"/>
    <n v="158950000"/>
    <s v=" $-   "/>
    <n v="506220000"/>
    <n v="665170000"/>
    <n v="532820000"/>
    <n v="0.30171366703681074"/>
    <x v="7"/>
    <x v="14"/>
  </r>
  <r>
    <x v="182"/>
    <x v="1"/>
    <x v="1"/>
    <x v="720"/>
    <n v="1206813000"/>
    <n v="1641132000"/>
    <n v="0.57625129698782807"/>
    <n v="241719000"/>
    <s v=" $-   "/>
    <n v="865800000"/>
    <n v="1107519000"/>
    <n v="533613000"/>
    <n v="0.18736773357631556"/>
    <x v="7"/>
    <x v="14"/>
  </r>
  <r>
    <x v="182"/>
    <x v="2"/>
    <x v="2"/>
    <x v="721"/>
    <n v="1403358000"/>
    <n v="1902521000"/>
    <n v="0.57549625984496111"/>
    <n v="212481000"/>
    <s v=" $-   "/>
    <n v="844130000"/>
    <n v="1056611000"/>
    <n v="845910000"/>
    <n v="0.25588050863325607"/>
    <x v="7"/>
    <x v="14"/>
  </r>
  <r>
    <x v="182"/>
    <x v="3"/>
    <x v="3"/>
    <x v="722"/>
    <n v="1622257000"/>
    <n v="2153428000"/>
    <n v="0.57034101096887058"/>
    <n v="258342000"/>
    <s v=" $-   "/>
    <n v="826240000"/>
    <n v="1084582000"/>
    <n v="1068846000"/>
    <n v="0.28308664520477739"/>
    <x v="7"/>
    <x v="14"/>
  </r>
  <r>
    <x v="183"/>
    <x v="0"/>
    <x v="1"/>
    <x v="723"/>
    <n v="0"/>
    <n v="2013719000"/>
    <n v="1"/>
    <n v="401324000"/>
    <n v="0"/>
    <n v="423312000"/>
    <n v="824636000"/>
    <n v="1189083000"/>
    <n v="0.59049102680165411"/>
    <x v="7"/>
    <x v="14"/>
  </r>
  <r>
    <x v="183"/>
    <x v="1"/>
    <x v="2"/>
    <x v="724"/>
    <n v="0"/>
    <n v="1563210000"/>
    <n v="1"/>
    <n v="463059000"/>
    <n v="0"/>
    <n v="455016000"/>
    <n v="918075000"/>
    <n v="645135000"/>
    <n v="0.4126988696336385"/>
    <x v="7"/>
    <x v="14"/>
  </r>
  <r>
    <x v="183"/>
    <x v="2"/>
    <x v="3"/>
    <x v="725"/>
    <n v="0"/>
    <n v="1828305000"/>
    <n v="1"/>
    <n v="706644000"/>
    <n v="0"/>
    <n v="504905000"/>
    <n v="1211549000"/>
    <n v="616756000"/>
    <n v="0.33733758864084495"/>
    <x v="7"/>
    <x v="14"/>
  </r>
  <r>
    <x v="183"/>
    <x v="3"/>
    <x v="28"/>
    <x v="726"/>
    <n v="0"/>
    <n v="2040486000"/>
    <n v="1"/>
    <n v="842010000"/>
    <n v="0"/>
    <n v="568108000"/>
    <n v="1410118000"/>
    <n v="630368000"/>
    <n v="0.3089303234621556"/>
    <x v="7"/>
    <x v="14"/>
  </r>
  <r>
    <x v="184"/>
    <x v="0"/>
    <x v="102"/>
    <x v="727"/>
    <n v="48912000000"/>
    <n v="25842000000"/>
    <n v="0.34569387591299461"/>
    <n v="16508000000"/>
    <s v=" $-   "/>
    <n v="1568000000"/>
    <n v="18076000000"/>
    <n v="7766000000"/>
    <n v="0.10388741739572464"/>
    <x v="1"/>
    <x v="83"/>
  </r>
  <r>
    <x v="184"/>
    <x v="1"/>
    <x v="103"/>
    <x v="728"/>
    <n v="51897000000"/>
    <n v="26915000000"/>
    <n v="0.34150890727300409"/>
    <n v="16122000000"/>
    <s v=" $-   "/>
    <n v="1627000000"/>
    <n v="17749000000"/>
    <n v="9166000000"/>
    <n v="0.11630208597675482"/>
    <x v="1"/>
    <x v="83"/>
  </r>
  <r>
    <x v="184"/>
    <x v="2"/>
    <x v="104"/>
    <x v="729"/>
    <n v="54787000000"/>
    <n v="28389000000"/>
    <n v="0.34131239780705969"/>
    <n v="16280000000"/>
    <s v=" $-   "/>
    <n v="1640000000"/>
    <n v="17920000000"/>
    <n v="10469000000"/>
    <n v="0.12586563431759162"/>
    <x v="1"/>
    <x v="83"/>
  </r>
  <r>
    <x v="184"/>
    <x v="3"/>
    <x v="27"/>
    <x v="730"/>
    <n v="58254000000"/>
    <n v="30265000000"/>
    <n v="0.34190399801172633"/>
    <n v="16801000000"/>
    <s v=" $-   "/>
    <n v="1690000000"/>
    <n v="18491000000"/>
    <n v="11774000000"/>
    <n v="0.13301099199042013"/>
    <x v="1"/>
    <x v="83"/>
  </r>
  <r>
    <x v="185"/>
    <x v="0"/>
    <x v="0"/>
    <x v="731"/>
    <n v="3535000000"/>
    <n v="8710000000"/>
    <n v="0.71131073907717435"/>
    <n v="1126000000"/>
    <s v=" $-   "/>
    <n v="2866000000"/>
    <n v="3992000000"/>
    <n v="4718000000"/>
    <n v="0.38530012249897916"/>
    <x v="9"/>
    <x v="48"/>
  </r>
  <r>
    <x v="185"/>
    <x v="1"/>
    <x v="1"/>
    <x v="732"/>
    <n v="3969000000"/>
    <n v="7936000000"/>
    <n v="0.66661066778664424"/>
    <n v="1045000000"/>
    <s v=" $-   "/>
    <n v="2687000000"/>
    <n v="3732000000"/>
    <n v="4204000000"/>
    <n v="0.35312893742125157"/>
    <x v="9"/>
    <x v="48"/>
  </r>
  <r>
    <x v="185"/>
    <x v="2"/>
    <x v="2"/>
    <x v="186"/>
    <n v="3753000000"/>
    <n v="6984000000"/>
    <n v="0.6504610226320201"/>
    <n v="863000000"/>
    <s v=" $-   "/>
    <n v="3224000000"/>
    <n v="4087000000"/>
    <n v="2897000000"/>
    <n v="0.26981465958833939"/>
    <x v="9"/>
    <x v="48"/>
  </r>
  <r>
    <x v="185"/>
    <x v="3"/>
    <x v="3"/>
    <x v="733"/>
    <n v="3323000000"/>
    <n v="3313000000"/>
    <n v="0.49924653405666064"/>
    <n v="703000000"/>
    <s v=" $-   "/>
    <n v="3955000000"/>
    <n v="4658000000"/>
    <n v="-1345000000"/>
    <n v="-0.20268233875828812"/>
    <x v="9"/>
    <x v="48"/>
  </r>
  <r>
    <x v="186"/>
    <x v="0"/>
    <x v="0"/>
    <x v="734"/>
    <n v="13195000000"/>
    <n v="8891000000"/>
    <n v="0.40256270940867522"/>
    <s v=" $-   "/>
    <s v=" $-   "/>
    <n v="7080000000"/>
    <n v="7080000000"/>
    <n v="1811000000"/>
    <n v="8.199764556732772E-2"/>
    <x v="6"/>
    <x v="13"/>
  </r>
  <r>
    <x v="186"/>
    <x v="1"/>
    <x v="1"/>
    <x v="735"/>
    <n v="11048000000"/>
    <n v="9625000000"/>
    <n v="0.46558312775117305"/>
    <s v=" $-   "/>
    <s v=" $-   "/>
    <n v="5970000000"/>
    <n v="5970000000"/>
    <n v="3655000000"/>
    <n v="0.17680065786291299"/>
    <x v="6"/>
    <x v="13"/>
  </r>
  <r>
    <x v="186"/>
    <x v="2"/>
    <x v="2"/>
    <x v="736"/>
    <n v="10805000000"/>
    <n v="7809000000"/>
    <n v="0.41952293972278931"/>
    <s v=" $-   "/>
    <s v=" $-   "/>
    <n v="5757000000"/>
    <n v="5757000000"/>
    <n v="2052000000"/>
    <n v="0.11023960459868916"/>
    <x v="6"/>
    <x v="13"/>
  </r>
  <r>
    <x v="186"/>
    <x v="3"/>
    <x v="3"/>
    <x v="737"/>
    <n v="10775000000"/>
    <n v="7602000000"/>
    <n v="0.41366926048865427"/>
    <s v=" $-   "/>
    <s v=" $-   "/>
    <n v="5274000000"/>
    <n v="5274000000"/>
    <n v="2328000000"/>
    <n v="0.12668008924198726"/>
    <x v="6"/>
    <x v="13"/>
  </r>
  <r>
    <x v="187"/>
    <x v="0"/>
    <x v="0"/>
    <x v="738"/>
    <n v="3440623000"/>
    <n v="2139883000"/>
    <n v="0.38345680481304023"/>
    <n v="1111232000"/>
    <s v=" $-   "/>
    <s v=" $-   "/>
    <n v="1111232000"/>
    <n v="1028651000"/>
    <n v="0.18432934217793154"/>
    <x v="1"/>
    <x v="84"/>
  </r>
  <r>
    <x v="187"/>
    <x v="1"/>
    <x v="1"/>
    <x v="739"/>
    <n v="3621417000"/>
    <n v="2278455000"/>
    <n v="0.38618719185772166"/>
    <n v="1124753000"/>
    <s v=" $-   "/>
    <s v=" $-   "/>
    <n v="1124753000"/>
    <n v="1153702000"/>
    <n v="0.19554695423900723"/>
    <x v="1"/>
    <x v="84"/>
  </r>
  <r>
    <x v="187"/>
    <x v="2"/>
    <x v="2"/>
    <x v="740"/>
    <n v="3788023000"/>
    <n v="2440485000"/>
    <n v="0.39182497638278702"/>
    <n v="1159502000"/>
    <s v=" $-   "/>
    <s v=" $-   "/>
    <n v="1159502000"/>
    <n v="1280983000"/>
    <n v="0.2056645026385131"/>
    <x v="1"/>
    <x v="84"/>
  </r>
  <r>
    <x v="187"/>
    <x v="3"/>
    <x v="3"/>
    <x v="741"/>
    <n v="3619612000"/>
    <n v="2375790000"/>
    <n v="0.39626867389376064"/>
    <n v="1220095000"/>
    <s v=" $-   "/>
    <s v=" $-   "/>
    <n v="1220095000"/>
    <n v="1155695000"/>
    <n v="0.19276355447057594"/>
    <x v="1"/>
    <x v="84"/>
  </r>
  <r>
    <x v="188"/>
    <x v="0"/>
    <x v="8"/>
    <x v="742"/>
    <n v="1330900000"/>
    <n v="1161400000"/>
    <n v="0.46599526541748582"/>
    <n v="661100000"/>
    <n v="197600000"/>
    <n v="112600000"/>
    <n v="971300000"/>
    <n v="190100000"/>
    <n v="7.627492677446536E-2"/>
    <x v="3"/>
    <x v="5"/>
  </r>
  <r>
    <x v="188"/>
    <x v="1"/>
    <x v="9"/>
    <x v="743"/>
    <n v="1285200000"/>
    <n v="1245500000"/>
    <n v="0.49215632038566404"/>
    <n v="591500000"/>
    <n v="203200000"/>
    <n v="113800000"/>
    <n v="908500000"/>
    <n v="337000000"/>
    <n v="0.13316473702928044"/>
    <x v="3"/>
    <x v="5"/>
  </r>
  <r>
    <x v="188"/>
    <x v="2"/>
    <x v="10"/>
    <x v="744"/>
    <n v="1272300000"/>
    <n v="1432700000"/>
    <n v="0.52964879852125701"/>
    <n v="624000000"/>
    <n v="214900000"/>
    <n v="110200000"/>
    <n v="949100000"/>
    <n v="483600000"/>
    <n v="0.17878003696857672"/>
    <x v="3"/>
    <x v="5"/>
  </r>
  <r>
    <x v="188"/>
    <x v="3"/>
    <x v="11"/>
    <x v="745"/>
    <n v="1269400000"/>
    <n v="1563300000"/>
    <n v="0.55187630176157021"/>
    <n v="682400000"/>
    <n v="232100000"/>
    <n v="89700000"/>
    <n v="1004200000"/>
    <n v="559100000"/>
    <n v="0.19737353055388851"/>
    <x v="3"/>
    <x v="5"/>
  </r>
  <r>
    <x v="189"/>
    <x v="0"/>
    <x v="1"/>
    <x v="746"/>
    <n v="28364000000"/>
    <n v="10691000000"/>
    <n v="0.27374215849443095"/>
    <n v="5190000000"/>
    <s v=" $-   "/>
    <s v=" $-   "/>
    <n v="5190000000"/>
    <n v="5501000000"/>
    <n v="0.14085264370759185"/>
    <x v="0"/>
    <x v="53"/>
  </r>
  <r>
    <x v="189"/>
    <x v="1"/>
    <x v="2"/>
    <x v="747"/>
    <n v="28957000000"/>
    <n v="11349000000"/>
    <n v="0.2815709819877934"/>
    <n v="5518000000"/>
    <s v=" $-   "/>
    <s v=" $-   "/>
    <n v="5518000000"/>
    <n v="5831000000"/>
    <n v="0.14466828759986106"/>
    <x v="0"/>
    <x v="53"/>
  </r>
  <r>
    <x v="189"/>
    <x v="2"/>
    <x v="3"/>
    <x v="748"/>
    <n v="26747000000"/>
    <n v="11834000000"/>
    <n v="0.30673129260516829"/>
    <n v="5006000000"/>
    <s v=" $-   "/>
    <s v=" $-   "/>
    <n v="5006000000"/>
    <n v="6828000000"/>
    <n v="0.17697830538347892"/>
    <x v="0"/>
    <x v="53"/>
  </r>
  <r>
    <x v="189"/>
    <x v="3"/>
    <x v="28"/>
    <x v="749"/>
    <n v="27150000000"/>
    <n v="12152000000"/>
    <n v="0.3091954607907994"/>
    <n v="5469000000"/>
    <s v=" $-   "/>
    <s v=" $-   "/>
    <n v="5469000000"/>
    <n v="6683000000"/>
    <n v="0.17004223703628313"/>
    <x v="0"/>
    <x v="53"/>
  </r>
  <r>
    <x v="190"/>
    <x v="0"/>
    <x v="12"/>
    <x v="750"/>
    <n v="1852768000"/>
    <n v="1534846000"/>
    <n v="0.45307582268818114"/>
    <n v="126250000"/>
    <n v="15235000"/>
    <n v="455623000"/>
    <n v="597108000"/>
    <n v="937738000"/>
    <n v="0.27681371018067585"/>
    <x v="9"/>
    <x v="85"/>
  </r>
  <r>
    <x v="190"/>
    <x v="1"/>
    <x v="13"/>
    <x v="751"/>
    <n v="2006715000"/>
    <n v="1709253000"/>
    <n v="0.45997516663222071"/>
    <n v="116190000"/>
    <n v="15905000"/>
    <n v="523984000"/>
    <n v="656079000"/>
    <n v="1053174000"/>
    <n v="0.28341847938410664"/>
    <x v="9"/>
    <x v="85"/>
  </r>
  <r>
    <x v="190"/>
    <x v="2"/>
    <x v="14"/>
    <x v="752"/>
    <n v="1703476000"/>
    <n v="1458226000"/>
    <n v="0.46121550987411208"/>
    <n v="122878000"/>
    <n v="16104000"/>
    <n v="608039000"/>
    <n v="747021000"/>
    <n v="711205000"/>
    <n v="0.22494371702329949"/>
    <x v="9"/>
    <x v="85"/>
  </r>
  <r>
    <x v="190"/>
    <x v="3"/>
    <x v="15"/>
    <x v="753"/>
    <n v="898805000"/>
    <n v="725427000"/>
    <n v="0.44662769850612472"/>
    <n v="136287000"/>
    <n v="10269000"/>
    <n v="598587000"/>
    <n v="745143000"/>
    <n v="-19716000"/>
    <n v="-1.2138659994385039E-2"/>
    <x v="9"/>
    <x v="85"/>
  </r>
  <r>
    <x v="191"/>
    <x v="0"/>
    <x v="61"/>
    <x v="754"/>
    <n v="39486000000"/>
    <n v="15637000000"/>
    <n v="0.28367469114525701"/>
    <n v="8717000000"/>
    <n v="2197000000"/>
    <n v="906000000"/>
    <n v="11820000000"/>
    <n v="3817000000"/>
    <n v="6.9245142680913599E-2"/>
    <x v="2"/>
    <x v="86"/>
  </r>
  <r>
    <x v="191"/>
    <x v="1"/>
    <x v="22"/>
    <x v="755"/>
    <n v="37168000000"/>
    <n v="14939000000"/>
    <n v="0.28669852419060782"/>
    <n v="9047000000"/>
    <n v="2338000000"/>
    <n v="852000000"/>
    <n v="12237000000"/>
    <n v="2702000000"/>
    <n v="5.1854837161993593E-2"/>
    <x v="2"/>
    <x v="86"/>
  </r>
  <r>
    <x v="191"/>
    <x v="2"/>
    <x v="62"/>
    <x v="756"/>
    <n v="35507000000"/>
    <n v="14616000000"/>
    <n v="0.29160265746264191"/>
    <n v="8419000000"/>
    <n v="2298000000"/>
    <n v="755000000"/>
    <n v="11472000000"/>
    <n v="3144000000"/>
    <n v="6.2725694790814593E-2"/>
    <x v="2"/>
    <x v="86"/>
  </r>
  <r>
    <x v="192"/>
    <x v="0"/>
    <x v="60"/>
    <x v="757"/>
    <n v="86380000000"/>
    <n v="25918000000"/>
    <n v="0.2307966303941299"/>
    <n v="13267000000"/>
    <n v="3135000000"/>
    <n v="1373000000"/>
    <n v="17775000000"/>
    <n v="8143000000"/>
    <n v="7.2512422304938651E-2"/>
    <x v="2"/>
    <x v="2"/>
  </r>
  <r>
    <x v="192"/>
    <x v="1"/>
    <x v="61"/>
    <x v="758"/>
    <n v="45431000000"/>
    <n v="11220000000"/>
    <n v="0.19805475631498115"/>
    <n v="5361000000"/>
    <n v="1298000000"/>
    <n v="129000000"/>
    <n v="6788000000"/>
    <n v="4432000000"/>
    <n v="7.8233393938324125E-2"/>
    <x v="2"/>
    <x v="2"/>
  </r>
  <r>
    <x v="192"/>
    <x v="2"/>
    <x v="22"/>
    <x v="759"/>
    <n v="41524000000"/>
    <n v="9939000000"/>
    <n v="0.19312904416765442"/>
    <n v="4663000000"/>
    <n v="1191000000"/>
    <n v="102000000"/>
    <n v="5956000000"/>
    <n v="3983000000"/>
    <n v="7.7395410294774883E-2"/>
    <x v="2"/>
    <x v="2"/>
  </r>
  <r>
    <x v="192"/>
    <x v="3"/>
    <x v="62"/>
    <x v="760"/>
    <n v="39240000000"/>
    <n v="8998000000"/>
    <n v="0.18653343836809155"/>
    <n v="4019000000"/>
    <n v="1209000000"/>
    <n v="16000000"/>
    <n v="5244000000"/>
    <n v="3754000000"/>
    <n v="7.7822463617894605E-2"/>
    <x v="2"/>
    <x v="2"/>
  </r>
  <r>
    <x v="193"/>
    <x v="0"/>
    <x v="105"/>
    <x v="761"/>
    <n v="1123773000"/>
    <n v="1683341000"/>
    <n v="0.59966962510250743"/>
    <n v="828095000"/>
    <s v=" $-   "/>
    <n v="92407000"/>
    <n v="920502000"/>
    <n v="762839000"/>
    <n v="0.27175205566998706"/>
    <x v="6"/>
    <x v="34"/>
  </r>
  <r>
    <x v="193"/>
    <x v="1"/>
    <x v="106"/>
    <x v="762"/>
    <n v="1179405000"/>
    <n v="1844890000"/>
    <n v="0.61002316242297794"/>
    <n v="830789000"/>
    <s v=" $-   "/>
    <n v="115604000"/>
    <n v="946393000"/>
    <n v="898497000"/>
    <n v="0.2970930415187672"/>
    <x v="6"/>
    <x v="34"/>
  </r>
  <r>
    <x v="193"/>
    <x v="2"/>
    <x v="107"/>
    <x v="763"/>
    <n v="1231104000"/>
    <n v="1847554000"/>
    <n v="0.60011667421324488"/>
    <n v="818091000"/>
    <s v=" $-   "/>
    <n v="159804000"/>
    <n v="977895000"/>
    <n v="869659000"/>
    <n v="0.28247989870911289"/>
    <x v="6"/>
    <x v="34"/>
  </r>
  <r>
    <x v="193"/>
    <x v="3"/>
    <x v="108"/>
    <x v="764"/>
    <n v="1250320000"/>
    <n v="1787833000"/>
    <n v="0.58846048898788172"/>
    <n v="905648000"/>
    <s v=" $-   "/>
    <n v="173598000"/>
    <n v="1079246000"/>
    <n v="708587000"/>
    <n v="0.23322953123163975"/>
    <x v="6"/>
    <x v="34"/>
  </r>
  <r>
    <x v="194"/>
    <x v="0"/>
    <x v="29"/>
    <x v="765"/>
    <n v="7338838000"/>
    <n v="1412816000"/>
    <n v="0.16143417004374261"/>
    <n v="627340000"/>
    <s v=" $-   "/>
    <s v=" $-   "/>
    <n v="627340000"/>
    <n v="785476000"/>
    <n v="8.9751720074856711E-2"/>
    <x v="4"/>
    <x v="40"/>
  </r>
  <r>
    <x v="194"/>
    <x v="1"/>
    <x v="30"/>
    <x v="766"/>
    <n v="7751273000"/>
    <n v="1564983000"/>
    <n v="0.1679841129312033"/>
    <n v="650948000"/>
    <s v=" $-   "/>
    <s v=" $-   "/>
    <n v="650948000"/>
    <n v="914035000"/>
    <n v="9.8111838060267992E-2"/>
    <x v="4"/>
    <x v="40"/>
  </r>
  <r>
    <x v="194"/>
    <x v="2"/>
    <x v="22"/>
    <x v="767"/>
    <n v="7455282000"/>
    <n v="1808581000"/>
    <n v="0.19522967902267119"/>
    <n v="743611000"/>
    <s v=" $-   "/>
    <s v=" $-   "/>
    <n v="743611000"/>
    <n v="1064970000"/>
    <n v="0.11495960162623303"/>
    <x v="4"/>
    <x v="40"/>
  </r>
  <r>
    <x v="194"/>
    <x v="3"/>
    <x v="32"/>
    <x v="768"/>
    <n v="7365049000"/>
    <n v="2158175000"/>
    <n v="0.22662230773947978"/>
    <n v="871974000"/>
    <s v=" $-   "/>
    <s v=" $-   "/>
    <n v="871974000"/>
    <n v="1286201000"/>
    <n v="0.13505940845243167"/>
    <x v="4"/>
    <x v="40"/>
  </r>
  <r>
    <x v="195"/>
    <x v="0"/>
    <x v="109"/>
    <x v="769"/>
    <n v="3385000000"/>
    <n v="1727000000"/>
    <n v="0.33783255086071984"/>
    <n v="914000000"/>
    <s v=" $-   "/>
    <s v=" $-   "/>
    <n v="914000000"/>
    <n v="813000000"/>
    <n v="0.159037558685446"/>
    <x v="2"/>
    <x v="87"/>
  </r>
  <r>
    <x v="195"/>
    <x v="1"/>
    <x v="110"/>
    <x v="770"/>
    <n v="3310000000"/>
    <n v="1702000000"/>
    <n v="0.33958499600957703"/>
    <n v="820000000"/>
    <s v=" $-   "/>
    <s v=" $-   "/>
    <n v="820000000"/>
    <n v="882000000"/>
    <n v="0.17597765363128492"/>
    <x v="2"/>
    <x v="87"/>
  </r>
  <r>
    <x v="195"/>
    <x v="2"/>
    <x v="111"/>
    <x v="771"/>
    <n v="3348000000"/>
    <n v="1735000000"/>
    <n v="0.34133385795789883"/>
    <n v="976000000"/>
    <s v=" $-   "/>
    <s v=" $-   "/>
    <n v="976000000"/>
    <n v="759000000"/>
    <n v="0.14932126696832579"/>
    <x v="2"/>
    <x v="87"/>
  </r>
  <r>
    <x v="195"/>
    <x v="3"/>
    <x v="112"/>
    <x v="772"/>
    <n v="5132000000"/>
    <n v="2335000000"/>
    <n v="0.31270925405115846"/>
    <n v="1186000000"/>
    <s v=" $-   "/>
    <s v=" $-   "/>
    <n v="1186000000"/>
    <n v="1149000000"/>
    <n v="0.1538770590598634"/>
    <x v="2"/>
    <x v="87"/>
  </r>
  <r>
    <x v="196"/>
    <x v="0"/>
    <x v="4"/>
    <x v="773"/>
    <n v="6432454000"/>
    <n v="2507513000"/>
    <n v="0.28048347382042904"/>
    <n v="1873360000"/>
    <s v=" $-   "/>
    <s v=" $-   "/>
    <n v="1873360000"/>
    <n v="634153000"/>
    <n v="7.0934601883877194E-2"/>
    <x v="3"/>
    <x v="4"/>
  </r>
  <r>
    <x v="196"/>
    <x v="1"/>
    <x v="5"/>
    <x v="774"/>
    <n v="6904633000"/>
    <n v="2656014000"/>
    <n v="0.27780693084892683"/>
    <n v="1978960000"/>
    <s v=" $-   "/>
    <s v=" $-   "/>
    <n v="1978960000"/>
    <n v="677054000"/>
    <n v="7.0816755393228098E-2"/>
    <x v="3"/>
    <x v="4"/>
  </r>
  <r>
    <x v="196"/>
    <x v="2"/>
    <x v="97"/>
    <x v="775"/>
    <n v="7460075000"/>
    <n v="2911315000"/>
    <n v="0.28070634697952734"/>
    <n v="2196173000"/>
    <s v=" $-   "/>
    <s v=" $-   "/>
    <n v="2196173000"/>
    <n v="715142000"/>
    <n v="6.8953341837497198E-2"/>
    <x v="3"/>
    <x v="4"/>
  </r>
  <r>
    <x v="196"/>
    <x v="3"/>
    <x v="98"/>
    <x v="776"/>
    <n v="7617460000"/>
    <n v="3012259000"/>
    <n v="0.28338086829952891"/>
    <n v="2243356000"/>
    <s v=" $-   "/>
    <s v=" $-   "/>
    <n v="2243356000"/>
    <n v="768903000"/>
    <n v="7.2335214129366915E-2"/>
    <x v="3"/>
    <x v="4"/>
  </r>
  <r>
    <x v="197"/>
    <x v="0"/>
    <x v="0"/>
    <x v="777"/>
    <n v="1885000000"/>
    <n v="3174000000"/>
    <n v="0.62739671871911451"/>
    <n v="2101000000"/>
    <s v=" $-   "/>
    <n v="722000000"/>
    <n v="2823000000"/>
    <n v="351000000"/>
    <n v="6.938130065230283E-2"/>
    <x v="7"/>
    <x v="14"/>
  </r>
  <r>
    <x v="197"/>
    <x v="1"/>
    <x v="1"/>
    <x v="778"/>
    <n v="1989000000"/>
    <n v="3177000000"/>
    <n v="0.61498257839721249"/>
    <n v="1968000000"/>
    <s v=" $-   "/>
    <n v="697000000"/>
    <n v="2665000000"/>
    <n v="512000000"/>
    <n v="9.910956252419667E-2"/>
    <x v="7"/>
    <x v="14"/>
  </r>
  <r>
    <x v="197"/>
    <x v="2"/>
    <x v="2"/>
    <x v="779"/>
    <n v="2033000000"/>
    <n v="3321000000"/>
    <n v="0.62028389988793431"/>
    <n v="1920000000"/>
    <s v=" $-   "/>
    <n v="701000000"/>
    <n v="2621000000"/>
    <n v="700000000"/>
    <n v="0.13074336944340681"/>
    <x v="7"/>
    <x v="14"/>
  </r>
  <r>
    <x v="197"/>
    <x v="3"/>
    <x v="3"/>
    <x v="780"/>
    <n v="2012000000"/>
    <n v="3375000000"/>
    <n v="0.62650826062743636"/>
    <n v="2011000000"/>
    <s v=" $-   "/>
    <n v="716000000"/>
    <n v="2727000000"/>
    <n v="648000000"/>
    <n v="0.1202895860404678"/>
    <x v="7"/>
    <x v="14"/>
  </r>
  <r>
    <x v="198"/>
    <x v="0"/>
    <x v="0"/>
    <x v="781"/>
    <n v="3784370000"/>
    <n v="2859882000"/>
    <n v="0.43042949003138353"/>
    <n v="1703796000"/>
    <s v=" $-   "/>
    <s v=" $-   "/>
    <n v="1703796000"/>
    <n v="1156086000"/>
    <n v="0.17399791579247748"/>
    <x v="4"/>
    <x v="40"/>
  </r>
  <r>
    <x v="198"/>
    <x v="1"/>
    <x v="1"/>
    <x v="782"/>
    <n v="3865231000"/>
    <n v="3280848000"/>
    <n v="0.45911163310677083"/>
    <n v="1924132000"/>
    <s v=" $-   "/>
    <s v=" $-   "/>
    <n v="1924132000"/>
    <n v="1356716000"/>
    <n v="0.18985460418223757"/>
    <x v="4"/>
    <x v="40"/>
  </r>
  <r>
    <x v="198"/>
    <x v="2"/>
    <x v="2"/>
    <x v="783"/>
    <n v="4085602000"/>
    <n v="3336166000"/>
    <n v="0.44951095210736847"/>
    <n v="1898284000"/>
    <s v=" $-   "/>
    <s v=" $-   "/>
    <n v="1898284000"/>
    <n v="1437882000"/>
    <n v="0.19373847309697637"/>
    <x v="4"/>
    <x v="40"/>
  </r>
  <r>
    <x v="198"/>
    <x v="3"/>
    <x v="3"/>
    <x v="784"/>
    <n v="4003951000"/>
    <n v="3382675000"/>
    <n v="0.45794588760822597"/>
    <n v="1969308000"/>
    <s v=" $-   "/>
    <s v=" $-   "/>
    <n v="1969308000"/>
    <n v="1413367000"/>
    <n v="0.19134135124751139"/>
    <x v="4"/>
    <x v="40"/>
  </r>
  <r>
    <x v="199"/>
    <x v="0"/>
    <x v="1"/>
    <x v="785"/>
    <n v="32564000000"/>
    <n v="8749000000"/>
    <n v="0.21177353375450825"/>
    <s v=" $-   "/>
    <s v=" $-   "/>
    <n v="6688000000"/>
    <n v="6688000000"/>
    <n v="2061000000"/>
    <n v="4.9887444630019609E-2"/>
    <x v="3"/>
    <x v="26"/>
  </r>
  <r>
    <x v="199"/>
    <x v="1"/>
    <x v="2"/>
    <x v="786"/>
    <n v="38166000000"/>
    <n v="10334000000"/>
    <n v="0.2130721649484536"/>
    <s v=" $-   "/>
    <s v=" $-   "/>
    <n v="7972000000"/>
    <n v="7972000000"/>
    <n v="2362000000"/>
    <n v="4.8701030927835051E-2"/>
    <x v="3"/>
    <x v="26"/>
  </r>
  <r>
    <x v="199"/>
    <x v="2"/>
    <x v="3"/>
    <x v="787"/>
    <n v="44269000000"/>
    <n v="10020000000"/>
    <n v="0.18456777616091657"/>
    <s v=" $-   "/>
    <s v=" $-   "/>
    <n v="7673000000"/>
    <n v="7673000000"/>
    <n v="2347000000"/>
    <n v="4.3231593877212697E-2"/>
    <x v="3"/>
    <x v="26"/>
  </r>
  <r>
    <x v="199"/>
    <x v="3"/>
    <x v="28"/>
    <x v="788"/>
    <n v="45007000000"/>
    <n v="9372000000"/>
    <n v="0.17234594236745804"/>
    <s v=" $-   "/>
    <s v=" $-   "/>
    <n v="7631000000"/>
    <n v="7631000000"/>
    <n v="1741000000"/>
    <n v="3.2016035601978708E-2"/>
    <x v="3"/>
    <x v="26"/>
  </r>
  <r>
    <x v="200"/>
    <x v="0"/>
    <x v="0"/>
    <x v="789"/>
    <n v="52513000000"/>
    <n v="50361000000"/>
    <n v="0.48954060306783054"/>
    <n v="22389000000"/>
    <n v="5816000000"/>
    <s v=" $-   "/>
    <n v="28205000000"/>
    <n v="22156000000"/>
    <n v="0.21537025876314714"/>
    <x v="2"/>
    <x v="58"/>
  </r>
  <r>
    <x v="200"/>
    <x v="1"/>
    <x v="1"/>
    <x v="790"/>
    <n v="49683000000"/>
    <n v="48684000000"/>
    <n v="0.49492207752599959"/>
    <n v="22629000000"/>
    <n v="5743000000"/>
    <s v=" $-   "/>
    <n v="28372000000"/>
    <n v="20312000000"/>
    <n v="0.20649201459839173"/>
    <x v="2"/>
    <x v="58"/>
  </r>
  <r>
    <x v="200"/>
    <x v="2"/>
    <x v="2"/>
    <x v="791"/>
    <n v="46386000000"/>
    <n v="46407000000"/>
    <n v="0.50011315508712939"/>
    <n v="22438000000"/>
    <n v="5437000000"/>
    <s v=" $-   "/>
    <n v="27875000000"/>
    <n v="18532000000"/>
    <n v="0.1997133404459388"/>
    <x v="2"/>
    <x v="58"/>
  </r>
  <r>
    <x v="200"/>
    <x v="3"/>
    <x v="3"/>
    <x v="792"/>
    <n v="41057000000"/>
    <n v="40684000000"/>
    <n v="0.4977184032492874"/>
    <n v="19748000000"/>
    <n v="5247000000"/>
    <s v=" $-   "/>
    <n v="24995000000"/>
    <n v="15689000000"/>
    <n v="0.19193550360284312"/>
    <x v="2"/>
    <x v="58"/>
  </r>
  <r>
    <x v="201"/>
    <x v="0"/>
    <x v="0"/>
    <x v="793"/>
    <n v="594190000"/>
    <n v="699148000"/>
    <n v="0.54057639998206186"/>
    <n v="354571000"/>
    <n v="82014000"/>
    <s v=" $-   "/>
    <n v="436585000"/>
    <n v="262563000"/>
    <n v="0.2030118963488276"/>
    <x v="3"/>
    <x v="5"/>
  </r>
  <r>
    <x v="201"/>
    <x v="1"/>
    <x v="1"/>
    <x v="794"/>
    <n v="620940000"/>
    <n v="756118000"/>
    <n v="0.54908217373560153"/>
    <n v="401353000"/>
    <n v="88003000"/>
    <s v=" $-   "/>
    <n v="489356000"/>
    <n v="266762000"/>
    <n v="0.19371878308684165"/>
    <x v="3"/>
    <x v="5"/>
  </r>
  <r>
    <x v="201"/>
    <x v="2"/>
    <x v="2"/>
    <x v="795"/>
    <n v="669691000"/>
    <n v="816116000"/>
    <n v="0.5492745693081269"/>
    <n v="457598000"/>
    <n v="98263000"/>
    <s v=" $-   "/>
    <n v="555861000"/>
    <n v="260255000"/>
    <n v="0.17516070391376537"/>
    <x v="3"/>
    <x v="5"/>
  </r>
  <r>
    <x v="201"/>
    <x v="3"/>
    <x v="3"/>
    <x v="796"/>
    <n v="711622000"/>
    <n v="890270000"/>
    <n v="0.55576156195299053"/>
    <n v="482465000"/>
    <n v="99681000"/>
    <s v=" $-   "/>
    <n v="582146000"/>
    <n v="308124000"/>
    <n v="0.19235004607052161"/>
    <x v="3"/>
    <x v="5"/>
  </r>
  <r>
    <x v="202"/>
    <x v="0"/>
    <x v="0"/>
    <x v="797"/>
    <n v="1645912000"/>
    <n v="1175534000"/>
    <n v="0.4166423883356265"/>
    <n v="453535000"/>
    <n v="233713000"/>
    <s v=" $-   "/>
    <n v="687248000"/>
    <n v="488286000"/>
    <n v="0.17306232336185062"/>
    <x v="8"/>
    <x v="17"/>
  </r>
  <r>
    <x v="202"/>
    <x v="1"/>
    <x v="1"/>
    <x v="798"/>
    <n v="1668691000"/>
    <n v="1284205000"/>
    <n v="0.43489679284336458"/>
    <n v="505877000"/>
    <n v="259838000"/>
    <s v=" $-   "/>
    <n v="765715000"/>
    <n v="518490000"/>
    <n v="0.17558694921866533"/>
    <x v="8"/>
    <x v="17"/>
  </r>
  <r>
    <x v="202"/>
    <x v="2"/>
    <x v="2"/>
    <x v="799"/>
    <n v="1726383000"/>
    <n v="1362150000"/>
    <n v="0.44103462711908858"/>
    <n v="514891000"/>
    <n v="253640000"/>
    <s v=" $-   "/>
    <n v="768531000"/>
    <n v="593619000"/>
    <n v="0.19220095754197866"/>
    <x v="8"/>
    <x v="17"/>
  </r>
  <r>
    <x v="202"/>
    <x v="3"/>
    <x v="3"/>
    <x v="800"/>
    <n v="1671590000"/>
    <n v="1351599000"/>
    <n v="0.44707724194550857"/>
    <n v="509557000"/>
    <n v="246101000"/>
    <s v=" $-   "/>
    <n v="755658000"/>
    <n v="595941000"/>
    <n v="0.19712330257883315"/>
    <x v="8"/>
    <x v="17"/>
  </r>
  <r>
    <x v="203"/>
    <x v="0"/>
    <x v="99"/>
    <x v="801"/>
    <n v="509291000"/>
    <n v="911887000"/>
    <n v="0.64164165220683123"/>
    <n v="397285000"/>
    <n v="276743000"/>
    <s v=" $-   "/>
    <n v="674028000"/>
    <n v="237859000"/>
    <n v="0.16736749372703488"/>
    <x v="3"/>
    <x v="88"/>
  </r>
  <r>
    <x v="203"/>
    <x v="1"/>
    <x v="100"/>
    <x v="802"/>
    <n v="563648000"/>
    <n v="1297710000"/>
    <n v="0.69718452871505643"/>
    <n v="471921000"/>
    <n v="388055000"/>
    <s v=" $-   "/>
    <n v="859976000"/>
    <n v="437734000"/>
    <n v="0.23516916144019581"/>
    <x v="3"/>
    <x v="88"/>
  </r>
  <r>
    <x v="203"/>
    <x v="2"/>
    <x v="113"/>
    <x v="803"/>
    <n v="670472000"/>
    <n v="1549290000"/>
    <n v="0.69795320399213967"/>
    <n v="522046000"/>
    <n v="401527000"/>
    <s v=" $-   "/>
    <n v="923573000"/>
    <n v="625717000"/>
    <n v="0.28188472457858094"/>
    <x v="3"/>
    <x v="88"/>
  </r>
  <r>
    <x v="203"/>
    <x v="3"/>
    <x v="114"/>
    <x v="804"/>
    <n v="731925000"/>
    <n v="1666448000"/>
    <n v="0.69482436635168932"/>
    <n v="584491000"/>
    <n v="504415000"/>
    <s v=" $-   "/>
    <n v="1088906000"/>
    <n v="577542000"/>
    <n v="0.24080574622879761"/>
    <x v="3"/>
    <x v="88"/>
  </r>
  <r>
    <x v="204"/>
    <x v="0"/>
    <x v="5"/>
    <x v="805"/>
    <n v="21187000000"/>
    <n v="31521000000"/>
    <n v="0.5980306594824315"/>
    <n v="8088000000"/>
    <n v="10611000000"/>
    <n v="291000000"/>
    <n v="18990000000"/>
    <n v="12531000000"/>
    <n v="0.23774379600819609"/>
    <x v="2"/>
    <x v="7"/>
  </r>
  <r>
    <x v="204"/>
    <x v="1"/>
    <x v="97"/>
    <x v="806"/>
    <n v="20261000000"/>
    <n v="35609000000"/>
    <n v="0.6373545731161625"/>
    <n v="8136000000"/>
    <n v="11537000000"/>
    <n v="294000000"/>
    <n v="19967000000"/>
    <n v="15642000000"/>
    <n v="0.27997136209056739"/>
    <x v="2"/>
    <x v="7"/>
  </r>
  <r>
    <x v="204"/>
    <x v="2"/>
    <x v="98"/>
    <x v="807"/>
    <n v="20676000000"/>
    <n v="34679000000"/>
    <n v="0.62648360581699936"/>
    <n v="7930000000"/>
    <n v="12128000000"/>
    <n v="265000000"/>
    <n v="20323000000"/>
    <n v="14356000000"/>
    <n v="0.2593442326799747"/>
    <x v="2"/>
    <x v="7"/>
  </r>
  <r>
    <x v="204"/>
    <x v="3"/>
    <x v="28"/>
    <x v="808"/>
    <n v="23196000000"/>
    <n v="36191000000"/>
    <n v="0.60940946671830543"/>
    <n v="8397000000"/>
    <n v="12740000000"/>
    <n v="294000000"/>
    <n v="21431000000"/>
    <n v="14760000000"/>
    <n v="0.24853924259518076"/>
    <x v="2"/>
    <x v="7"/>
  </r>
  <r>
    <x v="205"/>
    <x v="0"/>
    <x v="115"/>
    <x v="809"/>
    <n v="527000000"/>
    <n v="3419000000"/>
    <n v="0.86644703497212361"/>
    <n v="1534000000"/>
    <n v="647000000"/>
    <n v="30000000"/>
    <n v="2211000000"/>
    <n v="1208000000"/>
    <n v="0.30613279270146987"/>
    <x v="2"/>
    <x v="16"/>
  </r>
  <r>
    <x v="205"/>
    <x v="1"/>
    <x v="116"/>
    <x v="810"/>
    <n v="603000000"/>
    <n v="3640000000"/>
    <n v="0.8578835729436719"/>
    <n v="1601000000"/>
    <n v="714000000"/>
    <n v="25000000"/>
    <n v="2340000000"/>
    <n v="1300000000"/>
    <n v="0.30638699033702571"/>
    <x v="2"/>
    <x v="16"/>
  </r>
  <r>
    <x v="205"/>
    <x v="2"/>
    <x v="117"/>
    <x v="811"/>
    <n v="695000000"/>
    <n v="3497000000"/>
    <n v="0.83420801526717558"/>
    <n v="1771000000"/>
    <n v="798000000"/>
    <n v="42000000"/>
    <n v="2611000000"/>
    <n v="886000000"/>
    <n v="0.21135496183206107"/>
    <x v="2"/>
    <x v="16"/>
  </r>
  <r>
    <x v="205"/>
    <x v="3"/>
    <x v="73"/>
    <x v="812"/>
    <n v="730000000"/>
    <n v="3964000000"/>
    <n v="0.84448231785257777"/>
    <n v="1807000000"/>
    <n v="881000000"/>
    <n v="34000000"/>
    <n v="2722000000"/>
    <n v="1242000000"/>
    <n v="0.26459309757136773"/>
    <x v="2"/>
    <x v="16"/>
  </r>
  <r>
    <x v="206"/>
    <x v="0"/>
    <x v="0"/>
    <x v="813"/>
    <n v="15287000000"/>
    <n v="6565000000"/>
    <n v="0.30043016657514188"/>
    <n v="3303000000"/>
    <s v=" $-   "/>
    <n v="1473000000"/>
    <n v="4776000000"/>
    <n v="1789000000"/>
    <n v="8.1868936481786558E-2"/>
    <x v="8"/>
    <x v="32"/>
  </r>
  <r>
    <x v="206"/>
    <x v="1"/>
    <x v="1"/>
    <x v="814"/>
    <n v="16282000000"/>
    <n v="7201000000"/>
    <n v="0.30664736192138997"/>
    <n v="3557000000"/>
    <s v=" $-   "/>
    <n v="1531000000"/>
    <n v="5088000000"/>
    <n v="2113000000"/>
    <n v="8.9979985521441042E-2"/>
    <x v="8"/>
    <x v="32"/>
  </r>
  <r>
    <x v="206"/>
    <x v="2"/>
    <x v="2"/>
    <x v="815"/>
    <n v="16254000000"/>
    <n v="7363000000"/>
    <n v="0.31176694753779055"/>
    <n v="3494000000"/>
    <s v=" $-   "/>
    <n v="1406000000"/>
    <n v="4900000000"/>
    <n v="2463000000"/>
    <n v="0.10428928314349832"/>
    <x v="8"/>
    <x v="32"/>
  </r>
  <r>
    <x v="206"/>
    <x v="3"/>
    <x v="3"/>
    <x v="816"/>
    <n v="15468000000"/>
    <n v="6897000000"/>
    <n v="0.30838363514419853"/>
    <n v="3219000000"/>
    <s v=" $-   "/>
    <n v="1294000000"/>
    <n v="4513000000"/>
    <n v="2384000000"/>
    <n v="0.10659512631343618"/>
    <x v="8"/>
    <x v="32"/>
  </r>
  <r>
    <x v="207"/>
    <x v="0"/>
    <x v="0"/>
    <x v="817"/>
    <n v="0"/>
    <n v="6956200000"/>
    <n v="1"/>
    <n v="6279100000"/>
    <n v="0"/>
    <n v="0"/>
    <n v="6279100000"/>
    <n v="677100000"/>
    <n v="9.7337626865242513E-2"/>
    <x v="1"/>
    <x v="89"/>
  </r>
  <r>
    <x v="207"/>
    <x v="1"/>
    <x v="1"/>
    <x v="818"/>
    <n v="0"/>
    <n v="7122300000"/>
    <n v="1"/>
    <n v="6463400000"/>
    <n v="0"/>
    <n v="0"/>
    <n v="6463400000"/>
    <n v="658900000"/>
    <n v="9.2512250256237452E-2"/>
    <x v="1"/>
    <x v="89"/>
  </r>
  <r>
    <x v="207"/>
    <x v="2"/>
    <x v="2"/>
    <x v="819"/>
    <n v="0"/>
    <n v="7537100000"/>
    <n v="1"/>
    <n v="6748500000"/>
    <n v="0"/>
    <n v="0"/>
    <n v="6748500000"/>
    <n v="788600000"/>
    <n v="0.10462910137851428"/>
    <x v="1"/>
    <x v="89"/>
  </r>
  <r>
    <x v="207"/>
    <x v="3"/>
    <x v="3"/>
    <x v="820"/>
    <n v="0"/>
    <n v="7613800000"/>
    <n v="1"/>
    <n v="6742700000"/>
    <n v="0"/>
    <n v="0"/>
    <n v="6742700000"/>
    <n v="871100000"/>
    <n v="0.11441067535264914"/>
    <x v="1"/>
    <x v="89"/>
  </r>
  <r>
    <x v="208"/>
    <x v="0"/>
    <x v="0"/>
    <x v="821"/>
    <n v="1277113000"/>
    <n v="1726842000"/>
    <n v="0.57485614797824869"/>
    <n v="850371000"/>
    <s v=" $-   "/>
    <n v="316344000"/>
    <n v="1166715000"/>
    <n v="560127000"/>
    <n v="0.18646317937519039"/>
    <x v="7"/>
    <x v="14"/>
  </r>
  <r>
    <x v="208"/>
    <x v="1"/>
    <x v="1"/>
    <x v="822"/>
    <n v="1288878000"/>
    <n v="1735745000"/>
    <n v="0.57387152051677182"/>
    <n v="924031000"/>
    <s v=" $-   "/>
    <n v="322037000"/>
    <n v="1246068000"/>
    <n v="489677000"/>
    <n v="0.16189687111418513"/>
    <x v="7"/>
    <x v="14"/>
  </r>
  <r>
    <x v="208"/>
    <x v="2"/>
    <x v="2"/>
    <x v="823"/>
    <n v="1344636000"/>
    <n v="1773057000"/>
    <n v="0.56870801583093655"/>
    <n v="869572000"/>
    <s v=" $-   "/>
    <n v="353143000"/>
    <n v="1222715000"/>
    <n v="550342000"/>
    <n v="0.1765221912484648"/>
    <x v="7"/>
    <x v="14"/>
  </r>
  <r>
    <x v="208"/>
    <x v="3"/>
    <x v="3"/>
    <x v="824"/>
    <n v="1290025000"/>
    <n v="1717951000"/>
    <n v="0.57113188403098958"/>
    <n v="844960000"/>
    <s v=" $-   "/>
    <n v="345464000"/>
    <n v="1190424000"/>
    <n v="527527000"/>
    <n v="0.17537606683032045"/>
    <x v="7"/>
    <x v="14"/>
  </r>
  <r>
    <x v="209"/>
    <x v="0"/>
    <x v="1"/>
    <x v="825"/>
    <n v="670900000"/>
    <n v="1594200000"/>
    <n v="0.7038099863140701"/>
    <n v="574000000"/>
    <n v="167700000"/>
    <s v=" $-   "/>
    <n v="741700000"/>
    <n v="852500000"/>
    <n v="0.37636307447794798"/>
    <x v="3"/>
    <x v="5"/>
  </r>
  <r>
    <x v="209"/>
    <x v="1"/>
    <x v="2"/>
    <x v="826"/>
    <n v="717900000"/>
    <n v="1413800000"/>
    <n v="0.66322653281418587"/>
    <n v="691000000"/>
    <n v="178000000"/>
    <s v=" $-   "/>
    <n v="869000000"/>
    <n v="544800000"/>
    <n v="0.25557067129521038"/>
    <x v="3"/>
    <x v="5"/>
  </r>
  <r>
    <x v="209"/>
    <x v="2"/>
    <x v="3"/>
    <x v="827"/>
    <n v="806500000"/>
    <n v="1577900000"/>
    <n v="0.66175977185036072"/>
    <n v="640500000"/>
    <n v="197400000"/>
    <s v=" $-   "/>
    <n v="837900000"/>
    <n v="740000000"/>
    <n v="0.31035061231337024"/>
    <x v="3"/>
    <x v="5"/>
  </r>
  <r>
    <x v="209"/>
    <x v="3"/>
    <x v="28"/>
    <x v="828"/>
    <n v="814300000"/>
    <n v="1890100000"/>
    <n v="0.69889809199822506"/>
    <n v="705300000"/>
    <n v="239600000"/>
    <s v=" $-   "/>
    <n v="944900000"/>
    <n v="945200000"/>
    <n v="0.34950451116698711"/>
    <x v="3"/>
    <x v="5"/>
  </r>
  <r>
    <x v="210"/>
    <x v="0"/>
    <x v="1"/>
    <x v="829"/>
    <n v="8554000000"/>
    <n v="5581000000"/>
    <n v="0.39483551467987266"/>
    <n v="2815000000"/>
    <s v=" $-   "/>
    <n v="250000000"/>
    <n v="3065000000"/>
    <n v="2516000000"/>
    <n v="0.17799787760877256"/>
    <x v="0"/>
    <x v="52"/>
  </r>
  <r>
    <x v="210"/>
    <x v="1"/>
    <x v="2"/>
    <x v="830"/>
    <n v="8673000000"/>
    <n v="5811000000"/>
    <n v="0.40120132560066279"/>
    <n v="2678000000"/>
    <s v=" $-   "/>
    <n v="245000000"/>
    <n v="2923000000"/>
    <n v="2888000000"/>
    <n v="0.19939243302954984"/>
    <x v="0"/>
    <x v="52"/>
  </r>
  <r>
    <x v="210"/>
    <x v="2"/>
    <x v="3"/>
    <x v="831"/>
    <n v="7888000000"/>
    <n v="5517000000"/>
    <n v="0.41156284968295409"/>
    <n v="2417000000"/>
    <s v=" $-   "/>
    <n v="233000000"/>
    <n v="2650000000"/>
    <n v="2867000000"/>
    <n v="0.21387541961954495"/>
    <x v="0"/>
    <x v="52"/>
  </r>
  <r>
    <x v="210"/>
    <x v="3"/>
    <x v="28"/>
    <x v="832"/>
    <n v="7896000000"/>
    <n v="5703000000"/>
    <n v="0.41936907125523937"/>
    <n v="2415000000"/>
    <s v=" $-   "/>
    <n v="224000000"/>
    <n v="2639000000"/>
    <n v="3064000000"/>
    <n v="0.22531068460916243"/>
    <x v="0"/>
    <x v="52"/>
  </r>
  <r>
    <x v="211"/>
    <x v="0"/>
    <x v="0"/>
    <x v="833"/>
    <n v="0"/>
    <n v="4050400000"/>
    <n v="1"/>
    <n v="3207800000"/>
    <n v="0"/>
    <n v="0"/>
    <n v="3207800000"/>
    <n v="842600000"/>
    <n v="0.20802883665810784"/>
    <x v="6"/>
    <x v="22"/>
  </r>
  <r>
    <x v="211"/>
    <x v="1"/>
    <x v="1"/>
    <x v="834"/>
    <n v="0"/>
    <n v="4644600000"/>
    <n v="1"/>
    <n v="3524400000"/>
    <n v="0"/>
    <n v="0"/>
    <n v="3524400000"/>
    <n v="1120200000"/>
    <n v="0.24118330964991602"/>
    <x v="6"/>
    <x v="22"/>
  </r>
  <r>
    <x v="211"/>
    <x v="2"/>
    <x v="2"/>
    <x v="835"/>
    <n v="0"/>
    <n v="5147100000"/>
    <n v="1"/>
    <n v="3870200000"/>
    <n v="0"/>
    <n v="0"/>
    <n v="3870200000"/>
    <n v="1276900000"/>
    <n v="0.24808144391987721"/>
    <x v="6"/>
    <x v="22"/>
  </r>
  <r>
    <x v="211"/>
    <x v="3"/>
    <x v="3"/>
    <x v="836"/>
    <n v="0"/>
    <n v="5122900000"/>
    <n v="1"/>
    <n v="3764500000"/>
    <n v="0"/>
    <n v="0"/>
    <n v="3764500000"/>
    <n v="1358400000"/>
    <n v="0.26516231041011928"/>
    <x v="6"/>
    <x v="22"/>
  </r>
  <r>
    <x v="212"/>
    <x v="0"/>
    <x v="0"/>
    <x v="837"/>
    <n v="3230857000"/>
    <n v="1824123000"/>
    <n v="0.36085662059988366"/>
    <n v="1064757000"/>
    <s v=" $-   "/>
    <n v="229166000"/>
    <n v="1293923000"/>
    <n v="530200000"/>
    <n v="0.10488666621826397"/>
    <x v="0"/>
    <x v="90"/>
  </r>
  <r>
    <x v="212"/>
    <x v="1"/>
    <x v="1"/>
    <x v="838"/>
    <n v="3570801000"/>
    <n v="2013770000"/>
    <n v="0.36059529013061165"/>
    <n v="1183682000"/>
    <s v=" $-   "/>
    <n v="253380000"/>
    <n v="1437062000"/>
    <n v="576708000"/>
    <n v="0.10326809346680345"/>
    <x v="0"/>
    <x v="90"/>
  </r>
  <r>
    <x v="212"/>
    <x v="2"/>
    <x v="2"/>
    <x v="839"/>
    <n v="3898403000"/>
    <n v="2267038000"/>
    <n v="0.36770086681552872"/>
    <n v="1341000000"/>
    <s v=" $-   "/>
    <n v="294496000"/>
    <n v="1635496000"/>
    <n v="631542000"/>
    <n v="0.10243257538268552"/>
    <x v="0"/>
    <x v="90"/>
  </r>
  <r>
    <x v="212"/>
    <x v="3"/>
    <x v="3"/>
    <x v="840"/>
    <n v="3665578000"/>
    <n v="2522068000"/>
    <n v="0.40759733184477587"/>
    <n v="1466761000"/>
    <s v=" $-   "/>
    <n v="339613000"/>
    <n v="1806374000"/>
    <n v="715694000"/>
    <n v="0.11566498794533495"/>
    <x v="0"/>
    <x v="90"/>
  </r>
  <r>
    <x v="213"/>
    <x v="0"/>
    <x v="118"/>
    <x v="841"/>
    <n v="9976057000"/>
    <n v="1842319000"/>
    <n v="0.1558859694428405"/>
    <n v="1173340000"/>
    <s v=" $-   "/>
    <s v=" $-   "/>
    <n v="1173340000"/>
    <n v="668979000"/>
    <n v="5.6604985321164258E-2"/>
    <x v="0"/>
    <x v="53"/>
  </r>
  <r>
    <x v="213"/>
    <x v="1"/>
    <x v="119"/>
    <x v="842"/>
    <n v="10621373000"/>
    <n v="2073784000"/>
    <n v="0.16335237130190672"/>
    <n v="1545716000"/>
    <s v=" $-   "/>
    <s v=" $-   "/>
    <n v="1545716000"/>
    <n v="528068000"/>
    <n v="4.1596019647492349E-2"/>
    <x v="0"/>
    <x v="53"/>
  </r>
  <r>
    <x v="213"/>
    <x v="2"/>
    <x v="120"/>
    <x v="843"/>
    <n v="10146494000"/>
    <n v="1968338000"/>
    <n v="0.1624734045011933"/>
    <n v="1522811000"/>
    <s v=" $-   "/>
    <s v=" $-   "/>
    <n v="1522811000"/>
    <n v="445527000"/>
    <n v="3.6775334565101687E-2"/>
    <x v="0"/>
    <x v="53"/>
  </r>
  <r>
    <x v="213"/>
    <x v="3"/>
    <x v="15"/>
    <x v="844"/>
    <n v="9196326000"/>
    <n v="1767831000"/>
    <n v="0.16123729348275473"/>
    <n v="1429233000"/>
    <s v=" $-   "/>
    <s v=" $-   "/>
    <n v="1429233000"/>
    <n v="338598000"/>
    <n v="3.0882264819812412E-2"/>
    <x v="0"/>
    <x v="53"/>
  </r>
  <r>
    <x v="214"/>
    <x v="0"/>
    <x v="0"/>
    <x v="845"/>
    <n v="1656600000"/>
    <n v="2708800000"/>
    <n v="0.62051587483392123"/>
    <n v="1252300000"/>
    <n v="1101600000"/>
    <s v=" $-   "/>
    <n v="2353900000"/>
    <n v="354900000"/>
    <n v="8.1298391899940439E-2"/>
    <x v="2"/>
    <x v="57"/>
  </r>
  <r>
    <x v="214"/>
    <x v="1"/>
    <x v="1"/>
    <x v="846"/>
    <n v="1727700000"/>
    <n v="2941400000"/>
    <n v="0.62997151485296954"/>
    <n v="1293200000"/>
    <n v="1043200000"/>
    <s v=" $-   "/>
    <n v="2336400000"/>
    <n v="605000000"/>
    <n v="0.12957529288299671"/>
    <x v="2"/>
    <x v="57"/>
  </r>
  <r>
    <x v="214"/>
    <x v="2"/>
    <x v="2"/>
    <x v="847"/>
    <n v="1768900000"/>
    <n v="2858200000"/>
    <n v="0.61770871604244559"/>
    <n v="1254700000"/>
    <n v="1006200000"/>
    <s v=" $-   "/>
    <n v="2260900000"/>
    <n v="597300000"/>
    <n v="0.12908733331892547"/>
    <x v="2"/>
    <x v="57"/>
  </r>
  <r>
    <x v="214"/>
    <x v="3"/>
    <x v="3"/>
    <x v="848"/>
    <n v="1779200000"/>
    <n v="3078600000"/>
    <n v="0.6337436699740624"/>
    <n v="1172700000"/>
    <n v="994500000"/>
    <s v=" $-   "/>
    <n v="2167200000"/>
    <n v="911400000"/>
    <n v="0.18761579315739635"/>
    <x v="2"/>
    <x v="57"/>
  </r>
  <r>
    <x v="215"/>
    <x v="0"/>
    <x v="0"/>
    <x v="849"/>
    <n v="0"/>
    <n v="93646000000"/>
    <n v="1"/>
    <n v="64729000000"/>
    <n v="0"/>
    <n v="3385000000"/>
    <n v="68114000000"/>
    <n v="25532000000"/>
    <n v="0.27264378617346174"/>
    <x v="6"/>
    <x v="35"/>
  </r>
  <r>
    <x v="215"/>
    <x v="1"/>
    <x v="1"/>
    <x v="850"/>
    <n v="0"/>
    <n v="97142000000"/>
    <n v="1"/>
    <n v="70467000000"/>
    <n v="0"/>
    <n v="225000000"/>
    <n v="70692000000"/>
    <n v="26450000000"/>
    <n v="0.27228181425130221"/>
    <x v="6"/>
    <x v="35"/>
  </r>
  <r>
    <x v="215"/>
    <x v="2"/>
    <x v="2"/>
    <x v="851"/>
    <n v="0"/>
    <n v="91973000000"/>
    <n v="1"/>
    <n v="61274000000"/>
    <n v="0"/>
    <n v="3139000000"/>
    <n v="64413000000"/>
    <n v="27560000000"/>
    <n v="0.29965315907929502"/>
    <x v="6"/>
    <x v="35"/>
  </r>
  <r>
    <x v="215"/>
    <x v="3"/>
    <x v="3"/>
    <x v="852"/>
    <n v="0"/>
    <n v="89716000000"/>
    <n v="1"/>
    <n v="59014000000"/>
    <n v="0"/>
    <n v="3827000000"/>
    <n v="62841000000"/>
    <n v="26875000000"/>
    <n v="0.29955637790360695"/>
    <x v="6"/>
    <x v="35"/>
  </r>
  <r>
    <x v="216"/>
    <x v="0"/>
    <x v="92"/>
    <x v="853"/>
    <n v="7432000000"/>
    <n v="4702000000"/>
    <n v="0.38750618097906708"/>
    <n v="3357000000"/>
    <s v=" $-   "/>
    <s v=" $-   "/>
    <n v="3357000000"/>
    <n v="1345000000"/>
    <n v="0.11084555793637713"/>
    <x v="1"/>
    <x v="91"/>
  </r>
  <r>
    <x v="216"/>
    <x v="1"/>
    <x v="46"/>
    <x v="854"/>
    <n v="7737000000"/>
    <n v="4803000000"/>
    <n v="0.3830143540669857"/>
    <n v="3453000000"/>
    <s v=" $-   "/>
    <s v=" $-   "/>
    <n v="3453000000"/>
    <n v="1350000000"/>
    <n v="0.1076555023923445"/>
    <x v="1"/>
    <x v="91"/>
  </r>
  <r>
    <x v="216"/>
    <x v="2"/>
    <x v="26"/>
    <x v="855"/>
    <n v="8406000000"/>
    <n v="5100000000"/>
    <n v="0.3776099511328298"/>
    <n v="3777000000"/>
    <s v=" $-   "/>
    <s v=" $-   "/>
    <n v="3777000000"/>
    <n v="1323000000"/>
    <n v="9.7956463793869394E-2"/>
    <x v="1"/>
    <x v="91"/>
  </r>
  <r>
    <x v="216"/>
    <x v="3"/>
    <x v="47"/>
    <x v="856"/>
    <n v="9168000000"/>
    <n v="5269000000"/>
    <n v="0.36496502043360812"/>
    <n v="4168000000"/>
    <s v=" $-   "/>
    <s v=" $-   "/>
    <n v="4168000000"/>
    <n v="1101000000"/>
    <n v="7.6262381381173375E-2"/>
    <x v="1"/>
    <x v="91"/>
  </r>
  <r>
    <x v="217"/>
    <x v="0"/>
    <x v="4"/>
    <x v="857"/>
    <n v="8763000000"/>
    <n v="5434000000"/>
    <n v="0.38275692047615695"/>
    <n v="3872000000"/>
    <s v=" $-   "/>
    <s v=" $-   "/>
    <n v="3872000000"/>
    <n v="1562000000"/>
    <n v="0.11002324434739734"/>
    <x v="4"/>
    <x v="40"/>
  </r>
  <r>
    <x v="217"/>
    <x v="1"/>
    <x v="5"/>
    <x v="858"/>
    <n v="8689000000"/>
    <n v="6103000000"/>
    <n v="0.41258788534342883"/>
    <n v="3266000000"/>
    <s v=" $-   "/>
    <s v=" $-   "/>
    <n v="3266000000"/>
    <n v="2837000000"/>
    <n v="0.19179286100594917"/>
    <x v="4"/>
    <x v="40"/>
  </r>
  <r>
    <x v="217"/>
    <x v="2"/>
    <x v="6"/>
    <x v="859"/>
    <n v="9517000000"/>
    <n v="5063000000"/>
    <n v="0.34725651577503425"/>
    <n v="4039000000"/>
    <s v=" $-   "/>
    <s v=" $-   "/>
    <n v="4039000000"/>
    <n v="1024000000"/>
    <n v="7.0233196159122088E-2"/>
    <x v="4"/>
    <x v="40"/>
  </r>
  <r>
    <x v="217"/>
    <x v="3"/>
    <x v="7"/>
    <x v="860"/>
    <n v="8844000000"/>
    <n v="4681000000"/>
    <n v="0.34609981515711641"/>
    <n v="3590000000"/>
    <s v=" $-   "/>
    <s v=" $-   "/>
    <n v="3590000000"/>
    <n v="1091000000"/>
    <n v="8.0665434380776335E-2"/>
    <x v="4"/>
    <x v="40"/>
  </r>
  <r>
    <x v="218"/>
    <x v="0"/>
    <x v="12"/>
    <x v="861"/>
    <n v="1073447000"/>
    <n v="214130000"/>
    <n v="0.16630461712192746"/>
    <n v="174085000"/>
    <s v=" $-   "/>
    <n v="12784000"/>
    <n v="186869000"/>
    <n v="27261000"/>
    <n v="2.1172326004580695E-2"/>
    <x v="6"/>
    <x v="35"/>
  </r>
  <r>
    <x v="218"/>
    <x v="1"/>
    <x v="13"/>
    <x v="862"/>
    <n v="1200308000"/>
    <n v="263459000"/>
    <n v="0.17998697880195413"/>
    <n v="194491000"/>
    <s v=" $-   "/>
    <n v="13279000"/>
    <n v="207770000"/>
    <n v="55689000"/>
    <n v="3.8044989400635484E-2"/>
    <x v="6"/>
    <x v="35"/>
  </r>
  <r>
    <x v="218"/>
    <x v="2"/>
    <x v="14"/>
    <x v="863"/>
    <n v="1354969000"/>
    <n v="272444000"/>
    <n v="0.16740925628589665"/>
    <n v="207519000"/>
    <s v=" $-   "/>
    <n v="13338000"/>
    <n v="220857000"/>
    <n v="51587000"/>
    <n v="3.1698775909987202E-2"/>
    <x v="6"/>
    <x v="35"/>
  </r>
  <r>
    <x v="218"/>
    <x v="3"/>
    <x v="15"/>
    <x v="864"/>
    <n v="1524907000"/>
    <n v="297207000"/>
    <n v="0.16311108964642174"/>
    <n v="224088000"/>
    <s v=" $-   "/>
    <n v="13794000"/>
    <n v="237882000"/>
    <n v="59325000"/>
    <n v="3.2558336086545625E-2"/>
    <x v="6"/>
    <x v="35"/>
  </r>
  <r>
    <x v="219"/>
    <x v="0"/>
    <x v="0"/>
    <x v="865"/>
    <n v="206974000"/>
    <n v="586399000"/>
    <n v="0.7391214472889801"/>
    <n v="123524000"/>
    <s v=" $-   "/>
    <n v="214827000"/>
    <n v="338351000"/>
    <n v="248048000"/>
    <n v="0.31264991372280126"/>
    <x v="7"/>
    <x v="14"/>
  </r>
  <r>
    <x v="219"/>
    <x v="1"/>
    <x v="1"/>
    <x v="866"/>
    <n v="221498000"/>
    <n v="640029000"/>
    <n v="0.74290068680377974"/>
    <n v="127470000"/>
    <s v=" $-   "/>
    <n v="224713000"/>
    <n v="352183000"/>
    <n v="287846000"/>
    <n v="0.33411140916071114"/>
    <x v="7"/>
    <x v="14"/>
  </r>
  <r>
    <x v="219"/>
    <x v="2"/>
    <x v="2"/>
    <x v="867"/>
    <n v="258617000"/>
    <n v="735280000"/>
    <n v="0.73979496869393913"/>
    <n v="122201000"/>
    <s v=" $-   "/>
    <n v="258074000"/>
    <n v="380275000"/>
    <n v="355005000"/>
    <n v="0.35718489944129017"/>
    <x v="7"/>
    <x v="14"/>
  </r>
  <r>
    <x v="219"/>
    <x v="3"/>
    <x v="3"/>
    <x v="868"/>
    <n v="304477000"/>
    <n v="862292000"/>
    <n v="0.73904260397730825"/>
    <n v="122735000"/>
    <s v=" $-   "/>
    <n v="344527000"/>
    <n v="467262000"/>
    <n v="395030000"/>
    <n v="0.33856744565548108"/>
    <x v="7"/>
    <x v="14"/>
  </r>
  <r>
    <x v="220"/>
    <x v="0"/>
    <x v="52"/>
    <x v="869"/>
    <n v="1237452000"/>
    <n v="1605329000"/>
    <n v="0.56470371794380214"/>
    <n v="387812000"/>
    <n v="487832000"/>
    <s v=" $-   "/>
    <n v="875644000"/>
    <n v="729685000"/>
    <n v="0.25667999047411671"/>
    <x v="2"/>
    <x v="20"/>
  </r>
  <r>
    <x v="220"/>
    <x v="1"/>
    <x v="53"/>
    <x v="870"/>
    <n v="1232962000"/>
    <n v="1696446000"/>
    <n v="0.5791088165253867"/>
    <n v="384907000"/>
    <n v="539469000"/>
    <s v=" $-   "/>
    <n v="924376000"/>
    <n v="772070000"/>
    <n v="0.26355837083806694"/>
    <x v="2"/>
    <x v="20"/>
  </r>
  <r>
    <x v="220"/>
    <x v="2"/>
    <x v="54"/>
    <x v="871"/>
    <n v="1215229000"/>
    <n v="1598820000"/>
    <n v="0.56815641802967898"/>
    <n v="406864000"/>
    <n v="530616000"/>
    <s v=" $-   "/>
    <n v="937480000"/>
    <n v="661340000"/>
    <n v="0.2350136760234097"/>
    <x v="2"/>
    <x v="20"/>
  </r>
  <r>
    <x v="220"/>
    <x v="3"/>
    <x v="55"/>
    <x v="872"/>
    <n v="1163391000"/>
    <n v="1821102000"/>
    <n v="0.61018806209295851"/>
    <n v="379399000"/>
    <n v="481258000"/>
    <s v=" $-   "/>
    <n v="860657000"/>
    <n v="960445000"/>
    <n v="0.32181177841596548"/>
    <x v="2"/>
    <x v="20"/>
  </r>
  <r>
    <x v="221"/>
    <x v="0"/>
    <x v="1"/>
    <x v="873"/>
    <n v="12952000000"/>
    <n v="6609000000"/>
    <n v="0.33786616226164301"/>
    <n v="3706000000"/>
    <s v=" $-   "/>
    <s v=" $-   "/>
    <n v="3706000000"/>
    <n v="2903000000"/>
    <n v="0.14840754562650171"/>
    <x v="4"/>
    <x v="47"/>
  </r>
  <r>
    <x v="221"/>
    <x v="1"/>
    <x v="2"/>
    <x v="874"/>
    <n v="13041000000"/>
    <n v="6683000000"/>
    <n v="0.33882579598458729"/>
    <n v="4162000000"/>
    <s v=" $-   "/>
    <s v=" $-   "/>
    <n v="4162000000"/>
    <n v="2521000000"/>
    <n v="0.12781383086595011"/>
    <x v="4"/>
    <x v="47"/>
  </r>
  <r>
    <x v="221"/>
    <x v="2"/>
    <x v="3"/>
    <x v="875"/>
    <n v="11967000000"/>
    <n v="6624000000"/>
    <n v="0.35630143617879617"/>
    <n v="5011000000"/>
    <s v=" $-   "/>
    <s v=" $-   "/>
    <n v="5011000000"/>
    <n v="1613000000"/>
    <n v="8.676241191974611E-2"/>
    <x v="4"/>
    <x v="47"/>
  </r>
  <r>
    <x v="221"/>
    <x v="3"/>
    <x v="28"/>
    <x v="876"/>
    <n v="11551000000"/>
    <n v="6651000000"/>
    <n v="0.36539940665860893"/>
    <n v="3334000000"/>
    <s v=" $-   "/>
    <s v=" $-   "/>
    <n v="3334000000"/>
    <n v="3317000000"/>
    <n v="0.18223272167893639"/>
    <x v="4"/>
    <x v="47"/>
  </r>
  <r>
    <x v="222"/>
    <x v="0"/>
    <x v="1"/>
    <x v="877"/>
    <n v="7365000000"/>
    <n v="6705000000"/>
    <n v="0.47654584221748397"/>
    <n v="1007000000"/>
    <s v=" $-   "/>
    <n v="1806000000"/>
    <n v="2813000000"/>
    <n v="3892000000"/>
    <n v="0.27661691542288558"/>
    <x v="9"/>
    <x v="92"/>
  </r>
  <r>
    <x v="222"/>
    <x v="1"/>
    <x v="2"/>
    <x v="878"/>
    <n v="8435000000"/>
    <n v="7791000000"/>
    <n v="0.4801553062985332"/>
    <n v="1029000000"/>
    <s v=" $-   "/>
    <n v="2040000000"/>
    <n v="3069000000"/>
    <n v="4722000000"/>
    <n v="0.29101442129914951"/>
    <x v="9"/>
    <x v="92"/>
  </r>
  <r>
    <x v="222"/>
    <x v="2"/>
    <x v="3"/>
    <x v="879"/>
    <n v="6452000000"/>
    <n v="7951000000"/>
    <n v="0.55203776990904674"/>
    <n v="1126000000"/>
    <s v=" $-   "/>
    <n v="2309000000"/>
    <n v="3435000000"/>
    <n v="4516000000"/>
    <n v="0.31354578907172115"/>
    <x v="9"/>
    <x v="92"/>
  </r>
  <r>
    <x v="222"/>
    <x v="3"/>
    <x v="28"/>
    <x v="880"/>
    <n v="5801000000"/>
    <n v="7257000000"/>
    <n v="0.5557512635931996"/>
    <n v="1089000000"/>
    <s v=" $-   "/>
    <n v="2209000000"/>
    <n v="3298000000"/>
    <n v="3959000000"/>
    <n v="0.30318578649104"/>
    <x v="9"/>
    <x v="92"/>
  </r>
  <r>
    <x v="223"/>
    <x v="0"/>
    <x v="121"/>
    <x v="881"/>
    <n v="9498456000"/>
    <n v="1464362000"/>
    <n v="0.13357532707375053"/>
    <n v="731767000"/>
    <s v=" $-   "/>
    <s v=" $-   "/>
    <n v="731767000"/>
    <n v="732595000"/>
    <n v="6.6825427549741315E-2"/>
    <x v="1"/>
    <x v="25"/>
  </r>
  <r>
    <x v="223"/>
    <x v="1"/>
    <x v="122"/>
    <x v="882"/>
    <n v="10925598000"/>
    <n v="1648701000"/>
    <n v="0.13111673263058243"/>
    <n v="819048000"/>
    <s v=" $-   "/>
    <s v=" $-   "/>
    <n v="819048000"/>
    <n v="829653000"/>
    <n v="6.5980059802936128E-2"/>
    <x v="1"/>
    <x v="25"/>
  </r>
  <r>
    <x v="223"/>
    <x v="2"/>
    <x v="43"/>
    <x v="883"/>
    <n v="12381189000"/>
    <n v="1887527000"/>
    <n v="0.13228429243388118"/>
    <n v="890431000"/>
    <s v=" $-   "/>
    <s v=" $-   "/>
    <n v="890431000"/>
    <n v="997096000"/>
    <n v="6.9879868658118918E-2"/>
    <x v="1"/>
    <x v="25"/>
  </r>
  <r>
    <x v="223"/>
    <x v="3"/>
    <x v="123"/>
    <x v="884"/>
    <n v="13130915000"/>
    <n v="2018760000"/>
    <n v="0.13325434374004719"/>
    <n v="959899000"/>
    <s v=" $-   "/>
    <s v=" $-   "/>
    <n v="959899000"/>
    <n v="1058861000"/>
    <n v="6.9893314543051255E-2"/>
    <x v="1"/>
    <x v="25"/>
  </r>
  <r>
    <x v="224"/>
    <x v="0"/>
    <x v="0"/>
    <x v="885"/>
    <n v="19053000000"/>
    <n v="28964000000"/>
    <n v="0.60320303225940819"/>
    <n v="18185000000"/>
    <s v=" $-   "/>
    <s v=" $-   "/>
    <n v="18185000000"/>
    <n v="10779000000"/>
    <n v="0.22448299560572296"/>
    <x v="4"/>
    <x v="69"/>
  </r>
  <r>
    <x v="224"/>
    <x v="1"/>
    <x v="1"/>
    <x v="886"/>
    <n v="18421000000"/>
    <n v="28433000000"/>
    <n v="0.60684253212105688"/>
    <n v="18205000000"/>
    <s v=" $-   "/>
    <s v=" $-   "/>
    <n v="18205000000"/>
    <n v="10228000000"/>
    <n v="0.21829512955137234"/>
    <x v="4"/>
    <x v="69"/>
  </r>
  <r>
    <x v="224"/>
    <x v="2"/>
    <x v="2"/>
    <x v="887"/>
    <n v="17889000000"/>
    <n v="28109000000"/>
    <n v="0.61109178659941743"/>
    <n v="18401000000"/>
    <s v=" $-   "/>
    <s v=" $-   "/>
    <n v="18401000000"/>
    <n v="9708000000"/>
    <n v="0.21105265446323754"/>
    <x v="4"/>
    <x v="69"/>
  </r>
  <r>
    <x v="224"/>
    <x v="3"/>
    <x v="3"/>
    <x v="888"/>
    <n v="17482000000"/>
    <n v="26812000000"/>
    <n v="0.60531900483135415"/>
    <n v="18084000000"/>
    <s v=" $-   "/>
    <s v=" $-   "/>
    <n v="18084000000"/>
    <n v="8728000000"/>
    <n v="0.19704700410890866"/>
    <x v="4"/>
    <x v="69"/>
  </r>
  <r>
    <x v="225"/>
    <x v="0"/>
    <x v="124"/>
    <x v="889"/>
    <n v="875166000"/>
    <n v="1306566000"/>
    <n v="0.59886640522300638"/>
    <n v="621536000"/>
    <s v=" $-   "/>
    <n v="54291000"/>
    <n v="675827000"/>
    <n v="630739000"/>
    <n v="0.28910012778838096"/>
    <x v="1"/>
    <x v="82"/>
  </r>
  <r>
    <x v="225"/>
    <x v="1"/>
    <x v="125"/>
    <x v="890"/>
    <n v="1294700000"/>
    <n v="2016100000"/>
    <n v="0.60894647819258185"/>
    <n v="926900000"/>
    <s v=" $-   "/>
    <n v="79700000"/>
    <n v="1006600000"/>
    <n v="1009500000"/>
    <n v="0.30491119971003988"/>
    <x v="1"/>
    <x v="82"/>
  </r>
  <r>
    <x v="225"/>
    <x v="2"/>
    <x v="126"/>
    <x v="891"/>
    <n v="1723800000"/>
    <n v="2647700000"/>
    <n v="0.60567310991650469"/>
    <n v="1251500000"/>
    <s v=" $-   "/>
    <n v="138400000"/>
    <n v="1389900000"/>
    <n v="1257800000"/>
    <n v="0.28772732471691637"/>
    <x v="1"/>
    <x v="82"/>
  </r>
  <r>
    <x v="225"/>
    <x v="3"/>
    <x v="127"/>
    <x v="892"/>
    <n v="1914900000"/>
    <n v="2797200000"/>
    <n v="0.59362067867829627"/>
    <n v="1428000000"/>
    <s v=" $-   "/>
    <n v="183200000"/>
    <n v="1611200000"/>
    <n v="1186000000"/>
    <n v="0.25169245134865559"/>
    <x v="1"/>
    <x v="82"/>
  </r>
  <r>
    <x v="226"/>
    <x v="0"/>
    <x v="92"/>
    <x v="893"/>
    <n v="76726000000"/>
    <n v="19893000000"/>
    <n v="0.20589118082364755"/>
    <n v="15477000000"/>
    <s v=" $-   "/>
    <n v="1652000000"/>
    <n v="17129000000"/>
    <n v="2764000000"/>
    <n v="2.8607209762055084E-2"/>
    <x v="4"/>
    <x v="93"/>
  </r>
  <r>
    <x v="226"/>
    <x v="1"/>
    <x v="46"/>
    <x v="894"/>
    <n v="78138000000"/>
    <n v="20237000000"/>
    <n v="0.20571283354510805"/>
    <n v="15809000000"/>
    <s v=" $-   "/>
    <n v="1703000000"/>
    <n v="17512000000"/>
    <n v="2725000000"/>
    <n v="2.770012706480305E-2"/>
    <x v="4"/>
    <x v="93"/>
  </r>
  <r>
    <x v="226"/>
    <x v="2"/>
    <x v="26"/>
    <x v="895"/>
    <n v="85512000000"/>
    <n v="22953000000"/>
    <n v="0.21161665053242984"/>
    <n v="17868000000"/>
    <s v=" $-   "/>
    <n v="1948000000"/>
    <n v="19816000000"/>
    <n v="3137000000"/>
    <n v="2.8921772000184393E-2"/>
    <x v="4"/>
    <x v="93"/>
  </r>
  <r>
    <x v="226"/>
    <x v="3"/>
    <x v="47"/>
    <x v="896"/>
    <n v="85496000000"/>
    <n v="24334000000"/>
    <n v="0.22156059364472369"/>
    <n v="18669000000"/>
    <s v=" $-   "/>
    <n v="2089000000"/>
    <n v="20758000000"/>
    <n v="3576000000"/>
    <n v="3.2559409997268508E-2"/>
    <x v="4"/>
    <x v="93"/>
  </r>
  <r>
    <x v="227"/>
    <x v="0"/>
    <x v="92"/>
    <x v="897"/>
    <n v="12289000000"/>
    <n v="6990000000"/>
    <n v="0.36257067275273613"/>
    <n v="4267000000"/>
    <s v=" $-   "/>
    <n v="833000000"/>
    <n v="5100000000"/>
    <n v="1890000000"/>
    <n v="9.8034130400954406E-2"/>
    <x v="1"/>
    <x v="64"/>
  </r>
  <r>
    <x v="227"/>
    <x v="1"/>
    <x v="46"/>
    <x v="898"/>
    <n v="12087000000"/>
    <n v="6944000000"/>
    <n v="0.36487835636592925"/>
    <n v="4313000000"/>
    <s v=" $-   "/>
    <n v="889000000"/>
    <n v="5202000000"/>
    <n v="1742000000"/>
    <n v="9.1534864168987443E-2"/>
    <x v="1"/>
    <x v="64"/>
  </r>
  <r>
    <x v="227"/>
    <x v="2"/>
    <x v="26"/>
    <x v="899"/>
    <n v="12098000000"/>
    <n v="6925000000"/>
    <n v="0.36403301266887456"/>
    <n v="4350000000"/>
    <s v=" $-   "/>
    <n v="886000000"/>
    <n v="5236000000"/>
    <n v="1689000000"/>
    <n v="8.8787257530357988E-2"/>
    <x v="1"/>
    <x v="64"/>
  </r>
  <r>
    <x v="227"/>
    <x v="3"/>
    <x v="47"/>
    <x v="900"/>
    <n v="12265000000"/>
    <n v="6939000000"/>
    <n v="0.36133097271401793"/>
    <n v="4452000000"/>
    <s v=" $-   "/>
    <n v="934000000"/>
    <n v="5386000000"/>
    <n v="1553000000"/>
    <n v="8.0868569048114972E-2"/>
    <x v="1"/>
    <x v="64"/>
  </r>
  <r>
    <x v="228"/>
    <x v="0"/>
    <x v="1"/>
    <x v="901"/>
    <n v="805300000"/>
    <n v="1564000000"/>
    <n v="0.66011058118431598"/>
    <n v="602100000"/>
    <s v=" $-   "/>
    <n v="223300000"/>
    <n v="825400000"/>
    <n v="738600000"/>
    <n v="0.31173764402988224"/>
    <x v="0"/>
    <x v="59"/>
  </r>
  <r>
    <x v="228"/>
    <x v="1"/>
    <x v="2"/>
    <x v="902"/>
    <n v="877900000"/>
    <n v="1699200000"/>
    <n v="0.65934577626013735"/>
    <n v="632000000"/>
    <s v=" $-   "/>
    <n v="258100000"/>
    <n v="890100000"/>
    <n v="809100000"/>
    <n v="0.31395754918319041"/>
    <x v="0"/>
    <x v="59"/>
  </r>
  <r>
    <x v="228"/>
    <x v="2"/>
    <x v="3"/>
    <x v="903"/>
    <n v="759200000"/>
    <n v="1659600000"/>
    <n v="0.68612535141392428"/>
    <n v="571200000"/>
    <s v=" $-   "/>
    <n v="284600000"/>
    <n v="855800000"/>
    <n v="803800000"/>
    <n v="0.3323135439060691"/>
    <x v="0"/>
    <x v="59"/>
  </r>
  <r>
    <x v="228"/>
    <x v="3"/>
    <x v="28"/>
    <x v="904"/>
    <n v="691100000"/>
    <n v="1643100000"/>
    <n v="0.70392425670465264"/>
    <n v="519600000"/>
    <s v=" $-   "/>
    <n v="305000000"/>
    <n v="824600000"/>
    <n v="818500000"/>
    <n v="0.35065547082512211"/>
    <x v="0"/>
    <x v="59"/>
  </r>
  <r>
    <x v="229"/>
    <x v="0"/>
    <x v="92"/>
    <x v="905"/>
    <n v="6073000000"/>
    <n v="4386000000"/>
    <n v="0.41935175446983464"/>
    <n v="2720000000"/>
    <s v=" $-   "/>
    <s v=" $-   "/>
    <n v="2720000000"/>
    <n v="1666000000"/>
    <n v="0.15928865092265035"/>
    <x v="1"/>
    <x v="74"/>
  </r>
  <r>
    <x v="229"/>
    <x v="1"/>
    <x v="46"/>
    <x v="906"/>
    <n v="6344000000"/>
    <n v="4429000000"/>
    <n v="0.41112039357653396"/>
    <n v="2686000000"/>
    <s v=" $-   "/>
    <s v=" $-   "/>
    <n v="2686000000"/>
    <n v="1743000000"/>
    <n v="0.1617933723196881"/>
    <x v="1"/>
    <x v="74"/>
  </r>
  <r>
    <x v="229"/>
    <x v="2"/>
    <x v="26"/>
    <x v="907"/>
    <n v="6646000000"/>
    <n v="4808000000"/>
    <n v="0.4197660206041558"/>
    <n v="2855000000"/>
    <s v=" $-   "/>
    <s v=" $-   "/>
    <n v="2855000000"/>
    <n v="1953000000"/>
    <n v="0.17050811943425878"/>
    <x v="1"/>
    <x v="74"/>
  </r>
  <r>
    <x v="229"/>
    <x v="3"/>
    <x v="47"/>
    <x v="908"/>
    <n v="6950000000"/>
    <n v="5204000000"/>
    <n v="0.42817179529373051"/>
    <n v="3012000000"/>
    <s v=" $-   "/>
    <s v=" $-   "/>
    <n v="3012000000"/>
    <n v="2192000000"/>
    <n v="0.18035214744117162"/>
    <x v="1"/>
    <x v="74"/>
  </r>
  <r>
    <x v="230"/>
    <x v="0"/>
    <x v="0"/>
    <x v="909"/>
    <n v="2718900000"/>
    <n v="695600000"/>
    <n v="0.20371943183482211"/>
    <n v="346100000"/>
    <s v=" $-   "/>
    <n v="25100000"/>
    <n v="371200000"/>
    <n v="324400000"/>
    <n v="9.5006589544589251E-2"/>
    <x v="0"/>
    <x v="53"/>
  </r>
  <r>
    <x v="230"/>
    <x v="1"/>
    <x v="1"/>
    <x v="910"/>
    <n v="2767300000"/>
    <n v="709900000"/>
    <n v="0.20415851834809617"/>
    <n v="346900000"/>
    <s v=" $-   "/>
    <n v="25400000"/>
    <n v="372300000"/>
    <n v="337600000"/>
    <n v="9.7089612331761194E-2"/>
    <x v="0"/>
    <x v="53"/>
  </r>
  <r>
    <x v="230"/>
    <x v="2"/>
    <x v="2"/>
    <x v="911"/>
    <n v="2991900000"/>
    <n v="790400000"/>
    <n v="0.20897337598815535"/>
    <n v="439200000"/>
    <s v=" $-   "/>
    <n v="19700000"/>
    <n v="458900000"/>
    <n v="331500000"/>
    <n v="8.7645083679242786E-2"/>
    <x v="0"/>
    <x v="53"/>
  </r>
  <r>
    <x v="230"/>
    <x v="3"/>
    <x v="3"/>
    <x v="912"/>
    <n v="2994000000"/>
    <n v="923200000"/>
    <n v="0.23567854590013271"/>
    <n v="411800000"/>
    <s v=" $-   "/>
    <n v="20800000"/>
    <n v="432600000"/>
    <n v="490600000"/>
    <n v="0.12524252016746656"/>
    <x v="0"/>
    <x v="53"/>
  </r>
  <r>
    <x v="231"/>
    <x v="0"/>
    <x v="56"/>
    <x v="913"/>
    <n v="4920664000"/>
    <n v="1014431000"/>
    <n v="0.17092076874927864"/>
    <n v="328595000"/>
    <s v=" $-   "/>
    <s v=" $-   "/>
    <n v="328595000"/>
    <n v="685836000"/>
    <n v="0.11555602732559463"/>
    <x v="1"/>
    <x v="66"/>
  </r>
  <r>
    <x v="231"/>
    <x v="1"/>
    <x v="57"/>
    <x v="914"/>
    <n v="6336272000"/>
    <n v="1443540000"/>
    <n v="0.18554947086124962"/>
    <n v="521502000"/>
    <s v=" $-   "/>
    <s v=" $-   "/>
    <n v="521502000"/>
    <n v="922038000"/>
    <n v="0.11851674564886658"/>
    <x v="1"/>
    <x v="66"/>
  </r>
  <r>
    <x v="231"/>
    <x v="2"/>
    <x v="58"/>
    <x v="915"/>
    <n v="7757571000"/>
    <n v="1716437000"/>
    <n v="0.18117326901138353"/>
    <n v="630421000"/>
    <s v=" $-   "/>
    <s v=" $-   "/>
    <n v="630421000"/>
    <n v="1086016000"/>
    <n v="0.1146311043858101"/>
    <x v="1"/>
    <x v="66"/>
  </r>
  <r>
    <x v="231"/>
    <x v="3"/>
    <x v="59"/>
    <x v="916"/>
    <n v="8923519000"/>
    <n v="2026480000"/>
    <n v="0.1850666835677337"/>
    <n v="764117000"/>
    <s v=" $-   "/>
    <s v=" $-   "/>
    <n v="764117000"/>
    <n v="1262363000"/>
    <n v="0.11528430276568975"/>
    <x v="1"/>
    <x v="66"/>
  </r>
  <r>
    <x v="232"/>
    <x v="0"/>
    <x v="0"/>
    <x v="917"/>
    <n v="3421700000"/>
    <n v="2249700000"/>
    <n v="0.39667454244101985"/>
    <n v="1114600000"/>
    <s v=" $-   "/>
    <n v="86300000"/>
    <n v="1200900000"/>
    <n v="1048800000"/>
    <n v="0.18492788376767641"/>
    <x v="3"/>
    <x v="65"/>
  </r>
  <r>
    <x v="232"/>
    <x v="1"/>
    <x v="1"/>
    <x v="918"/>
    <n v="3585100000"/>
    <n v="2223200000"/>
    <n v="0.3827625983506362"/>
    <n v="1128800000"/>
    <s v=" $-   "/>
    <n v="81700000"/>
    <n v="1210500000"/>
    <n v="1012700000"/>
    <n v="0.17435394177298005"/>
    <x v="3"/>
    <x v="65"/>
  </r>
  <r>
    <x v="232"/>
    <x v="2"/>
    <x v="2"/>
    <x v="919"/>
    <n v="3808500000"/>
    <n v="2203100000"/>
    <n v="0.36647481535697646"/>
    <n v="1198200000"/>
    <s v=" $-   "/>
    <n v="76700000"/>
    <n v="1274900000"/>
    <n v="928200000"/>
    <n v="0.15440149045179319"/>
    <x v="3"/>
    <x v="65"/>
  </r>
  <r>
    <x v="232"/>
    <x v="3"/>
    <x v="3"/>
    <x v="920"/>
    <n v="5776800000"/>
    <n v="2903300000"/>
    <n v="0.33447771339039878"/>
    <n v="1622000000"/>
    <s v=" $-   "/>
    <n v="164500000"/>
    <n v="1786500000"/>
    <n v="1116800000"/>
    <n v="0.12866211218764761"/>
    <x v="3"/>
    <x v="65"/>
  </r>
  <r>
    <x v="233"/>
    <x v="0"/>
    <x v="0"/>
    <x v="921"/>
    <n v="2398790000"/>
    <n v="1724140000"/>
    <n v="0.41818318525902698"/>
    <n v="1219343000"/>
    <s v=" $-   "/>
    <n v="64093000"/>
    <n v="1283436000"/>
    <n v="440704000"/>
    <n v="0.10689097316714084"/>
    <x v="1"/>
    <x v="94"/>
  </r>
  <r>
    <x v="233"/>
    <x v="1"/>
    <x v="1"/>
    <x v="922"/>
    <n v="2987126000"/>
    <n v="2075402000"/>
    <n v="0.40995368321913483"/>
    <n v="1454080000"/>
    <s v=" $-   "/>
    <n v="80969000"/>
    <n v="1535049000"/>
    <n v="540353000"/>
    <n v="0.10673580472048748"/>
    <x v="1"/>
    <x v="94"/>
  </r>
  <r>
    <x v="233"/>
    <x v="2"/>
    <x v="2"/>
    <x v="923"/>
    <n v="4088151000"/>
    <n v="2651913000"/>
    <n v="0.39345516600435837"/>
    <n v="1866520000"/>
    <s v=" $-   "/>
    <n v="120719000"/>
    <n v="1987239000"/>
    <n v="664674000"/>
    <n v="9.8615384067569686E-2"/>
    <x v="1"/>
    <x v="94"/>
  </r>
  <r>
    <x v="233"/>
    <x v="3"/>
    <x v="3"/>
    <x v="924"/>
    <n v="4359104000"/>
    <n v="2833529000"/>
    <n v="0.39394878064819938"/>
    <n v="1987271000"/>
    <s v=" $-   "/>
    <n v="122120000"/>
    <n v="2109391000"/>
    <n v="724138000"/>
    <n v="0.10067773512147776"/>
    <x v="1"/>
    <x v="94"/>
  </r>
  <r>
    <x v="234"/>
    <x v="0"/>
    <x v="0"/>
    <x v="925"/>
    <n v="11799000000"/>
    <n v="1308000000"/>
    <n v="9.9794003204394577E-2"/>
    <s v=" $-   "/>
    <s v=" $-   "/>
    <s v=" $-   "/>
    <n v="0"/>
    <n v="1308000000"/>
    <n v="9.9794003204394605E-2"/>
    <x v="0"/>
    <x v="53"/>
  </r>
  <r>
    <x v="234"/>
    <x v="1"/>
    <x v="1"/>
    <x v="926"/>
    <n v="10303000000"/>
    <n v="1117000000"/>
    <n v="9.7810858143607682E-2"/>
    <s v=" $-   "/>
    <s v=" $-   "/>
    <s v=" $-   "/>
    <n v="0"/>
    <n v="1117000000"/>
    <n v="9.781085814360771E-2"/>
    <x v="0"/>
    <x v="53"/>
  </r>
  <r>
    <x v="234"/>
    <x v="2"/>
    <x v="2"/>
    <x v="927"/>
    <n v="9974000000"/>
    <n v="1012000000"/>
    <n v="9.2117240123793964E-2"/>
    <s v=" $-   "/>
    <s v=" $-   "/>
    <s v=" $-   "/>
    <n v="0"/>
    <n v="1012000000"/>
    <n v="9.2117240123793923E-2"/>
    <x v="0"/>
    <x v="53"/>
  </r>
  <r>
    <x v="234"/>
    <x v="3"/>
    <x v="3"/>
    <x v="928"/>
    <n v="9576000000"/>
    <n v="890000000"/>
    <n v="8.503726351996943E-2"/>
    <s v=" $-   "/>
    <s v=" $-   "/>
    <s v=" $-   "/>
    <n v="0"/>
    <n v="890000000"/>
    <n v="8.503726351996943E-2"/>
    <x v="0"/>
    <x v="53"/>
  </r>
  <r>
    <x v="235"/>
    <x v="0"/>
    <x v="52"/>
    <x v="929"/>
    <n v="322516000"/>
    <n v="959720000"/>
    <n v="0.74847375990067344"/>
    <n v="151382000"/>
    <n v="235184000"/>
    <s v=" $-   "/>
    <n v="386566000"/>
    <n v="573154000"/>
    <n v="0.4469957168571152"/>
    <x v="2"/>
    <x v="7"/>
  </r>
  <r>
    <x v="235"/>
    <x v="1"/>
    <x v="128"/>
    <x v="930"/>
    <n v="338580000"/>
    <n v="1049806000"/>
    <n v="0.75613410103530287"/>
    <n v="159642000"/>
    <n v="250434000"/>
    <s v=" $-   "/>
    <n v="410076000"/>
    <n v="639730000"/>
    <n v="0.46077243648380206"/>
    <x v="2"/>
    <x v="7"/>
  </r>
  <r>
    <x v="235"/>
    <x v="2"/>
    <x v="129"/>
    <x v="931"/>
    <n v="355727000"/>
    <n v="1119412000"/>
    <n v="0.75885187768745865"/>
    <n v="169952000"/>
    <n v="266761000"/>
    <s v=" $-   "/>
    <n v="436713000"/>
    <n v="682699000"/>
    <n v="0.46280316634567997"/>
    <x v="2"/>
    <x v="7"/>
  </r>
  <r>
    <x v="235"/>
    <x v="3"/>
    <x v="130"/>
    <x v="932"/>
    <n v="343801000"/>
    <n v="1080135000"/>
    <n v="0.75855586206121628"/>
    <n v="170120000"/>
    <n v="276462000"/>
    <s v=" $-   "/>
    <n v="446582000"/>
    <n v="633553000"/>
    <n v="0.44493081149714592"/>
    <x v="2"/>
    <x v="7"/>
  </r>
  <r>
    <x v="236"/>
    <x v="0"/>
    <x v="0"/>
    <x v="933"/>
    <n v="4796500000"/>
    <n v="17806900000"/>
    <n v="0.78779741100896328"/>
    <n v="6839500000"/>
    <n v="5278100000"/>
    <s v=" $-   "/>
    <n v="12117600000"/>
    <n v="5689300000"/>
    <n v="0.25170107152021376"/>
    <x v="3"/>
    <x v="3"/>
  </r>
  <r>
    <x v="236"/>
    <x v="1"/>
    <x v="1"/>
    <x v="934"/>
    <n v="4908100000"/>
    <n v="18205000000"/>
    <n v="0.78764856293617036"/>
    <n v="6606700000"/>
    <n v="5531300000"/>
    <s v=" $-   "/>
    <n v="12138000000"/>
    <n v="6067000000"/>
    <n v="0.26249183363547079"/>
    <x v="3"/>
    <x v="3"/>
  </r>
  <r>
    <x v="236"/>
    <x v="2"/>
    <x v="2"/>
    <x v="935"/>
    <n v="4932500000"/>
    <n v="14683100000"/>
    <n v="0.74854197679398027"/>
    <n v="6280300000"/>
    <n v="4733600000"/>
    <s v=" $-   "/>
    <n v="11013900000"/>
    <n v="3669200000"/>
    <n v="0.18705520096249922"/>
    <x v="3"/>
    <x v="3"/>
  </r>
  <r>
    <x v="236"/>
    <x v="3"/>
    <x v="3"/>
    <x v="936"/>
    <n v="5037200000"/>
    <n v="14921500000"/>
    <n v="0.74761883288991771"/>
    <n v="6432400000"/>
    <n v="4796400000"/>
    <s v=" $-   "/>
    <n v="11228800000"/>
    <n v="3692700000"/>
    <n v="0.18501706022937367"/>
    <x v="3"/>
    <x v="3"/>
  </r>
  <r>
    <x v="237"/>
    <x v="0"/>
    <x v="1"/>
    <x v="937"/>
    <n v="41171000000"/>
    <n v="4187000000"/>
    <n v="9.2310066581418937E-2"/>
    <n v="-318000000"/>
    <s v=" $-   "/>
    <s v=" $-   "/>
    <n v="-318000000"/>
    <n v="4505000000"/>
    <n v="9.9320957714184935E-2"/>
    <x v="0"/>
    <x v="30"/>
  </r>
  <r>
    <x v="237"/>
    <x v="1"/>
    <x v="2"/>
    <x v="938"/>
    <n v="35263000000"/>
    <n v="4683000000"/>
    <n v="0.11723326490762531"/>
    <n v="-329000000"/>
    <s v=" $-   "/>
    <s v=" $-   "/>
    <n v="-329000000"/>
    <n v="5012000000"/>
    <n v="0.12546938366795174"/>
    <x v="0"/>
    <x v="30"/>
  </r>
  <r>
    <x v="237"/>
    <x v="2"/>
    <x v="3"/>
    <x v="939"/>
    <n v="36044000000"/>
    <n v="4492000000"/>
    <n v="0.11081507795539769"/>
    <n v="-220000000"/>
    <s v=" $-   "/>
    <s v=" $-   "/>
    <n v="-220000000"/>
    <n v="4712000000"/>
    <n v="0.11624235247681074"/>
    <x v="0"/>
    <x v="30"/>
  </r>
  <r>
    <x v="237"/>
    <x v="3"/>
    <x v="28"/>
    <x v="940"/>
    <n v="42186000000"/>
    <n v="5062000000"/>
    <n v="0.10713681002370468"/>
    <n v="-487000000"/>
    <s v=" $-   "/>
    <s v=" $-   "/>
    <n v="-487000000"/>
    <n v="5549000000"/>
    <n v="0.11744412461903149"/>
    <x v="0"/>
    <x v="30"/>
  </r>
  <r>
    <x v="238"/>
    <x v="0"/>
    <x v="0"/>
    <x v="941"/>
    <n v="2144200000"/>
    <n v="950300000"/>
    <n v="0.30709322992405885"/>
    <n v="98200000"/>
    <s v=" $-   "/>
    <n v="332400000"/>
    <n v="430600000"/>
    <n v="519700000"/>
    <n v="0.16794312489901439"/>
    <x v="5"/>
    <x v="11"/>
  </r>
  <r>
    <x v="238"/>
    <x v="1"/>
    <x v="1"/>
    <x v="942"/>
    <n v="2272400000"/>
    <n v="1004400000"/>
    <n v="0.3065185546875"/>
    <n v="99600000"/>
    <s v=" $-   "/>
    <n v="370900000"/>
    <n v="470500000"/>
    <n v="533900000"/>
    <n v="0.162933349609375"/>
    <x v="5"/>
    <x v="11"/>
  </r>
  <r>
    <x v="238"/>
    <x v="2"/>
    <x v="2"/>
    <x v="943"/>
    <n v="2317500000"/>
    <n v="1032800000"/>
    <n v="0.30827090111333311"/>
    <n v="101100000"/>
    <s v=" $-   "/>
    <n v="388100000"/>
    <n v="489200000"/>
    <n v="543600000"/>
    <n v="0.16225412649613469"/>
    <x v="5"/>
    <x v="11"/>
  </r>
  <r>
    <x v="238"/>
    <x v="3"/>
    <x v="3"/>
    <x v="944"/>
    <n v="2171600000"/>
    <n v="1082000000"/>
    <n v="0.33255470863044012"/>
    <n v="103700000"/>
    <s v=" $-   "/>
    <n v="401300000"/>
    <n v="505000000"/>
    <n v="577000000"/>
    <n v="0.17734202114580772"/>
    <x v="5"/>
    <x v="11"/>
  </r>
  <r>
    <x v="239"/>
    <x v="0"/>
    <x v="87"/>
    <x v="945"/>
    <n v="33194000000"/>
    <n v="17327000000"/>
    <n v="0.34296629124522471"/>
    <n v="12244000000"/>
    <s v=" $-   "/>
    <n v="1523000000"/>
    <n v="13767000000"/>
    <n v="3560000000"/>
    <n v="7.0465746917123567E-2"/>
    <x v="1"/>
    <x v="83"/>
  </r>
  <r>
    <x v="239"/>
    <x v="1"/>
    <x v="25"/>
    <x v="946"/>
    <n v="34941000000"/>
    <n v="18476000000"/>
    <n v="0.34588239698972234"/>
    <n v="12865000000"/>
    <s v=" $-   "/>
    <n v="1462000000"/>
    <n v="14327000000"/>
    <n v="4149000000"/>
    <n v="7.7671902203418394E-2"/>
    <x v="1"/>
    <x v="83"/>
  </r>
  <r>
    <x v="239"/>
    <x v="2"/>
    <x v="88"/>
    <x v="947"/>
    <n v="36665000000"/>
    <n v="19558000000"/>
    <n v="0.34786475285915019"/>
    <n v="13281000000"/>
    <s v=" $-   "/>
    <n v="1485000000"/>
    <n v="14766000000"/>
    <n v="4792000000"/>
    <n v="8.5232022481902425E-2"/>
    <x v="1"/>
    <x v="83"/>
  </r>
  <r>
    <x v="239"/>
    <x v="3"/>
    <x v="89"/>
    <x v="948"/>
    <n v="38504000000"/>
    <n v="20570000000"/>
    <n v="0.34820733317533936"/>
    <n v="14115000000"/>
    <s v=" $-   "/>
    <n v="1484000000"/>
    <n v="15599000000"/>
    <n v="4971000000"/>
    <n v="8.4148694857297632E-2"/>
    <x v="1"/>
    <x v="83"/>
  </r>
  <r>
    <x v="240"/>
    <x v="0"/>
    <x v="52"/>
    <x v="949"/>
    <n v="2195857000"/>
    <n v="1403059000"/>
    <n v="0.38985600108477103"/>
    <n v="601300000"/>
    <n v="683688000"/>
    <s v=" $-   "/>
    <n v="1284988000"/>
    <n v="118071000"/>
    <n v="3.2807378666242837E-2"/>
    <x v="2"/>
    <x v="20"/>
  </r>
  <r>
    <x v="240"/>
    <x v="1"/>
    <x v="128"/>
    <x v="950"/>
    <n v="2599828000"/>
    <n v="2007481000"/>
    <n v="0.43571659725883372"/>
    <n v="613341000"/>
    <n v="716471000"/>
    <s v=" $-   "/>
    <n v="1329812000"/>
    <n v="677669000"/>
    <n v="0.1470856415317488"/>
    <x v="2"/>
    <x v="20"/>
  </r>
  <r>
    <x v="240"/>
    <x v="2"/>
    <x v="129"/>
    <x v="951"/>
    <n v="2974976000"/>
    <n v="2284336000"/>
    <n v="0.43434122181760659"/>
    <n v="591611000"/>
    <n v="825242000"/>
    <s v=" $-   "/>
    <n v="1416853000"/>
    <n v="867483000"/>
    <n v="0.16494229663499713"/>
    <x v="2"/>
    <x v="20"/>
  </r>
  <r>
    <x v="240"/>
    <x v="3"/>
    <x v="131"/>
    <x v="952"/>
    <n v="3266971000"/>
    <n v="2618922000"/>
    <n v="0.44494896526321492"/>
    <n v="630954000"/>
    <n v="913712000"/>
    <s v=" $-   "/>
    <n v="1544666000"/>
    <n v="1074256000"/>
    <n v="0.18251368144137176"/>
    <x v="2"/>
    <x v="20"/>
  </r>
  <r>
    <x v="241"/>
    <x v="0"/>
    <x v="0"/>
    <x v="953"/>
    <n v="7479746000"/>
    <n v="330864000"/>
    <n v="4.2360839934396877E-2"/>
    <n v="360586000"/>
    <s v=" $-   "/>
    <n v="116388000"/>
    <n v="476974000"/>
    <n v="-146110000"/>
    <n v="-1.8706605502003044E-2"/>
    <x v="6"/>
    <x v="95"/>
  </r>
  <r>
    <x v="241"/>
    <x v="1"/>
    <x v="1"/>
    <x v="954"/>
    <n v="7567707000"/>
    <n v="1964071000"/>
    <n v="0.20605505079954656"/>
    <n v="2177616000"/>
    <s v=" $-   "/>
    <n v="167425000"/>
    <n v="2345041000"/>
    <n v="-380970000"/>
    <n v="-3.9968408832014343E-2"/>
    <x v="6"/>
    <x v="95"/>
  </r>
  <r>
    <x v="241"/>
    <x v="2"/>
    <x v="2"/>
    <x v="955"/>
    <n v="8024286000"/>
    <n v="2657611000"/>
    <n v="0.24879578973659833"/>
    <n v="2856642000"/>
    <s v=" $-   "/>
    <n v="185993000"/>
    <n v="3042635000"/>
    <n v="-385024000"/>
    <n v="-3.6044534037353103E-2"/>
    <x v="6"/>
    <x v="95"/>
  </r>
  <r>
    <x v="241"/>
    <x v="3"/>
    <x v="3"/>
    <x v="956"/>
    <n v="7677233000"/>
    <n v="2439269000"/>
    <n v="0.24111782906779433"/>
    <n v="2620072000"/>
    <s v=" $-   "/>
    <n v="224133000"/>
    <n v="2844205000"/>
    <n v="-404936000"/>
    <n v="-4.0027274249538031E-2"/>
    <x v="6"/>
    <x v="95"/>
  </r>
  <r>
    <x v="242"/>
    <x v="0"/>
    <x v="1"/>
    <x v="957"/>
    <n v="8307000000"/>
    <n v="9392000000"/>
    <n v="0.53065144923442009"/>
    <n v="7161000000"/>
    <s v=" $-   "/>
    <n v="867000000"/>
    <n v="8028000000"/>
    <n v="1364000000"/>
    <n v="7.706650093225606E-2"/>
    <x v="0"/>
    <x v="0"/>
  </r>
  <r>
    <x v="242"/>
    <x v="1"/>
    <x v="2"/>
    <x v="958"/>
    <n v="7677000000"/>
    <n v="10928000000"/>
    <n v="0.58736898683149685"/>
    <n v="7639000000"/>
    <s v=" $-   "/>
    <n v="938000000"/>
    <n v="8577000000"/>
    <n v="2351000000"/>
    <n v="0.12636388067723731"/>
    <x v="0"/>
    <x v="0"/>
  </r>
  <r>
    <x v="242"/>
    <x v="2"/>
    <x v="3"/>
    <x v="959"/>
    <n v="6025000000"/>
    <n v="13795000000"/>
    <n v="0.69601412714429867"/>
    <n v="8625000000"/>
    <s v=" $-   "/>
    <n v="1015000000"/>
    <n v="9640000000"/>
    <n v="4155000000"/>
    <n v="0.20963673057517659"/>
    <x v="0"/>
    <x v="0"/>
  </r>
  <r>
    <x v="242"/>
    <x v="3"/>
    <x v="28"/>
    <x v="960"/>
    <n v="6132000000"/>
    <n v="14293000000"/>
    <n v="0.6997796817625459"/>
    <n v="9312000000"/>
    <s v=" $-   "/>
    <n v="1221000000"/>
    <n v="10533000000"/>
    <n v="3760000000"/>
    <n v="0.18408812729498164"/>
    <x v="0"/>
    <x v="0"/>
  </r>
  <r>
    <x v="243"/>
    <x v="0"/>
    <x v="0"/>
    <x v="961"/>
    <n v="3851000000"/>
    <n v="2525000000"/>
    <n v="0.39601631116687575"/>
    <n v="1201000000"/>
    <s v=" $-   "/>
    <n v="749000000"/>
    <n v="1950000000"/>
    <n v="575000000"/>
    <n v="9.0181932245922206E-2"/>
    <x v="10"/>
    <x v="96"/>
  </r>
  <r>
    <x v="243"/>
    <x v="1"/>
    <x v="1"/>
    <x v="962"/>
    <n v="3685000000"/>
    <n v="2628000000"/>
    <n v="0.4162838587042611"/>
    <n v="1162000000"/>
    <s v=" $-   "/>
    <n v="800000000"/>
    <n v="1962000000"/>
    <n v="666000000"/>
    <n v="0.10549659432916204"/>
    <x v="10"/>
    <x v="96"/>
  </r>
  <r>
    <x v="243"/>
    <x v="2"/>
    <x v="2"/>
    <x v="963"/>
    <n v="3775000000"/>
    <n v="3002000000"/>
    <n v="0.4429688652796222"/>
    <n v="1181000000"/>
    <s v=" $-   "/>
    <n v="808000000"/>
    <n v="1989000000"/>
    <n v="1013000000"/>
    <n v="0.14947616939648811"/>
    <x v="10"/>
    <x v="96"/>
  </r>
  <r>
    <x v="243"/>
    <x v="3"/>
    <x v="3"/>
    <x v="964"/>
    <n v="4265000000"/>
    <n v="3964000000"/>
    <n v="0.48171102199538218"/>
    <n v="1467000000"/>
    <s v=" $-   "/>
    <n v="1166000000"/>
    <n v="2633000000"/>
    <n v="1331000000"/>
    <n v="0.16174504800097217"/>
    <x v="10"/>
    <x v="96"/>
  </r>
  <r>
    <x v="244"/>
    <x v="0"/>
    <x v="0"/>
    <x v="965"/>
    <n v="39595000000"/>
    <n v="5757000000"/>
    <n v="0.12694037749162113"/>
    <n v="909000000"/>
    <n v="172000000"/>
    <s v=" $-   "/>
    <n v="1081000000"/>
    <n v="4676000000"/>
    <n v="0.10310460398659375"/>
    <x v="8"/>
    <x v="63"/>
  </r>
  <r>
    <x v="244"/>
    <x v="1"/>
    <x v="1"/>
    <x v="966"/>
    <n v="37940000000"/>
    <n v="6122000000"/>
    <n v="0.13894058372293583"/>
    <n v="870000000"/>
    <n v="150000000"/>
    <s v=" $-   "/>
    <n v="1020000000"/>
    <n v="5102000000"/>
    <n v="0.11579138486677863"/>
    <x v="8"/>
    <x v="63"/>
  </r>
  <r>
    <x v="244"/>
    <x v="2"/>
    <x v="2"/>
    <x v="967"/>
    <n v="38939000000"/>
    <n v="6669000000"/>
    <n v="0.14622434660585859"/>
    <n v="806000000"/>
    <n v="127000000"/>
    <s v=" $-   "/>
    <n v="933000000"/>
    <n v="5736000000"/>
    <n v="0.12576740922645149"/>
    <x v="8"/>
    <x v="63"/>
  </r>
  <r>
    <x v="244"/>
    <x v="3"/>
    <x v="3"/>
    <x v="968"/>
    <n v="25683000000"/>
    <n v="7052000000"/>
    <n v="0.21542691308996487"/>
    <n v="828000000"/>
    <n v="102000000"/>
    <s v=" $-   "/>
    <n v="930000000"/>
    <n v="6122000000"/>
    <n v="0.18701695433022758"/>
    <x v="8"/>
    <x v="63"/>
  </r>
  <r>
    <x v="245"/>
    <x v="0"/>
    <x v="92"/>
    <x v="969"/>
    <n v="16538000000"/>
    <n v="11148000000"/>
    <n v="0.40265838329841797"/>
    <n v="8482000000"/>
    <s v=" $-   "/>
    <s v=" $-   "/>
    <n v="8482000000"/>
    <n v="2666000000"/>
    <n v="9.6294155891064076E-2"/>
    <x v="1"/>
    <x v="91"/>
  </r>
  <r>
    <x v="245"/>
    <x v="1"/>
    <x v="46"/>
    <x v="970"/>
    <n v="16725000000"/>
    <n v="11206000000"/>
    <n v="0.40120296444810422"/>
    <n v="8440000000"/>
    <s v=" $-   "/>
    <s v=" $-   "/>
    <n v="8440000000"/>
    <n v="2766000000"/>
    <n v="9.9029751888582582E-2"/>
    <x v="1"/>
    <x v="91"/>
  </r>
  <r>
    <x v="245"/>
    <x v="2"/>
    <x v="26"/>
    <x v="971"/>
    <n v="16863000000"/>
    <n v="11242000000"/>
    <n v="0.4"/>
    <n v="8355000000"/>
    <s v=" $-   "/>
    <s v=" $-   "/>
    <n v="8355000000"/>
    <n v="2887000000"/>
    <n v="0.10272193559864792"/>
    <x v="1"/>
    <x v="91"/>
  </r>
  <r>
    <x v="245"/>
    <x v="3"/>
    <x v="47"/>
    <x v="972"/>
    <n v="16496000000"/>
    <n v="10583000000"/>
    <n v="0.39081945418959341"/>
    <n v="8256000000"/>
    <s v=" $-   "/>
    <s v=" $-   "/>
    <n v="8256000000"/>
    <n v="2327000000"/>
    <n v="8.5933749399903989E-2"/>
    <x v="1"/>
    <x v="91"/>
  </r>
  <r>
    <x v="246"/>
    <x v="0"/>
    <x v="1"/>
    <x v="973"/>
    <n v="0"/>
    <n v="8312000000"/>
    <n v="1"/>
    <n v="3456000000"/>
    <n v="0"/>
    <n v="258000000"/>
    <n v="3714000000"/>
    <n v="4598000000"/>
    <n v="0.55317613089509143"/>
    <x v="2"/>
    <x v="16"/>
  </r>
  <r>
    <x v="246"/>
    <x v="1"/>
    <x v="2"/>
    <x v="974"/>
    <n v="0"/>
    <n v="9441000000"/>
    <n v="1"/>
    <n v="4014000000"/>
    <n v="0"/>
    <n v="321000000"/>
    <n v="4335000000"/>
    <n v="5106000000"/>
    <n v="0.54083253892596128"/>
    <x v="2"/>
    <x v="16"/>
  </r>
  <r>
    <x v="246"/>
    <x v="2"/>
    <x v="3"/>
    <x v="975"/>
    <n v="0"/>
    <n v="9667000000"/>
    <n v="1"/>
    <n v="4162000000"/>
    <n v="0"/>
    <n v="366000000"/>
    <n v="4528000000"/>
    <n v="5139000000"/>
    <n v="0.53160235853936066"/>
    <x v="2"/>
    <x v="16"/>
  </r>
  <r>
    <x v="246"/>
    <x v="3"/>
    <x v="28"/>
    <x v="976"/>
    <n v="0"/>
    <n v="10776000000"/>
    <n v="1"/>
    <n v="4525000000"/>
    <n v="0"/>
    <n v="373000000"/>
    <n v="4898000000"/>
    <n v="5878000000"/>
    <n v="0.54547141796585008"/>
    <x v="2"/>
    <x v="16"/>
  </r>
  <r>
    <x v="247"/>
    <x v="0"/>
    <x v="0"/>
    <x v="977"/>
    <n v="117275000"/>
    <n v="358613000"/>
    <n v="0.75356596510103224"/>
    <n v="47115000"/>
    <s v=" $-   "/>
    <n v="121211000"/>
    <n v="168326000"/>
    <n v="190287000"/>
    <n v="0.39985668896883303"/>
    <x v="7"/>
    <x v="70"/>
  </r>
  <r>
    <x v="247"/>
    <x v="1"/>
    <x v="1"/>
    <x v="978"/>
    <n v="172050000"/>
    <n v="463440000"/>
    <n v="0.72926403247887461"/>
    <n v="43720000"/>
    <s v=" $-   "/>
    <n v="186979000"/>
    <n v="230699000"/>
    <n v="232741000"/>
    <n v="0.36623865049017296"/>
    <x v="7"/>
    <x v="70"/>
  </r>
  <r>
    <x v="247"/>
    <x v="2"/>
    <x v="2"/>
    <x v="979"/>
    <n v="275379000"/>
    <n v="716953000"/>
    <n v="0.72249307691377485"/>
    <n v="57664000"/>
    <s v=" $-   "/>
    <n v="301812000"/>
    <n v="359476000"/>
    <n v="357477000"/>
    <n v="0.36023931506794099"/>
    <x v="7"/>
    <x v="70"/>
  </r>
  <r>
    <x v="247"/>
    <x v="3"/>
    <x v="3"/>
    <x v="980"/>
    <n v="280901000"/>
    <n v="761878000"/>
    <n v="0.73062269186471918"/>
    <n v="53992000"/>
    <s v=" $-   "/>
    <n v="294520000"/>
    <n v="348512000"/>
    <n v="413366000"/>
    <n v="0.39640805961761794"/>
    <x v="7"/>
    <x v="70"/>
  </r>
  <r>
    <x v="248"/>
    <x v="0"/>
    <x v="0"/>
    <x v="981"/>
    <n v="337533000"/>
    <n v="459984000"/>
    <n v="0.57677015035416179"/>
    <n v="20412000"/>
    <s v=" $-   "/>
    <n v="277621000"/>
    <n v="298033000"/>
    <n v="161951000"/>
    <n v="0.20306902548785793"/>
    <x v="7"/>
    <x v="77"/>
  </r>
  <r>
    <x v="248"/>
    <x v="1"/>
    <x v="1"/>
    <x v="982"/>
    <n v="423256000"/>
    <n v="606219000"/>
    <n v="0.58886228417397213"/>
    <n v="27772000"/>
    <s v=" $-   "/>
    <n v="357165000"/>
    <n v="384937000"/>
    <n v="221282000"/>
    <n v="0.21494645328929796"/>
    <x v="7"/>
    <x v="77"/>
  </r>
  <r>
    <x v="248"/>
    <x v="2"/>
    <x v="2"/>
    <x v="983"/>
    <n v="441929000"/>
    <n v="663318000"/>
    <n v="0.60015363081736472"/>
    <n v="29412000"/>
    <s v=" $-   "/>
    <n v="378716000"/>
    <n v="408128000"/>
    <n v="255190000"/>
    <n v="0.23088956586174855"/>
    <x v="7"/>
    <x v="77"/>
  </r>
  <r>
    <x v="248"/>
    <x v="3"/>
    <x v="3"/>
    <x v="984"/>
    <n v="497359000"/>
    <n v="790790000"/>
    <n v="0.61389637378905704"/>
    <n v="29870000"/>
    <s v=" $-   "/>
    <n v="464472000"/>
    <n v="494342000"/>
    <n v="296448000"/>
    <n v="0.23013486793841395"/>
    <x v="7"/>
    <x v="77"/>
  </r>
  <r>
    <x v="249"/>
    <x v="0"/>
    <x v="0"/>
    <x v="985"/>
    <n v="10190000000"/>
    <n v="1624000000"/>
    <n v="0.13746402573218219"/>
    <n v="582000000"/>
    <s v=" $-   "/>
    <n v="102000000"/>
    <n v="684000000"/>
    <n v="940000000"/>
    <n v="7.9566615879465036E-2"/>
    <x v="1"/>
    <x v="43"/>
  </r>
  <r>
    <x v="249"/>
    <x v="1"/>
    <x v="1"/>
    <x v="986"/>
    <n v="11020000000"/>
    <n v="1764000000"/>
    <n v="0.13798498122653313"/>
    <n v="649000000"/>
    <s v=" $-   "/>
    <n v="127000000"/>
    <n v="776000000"/>
    <n v="988000000"/>
    <n v="7.7284105131414274E-2"/>
    <x v="1"/>
    <x v="43"/>
  </r>
  <r>
    <x v="249"/>
    <x v="2"/>
    <x v="2"/>
    <x v="987"/>
    <n v="11830000000"/>
    <n v="1966000000"/>
    <n v="0.14250507393447376"/>
    <n v="659000000"/>
    <s v=" $-   "/>
    <n v="148000000"/>
    <n v="807000000"/>
    <n v="1159000000"/>
    <n v="8.400985792983473E-2"/>
    <x v="1"/>
    <x v="43"/>
  </r>
  <r>
    <x v="249"/>
    <x v="3"/>
    <x v="3"/>
    <x v="988"/>
    <n v="12363000000"/>
    <n v="2123000000"/>
    <n v="0.14655529476736162"/>
    <n v="634000000"/>
    <s v=" $-   "/>
    <n v="139000000"/>
    <n v="773000000"/>
    <n v="1350000000"/>
    <n v="9.319342813751208E-2"/>
    <x v="1"/>
    <x v="43"/>
  </r>
  <r>
    <x v="250"/>
    <x v="0"/>
    <x v="1"/>
    <x v="989"/>
    <n v="4802000000"/>
    <n v="1959000000"/>
    <n v="0.28975003697677859"/>
    <n v="1347000000"/>
    <s v=" $-   "/>
    <s v=" $-   "/>
    <n v="1347000000"/>
    <n v="612000000"/>
    <n v="9.0519153971306027E-2"/>
    <x v="0"/>
    <x v="18"/>
  </r>
  <r>
    <x v="250"/>
    <x v="1"/>
    <x v="2"/>
    <x v="990"/>
    <n v="4946000000"/>
    <n v="2060000000"/>
    <n v="0.29403368541250352"/>
    <n v="1338000000"/>
    <s v=" $-   "/>
    <s v=" $-   "/>
    <n v="1338000000"/>
    <n v="722000000"/>
    <n v="0.10305452469312018"/>
    <x v="0"/>
    <x v="18"/>
  </r>
  <r>
    <x v="250"/>
    <x v="2"/>
    <x v="3"/>
    <x v="991"/>
    <n v="4889000000"/>
    <n v="2253000000"/>
    <n v="0.31545785494259315"/>
    <n v="1339000000"/>
    <s v=" $-   "/>
    <s v=" $-   "/>
    <n v="1339000000"/>
    <n v="914000000"/>
    <n v="0.12797535704284513"/>
    <x v="0"/>
    <x v="18"/>
  </r>
  <r>
    <x v="250"/>
    <x v="3"/>
    <x v="28"/>
    <x v="992"/>
    <n v="4901000000"/>
    <n v="2456000000"/>
    <n v="0.33383172488786195"/>
    <n v="1403000000"/>
    <s v=" $-   "/>
    <s v=" $-   "/>
    <n v="1403000000"/>
    <n v="1053000000"/>
    <n v="0.14312899279597663"/>
    <x v="0"/>
    <x v="18"/>
  </r>
  <r>
    <x v="251"/>
    <x v="0"/>
    <x v="0"/>
    <x v="993"/>
    <n v="3011684000"/>
    <n v="3409197000"/>
    <n v="0.53095470855167692"/>
    <n v="2388182000"/>
    <s v=" $-   "/>
    <s v=" $-   "/>
    <n v="2388182000"/>
    <n v="1021015000"/>
    <n v="0.15901478317383549"/>
    <x v="1"/>
    <x v="81"/>
  </r>
  <r>
    <x v="251"/>
    <x v="1"/>
    <x v="1"/>
    <x v="994"/>
    <n v="3006009000"/>
    <n v="3478883000"/>
    <n v="0.53645966656036825"/>
    <n v="2310780000"/>
    <s v=" $-   "/>
    <s v=" $-   "/>
    <n v="2310780000"/>
    <n v="1168103000"/>
    <n v="0.18012682400878843"/>
    <x v="1"/>
    <x v="81"/>
  </r>
  <r>
    <x v="251"/>
    <x v="2"/>
    <x v="2"/>
    <x v="995"/>
    <n v="3022797000"/>
    <n v="3001022000"/>
    <n v="0.49819259177608088"/>
    <n v="2347308000"/>
    <s v=" $-   "/>
    <s v=" $-   "/>
    <n v="2347308000"/>
    <n v="653714000"/>
    <n v="0.10852152098195514"/>
    <x v="1"/>
    <x v="81"/>
  </r>
  <r>
    <x v="251"/>
    <x v="3"/>
    <x v="3"/>
    <x v="996"/>
    <n v="2896255000"/>
    <n v="2806358000"/>
    <n v="0.49211791156089324"/>
    <n v="2265436000"/>
    <s v=" $-   "/>
    <s v=" $-   "/>
    <n v="2265436000"/>
    <n v="540922000"/>
    <n v="9.4855112910520137E-2"/>
    <x v="1"/>
    <x v="81"/>
  </r>
  <r>
    <x v="252"/>
    <x v="0"/>
    <x v="0"/>
    <x v="997"/>
    <n v="16750700000"/>
    <n v="10816300000"/>
    <n v="0.39236405847571376"/>
    <n v="2211700000"/>
    <s v=" $-   "/>
    <s v=" $-   "/>
    <n v="2211700000"/>
    <n v="8604600000"/>
    <n v="0.31213407334856896"/>
    <x v="1"/>
    <x v="51"/>
  </r>
  <r>
    <x v="252"/>
    <x v="1"/>
    <x v="1"/>
    <x v="998"/>
    <n v="17203000000"/>
    <n v="10902700000"/>
    <n v="0.38791775333829082"/>
    <n v="2138400000"/>
    <s v=" $-   "/>
    <s v=" $-   "/>
    <n v="2138400000"/>
    <n v="8764300000"/>
    <n v="0.31183354266216462"/>
    <x v="1"/>
    <x v="51"/>
  </r>
  <r>
    <x v="252"/>
    <x v="2"/>
    <x v="2"/>
    <x v="999"/>
    <n v="16985600000"/>
    <n v="10455700000"/>
    <n v="0.38102057847113657"/>
    <n v="2506500000"/>
    <s v=" $-   "/>
    <s v=" $-   "/>
    <n v="2506500000"/>
    <n v="7949200000"/>
    <n v="0.28968015363703614"/>
    <x v="1"/>
    <x v="51"/>
  </r>
  <r>
    <x v="252"/>
    <x v="3"/>
    <x v="3"/>
    <x v="1000"/>
    <n v="15623800000"/>
    <n v="9789200000"/>
    <n v="0.3852044229331445"/>
    <n v="2643700000"/>
    <s v=" $-   "/>
    <s v=" $-   "/>
    <n v="2643700000"/>
    <n v="7145500000"/>
    <n v="0.28117498917876677"/>
    <x v="1"/>
    <x v="51"/>
  </r>
  <r>
    <x v="253"/>
    <x v="0"/>
    <x v="93"/>
    <x v="1001"/>
    <n v="743164000"/>
    <n v="838459000"/>
    <n v="0.53012569999298187"/>
    <n v="261471000"/>
    <n v="254723000"/>
    <n v="111537000"/>
    <n v="627731000"/>
    <n v="210728000"/>
    <n v="0.13323529058441866"/>
    <x v="2"/>
    <x v="7"/>
  </r>
  <r>
    <x v="253"/>
    <x v="1"/>
    <x v="94"/>
    <x v="1002"/>
    <n v="802474000"/>
    <n v="1128743000"/>
    <n v="0.58447238192290141"/>
    <n v="267278000"/>
    <n v="305043000"/>
    <n v="94534000"/>
    <n v="666855000"/>
    <n v="461888000"/>
    <n v="0.23916939422136405"/>
    <x v="2"/>
    <x v="7"/>
  </r>
  <r>
    <x v="253"/>
    <x v="2"/>
    <x v="95"/>
    <x v="1003"/>
    <n v="917472000"/>
    <n v="1229564000"/>
    <n v="0.57267973149961149"/>
    <n v="274815000"/>
    <n v="349543000"/>
    <n v="176746000"/>
    <n v="801104000"/>
    <n v="428460000"/>
    <n v="0.19955883366650581"/>
    <x v="2"/>
    <x v="7"/>
  </r>
  <r>
    <x v="253"/>
    <x v="3"/>
    <x v="96"/>
    <x v="1004"/>
    <n v="967870000"/>
    <n v="1205464000"/>
    <n v="0.5546611795517854"/>
    <n v="301670000"/>
    <n v="372596000"/>
    <n v="174896000"/>
    <n v="849162000"/>
    <n v="356302000"/>
    <n v="0.16394258774767248"/>
    <x v="2"/>
    <x v="7"/>
  </r>
  <r>
    <x v="254"/>
    <x v="0"/>
    <x v="93"/>
    <x v="1005"/>
    <n v="115315000000"/>
    <n v="6881000000"/>
    <n v="5.6311172215129823E-2"/>
    <n v="4110000000"/>
    <n v="433000000"/>
    <s v=" $-   "/>
    <n v="4543000000"/>
    <n v="2338000000"/>
    <n v="1.9133195849291303E-2"/>
    <x v="3"/>
    <x v="4"/>
  </r>
  <r>
    <x v="254"/>
    <x v="1"/>
    <x v="94"/>
    <x v="1006"/>
    <n v="129040000000"/>
    <n v="8352000000"/>
    <n v="6.0789565622452524E-2"/>
    <n v="5388000000"/>
    <n v="457000000"/>
    <s v=" $-   "/>
    <n v="5845000000"/>
    <n v="2507000000"/>
    <n v="1.8247059508559451E-2"/>
    <x v="3"/>
    <x v="4"/>
  </r>
  <r>
    <x v="254"/>
    <x v="2"/>
    <x v="95"/>
    <x v="1007"/>
    <n v="167634000000"/>
    <n v="11411000000"/>
    <n v="6.3732581194671734E-2"/>
    <n v="7901000000"/>
    <n v="392000000"/>
    <s v=" $-   "/>
    <n v="8293000000"/>
    <n v="3118000000"/>
    <n v="1.7414616437208524E-2"/>
    <x v="3"/>
    <x v="4"/>
  </r>
  <r>
    <x v="254"/>
    <x v="3"/>
    <x v="96"/>
    <x v="1008"/>
    <n v="179468000000"/>
    <n v="11416000000"/>
    <n v="5.980595544938283E-2"/>
    <n v="7276000000"/>
    <n v="392000000"/>
    <s v=" $-   "/>
    <n v="7668000000"/>
    <n v="3748000000"/>
    <n v="1.9634961547327173E-2"/>
    <x v="3"/>
    <x v="4"/>
  </r>
  <r>
    <x v="255"/>
    <x v="0"/>
    <x v="0"/>
    <x v="1009"/>
    <n v="795000000"/>
    <n v="1935300000"/>
    <n v="0.70882320624107242"/>
    <n v="752200000"/>
    <s v=" $-   "/>
    <n v="93500000"/>
    <n v="845700000"/>
    <n v="1089600000"/>
    <n v="0.39907702450280191"/>
    <x v="6"/>
    <x v="97"/>
  </r>
  <r>
    <x v="255"/>
    <x v="1"/>
    <x v="1"/>
    <x v="1010"/>
    <n v="822400000"/>
    <n v="2150100000"/>
    <n v="0.72333052985702273"/>
    <n v="822100000"/>
    <s v=" $-   "/>
    <n v="93400000"/>
    <n v="915500000"/>
    <n v="1234600000"/>
    <n v="0.41534062237174096"/>
    <x v="6"/>
    <x v="97"/>
  </r>
  <r>
    <x v="255"/>
    <x v="2"/>
    <x v="2"/>
    <x v="1011"/>
    <n v="930300000"/>
    <n v="2404000000"/>
    <n v="0.72099091263533577"/>
    <n v="869300000"/>
    <s v=" $-   "/>
    <n v="95600000"/>
    <n v="964900000"/>
    <n v="1439100000"/>
    <n v="0.43160483459796661"/>
    <x v="6"/>
    <x v="97"/>
  </r>
  <r>
    <x v="255"/>
    <x v="3"/>
    <x v="3"/>
    <x v="1012"/>
    <n v="976300000"/>
    <n v="2508200000"/>
    <n v="0.71981632945903284"/>
    <n v="921300000"/>
    <s v=" $-   "/>
    <n v="113500000"/>
    <n v="1034800000"/>
    <n v="1473400000"/>
    <n v="0.42284402353278805"/>
    <x v="6"/>
    <x v="97"/>
  </r>
  <r>
    <x v="256"/>
    <x v="0"/>
    <x v="0"/>
    <x v="1013"/>
    <n v="21939000000"/>
    <n v="13076000000"/>
    <n v="0.37343995430529775"/>
    <n v="9176000000"/>
    <s v=" $-   "/>
    <n v="217000000"/>
    <n v="9393000000"/>
    <n v="3683000000"/>
    <n v="0.1051834927888048"/>
    <x v="4"/>
    <x v="40"/>
  </r>
  <r>
    <x v="256"/>
    <x v="1"/>
    <x v="1"/>
    <x v="1014"/>
    <n v="22189000000"/>
    <n v="13110000000"/>
    <n v="0.37139862319045869"/>
    <n v="8679000000"/>
    <s v=" $-   "/>
    <n v="217000000"/>
    <n v="8896000000"/>
    <n v="4214000000"/>
    <n v="0.11938015241224964"/>
    <x v="4"/>
    <x v="40"/>
  </r>
  <r>
    <x v="256"/>
    <x v="2"/>
    <x v="2"/>
    <x v="1015"/>
    <n v="21647000000"/>
    <n v="12597000000"/>
    <n v="0.36786006307674335"/>
    <n v="8457000000"/>
    <s v=" $-   "/>
    <n v="206000000"/>
    <n v="8663000000"/>
    <n v="3934000000"/>
    <n v="0.11488143908421913"/>
    <x v="4"/>
    <x v="40"/>
  </r>
  <r>
    <x v="256"/>
    <x v="3"/>
    <x v="3"/>
    <x v="1016"/>
    <n v="18124000000"/>
    <n v="11512000000"/>
    <n v="0.38844648400593873"/>
    <n v="7577000000"/>
    <s v=" $-   "/>
    <n v="181000000"/>
    <n v="7758000000"/>
    <n v="3754000000"/>
    <n v="0.12667026589283303"/>
    <x v="4"/>
    <x v="40"/>
  </r>
  <r>
    <x v="257"/>
    <x v="0"/>
    <x v="0"/>
    <x v="1017"/>
    <n v="37987000000"/>
    <n v="30163000000"/>
    <n v="0.44259721203228175"/>
    <n v="9098000000"/>
    <s v=" $-   "/>
    <n v="17755000000"/>
    <n v="26853000000"/>
    <n v="3310000000"/>
    <n v="4.8569332355099047E-2"/>
    <x v="6"/>
    <x v="12"/>
  </r>
  <r>
    <x v="257"/>
    <x v="1"/>
    <x v="1"/>
    <x v="1018"/>
    <n v="38107000000"/>
    <n v="30092000000"/>
    <n v="0.44123814132172023"/>
    <n v="9438000000"/>
    <s v=" $-   "/>
    <n v="16602000000"/>
    <n v="26040000000"/>
    <n v="4052000000"/>
    <n v="5.9414360914382909E-2"/>
    <x v="6"/>
    <x v="12"/>
  </r>
  <r>
    <x v="257"/>
    <x v="2"/>
    <x v="2"/>
    <x v="1019"/>
    <n v="39102000000"/>
    <n v="34214000000"/>
    <n v="0.46666484805499486"/>
    <n v="8319000000"/>
    <s v=" $-   "/>
    <n v="17091000000"/>
    <n v="25410000000"/>
    <n v="8804000000"/>
    <n v="0.12008292869223634"/>
    <x v="6"/>
    <x v="12"/>
  </r>
  <r>
    <x v="257"/>
    <x v="3"/>
    <x v="3"/>
    <x v="1020"/>
    <n v="38714000000"/>
    <n v="31237000000"/>
    <n v="0.44655544595502561"/>
    <n v="6998000000"/>
    <s v=" $-   "/>
    <n v="16769000000"/>
    <n v="23767000000"/>
    <n v="7470000000"/>
    <n v="0.10678903804091436"/>
    <x v="6"/>
    <x v="12"/>
  </r>
  <r>
    <x v="258"/>
    <x v="0"/>
    <x v="0"/>
    <x v="1021"/>
    <n v="4297922000"/>
    <n v="1490058000"/>
    <n v="0.25744007408456837"/>
    <n v="1110550000"/>
    <s v=" $-   "/>
    <s v=" $-   "/>
    <n v="1110550000"/>
    <n v="379508000"/>
    <n v="6.5568298439179121E-2"/>
    <x v="1"/>
    <x v="98"/>
  </r>
  <r>
    <x v="258"/>
    <x v="1"/>
    <x v="1"/>
    <x v="1022"/>
    <n v="5427945000"/>
    <n v="1920809000"/>
    <n v="0.26137886776452168"/>
    <n v="1373878000"/>
    <s v=" $-   "/>
    <s v=" $-   "/>
    <n v="1373878000"/>
    <n v="546931000"/>
    <n v="7.4424997761525294E-2"/>
    <x v="1"/>
    <x v="98"/>
  </r>
  <r>
    <x v="258"/>
    <x v="2"/>
    <x v="2"/>
    <x v="1023"/>
    <n v="5649254000"/>
    <n v="2154192000"/>
    <n v="0.27605650119190928"/>
    <n v="1381396000"/>
    <s v=" $-   "/>
    <s v=" $-   "/>
    <n v="1381396000"/>
    <n v="772796000"/>
    <n v="9.9032658135905602E-2"/>
    <x v="1"/>
    <x v="98"/>
  </r>
  <r>
    <x v="258"/>
    <x v="3"/>
    <x v="3"/>
    <x v="1024"/>
    <n v="5660877000"/>
    <n v="2410686000"/>
    <n v="0.29866408773616704"/>
    <n v="1573120000"/>
    <s v=" $-   "/>
    <s v=" $-   "/>
    <n v="1573120000"/>
    <n v="837566000"/>
    <n v="0.10376751070393678"/>
    <x v="1"/>
    <x v="98"/>
  </r>
  <r>
    <x v="259"/>
    <x v="0"/>
    <x v="0"/>
    <x v="1025"/>
    <n v="1503800000"/>
    <n v="2397500000"/>
    <n v="0.61453874349575788"/>
    <n v="1457300000"/>
    <n v="100100000"/>
    <s v=" $-   "/>
    <n v="1557400000"/>
    <n v="840100000"/>
    <n v="0.21533847691795044"/>
    <x v="4"/>
    <x v="40"/>
  </r>
  <r>
    <x v="259"/>
    <x v="1"/>
    <x v="1"/>
    <x v="1026"/>
    <n v="1528500000"/>
    <n v="2672200000"/>
    <n v="0.63613207322589094"/>
    <n v="1548600000"/>
    <n v="100200000"/>
    <s v=" $-   "/>
    <n v="1648800000"/>
    <n v="1023400000"/>
    <n v="0.24362606232294617"/>
    <x v="4"/>
    <x v="40"/>
  </r>
  <r>
    <x v="259"/>
    <x v="2"/>
    <x v="2"/>
    <x v="1027"/>
    <n v="1700600000"/>
    <n v="2708700000"/>
    <n v="0.61431519742362739"/>
    <n v="1617600000"/>
    <n v="115100000"/>
    <s v=" $-   "/>
    <n v="1732700000"/>
    <n v="976000000"/>
    <n v="0.22135032771641758"/>
    <x v="4"/>
    <x v="40"/>
  </r>
  <r>
    <x v="259"/>
    <x v="3"/>
    <x v="3"/>
    <x v="1028"/>
    <n v="1455300000"/>
    <n v="2616000000"/>
    <n v="0.64254660673494945"/>
    <n v="1532400000"/>
    <n v="108400000"/>
    <s v=" $-   "/>
    <n v="1640800000"/>
    <n v="975200000"/>
    <n v="0.23953037113452705"/>
    <x v="4"/>
    <x v="40"/>
  </r>
  <r>
    <x v="260"/>
    <x v="0"/>
    <x v="56"/>
    <x v="1029"/>
    <n v="2457600000"/>
    <n v="1665800000"/>
    <n v="0.40398700101857687"/>
    <n v="1090300000"/>
    <s v=" $-   "/>
    <s v=" $-   "/>
    <n v="1090300000"/>
    <n v="575500000"/>
    <n v="0.13956928748120484"/>
    <x v="4"/>
    <x v="40"/>
  </r>
  <r>
    <x v="260"/>
    <x v="1"/>
    <x v="57"/>
    <x v="1030"/>
    <n v="2513000000"/>
    <n v="1730200000"/>
    <n v="0.40775829562594268"/>
    <n v="1122000000"/>
    <s v=" $-   "/>
    <s v=" $-   "/>
    <n v="1122000000"/>
    <n v="608200000"/>
    <n v="0.14333521870286575"/>
    <x v="4"/>
    <x v="40"/>
  </r>
  <r>
    <x v="260"/>
    <x v="2"/>
    <x v="58"/>
    <x v="1031"/>
    <n v="2559000000"/>
    <n v="1737300000"/>
    <n v="0.40437120312827313"/>
    <n v="1127400000"/>
    <s v=" $-   "/>
    <s v=" $-   "/>
    <n v="1127400000"/>
    <n v="609900000"/>
    <n v="0.14195936037986173"/>
    <x v="4"/>
    <x v="40"/>
  </r>
  <r>
    <x v="260"/>
    <x v="3"/>
    <x v="59"/>
    <x v="1032"/>
    <n v="2579800000"/>
    <n v="1831700000"/>
    <n v="0.4152102459480902"/>
    <n v="1175000000"/>
    <s v=" $-   "/>
    <s v=" $-   "/>
    <n v="1175000000"/>
    <n v="656700000"/>
    <n v="0.14886093165589936"/>
    <x v="4"/>
    <x v="40"/>
  </r>
  <r>
    <x v="261"/>
    <x v="0"/>
    <x v="0"/>
    <x v="1033"/>
    <n v="1704767000"/>
    <n v="327134000"/>
    <n v="0.16099898567892823"/>
    <n v="135824000"/>
    <s v=" $-   "/>
    <s v=" $-   "/>
    <n v="135824000"/>
    <n v="191310000"/>
    <n v="9.4153209236079907E-2"/>
    <x v="8"/>
    <x v="99"/>
  </r>
  <r>
    <x v="261"/>
    <x v="1"/>
    <x v="1"/>
    <x v="1034"/>
    <n v="1791594000"/>
    <n v="363957000"/>
    <n v="0.16884638776813909"/>
    <n v="145298000"/>
    <s v=" $-   "/>
    <s v=" $-   "/>
    <n v="145298000"/>
    <n v="218659000"/>
    <n v="0.10143995665145478"/>
    <x v="8"/>
    <x v="99"/>
  </r>
  <r>
    <x v="261"/>
    <x v="2"/>
    <x v="2"/>
    <x v="1035"/>
    <n v="2435591000"/>
    <n v="522360000"/>
    <n v="0.17659521743260786"/>
    <n v="164596000"/>
    <s v=" $-   "/>
    <s v=" $-   "/>
    <n v="164596000"/>
    <n v="357764000"/>
    <n v="0.12094994136143566"/>
    <x v="8"/>
    <x v="99"/>
  </r>
  <r>
    <x v="261"/>
    <x v="3"/>
    <x v="3"/>
    <x v="1036"/>
    <n v="2817803000"/>
    <n v="721767000"/>
    <n v="0.20391375223544106"/>
    <n v="233887000"/>
    <s v=" $-   "/>
    <s v=" $-   "/>
    <n v="233887000"/>
    <n v="487880000"/>
    <n v="0.13783595182465666"/>
    <x v="8"/>
    <x v="99"/>
  </r>
  <r>
    <x v="262"/>
    <x v="0"/>
    <x v="0"/>
    <x v="1037"/>
    <n v="0"/>
    <n v="11924000000"/>
    <n v="1"/>
    <n v="7134000000"/>
    <n v="0"/>
    <n v="2961000000"/>
    <n v="10095000000"/>
    <n v="1829000000"/>
    <n v="0.15338812479033881"/>
    <x v="6"/>
    <x v="100"/>
  </r>
  <r>
    <x v="262"/>
    <x v="1"/>
    <x v="1"/>
    <x v="1038"/>
    <n v="0"/>
    <n v="12261000000"/>
    <n v="1"/>
    <n v="7226000000"/>
    <n v="0"/>
    <n v="2958000000"/>
    <n v="10184000000"/>
    <n v="2077000000"/>
    <n v="0.16939890710382513"/>
    <x v="6"/>
    <x v="100"/>
  </r>
  <r>
    <x v="262"/>
    <x v="2"/>
    <x v="2"/>
    <x v="1039"/>
    <n v="0"/>
    <n v="12951000000"/>
    <n v="1"/>
    <n v="7515000000"/>
    <n v="0"/>
    <n v="3135000000"/>
    <n v="10650000000"/>
    <n v="2301000000"/>
    <n v="0.17766967801714154"/>
    <x v="6"/>
    <x v="100"/>
  </r>
  <r>
    <x v="262"/>
    <x v="3"/>
    <x v="3"/>
    <x v="1040"/>
    <n v="0"/>
    <n v="12893000000"/>
    <n v="1"/>
    <n v="7334000000"/>
    <n v="0"/>
    <n v="3140000000"/>
    <n v="10474000000"/>
    <n v="2419000000"/>
    <n v="0.18762118979291087"/>
    <x v="6"/>
    <x v="100"/>
  </r>
  <r>
    <x v="263"/>
    <x v="0"/>
    <x v="1"/>
    <x v="1041"/>
    <n v="16106000000"/>
    <n v="14765000000"/>
    <n v="0.47828058695863429"/>
    <n v="6384000000"/>
    <n v="1715000000"/>
    <s v=" $-   "/>
    <n v="8099000000"/>
    <n v="6666000000"/>
    <n v="0.21593080884972951"/>
    <x v="0"/>
    <x v="53"/>
  </r>
  <r>
    <x v="263"/>
    <x v="1"/>
    <x v="2"/>
    <x v="1042"/>
    <n v="16447000000"/>
    <n v="15374000000"/>
    <n v="0.48314006473712323"/>
    <n v="6469000000"/>
    <n v="1770000000"/>
    <s v=" $-   "/>
    <n v="8239000000"/>
    <n v="7135000000"/>
    <n v="0.2242229973916596"/>
    <x v="0"/>
    <x v="53"/>
  </r>
  <r>
    <x v="263"/>
    <x v="2"/>
    <x v="3"/>
    <x v="1043"/>
    <n v="15383000000"/>
    <n v="14891000000"/>
    <n v="0.49187421549844756"/>
    <n v="6182000000"/>
    <n v="1763000000"/>
    <s v=" $-   "/>
    <n v="7945000000"/>
    <n v="6946000000"/>
    <n v="0.22943780141375439"/>
    <x v="0"/>
    <x v="53"/>
  </r>
  <r>
    <x v="263"/>
    <x v="3"/>
    <x v="28"/>
    <x v="1044"/>
    <n v="15040000000"/>
    <n v="15069000000"/>
    <n v="0.50048158357966055"/>
    <n v="6111000000"/>
    <n v="1735000000"/>
    <s v=" $-   "/>
    <n v="7846000000"/>
    <n v="7223000000"/>
    <n v="0.23989504799229466"/>
    <x v="0"/>
    <x v="53"/>
  </r>
  <r>
    <x v="264"/>
    <x v="0"/>
    <x v="0"/>
    <x v="1045"/>
    <n v="995046000"/>
    <n v="1065656000"/>
    <n v="0.51713251115396597"/>
    <s v=" $-   "/>
    <s v=" $-   "/>
    <s v=" $-   "/>
    <n v="0"/>
    <n v="1065656000"/>
    <n v="0.51713251115396597"/>
    <x v="4"/>
    <x v="69"/>
  </r>
  <r>
    <x v="264"/>
    <x v="1"/>
    <x v="1"/>
    <x v="1046"/>
    <n v="1073497000"/>
    <n v="1172931000"/>
    <n v="0.52213157955652267"/>
    <s v=" $-   "/>
    <s v=" $-   "/>
    <s v=" $-   "/>
    <n v="0"/>
    <n v="1172931000"/>
    <n v="0.52213157955652267"/>
    <x v="4"/>
    <x v="69"/>
  </r>
  <r>
    <x v="264"/>
    <x v="2"/>
    <x v="2"/>
    <x v="1047"/>
    <n v="1125057000"/>
    <n v="1339810000"/>
    <n v="0.54356279669450724"/>
    <s v=" $-   "/>
    <s v=" $-   "/>
    <s v=" $-   "/>
    <n v="0"/>
    <n v="1339810000"/>
    <n v="0.54356279669450724"/>
    <x v="4"/>
    <x v="69"/>
  </r>
  <r>
    <x v="264"/>
    <x v="3"/>
    <x v="3"/>
    <x v="1048"/>
    <n v="1090263000"/>
    <n v="1632301000"/>
    <n v="0.59954550196065182"/>
    <s v=" $-   "/>
    <s v=" $-   "/>
    <s v=" $-   "/>
    <n v="0"/>
    <n v="1632301000"/>
    <n v="0.59954550196065182"/>
    <x v="4"/>
    <x v="69"/>
  </r>
  <r>
    <x v="265"/>
    <x v="0"/>
    <x v="0"/>
    <x v="1049"/>
    <n v="15055000000"/>
    <n v="9563000000"/>
    <n v="0.38845560159233083"/>
    <n v="2249000000"/>
    <s v=" $-   "/>
    <s v=" $-   "/>
    <n v="2249000000"/>
    <n v="7314000000"/>
    <n v="0.29709968315866442"/>
    <x v="4"/>
    <x v="101"/>
  </r>
  <r>
    <x v="265"/>
    <x v="1"/>
    <x v="1"/>
    <x v="1050"/>
    <n v="14009000000"/>
    <n v="10457000000"/>
    <n v="0.42740946619798903"/>
    <n v="2362000000"/>
    <s v=" $-   "/>
    <s v=" $-   "/>
    <n v="2362000000"/>
    <n v="8095000000"/>
    <n v="0.33086732608517944"/>
    <x v="4"/>
    <x v="101"/>
  </r>
  <r>
    <x v="265"/>
    <x v="2"/>
    <x v="2"/>
    <x v="1051"/>
    <n v="14362000000"/>
    <n v="10160000000"/>
    <n v="0.41432183345567242"/>
    <n v="2541000000"/>
    <s v=" $-   "/>
    <s v=" $-   "/>
    <n v="2541000000"/>
    <n v="7619000000"/>
    <n v="0.31070059538373707"/>
    <x v="4"/>
    <x v="101"/>
  </r>
  <r>
    <x v="265"/>
    <x v="3"/>
    <x v="3"/>
    <x v="1052"/>
    <n v="14320000000"/>
    <n v="11114000000"/>
    <n v="0.43697412911850275"/>
    <n v="2749000000"/>
    <s v=" $-   "/>
    <s v=" $-   "/>
    <n v="2749000000"/>
    <n v="8365000000"/>
    <n v="0.32889046158685226"/>
    <x v="4"/>
    <x v="101"/>
  </r>
  <r>
    <x v="266"/>
    <x v="0"/>
    <x v="34"/>
    <x v="1053"/>
    <n v="7208000000"/>
    <n v="7653000000"/>
    <n v="0.51497207455756677"/>
    <n v="2550000000"/>
    <n v="1533000000"/>
    <s v=" $-   "/>
    <n v="4083000000"/>
    <n v="3570000000"/>
    <n v="0.24022609514837495"/>
    <x v="8"/>
    <x v="45"/>
  </r>
  <r>
    <x v="266"/>
    <x v="1"/>
    <x v="35"/>
    <x v="1054"/>
    <n v="7281000000"/>
    <n v="8574000000"/>
    <n v="0.54077578051087982"/>
    <n v="2774000000"/>
    <n v="1725000000"/>
    <s v=" $-   "/>
    <n v="4499000000"/>
    <n v="4075000000"/>
    <n v="0.25701671397035636"/>
    <x v="8"/>
    <x v="45"/>
  </r>
  <r>
    <x v="266"/>
    <x v="2"/>
    <x v="36"/>
    <x v="1055"/>
    <n v="6819000000"/>
    <n v="8182000000"/>
    <n v="0.54543030464635689"/>
    <n v="2686000000"/>
    <n v="1580000000"/>
    <s v=" $-   "/>
    <n v="4266000000"/>
    <n v="3916000000"/>
    <n v="0.26104926338244117"/>
    <x v="8"/>
    <x v="45"/>
  </r>
  <r>
    <x v="266"/>
    <x v="3"/>
    <x v="37"/>
    <x v="1056"/>
    <n v="6485000000"/>
    <n v="7017000000"/>
    <n v="0.51970078506887862"/>
    <n v="2833000000"/>
    <n v="1512000000"/>
    <s v=" $-   "/>
    <n v="4345000000"/>
    <n v="2672000000"/>
    <n v="0.19789660790993926"/>
    <x v="8"/>
    <x v="45"/>
  </r>
  <r>
    <x v="267"/>
    <x v="0"/>
    <x v="83"/>
    <x v="1057"/>
    <n v="7213900000"/>
    <n v="2760200000"/>
    <n v="0.27673674817778049"/>
    <n v="550600000"/>
    <s v=" $-   "/>
    <s v=" $-   "/>
    <n v="550600000"/>
    <n v="2209600000"/>
    <n v="0.22153377247069911"/>
    <x v="8"/>
    <x v="45"/>
  </r>
  <r>
    <x v="267"/>
    <x v="1"/>
    <x v="2"/>
    <x v="1058"/>
    <n v="7129200000"/>
    <n v="1926600000"/>
    <n v="0.21274763135228247"/>
    <n v="505800000"/>
    <s v=" $-   "/>
    <s v=" $-   "/>
    <n v="505800000"/>
    <n v="1420800000"/>
    <n v="0.15689392433578481"/>
    <x v="8"/>
    <x v="45"/>
  </r>
  <r>
    <x v="267"/>
    <x v="2"/>
    <x v="3"/>
    <x v="1059"/>
    <n v="7177400000"/>
    <n v="1717900000"/>
    <n v="0.1931244589839578"/>
    <n v="439100000"/>
    <s v=" $-   "/>
    <s v=" $-   "/>
    <n v="439100000"/>
    <n v="1278800000"/>
    <n v="0.14376131215360921"/>
    <x v="8"/>
    <x v="45"/>
  </r>
  <r>
    <x v="267"/>
    <x v="3"/>
    <x v="28"/>
    <x v="1060"/>
    <n v="6352800000"/>
    <n v="810000000"/>
    <n v="0.11308426872172894"/>
    <n v="491000000"/>
    <s v=" $-   "/>
    <s v=" $-   "/>
    <n v="491000000"/>
    <n v="319000000"/>
    <n v="4.4535656447199416E-2"/>
    <x v="8"/>
    <x v="45"/>
  </r>
  <r>
    <x v="268"/>
    <x v="0"/>
    <x v="0"/>
    <x v="1061"/>
    <n v="68948000000"/>
    <n v="13295000000"/>
    <n v="0.16165509526646649"/>
    <n v="7202000000"/>
    <s v=" $-   "/>
    <n v="995000000"/>
    <n v="8197000000"/>
    <n v="5098000000"/>
    <n v="6.198703841056382E-2"/>
    <x v="9"/>
    <x v="92"/>
  </r>
  <r>
    <x v="268"/>
    <x v="1"/>
    <x v="1"/>
    <x v="1062"/>
    <n v="87758000000"/>
    <n v="12402000000"/>
    <n v="0.12382188498402558"/>
    <n v="7851000000"/>
    <s v=" $-   "/>
    <n v="1220000000"/>
    <n v="9071000000"/>
    <n v="3331000000"/>
    <n v="3.3256789137380192E-2"/>
    <x v="9"/>
    <x v="92"/>
  </r>
  <r>
    <x v="268"/>
    <x v="2"/>
    <x v="2"/>
    <x v="1063"/>
    <n v="84275000000"/>
    <n v="13542000000"/>
    <n v="0.13844219307482342"/>
    <n v="8450000000"/>
    <s v=" $-   "/>
    <n v="1326000000"/>
    <n v="9776000000"/>
    <n v="3766000000"/>
    <n v="3.8500465154318778E-2"/>
    <x v="9"/>
    <x v="92"/>
  </r>
  <r>
    <x v="268"/>
    <x v="3"/>
    <x v="3"/>
    <x v="1064"/>
    <n v="55891000000"/>
    <n v="16160000000"/>
    <n v="0.22428557549513539"/>
    <n v="10029000000"/>
    <s v=" $-   "/>
    <n v="1646000000"/>
    <n v="11675000000"/>
    <n v="4485000000"/>
    <n v="6.2247574634633804E-2"/>
    <x v="9"/>
    <x v="92"/>
  </r>
  <r>
    <x v="269"/>
    <x v="0"/>
    <x v="0"/>
    <x v="1065"/>
    <n v="16446000000"/>
    <n v="30821000000"/>
    <n v="0.65206169208961851"/>
    <n v="12776000000"/>
    <n v="8168000000"/>
    <s v=" $-   "/>
    <n v="20944000000"/>
    <n v="9877000000"/>
    <n v="0.20896185499397044"/>
    <x v="3"/>
    <x v="3"/>
  </r>
  <r>
    <x v="269"/>
    <x v="1"/>
    <x v="1"/>
    <x v="1066"/>
    <n v="16954000000"/>
    <n v="27079000000"/>
    <n v="0.6149705902391388"/>
    <n v="11911000000"/>
    <n v="7503000000"/>
    <s v=" $-   "/>
    <n v="19414000000"/>
    <n v="7665000000"/>
    <n v="0.17407398996207391"/>
    <x v="3"/>
    <x v="3"/>
  </r>
  <r>
    <x v="269"/>
    <x v="2"/>
    <x v="2"/>
    <x v="1067"/>
    <n v="16768000000"/>
    <n v="25469000000"/>
    <n v="0.60300210715723179"/>
    <n v="11606000000"/>
    <n v="7180000000"/>
    <s v=" $-   "/>
    <n v="18786000000"/>
    <n v="6683000000"/>
    <n v="0.15822619977744631"/>
    <x v="3"/>
    <x v="3"/>
  </r>
  <r>
    <x v="269"/>
    <x v="3"/>
    <x v="3"/>
    <x v="1068"/>
    <n v="14934000000"/>
    <n v="24564000000"/>
    <n v="0.62190490657754816"/>
    <n v="10313000000"/>
    <n v="6704000000"/>
    <s v=" $-   "/>
    <n v="17017000000"/>
    <n v="7547000000"/>
    <n v="0.19107296571978327"/>
    <x v="3"/>
    <x v="3"/>
  </r>
  <r>
    <x v="270"/>
    <x v="0"/>
    <x v="0"/>
    <x v="1069"/>
    <n v="2079000000"/>
    <n v="9887000000"/>
    <n v="0.82625773023566773"/>
    <n v="4017000000"/>
    <s v=" $-   "/>
    <n v="2008000000"/>
    <n v="6025000000"/>
    <n v="3862000000"/>
    <n v="0.32274778539194382"/>
    <x v="9"/>
    <x v="27"/>
  </r>
  <r>
    <x v="270"/>
    <x v="1"/>
    <x v="1"/>
    <x v="1070"/>
    <n v="2156000000"/>
    <n v="9169000000"/>
    <n v="0.80962472406181019"/>
    <n v="3469000000"/>
    <s v=" $-   "/>
    <n v="2500000000"/>
    <n v="5969000000"/>
    <n v="3200000000"/>
    <n v="0.282560706401766"/>
    <x v="9"/>
    <x v="27"/>
  </r>
  <r>
    <x v="270"/>
    <x v="2"/>
    <x v="2"/>
    <x v="1071"/>
    <n v="2246000000"/>
    <n v="8600000000"/>
    <n v="0.79291904849714179"/>
    <n v="3627000000"/>
    <s v=" $-   "/>
    <n v="2861000000"/>
    <n v="6488000000"/>
    <n v="2112000000"/>
    <n v="0.1947261663286004"/>
    <x v="9"/>
    <x v="27"/>
  </r>
  <r>
    <x v="270"/>
    <x v="3"/>
    <x v="3"/>
    <x v="1072"/>
    <n v="1694000000"/>
    <n v="3828000000"/>
    <n v="0.69322709163346619"/>
    <n v="1831000000"/>
    <s v=" $-   "/>
    <n v="2957000000"/>
    <n v="4788000000"/>
    <n v="-960000000"/>
    <n v="-0.17385005432814199"/>
    <x v="9"/>
    <x v="27"/>
  </r>
  <r>
    <x v="271"/>
    <x v="0"/>
    <x v="52"/>
    <x v="1073"/>
    <n v="20385000000"/>
    <n v="57464000000"/>
    <n v="0.73814692545825888"/>
    <n v="20289000000"/>
    <n v="10411000000"/>
    <s v=" $-   "/>
    <n v="30700000000"/>
    <n v="26764000000"/>
    <n v="0.34379375457616668"/>
    <x v="2"/>
    <x v="102"/>
  </r>
  <r>
    <x v="271"/>
    <x v="1"/>
    <x v="53"/>
    <x v="1074"/>
    <n v="27078000000"/>
    <n v="59755000000"/>
    <n v="0.68816003132449644"/>
    <n v="20488000000"/>
    <n v="11381000000"/>
    <s v=" $-   "/>
    <n v="31869000000"/>
    <n v="27886000000"/>
    <n v="0.32114518673776099"/>
    <x v="2"/>
    <x v="102"/>
  </r>
  <r>
    <x v="271"/>
    <x v="2"/>
    <x v="54"/>
    <x v="1075"/>
    <n v="33038000000"/>
    <n v="60542000000"/>
    <n v="0.64695447745244716"/>
    <n v="20324000000"/>
    <n v="12046000000"/>
    <s v=" $-   "/>
    <n v="32370000000"/>
    <n v="28172000000"/>
    <n v="0.30104723231459712"/>
    <x v="2"/>
    <x v="102"/>
  </r>
  <r>
    <x v="271"/>
    <x v="3"/>
    <x v="55"/>
    <x v="1076"/>
    <n v="32780000000"/>
    <n v="52540000000"/>
    <n v="0.61579934364744493"/>
    <n v="19260000000"/>
    <n v="11988000000"/>
    <s v=" $-   "/>
    <n v="31248000000"/>
    <n v="21292000000"/>
    <n v="0.24955461790904829"/>
    <x v="2"/>
    <x v="102"/>
  </r>
  <r>
    <x v="272"/>
    <x v="0"/>
    <x v="0"/>
    <x v="1077"/>
    <n v="116586000"/>
    <n v="4492369000"/>
    <n v="0.97470446120649912"/>
    <n v="2448629000"/>
    <s v=" $-   "/>
    <n v="264631000"/>
    <n v="2713260000"/>
    <n v="1779109000"/>
    <n v="0.38601136266246905"/>
    <x v="6"/>
    <x v="35"/>
  </r>
  <r>
    <x v="272"/>
    <x v="1"/>
    <x v="1"/>
    <x v="1078"/>
    <n v="83692000"/>
    <n v="4738847000"/>
    <n v="0.98264565615747224"/>
    <n v="2540954000"/>
    <s v=" $-   "/>
    <n v="231912000"/>
    <n v="2772866000"/>
    <n v="1965981000"/>
    <n v="0.40766513241261504"/>
    <x v="6"/>
    <x v="35"/>
  </r>
  <r>
    <x v="272"/>
    <x v="2"/>
    <x v="2"/>
    <x v="1079"/>
    <n v="63083000"/>
    <n v="4673067000"/>
    <n v="0.98668053165545855"/>
    <n v="2655650000"/>
    <s v=" $-   "/>
    <n v="157824000"/>
    <n v="2813474000"/>
    <n v="1859593000"/>
    <n v="0.39263811323543385"/>
    <x v="6"/>
    <x v="35"/>
  </r>
  <r>
    <x v="272"/>
    <x v="3"/>
    <x v="3"/>
    <x v="1080"/>
    <n v="73814000"/>
    <n v="4922067000"/>
    <n v="0.98522502837837811"/>
    <n v="2796508000"/>
    <s v=" $-   "/>
    <n v="196424000"/>
    <n v="2992932000"/>
    <n v="1929135000"/>
    <n v="0.38614510633860172"/>
    <x v="6"/>
    <x v="35"/>
  </r>
  <r>
    <x v="273"/>
    <x v="0"/>
    <x v="1"/>
    <x v="1081"/>
    <n v="1097041000"/>
    <n v="1281931000"/>
    <n v="0.53885922154611321"/>
    <n v="692693000"/>
    <n v="116346000"/>
    <n v="24539000"/>
    <n v="833578000"/>
    <n v="448353000"/>
    <n v="0.18846501766309146"/>
    <x v="3"/>
    <x v="88"/>
  </r>
  <r>
    <x v="273"/>
    <x v="1"/>
    <x v="2"/>
    <x v="1082"/>
    <n v="1127233000"/>
    <n v="1358750000"/>
    <n v="0.54656447771364491"/>
    <n v="728582000"/>
    <n v="123297000"/>
    <n v="29185000"/>
    <n v="881064000"/>
    <n v="477686000"/>
    <n v="0.19215175646816571"/>
    <x v="3"/>
    <x v="88"/>
  </r>
  <r>
    <x v="273"/>
    <x v="2"/>
    <x v="3"/>
    <x v="1083"/>
    <n v="1043454000"/>
    <n v="1351993000"/>
    <n v="0.56440113264872904"/>
    <n v="700810000"/>
    <n v="119076000"/>
    <n v="30951000"/>
    <n v="850837000"/>
    <n v="501156000"/>
    <n v="0.20921189239419616"/>
    <x v="3"/>
    <x v="88"/>
  </r>
  <r>
    <x v="273"/>
    <x v="3"/>
    <x v="28"/>
    <x v="1084"/>
    <n v="1072670000"/>
    <n v="1435587000"/>
    <n v="0.57234446071514999"/>
    <n v="732622000"/>
    <n v="119968000"/>
    <n v="36052000"/>
    <n v="888642000"/>
    <n v="546945000"/>
    <n v="0.21805779870244557"/>
    <x v="3"/>
    <x v="88"/>
  </r>
  <r>
    <x v="274"/>
    <x v="0"/>
    <x v="132"/>
    <x v="1085"/>
    <n v="7226000000"/>
    <n v="1847000000"/>
    <n v="0.20357103493882944"/>
    <n v="554000000"/>
    <n v="931000000"/>
    <s v=" $-   "/>
    <n v="1485000000"/>
    <n v="362000000"/>
    <n v="3.9898600242477683E-2"/>
    <x v="2"/>
    <x v="7"/>
  </r>
  <r>
    <x v="274"/>
    <x v="1"/>
    <x v="133"/>
    <x v="1086"/>
    <n v="10921000000"/>
    <n v="5437000000"/>
    <n v="0.33237559603863553"/>
    <n v="939000000"/>
    <n v="1371000000"/>
    <s v=" $-   "/>
    <n v="2310000000"/>
    <n v="3127000000"/>
    <n v="0.19116028854383177"/>
    <x v="2"/>
    <x v="7"/>
  </r>
  <r>
    <x v="274"/>
    <x v="2"/>
    <x v="134"/>
    <x v="1087"/>
    <n v="10977000000"/>
    <n v="5215000000"/>
    <n v="0.32207262845849804"/>
    <n v="674000000"/>
    <n v="1540000000"/>
    <s v=" $-   "/>
    <n v="2214000000"/>
    <n v="3001000000"/>
    <n v="0.18533843873517786"/>
    <x v="2"/>
    <x v="7"/>
  </r>
  <r>
    <x v="274"/>
    <x v="3"/>
    <x v="135"/>
    <x v="1088"/>
    <n v="9894000000"/>
    <n v="2505000000"/>
    <n v="0.20203242196951365"/>
    <n v="653000000"/>
    <n v="1617000000"/>
    <s v=" $-   "/>
    <n v="2270000000"/>
    <n v="235000000"/>
    <n v="1.8953141382369545E-2"/>
    <x v="2"/>
    <x v="7"/>
  </r>
  <r>
    <x v="275"/>
    <x v="0"/>
    <x v="0"/>
    <x v="1089"/>
    <n v="1079136000"/>
    <n v="3529427000"/>
    <n v="0.76584110925683335"/>
    <n v="285144000"/>
    <s v=" $-   "/>
    <n v="1291456000"/>
    <n v="1576600000"/>
    <n v="1952827000"/>
    <n v="0.42373880968970157"/>
    <x v="9"/>
    <x v="48"/>
  </r>
  <r>
    <x v="275"/>
    <x v="1"/>
    <x v="1"/>
    <x v="1090"/>
    <n v="1252812000"/>
    <n v="4059874000"/>
    <n v="0.76418482101144314"/>
    <n v="466498000"/>
    <s v=" $-   "/>
    <n v="1602390000"/>
    <n v="2068888000"/>
    <n v="1990986000"/>
    <n v="0.37476071426016894"/>
    <x v="9"/>
    <x v="48"/>
  </r>
  <r>
    <x v="275"/>
    <x v="2"/>
    <x v="2"/>
    <x v="1091"/>
    <n v="1089888000"/>
    <n v="4199045000"/>
    <n v="0.79393045818504415"/>
    <n v="471219000"/>
    <s v=" $-   "/>
    <n v="1957025000"/>
    <n v="2428244000"/>
    <n v="1770801000"/>
    <n v="0.33481252267706929"/>
    <x v="9"/>
    <x v="48"/>
  </r>
  <r>
    <x v="275"/>
    <x v="3"/>
    <x v="3"/>
    <x v="1092"/>
    <n v="832306000"/>
    <n v="1954810000"/>
    <n v="0.70137374978292977"/>
    <n v="372457000"/>
    <s v=" $-   "/>
    <n v="1668489000"/>
    <n v="2040946000"/>
    <n v="-86136000"/>
    <n v="-3.0905064590063709E-2"/>
    <x v="9"/>
    <x v="48"/>
  </r>
  <r>
    <x v="276"/>
    <x v="0"/>
    <x v="2"/>
    <x v="1093"/>
    <n v="4191600000"/>
    <n v="3528000000"/>
    <n v="0.45701849836779107"/>
    <n v="1545700000"/>
    <n v="581800000"/>
    <s v=" $-   "/>
    <n v="2127500000"/>
    <n v="1400500000"/>
    <n v="0.18142131716669258"/>
    <x v="3"/>
    <x v="3"/>
  </r>
  <r>
    <x v="276"/>
    <x v="1"/>
    <x v="3"/>
    <x v="1094"/>
    <n v="5213200000"/>
    <n v="4216100000"/>
    <n v="0.44712757044531404"/>
    <n v="2180700000"/>
    <n v="671900000"/>
    <s v=" $-   "/>
    <n v="2852600000"/>
    <n v="1363500000"/>
    <n v="0.14460246253698578"/>
    <x v="3"/>
    <x v="3"/>
  </r>
  <r>
    <x v="277"/>
    <x v="0"/>
    <x v="1"/>
    <x v="1095"/>
    <n v="844000000"/>
    <n v="4171000000"/>
    <n v="0.83170488534396814"/>
    <n v="446000000"/>
    <s v=" $-   "/>
    <n v="1568000000"/>
    <n v="2014000000"/>
    <n v="2157000000"/>
    <n v="0.43010967098703889"/>
    <x v="9"/>
    <x v="27"/>
  </r>
  <r>
    <x v="277"/>
    <x v="1"/>
    <x v="2"/>
    <x v="1096"/>
    <n v="945000000"/>
    <n v="4170000000"/>
    <n v="0.81524926686217003"/>
    <n v="495000000"/>
    <s v=" $-   "/>
    <n v="1759000000"/>
    <n v="2254000000"/>
    <n v="1916000000"/>
    <n v="0.37458455522971651"/>
    <x v="9"/>
    <x v="27"/>
  </r>
  <r>
    <x v="277"/>
    <x v="2"/>
    <x v="3"/>
    <x v="1097"/>
    <n v="979000000"/>
    <n v="2204000000"/>
    <n v="0.69242852654728249"/>
    <n v="745000000"/>
    <s v=" $-   "/>
    <n v="2131000000"/>
    <n v="2876000000"/>
    <n v="-672000000"/>
    <n v="-0.21112158341187559"/>
    <x v="9"/>
    <x v="27"/>
  </r>
  <r>
    <x v="277"/>
    <x v="3"/>
    <x v="28"/>
    <x v="1098"/>
    <n v="1083000000"/>
    <n v="2408000000"/>
    <n v="0.68977370380979663"/>
    <n v="233000000"/>
    <s v=" $-   "/>
    <n v="2454000000"/>
    <n v="2687000000"/>
    <n v="-279000000"/>
    <n v="-7.9919793755370949E-2"/>
    <x v="9"/>
    <x v="27"/>
  </r>
  <r>
    <x v="278"/>
    <x v="0"/>
    <x v="0"/>
    <x v="1099"/>
    <n v="1446000000"/>
    <n v="1577000000"/>
    <n v="0.52166721799536886"/>
    <n v="832000000"/>
    <s v=" $-   "/>
    <n v="104000000"/>
    <n v="936000000"/>
    <n v="641000000"/>
    <n v="0.2120410188554416"/>
    <x v="6"/>
    <x v="97"/>
  </r>
  <r>
    <x v="278"/>
    <x v="1"/>
    <x v="1"/>
    <x v="1100"/>
    <n v="1316000000"/>
    <n v="1784000000"/>
    <n v="0.5754838709677419"/>
    <n v="1054000000"/>
    <s v=" $-   "/>
    <n v="122000000"/>
    <n v="1176000000"/>
    <n v="608000000"/>
    <n v="0.19612903225806452"/>
    <x v="6"/>
    <x v="97"/>
  </r>
  <r>
    <x v="278"/>
    <x v="2"/>
    <x v="2"/>
    <x v="1101"/>
    <n v="1433000000"/>
    <n v="1950000000"/>
    <n v="0.57641146911025709"/>
    <n v="1095000000"/>
    <s v=" $-   "/>
    <n v="137000000"/>
    <n v="1232000000"/>
    <n v="718000000"/>
    <n v="0.21223765888264853"/>
    <x v="6"/>
    <x v="97"/>
  </r>
  <r>
    <x v="278"/>
    <x v="3"/>
    <x v="3"/>
    <x v="1102"/>
    <n v="1313000000"/>
    <n v="1979000000"/>
    <n v="0.6011543134872418"/>
    <n v="1050000000"/>
    <s v=" $-   "/>
    <n v="138000000"/>
    <n v="1188000000"/>
    <n v="791000000"/>
    <n v="0.24027946537059539"/>
    <x v="6"/>
    <x v="97"/>
  </r>
  <r>
    <x v="279"/>
    <x v="0"/>
    <x v="0"/>
    <x v="1103"/>
    <n v="8276000000"/>
    <n v="5980000000"/>
    <n v="0.41947250280583614"/>
    <n v="1186000000"/>
    <s v=" $-   "/>
    <n v="1518000000"/>
    <n v="2704000000"/>
    <n v="3276000000"/>
    <n v="0.22979797979797981"/>
    <x v="5"/>
    <x v="10"/>
  </r>
  <r>
    <x v="279"/>
    <x v="1"/>
    <x v="1"/>
    <x v="1104"/>
    <n v="8152000000"/>
    <n v="6984000000"/>
    <n v="0.46141649048625788"/>
    <n v="1280000000"/>
    <s v=" $-   "/>
    <n v="2163000000"/>
    <n v="3443000000"/>
    <n v="3541000000"/>
    <n v="0.23394556025369978"/>
    <x v="5"/>
    <x v="10"/>
  </r>
  <r>
    <x v="279"/>
    <x v="2"/>
    <x v="2"/>
    <x v="1105"/>
    <n v="8751000000"/>
    <n v="8270000000"/>
    <n v="0.48587039539392518"/>
    <n v="1324000000"/>
    <s v=" $-   "/>
    <n v="2551000000"/>
    <n v="3875000000"/>
    <n v="4395000000"/>
    <n v="0.25821044591974618"/>
    <x v="5"/>
    <x v="10"/>
  </r>
  <r>
    <x v="279"/>
    <x v="3"/>
    <x v="3"/>
    <x v="1106"/>
    <n v="8596000000"/>
    <n v="8890000000"/>
    <n v="0.50840672538030418"/>
    <n v="1399000000"/>
    <s v=" $-   "/>
    <n v="2831000000"/>
    <n v="4230000000"/>
    <n v="4660000000"/>
    <n v="0.26649891341644744"/>
    <x v="5"/>
    <x v="10"/>
  </r>
  <r>
    <x v="280"/>
    <x v="0"/>
    <x v="0"/>
    <x v="1107"/>
    <n v="4334000000"/>
    <n v="5630000000"/>
    <n v="0.56503412284223198"/>
    <n v="757000000"/>
    <n v="704000000"/>
    <n v="1032000000"/>
    <n v="2493000000"/>
    <n v="3137000000"/>
    <n v="0.31483340024086715"/>
    <x v="8"/>
    <x v="103"/>
  </r>
  <r>
    <x v="280"/>
    <x v="1"/>
    <x v="1"/>
    <x v="1108"/>
    <n v="5299000000"/>
    <n v="3115000000"/>
    <n v="0.37021630615640599"/>
    <n v="584000000"/>
    <n v="469000000"/>
    <n v="1362000000"/>
    <n v="2415000000"/>
    <n v="700000000"/>
    <n v="8.3194675540765387E-2"/>
    <x v="8"/>
    <x v="103"/>
  </r>
  <r>
    <x v="280"/>
    <x v="2"/>
    <x v="2"/>
    <x v="1109"/>
    <n v="4457000000"/>
    <n v="2835000000"/>
    <n v="0.38878222709818977"/>
    <n v="545000000"/>
    <n v="325000000"/>
    <n v="1229000000"/>
    <n v="2099000000"/>
    <n v="736000000"/>
    <n v="0.10093252879868349"/>
    <x v="8"/>
    <x v="103"/>
  </r>
  <r>
    <x v="280"/>
    <x v="3"/>
    <x v="3"/>
    <x v="1110"/>
    <n v="4312000000"/>
    <n v="3417000000"/>
    <n v="0.44210117738387888"/>
    <n v="670000000"/>
    <n v="289000000"/>
    <n v="1239000000"/>
    <n v="2198000000"/>
    <n v="1219000000"/>
    <n v="0.15771768663475222"/>
    <x v="8"/>
    <x v="103"/>
  </r>
  <r>
    <x v="281"/>
    <x v="0"/>
    <x v="1"/>
    <x v="1111"/>
    <n v="3117203000"/>
    <n v="1257359000"/>
    <n v="0.28742511821754957"/>
    <n v="650243000"/>
    <n v="378769000"/>
    <s v=" $-   "/>
    <n v="1029012000"/>
    <n v="228347000"/>
    <n v="5.2198825848164911E-2"/>
    <x v="2"/>
    <x v="16"/>
  </r>
  <r>
    <x v="281"/>
    <x v="1"/>
    <x v="2"/>
    <x v="1112"/>
    <n v="3752760000"/>
    <n v="1751896000"/>
    <n v="0.31825712633087333"/>
    <n v="876927000"/>
    <n v="472321000"/>
    <s v=" $-   "/>
    <n v="1349248000"/>
    <n v="402648000"/>
    <n v="7.3146805177289914E-2"/>
    <x v="2"/>
    <x v="16"/>
  </r>
  <r>
    <x v="281"/>
    <x v="2"/>
    <x v="3"/>
    <x v="1113"/>
    <n v="4591476000"/>
    <n v="2188035000"/>
    <n v="0.32274230398033132"/>
    <n v="1231421000"/>
    <n v="650788000"/>
    <s v=" $-   "/>
    <n v="1882209000"/>
    <n v="305826000"/>
    <n v="4.5110333178897413E-2"/>
    <x v="2"/>
    <x v="16"/>
  </r>
  <r>
    <x v="281"/>
    <x v="3"/>
    <x v="28"/>
    <x v="1114"/>
    <n v="6029901000"/>
    <n v="2800768000"/>
    <n v="0.31716373923651764"/>
    <n v="1568877000"/>
    <n v="852098000"/>
    <s v=" $-   "/>
    <n v="2420975000"/>
    <n v="379793000"/>
    <n v="4.3008406271370835E-2"/>
    <x v="2"/>
    <x v="16"/>
  </r>
  <r>
    <x v="282"/>
    <x v="0"/>
    <x v="0"/>
    <x v="1115"/>
    <n v="413000000"/>
    <n v="1149000000"/>
    <n v="0.73559539052496792"/>
    <n v="311000000"/>
    <s v=" $-   "/>
    <n v="704000000"/>
    <n v="1015000000"/>
    <n v="134000000"/>
    <n v="8.5787451984635082E-2"/>
    <x v="9"/>
    <x v="27"/>
  </r>
  <r>
    <x v="282"/>
    <x v="1"/>
    <x v="1"/>
    <x v="1116"/>
    <n v="411000000"/>
    <n v="1446000000"/>
    <n v="0.77867528271405495"/>
    <n v="311000000"/>
    <s v=" $-   "/>
    <n v="685000000"/>
    <n v="996000000"/>
    <n v="450000000"/>
    <n v="0.24232633279483037"/>
    <x v="9"/>
    <x v="27"/>
  </r>
  <r>
    <x v="282"/>
    <x v="2"/>
    <x v="2"/>
    <x v="1117"/>
    <n v="485000000"/>
    <n v="1803000000"/>
    <n v="0.78802447552447552"/>
    <n v="358000000"/>
    <s v=" $-   "/>
    <n v="870000000"/>
    <n v="1228000000"/>
    <n v="575000000"/>
    <n v="0.2513111888111888"/>
    <x v="9"/>
    <x v="27"/>
  </r>
  <r>
    <x v="282"/>
    <x v="3"/>
    <x v="3"/>
    <x v="1118"/>
    <n v="497000000"/>
    <n v="1060000000"/>
    <n v="0.680796403339756"/>
    <n v="5204000000"/>
    <s v=" $-   "/>
    <n v="917000000"/>
    <n v="6121000000"/>
    <n v="-5061000000"/>
    <n v="-3.2504816955684008"/>
    <x v="9"/>
    <x v="27"/>
  </r>
  <r>
    <x v="283"/>
    <x v="0"/>
    <x v="83"/>
    <x v="1119"/>
    <n v="14279000000"/>
    <n v="11034000000"/>
    <n v="0.4359025006913444"/>
    <n v="7796000000"/>
    <s v=" $-   "/>
    <s v=" $-   "/>
    <n v="7796000000"/>
    <n v="3238000000"/>
    <n v="0.12791846086990874"/>
    <x v="1"/>
    <x v="82"/>
  </r>
  <r>
    <x v="283"/>
    <x v="1"/>
    <x v="84"/>
    <x v="1120"/>
    <n v="15353000000"/>
    <n v="12446000000"/>
    <n v="0.44771394654483976"/>
    <n v="8766000000"/>
    <s v=" $-   "/>
    <s v=" $-   "/>
    <n v="8766000000"/>
    <n v="3680000000"/>
    <n v="0.13237886254901254"/>
    <x v="1"/>
    <x v="82"/>
  </r>
  <r>
    <x v="283"/>
    <x v="2"/>
    <x v="50"/>
    <x v="1121"/>
    <n v="16534000000"/>
    <n v="14067000000"/>
    <n v="0.45969085977582436"/>
    <n v="9892000000"/>
    <s v=" $-   "/>
    <s v=" $-   "/>
    <n v="9892000000"/>
    <n v="4175000000"/>
    <n v="0.13643344988725858"/>
    <x v="1"/>
    <x v="82"/>
  </r>
  <r>
    <x v="283"/>
    <x v="3"/>
    <x v="85"/>
    <x v="1122"/>
    <n v="17405000000"/>
    <n v="14971000000"/>
    <n v="0.46241042747714356"/>
    <n v="10469000000"/>
    <s v=" $-   "/>
    <s v=" $-   "/>
    <n v="10469000000"/>
    <n v="4502000000"/>
    <n v="0.13905361996540647"/>
    <x v="1"/>
    <x v="82"/>
  </r>
  <r>
    <x v="284"/>
    <x v="0"/>
    <x v="1"/>
    <x v="1123"/>
    <n v="2398000000"/>
    <n v="3305000000"/>
    <n v="0.57951955111344899"/>
    <n v="1815000000"/>
    <s v=" $-   "/>
    <n v="510000000"/>
    <n v="2325000000"/>
    <n v="980000000"/>
    <n v="0.17183938278099245"/>
    <x v="0"/>
    <x v="68"/>
  </r>
  <r>
    <x v="284"/>
    <x v="1"/>
    <x v="2"/>
    <x v="1124"/>
    <n v="2620000000"/>
    <n v="3668000000"/>
    <n v="0.58333333333333326"/>
    <n v="1917000000"/>
    <s v=" $-   "/>
    <n v="573000000"/>
    <n v="2490000000"/>
    <n v="1178000000"/>
    <n v="0.18734096692111959"/>
    <x v="0"/>
    <x v="68"/>
  </r>
  <r>
    <x v="284"/>
    <x v="2"/>
    <x v="3"/>
    <x v="1125"/>
    <n v="2539000000"/>
    <n v="3633000000"/>
    <n v="0.58862605314322747"/>
    <n v="1915000000"/>
    <s v=" $-   "/>
    <n v="574000000"/>
    <n v="2489000000"/>
    <n v="1144000000"/>
    <n v="0.18535320803629293"/>
    <x v="0"/>
    <x v="68"/>
  </r>
  <r>
    <x v="284"/>
    <x v="3"/>
    <x v="28"/>
    <x v="1126"/>
    <n v="2607000000"/>
    <n v="3702000000"/>
    <n v="0.58678078934854971"/>
    <n v="1851000000"/>
    <s v=" $-   "/>
    <n v="603000000"/>
    <n v="2454000000"/>
    <n v="1248000000"/>
    <n v="0.19781264859724204"/>
    <x v="0"/>
    <x v="68"/>
  </r>
  <r>
    <x v="285"/>
    <x v="0"/>
    <x v="0"/>
    <x v="1127"/>
    <n v="12151000000"/>
    <n v="5043000000"/>
    <n v="0.29329998836803539"/>
    <n v="1654000000"/>
    <s v=" $-   "/>
    <s v=" $-   "/>
    <n v="1654000000"/>
    <n v="3389000000"/>
    <n v="0.19710364080493195"/>
    <x v="9"/>
    <x v="37"/>
  </r>
  <r>
    <x v="285"/>
    <x v="1"/>
    <x v="1"/>
    <x v="315"/>
    <n v="14117000000"/>
    <n v="5104000000"/>
    <n v="0.26554289579106183"/>
    <n v="1905000000"/>
    <s v=" $-   "/>
    <s v=" $-   "/>
    <n v="1905000000"/>
    <n v="3199000000"/>
    <n v="0.16643254773424901"/>
    <x v="9"/>
    <x v="37"/>
  </r>
  <r>
    <x v="285"/>
    <x v="2"/>
    <x v="2"/>
    <x v="1128"/>
    <n v="15631000000"/>
    <n v="5809000000"/>
    <n v="0.27094216417910444"/>
    <n v="2092000000"/>
    <s v=" $-   "/>
    <s v=" $-   "/>
    <n v="2092000000"/>
    <n v="3717000000"/>
    <n v="0.17336753731343282"/>
    <x v="9"/>
    <x v="37"/>
  </r>
  <r>
    <x v="285"/>
    <x v="3"/>
    <x v="3"/>
    <x v="1129"/>
    <n v="11694000000"/>
    <n v="3063000000"/>
    <n v="0.20756251270583448"/>
    <n v="1764000000"/>
    <s v=" $-   "/>
    <s v=" $-   "/>
    <n v="1764000000"/>
    <n v="1299000000"/>
    <n v="8.8026021549095348E-2"/>
    <x v="9"/>
    <x v="37"/>
  </r>
  <r>
    <x v="286"/>
    <x v="0"/>
    <x v="1"/>
    <x v="1130"/>
    <n v="4070000000"/>
    <n v="7175000000"/>
    <n v="0.63806136060471319"/>
    <n v="3002000000"/>
    <s v=" $-   "/>
    <n v="916000000"/>
    <n v="3918000000"/>
    <n v="3257000000"/>
    <n v="0.28963983992885728"/>
    <x v="0"/>
    <x v="59"/>
  </r>
  <r>
    <x v="286"/>
    <x v="1"/>
    <x v="2"/>
    <x v="1131"/>
    <n v="4201000000"/>
    <n v="7423000000"/>
    <n v="0.63859256710254653"/>
    <n v="2897000000"/>
    <s v=" $-   "/>
    <n v="951000000"/>
    <n v="3848000000"/>
    <n v="3575000000"/>
    <n v="0.30755333792154166"/>
    <x v="0"/>
    <x v="59"/>
  </r>
  <r>
    <x v="286"/>
    <x v="2"/>
    <x v="3"/>
    <x v="1132"/>
    <n v="3662000000"/>
    <n v="6849000000"/>
    <n v="0.65160308248501564"/>
    <n v="2911000000"/>
    <s v=" $-   "/>
    <n v="1054000000"/>
    <n v="3965000000"/>
    <n v="2884000000"/>
    <n v="0.27437922176767199"/>
    <x v="0"/>
    <x v="59"/>
  </r>
  <r>
    <x v="286"/>
    <x v="3"/>
    <x v="28"/>
    <x v="1133"/>
    <n v="3045000000"/>
    <n v="6843000000"/>
    <n v="0.69205097087378642"/>
    <n v="2743000000"/>
    <s v=" $-   "/>
    <n v="1026000000"/>
    <n v="3769000000"/>
    <n v="3074000000"/>
    <n v="0.31088187702265374"/>
    <x v="0"/>
    <x v="59"/>
  </r>
  <r>
    <x v="287"/>
    <x v="0"/>
    <x v="136"/>
    <x v="1134"/>
    <n v="2571300000"/>
    <n v="3761100000"/>
    <n v="0.59394542353610014"/>
    <n v="2247400000"/>
    <n v="904200000"/>
    <s v=" $-   "/>
    <n v="3151600000"/>
    <n v="609500000"/>
    <n v="9.6251026467058298E-2"/>
    <x v="2"/>
    <x v="16"/>
  </r>
  <r>
    <x v="287"/>
    <x v="1"/>
    <x v="137"/>
    <x v="1135"/>
    <n v="2406000000"/>
    <n v="3919000000"/>
    <n v="0.61960474308300395"/>
    <n v="2179000000"/>
    <n v="918000000"/>
    <s v=" $-   "/>
    <n v="3097000000"/>
    <n v="822000000"/>
    <n v="0.12996047430830041"/>
    <x v="2"/>
    <x v="16"/>
  </r>
  <r>
    <x v="287"/>
    <x v="2"/>
    <x v="138"/>
    <x v="1136"/>
    <n v="2290000000"/>
    <n v="3833000000"/>
    <n v="0.62600032663726934"/>
    <n v="2197000000"/>
    <n v="920000000"/>
    <s v=" $-   "/>
    <n v="3117000000"/>
    <n v="716000000"/>
    <n v="0.11693614241384942"/>
    <x v="2"/>
    <x v="16"/>
  </r>
  <r>
    <x v="287"/>
    <x v="3"/>
    <x v="139"/>
    <x v="1137"/>
    <n v="2173000000"/>
    <n v="3373000000"/>
    <n v="0.60818608005769925"/>
    <n v="2099000000"/>
    <n v="861000000"/>
    <s v=" $-   "/>
    <n v="2960000000"/>
    <n v="413000000"/>
    <n v="7.4468085106382975E-2"/>
    <x v="2"/>
    <x v="16"/>
  </r>
  <r>
    <x v="288"/>
    <x v="0"/>
    <x v="0"/>
    <x v="1138"/>
    <n v="17915735000"/>
    <n v="1513538000"/>
    <n v="7.7899878188957494E-2"/>
    <n v="454900000"/>
    <s v=" $-   "/>
    <s v=" $-   "/>
    <n v="454900000"/>
    <n v="1058638000"/>
    <n v="5.448675305555694E-2"/>
    <x v="8"/>
    <x v="104"/>
  </r>
  <r>
    <x v="288"/>
    <x v="1"/>
    <x v="1"/>
    <x v="1139"/>
    <n v="17641421000"/>
    <n v="1410625000"/>
    <n v="7.4040604352939354E-2"/>
    <n v="467904000"/>
    <s v=" $-   "/>
    <s v=" $-   "/>
    <n v="467904000"/>
    <n v="942721000"/>
    <n v="4.9481352291507172E-2"/>
    <x v="8"/>
    <x v="104"/>
  </r>
  <r>
    <x v="288"/>
    <x v="2"/>
    <x v="2"/>
    <x v="1140"/>
    <n v="19198615000"/>
    <n v="1906526000"/>
    <n v="9.03346724857228E-2"/>
    <n v="520805000"/>
    <s v=" $-   "/>
    <s v=" $-   "/>
    <n v="520805000"/>
    <n v="1385721000"/>
    <n v="6.5657983521645272E-2"/>
    <x v="8"/>
    <x v="104"/>
  </r>
  <r>
    <x v="288"/>
    <x v="3"/>
    <x v="3"/>
    <x v="1141"/>
    <n v="14858014000"/>
    <n v="1581262000"/>
    <n v="9.6188055970348074E-2"/>
    <n v="458989000"/>
    <s v=" $-   "/>
    <s v=" $-   "/>
    <n v="458989000"/>
    <n v="1122273000"/>
    <n v="6.8267787462172907E-2"/>
    <x v="8"/>
    <x v="104"/>
  </r>
  <r>
    <x v="289"/>
    <x v="0"/>
    <x v="140"/>
    <x v="1142"/>
    <n v="2053816000"/>
    <n v="2226343000"/>
    <n v="0.52015427464260089"/>
    <n v="430822000"/>
    <n v="1147282000"/>
    <s v=" $-   "/>
    <n v="1578104000"/>
    <n v="648239000"/>
    <n v="0.15145208390622872"/>
    <x v="2"/>
    <x v="7"/>
  </r>
  <r>
    <x v="289"/>
    <x v="1"/>
    <x v="141"/>
    <x v="1143"/>
    <n v="1862000000"/>
    <n v="2268000000"/>
    <n v="0.54915254237288136"/>
    <n v="436000000"/>
    <n v="1336000000"/>
    <s v=" $-   "/>
    <n v="1772000000"/>
    <n v="496000000"/>
    <n v="0.12009685230024213"/>
    <x v="2"/>
    <x v="7"/>
  </r>
  <r>
    <x v="289"/>
    <x v="2"/>
    <x v="142"/>
    <x v="1144"/>
    <n v="2083000000"/>
    <n v="2599000000"/>
    <n v="0.55510465612985904"/>
    <n v="480000000"/>
    <n v="1360000000"/>
    <s v=" $-   "/>
    <n v="1840000000"/>
    <n v="759000000"/>
    <n v="0.16211020931225972"/>
    <x v="2"/>
    <x v="7"/>
  </r>
  <r>
    <x v="289"/>
    <x v="3"/>
    <x v="27"/>
    <x v="1145"/>
    <n v="2199000000"/>
    <n v="2811000000"/>
    <n v="0.56107784431137731"/>
    <n v="602000000"/>
    <n v="1331000000"/>
    <s v=" $-   "/>
    <n v="1933000000"/>
    <n v="878000000"/>
    <n v="0.17524950099800399"/>
    <x v="2"/>
    <x v="7"/>
  </r>
  <r>
    <x v="290"/>
    <x v="0"/>
    <x v="0"/>
    <x v="1146"/>
    <n v="3414400000"/>
    <n v="2094100000"/>
    <n v="0.3801579377325951"/>
    <n v="1403500000"/>
    <s v=" $-   "/>
    <s v=" $-   "/>
    <n v="1403500000"/>
    <n v="690600000"/>
    <n v="0.12536988290823273"/>
    <x v="1"/>
    <x v="105"/>
  </r>
  <r>
    <x v="290"/>
    <x v="1"/>
    <x v="1"/>
    <x v="1147"/>
    <n v="3482100000"/>
    <n v="2124900000"/>
    <n v="0.37897271268057786"/>
    <n v="1399500000"/>
    <s v=" $-   "/>
    <s v=" $-   "/>
    <n v="1399500000"/>
    <n v="725400000"/>
    <n v="0.12937399678972714"/>
    <x v="1"/>
    <x v="105"/>
  </r>
  <r>
    <x v="290"/>
    <x v="2"/>
    <x v="2"/>
    <x v="1148"/>
    <n v="3523600000"/>
    <n v="2203400000"/>
    <n v="0.3847389558232932"/>
    <n v="1545900000"/>
    <s v=" $-   "/>
    <s v=" $-   "/>
    <n v="1545900000"/>
    <n v="657500000"/>
    <n v="0.11480705430417322"/>
    <x v="1"/>
    <x v="105"/>
  </r>
  <r>
    <x v="290"/>
    <x v="3"/>
    <x v="3"/>
    <x v="1149"/>
    <n v="3611100000"/>
    <n v="2304600000"/>
    <n v="0.38957350778437039"/>
    <n v="1626000000"/>
    <s v=" $-   "/>
    <s v=" $-   "/>
    <n v="1626000000"/>
    <n v="678600000"/>
    <n v="0.11471169937623611"/>
    <x v="1"/>
    <x v="105"/>
  </r>
  <r>
    <x v="291"/>
    <x v="0"/>
    <x v="0"/>
    <x v="1150"/>
    <n v="21306000"/>
    <n v="463275000"/>
    <n v="0.95603211846935809"/>
    <n v="38123000"/>
    <s v=" $-   "/>
    <n v="147515000"/>
    <n v="185638000"/>
    <n v="277637000"/>
    <n v="0.57294239765900845"/>
    <x v="7"/>
    <x v="77"/>
  </r>
  <r>
    <x v="291"/>
    <x v="1"/>
    <x v="1"/>
    <x v="1151"/>
    <n v="38851000"/>
    <n v="741358000"/>
    <n v="0.95020436831669464"/>
    <n v="56881000"/>
    <s v=" $-   "/>
    <n v="306769000"/>
    <n v="363650000"/>
    <n v="377708000"/>
    <n v="0.48411130863653201"/>
    <x v="7"/>
    <x v="77"/>
  </r>
  <r>
    <x v="291"/>
    <x v="2"/>
    <x v="2"/>
    <x v="1152"/>
    <n v="53871000"/>
    <n v="879634000"/>
    <n v="0.94229168563639187"/>
    <n v="51085000"/>
    <s v=" $-   "/>
    <n v="374661000"/>
    <n v="425746000"/>
    <n v="453888000"/>
    <n v="0.48621914183641224"/>
    <x v="7"/>
    <x v="77"/>
  </r>
  <r>
    <x v="291"/>
    <x v="3"/>
    <x v="3"/>
    <x v="1153"/>
    <n v="55352000"/>
    <n v="967933000"/>
    <n v="0.94590754286440237"/>
    <n v="49298000"/>
    <s v=" $-   "/>
    <n v="409215000"/>
    <n v="458513000"/>
    <n v="509420000"/>
    <n v="0.4978280733129089"/>
    <x v="7"/>
    <x v="77"/>
  </r>
  <r>
    <x v="292"/>
    <x v="0"/>
    <x v="0"/>
    <x v="1154"/>
    <n v="8540319000"/>
    <n v="1643802000"/>
    <n v="0.16140833362054519"/>
    <n v="491725000"/>
    <s v=" $-   "/>
    <n v="205334000"/>
    <n v="697059000"/>
    <n v="946743000"/>
    <n v="9.2962662167898433E-2"/>
    <x v="9"/>
    <x v="27"/>
  </r>
  <r>
    <x v="292"/>
    <x v="1"/>
    <x v="1"/>
    <x v="1155"/>
    <n v="10222213000"/>
    <n v="1649666000"/>
    <n v="0.13895576260506026"/>
    <n v="541586000"/>
    <s v=" $-   "/>
    <n v="239343000"/>
    <n v="780929000"/>
    <n v="868737000"/>
    <n v="7.3176032201810681E-2"/>
    <x v="9"/>
    <x v="27"/>
  </r>
  <r>
    <x v="292"/>
    <x v="2"/>
    <x v="2"/>
    <x v="1156"/>
    <n v="10088548000"/>
    <n v="2106543000"/>
    <n v="0.17273696440641562"/>
    <n v="674887000"/>
    <s v=" $-   "/>
    <n v="294684000"/>
    <n v="969571000"/>
    <n v="1136972000"/>
    <n v="9.3231940622665294E-2"/>
    <x v="9"/>
    <x v="27"/>
  </r>
  <r>
    <x v="292"/>
    <x v="3"/>
    <x v="3"/>
    <x v="1157"/>
    <n v="5641052000"/>
    <n v="2122154000"/>
    <n v="0.27336051626093649"/>
    <n v="693331000"/>
    <s v=" $-   "/>
    <n v="354620000"/>
    <n v="1047951000"/>
    <n v="1074203000"/>
    <n v="0.13837105443292372"/>
    <x v="9"/>
    <x v="27"/>
  </r>
  <r>
    <x v="293"/>
    <x v="0"/>
    <x v="2"/>
    <x v="1158"/>
    <n v="12602100000"/>
    <n v="2715700000"/>
    <n v="0.17729047252216379"/>
    <n v="477200000"/>
    <s v=" $-   "/>
    <n v="294400000"/>
    <n v="771600000"/>
    <n v="1944100000"/>
    <n v="0.12691770358667695"/>
    <x v="1"/>
    <x v="89"/>
  </r>
  <r>
    <x v="293"/>
    <x v="1"/>
    <x v="3"/>
    <x v="1159"/>
    <n v="12491400000"/>
    <n v="2643000000"/>
    <n v="0.17463526799873141"/>
    <n v="431800000"/>
    <s v=" $-   "/>
    <n v="291100000"/>
    <n v="722900000"/>
    <n v="1920100000"/>
    <n v="0.12686991225288086"/>
    <x v="1"/>
    <x v="89"/>
  </r>
  <r>
    <x v="293"/>
    <x v="2"/>
    <x v="28"/>
    <x v="1160"/>
    <n v="12671200000"/>
    <n v="2745700000"/>
    <n v="0.17809676394087004"/>
    <n v="443900000"/>
    <s v=" $-   "/>
    <n v="292900000"/>
    <n v="736800000"/>
    <n v="2008900000"/>
    <n v="0.1303050548424132"/>
    <x v="1"/>
    <x v="89"/>
  </r>
  <r>
    <x v="294"/>
    <x v="0"/>
    <x v="0"/>
    <x v="1161"/>
    <n v="3084766000"/>
    <n v="3097418000"/>
    <n v="0.50102326297632027"/>
    <n v="2120025000"/>
    <s v=" $-   "/>
    <s v=" $-   "/>
    <n v="2120025000"/>
    <n v="977393000"/>
    <n v="0.15809833547497129"/>
    <x v="1"/>
    <x v="25"/>
  </r>
  <r>
    <x v="294"/>
    <x v="1"/>
    <x v="1"/>
    <x v="1162"/>
    <n v="3280236000"/>
    <n v="3369001000"/>
    <n v="0.50667482599883262"/>
    <n v="2265516000"/>
    <s v=" $-   "/>
    <s v=" $-   "/>
    <n v="2265516000"/>
    <n v="1103485000"/>
    <n v="0.16595663532522603"/>
    <x v="1"/>
    <x v="25"/>
  </r>
  <r>
    <x v="294"/>
    <x v="2"/>
    <x v="2"/>
    <x v="1163"/>
    <n v="3507180000"/>
    <n v="3708901000"/>
    <n v="0.51397718512306056"/>
    <n v="2438527000"/>
    <s v=" $-   "/>
    <s v=" $-   "/>
    <n v="2438527000"/>
    <n v="1270374000"/>
    <n v="0.17604763582892155"/>
    <x v="1"/>
    <x v="25"/>
  </r>
  <r>
    <x v="294"/>
    <x v="3"/>
    <x v="3"/>
    <x v="1164"/>
    <n v="3804031000"/>
    <n v="4162643000"/>
    <n v="0.52250700857095445"/>
    <n v="2648622000"/>
    <s v=" $-   "/>
    <s v=" $-   "/>
    <n v="2648622000"/>
    <n v="1514021000"/>
    <n v="0.19004430205127007"/>
    <x v="1"/>
    <x v="25"/>
  </r>
  <r>
    <x v="295"/>
    <x v="0"/>
    <x v="0"/>
    <x v="1165"/>
    <n v="6530000000"/>
    <n v="13570000000"/>
    <n v="0.67512437810945269"/>
    <n v="1879000000"/>
    <s v=" $-   "/>
    <n v="3585000000"/>
    <n v="5464000000"/>
    <n v="8106000000"/>
    <n v="0.40328358208955223"/>
    <x v="9"/>
    <x v="27"/>
  </r>
  <r>
    <x v="295"/>
    <x v="1"/>
    <x v="1"/>
    <x v="1166"/>
    <n v="6497000000"/>
    <n v="13673000000"/>
    <n v="0.67788795240456123"/>
    <n v="2108000000"/>
    <s v=" $-   "/>
    <n v="4203000000"/>
    <n v="6311000000"/>
    <n v="7362000000"/>
    <n v="0.36499752107089739"/>
    <x v="9"/>
    <x v="27"/>
  </r>
  <r>
    <x v="295"/>
    <x v="2"/>
    <x v="2"/>
    <x v="1167"/>
    <n v="6803000000"/>
    <n v="12509000000"/>
    <n v="0.64773198011598998"/>
    <n v="2053000000"/>
    <s v=" $-   "/>
    <n v="4261000000"/>
    <n v="6314000000"/>
    <n v="6195000000"/>
    <n v="0.32078500414250205"/>
    <x v="9"/>
    <x v="27"/>
  </r>
  <r>
    <x v="295"/>
    <x v="3"/>
    <x v="3"/>
    <x v="1168"/>
    <n v="5804000000"/>
    <n v="6676000000"/>
    <n v="0.53493589743589742"/>
    <n v="1613000000"/>
    <s v=" $-   "/>
    <n v="4544000000"/>
    <n v="6157000000"/>
    <n v="519000000"/>
    <n v="4.158653846153846E-2"/>
    <x v="9"/>
    <x v="27"/>
  </r>
  <r>
    <x v="296"/>
    <x v="0"/>
    <x v="0"/>
    <x v="1169"/>
    <n v="90800000"/>
    <n v="1264500000"/>
    <n v="0.93300376300450083"/>
    <n v="803800000"/>
    <s v=" $-   "/>
    <n v="76000000"/>
    <n v="879800000"/>
    <n v="384700000"/>
    <n v="0.28384859440714233"/>
    <x v="6"/>
    <x v="106"/>
  </r>
  <r>
    <x v="296"/>
    <x v="1"/>
    <x v="1"/>
    <x v="1170"/>
    <n v="81100000"/>
    <n v="1265000000"/>
    <n v="0.93975187578931729"/>
    <n v="812800000"/>
    <s v=" $-   "/>
    <n v="69900000"/>
    <n v="882700000"/>
    <n v="382300000"/>
    <n v="0.28400564594012334"/>
    <x v="6"/>
    <x v="106"/>
  </r>
  <r>
    <x v="296"/>
    <x v="2"/>
    <x v="2"/>
    <x v="1171"/>
    <n v="80900000"/>
    <n v="1300500000"/>
    <n v="0.94143622412045747"/>
    <n v="816700000"/>
    <s v=" $-   "/>
    <n v="65400000"/>
    <n v="882100000"/>
    <n v="418400000"/>
    <n v="0.30288113508035325"/>
    <x v="6"/>
    <x v="106"/>
  </r>
  <r>
    <x v="296"/>
    <x v="3"/>
    <x v="3"/>
    <x v="1172"/>
    <n v="95500000"/>
    <n v="1325800000"/>
    <n v="0.93280799268275527"/>
    <n v="836700000"/>
    <s v=" $-   "/>
    <n v="57300000"/>
    <n v="894000000"/>
    <n v="431800000"/>
    <n v="0.30380637444592978"/>
    <x v="6"/>
    <x v="106"/>
  </r>
  <r>
    <x v="297"/>
    <x v="0"/>
    <x v="0"/>
    <x v="1173"/>
    <n v="1582398000"/>
    <n v="2241315000"/>
    <n v="0.58616193213245871"/>
    <n v="1489735000"/>
    <n v="114250000"/>
    <s v=" $-   "/>
    <n v="1603985000"/>
    <n v="637330000"/>
    <n v="0.16667830456940674"/>
    <x v="0"/>
    <x v="107"/>
  </r>
  <r>
    <x v="297"/>
    <x v="1"/>
    <x v="1"/>
    <x v="1174"/>
    <n v="1650622000"/>
    <n v="2140713000"/>
    <n v="0.56463303823059685"/>
    <n v="1420096000"/>
    <n v="110412000"/>
    <s v=" $-   "/>
    <n v="1530508000"/>
    <n v="610205000"/>
    <n v="0.16094726527727041"/>
    <x v="0"/>
    <x v="107"/>
  </r>
  <r>
    <x v="297"/>
    <x v="2"/>
    <x v="2"/>
    <x v="1175"/>
    <n v="1680791000"/>
    <n v="2140713000"/>
    <n v="0.56017552251678926"/>
    <n v="1378400000"/>
    <n v="109931000"/>
    <s v=" $-   "/>
    <n v="1488331000"/>
    <n v="652382000"/>
    <n v="0.17071341545108942"/>
    <x v="0"/>
    <x v="107"/>
  </r>
  <r>
    <x v="297"/>
    <x v="3"/>
    <x v="3"/>
    <x v="1176"/>
    <n v="1558591000"/>
    <n v="2019469000"/>
    <n v="0.56440333588592706"/>
    <n v="1279961000"/>
    <n v="110156000"/>
    <s v=" $-   "/>
    <n v="1390117000"/>
    <n v="629352000"/>
    <n v="0.17589196380161318"/>
    <x v="0"/>
    <x v="107"/>
  </r>
  <r>
    <x v="298"/>
    <x v="0"/>
    <x v="0"/>
    <x v="1177"/>
    <n v="13908300000"/>
    <n v="2688500000"/>
    <n v="0.16198905813168807"/>
    <n v="571600000"/>
    <n v="279300000"/>
    <n v="517400000"/>
    <n v="1368300000"/>
    <n v="1320200000"/>
    <n v="7.9545454545454544E-2"/>
    <x v="0"/>
    <x v="41"/>
  </r>
  <r>
    <x v="298"/>
    <x v="1"/>
    <x v="1"/>
    <x v="446"/>
    <n v="13900700000"/>
    <n v="2760300000"/>
    <n v="0.16567432927195247"/>
    <n v="559500000"/>
    <n v="251400000"/>
    <n v="571700000"/>
    <n v="1382600000"/>
    <n v="1377700000"/>
    <n v="8.2690114638977255E-2"/>
    <x v="0"/>
    <x v="41"/>
  </r>
  <r>
    <x v="298"/>
    <x v="2"/>
    <x v="2"/>
    <x v="1178"/>
    <n v="15481600000"/>
    <n v="3052800000"/>
    <n v="0.16470994475138123"/>
    <n v="561400000"/>
    <n v="215600000"/>
    <n v="588500000"/>
    <n v="1365500000"/>
    <n v="1687300000"/>
    <n v="9.1036127417127077E-2"/>
    <x v="0"/>
    <x v="41"/>
  </r>
  <r>
    <x v="298"/>
    <x v="3"/>
    <x v="3"/>
    <x v="1179"/>
    <n v="15292100000"/>
    <n v="3379200000"/>
    <n v="0.18098364870148298"/>
    <n v="541500000"/>
    <n v="239800000"/>
    <n v="583700000"/>
    <n v="1365000000"/>
    <n v="2014200000"/>
    <n v="0.10787679486698837"/>
    <x v="0"/>
    <x v="41"/>
  </r>
  <r>
    <x v="299"/>
    <x v="0"/>
    <x v="1"/>
    <x v="1180"/>
    <n v="11759000000"/>
    <n v="3839000000"/>
    <n v="0.24612129760225665"/>
    <s v=" $-   "/>
    <s v=" $-   "/>
    <n v="2077000000"/>
    <n v="2077000000"/>
    <n v="1762000000"/>
    <n v="0.11296320041030901"/>
    <x v="5"/>
    <x v="10"/>
  </r>
  <r>
    <x v="299"/>
    <x v="1"/>
    <x v="2"/>
    <x v="1181"/>
    <n v="12207000000"/>
    <n v="4883000000"/>
    <n v="0.28572264482153309"/>
    <s v=" $-   "/>
    <s v=" $-   "/>
    <n v="2433000000"/>
    <n v="2433000000"/>
    <n v="2450000000"/>
    <n v="0.14335868929198362"/>
    <x v="5"/>
    <x v="10"/>
  </r>
  <r>
    <x v="299"/>
    <x v="2"/>
    <x v="3"/>
    <x v="1182"/>
    <n v="12713000000"/>
    <n v="4120000000"/>
    <n v="0.24475732192716693"/>
    <s v=" $-   "/>
    <s v=" $-   "/>
    <n v="2612000000"/>
    <n v="2612000000"/>
    <n v="1508000000"/>
    <n v="8.958593239470089E-2"/>
    <x v="5"/>
    <x v="10"/>
  </r>
  <r>
    <x v="299"/>
    <x v="3"/>
    <x v="28"/>
    <x v="1183"/>
    <n v="12734000000"/>
    <n v="4932000000"/>
    <n v="0.27918034642816714"/>
    <s v=" $-   "/>
    <s v=" $-   "/>
    <n v="2755000000"/>
    <n v="2755000000"/>
    <n v="2177000000"/>
    <n v="0.12323106532321974"/>
    <x v="5"/>
    <x v="10"/>
  </r>
  <r>
    <x v="300"/>
    <x v="0"/>
    <x v="0"/>
    <x v="1184"/>
    <n v="1177275000"/>
    <n v="4083681000"/>
    <n v="0.77622413112749844"/>
    <n v="2188747000"/>
    <s v=" $-   "/>
    <n v="65141000"/>
    <n v="2253888000"/>
    <n v="1829793000"/>
    <n v="0.3478061781927087"/>
    <x v="1"/>
    <x v="24"/>
  </r>
  <r>
    <x v="300"/>
    <x v="1"/>
    <x v="1"/>
    <x v="1185"/>
    <n v="1077420000"/>
    <n v="5715886000"/>
    <n v="0.84139975440529247"/>
    <n v="3185497000"/>
    <s v=" $-   "/>
    <n v="117975000"/>
    <n v="3303472000"/>
    <n v="2412414000"/>
    <n v="0.35511634541414738"/>
    <x v="1"/>
    <x v="24"/>
  </r>
  <r>
    <x v="300"/>
    <x v="2"/>
    <x v="2"/>
    <x v="1186"/>
    <n v="857841000"/>
    <n v="7584130000"/>
    <n v="0.89838380160273001"/>
    <n v="4302998000"/>
    <s v=" $-   "/>
    <n v="207820000"/>
    <n v="4510818000"/>
    <n v="3073312000"/>
    <n v="0.36405147565657359"/>
    <x v="1"/>
    <x v="24"/>
  </r>
  <r>
    <x v="300"/>
    <x v="3"/>
    <x v="3"/>
    <x v="1187"/>
    <n v="632180000"/>
    <n v="8591807000"/>
    <n v="0.93146347669397189"/>
    <n v="5060406000"/>
    <s v=" $-   "/>
    <n v="272494000"/>
    <n v="5332900000"/>
    <n v="3258907000"/>
    <n v="0.3533078483306622"/>
    <x v="1"/>
    <x v="24"/>
  </r>
  <r>
    <x v="301"/>
    <x v="0"/>
    <x v="143"/>
    <x v="1188"/>
    <n v="2446443000"/>
    <n v="1190769000"/>
    <n v="0.32738509605708987"/>
    <s v=" $-   "/>
    <s v=" $-   "/>
    <s v=" $-   "/>
    <n v="0"/>
    <n v="1190769000"/>
    <n v="0.32738509605708987"/>
    <x v="3"/>
    <x v="54"/>
  </r>
  <r>
    <x v="301"/>
    <x v="1"/>
    <x v="144"/>
    <x v="1189"/>
    <n v="2566444000"/>
    <n v="1018697000"/>
    <n v="0.2841441940498296"/>
    <s v=" $-   "/>
    <s v=" $-   "/>
    <s v=" $-   "/>
    <n v="0"/>
    <n v="1018697000"/>
    <n v="0.28414419404982955"/>
    <x v="3"/>
    <x v="54"/>
  </r>
  <r>
    <x v="301"/>
    <x v="2"/>
    <x v="145"/>
    <x v="1190"/>
    <n v="2850316000"/>
    <n v="1060549000"/>
    <n v="0.27118016091069364"/>
    <s v=" $-   "/>
    <s v=" $-   "/>
    <s v=" $-   "/>
    <n v="0"/>
    <n v="1060549000"/>
    <n v="0.27118016091069369"/>
    <x v="3"/>
    <x v="54"/>
  </r>
  <r>
    <x v="301"/>
    <x v="3"/>
    <x v="108"/>
    <x v="1191"/>
    <n v="4063955000"/>
    <n v="1322748000"/>
    <n v="0.24555799716449933"/>
    <s v=" $-   "/>
    <s v=" $-   "/>
    <s v=" $-   "/>
    <n v="0"/>
    <n v="1322748000"/>
    <n v="0.24555799716449933"/>
    <x v="3"/>
    <x v="54"/>
  </r>
  <r>
    <x v="302"/>
    <x v="0"/>
    <x v="0"/>
    <x v="1192"/>
    <n v="6351000000"/>
    <n v="3430000000"/>
    <n v="0.35067988958184237"/>
    <n v="98000000"/>
    <s v=" $-   "/>
    <n v="1054000000"/>
    <n v="1152000000"/>
    <n v="2278000000"/>
    <n v="0.2329005214190778"/>
    <x v="5"/>
    <x v="11"/>
  </r>
  <r>
    <x v="302"/>
    <x v="1"/>
    <x v="1"/>
    <x v="181"/>
    <n v="6423000000"/>
    <n v="3545000000"/>
    <n v="0.35563804173354741"/>
    <n v="68000000"/>
    <s v=" $-   "/>
    <n v="1178000000"/>
    <n v="1246000000"/>
    <n v="2299000000"/>
    <n v="0.23063804173354735"/>
    <x v="5"/>
    <x v="11"/>
  </r>
  <r>
    <x v="302"/>
    <x v="2"/>
    <x v="2"/>
    <x v="1193"/>
    <n v="7036000000"/>
    <n v="3850000000"/>
    <n v="0.35366525812970784"/>
    <s v=" $-   "/>
    <s v=" $-   "/>
    <n v="1227000000"/>
    <n v="1227000000"/>
    <n v="2623000000"/>
    <n v="0.24095168105823994"/>
    <x v="5"/>
    <x v="11"/>
  </r>
  <r>
    <x v="302"/>
    <x v="3"/>
    <x v="3"/>
    <x v="1194"/>
    <n v="6239000000"/>
    <n v="4176000000"/>
    <n v="0.40096015362457993"/>
    <s v=" $-   "/>
    <s v=" $-   "/>
    <n v="1214000000"/>
    <n v="1214000000"/>
    <n v="2962000000"/>
    <n v="0.28439750360057608"/>
    <x v="5"/>
    <x v="11"/>
  </r>
  <r>
    <x v="303"/>
    <x v="0"/>
    <x v="5"/>
    <x v="1195"/>
    <n v="31243000000"/>
    <n v="35172000000"/>
    <n v="0.52957916133403593"/>
    <n v="25357000000"/>
    <s v=" $-   "/>
    <n v="110000000"/>
    <n v="25467000000"/>
    <n v="9705000000"/>
    <n v="0.14612662802077844"/>
    <x v="4"/>
    <x v="69"/>
  </r>
  <r>
    <x v="303"/>
    <x v="1"/>
    <x v="97"/>
    <x v="1196"/>
    <n v="31238000000"/>
    <n v="35445000000"/>
    <n v="0.5315447715309749"/>
    <n v="25772000000"/>
    <s v=" $-   "/>
    <n v="92000000"/>
    <n v="25864000000"/>
    <n v="9581000000"/>
    <n v="0.14367979844937989"/>
    <x v="4"/>
    <x v="69"/>
  </r>
  <r>
    <x v="303"/>
    <x v="2"/>
    <x v="98"/>
    <x v="1197"/>
    <n v="28731000000"/>
    <n v="34325000000"/>
    <n v="0.54435739659984783"/>
    <n v="24538000000"/>
    <s v=" $-   "/>
    <n v="75000000"/>
    <n v="24613000000"/>
    <n v="9712000000"/>
    <n v="0.15402182187262117"/>
    <x v="4"/>
    <x v="69"/>
  </r>
  <r>
    <x v="303"/>
    <x v="3"/>
    <x v="28"/>
    <x v="1198"/>
    <n v="28209000000"/>
    <n v="34590000000"/>
    <n v="0.55080494912339373"/>
    <n v="24735000000"/>
    <s v=" $-   "/>
    <n v="70000000"/>
    <n v="24805000000"/>
    <n v="9785000000"/>
    <n v="0.1558145830347617"/>
    <x v="4"/>
    <x v="69"/>
  </r>
  <r>
    <x v="304"/>
    <x v="0"/>
    <x v="0"/>
    <x v="1199"/>
    <n v="9821000000"/>
    <n v="44836000000"/>
    <n v="0.8203157875477981"/>
    <n v="15171000000"/>
    <n v="7482000000"/>
    <n v="5109000000"/>
    <n v="27762000000"/>
    <n v="17074000000"/>
    <n v="0.31238450701648462"/>
    <x v="3"/>
    <x v="3"/>
  </r>
  <r>
    <x v="304"/>
    <x v="1"/>
    <x v="1"/>
    <x v="1200"/>
    <n v="9586000000"/>
    <n v="41998000000"/>
    <n v="0.81416718362282881"/>
    <n v="14355000000"/>
    <n v="6678000000"/>
    <n v="4599000000"/>
    <n v="25632000000"/>
    <n v="16366000000"/>
    <n v="0.31726892059553352"/>
    <x v="3"/>
    <x v="3"/>
  </r>
  <r>
    <x v="304"/>
    <x v="2"/>
    <x v="2"/>
    <x v="1201"/>
    <n v="9577000000"/>
    <n v="40028000000"/>
    <n v="0.80693478479991931"/>
    <n v="14097000000"/>
    <n v="8393000000"/>
    <n v="4039000000"/>
    <n v="26529000000"/>
    <n v="13499000000"/>
    <n v="0.27212982562241711"/>
    <x v="3"/>
    <x v="3"/>
  </r>
  <r>
    <x v="304"/>
    <x v="3"/>
    <x v="3"/>
    <x v="1202"/>
    <n v="9648000000"/>
    <n v="39203000000"/>
    <n v="0.80250148410472666"/>
    <n v="14809000000"/>
    <n v="7690000000"/>
    <n v="3728000000"/>
    <n v="26227000000"/>
    <n v="12976000000"/>
    <n v="0.2656240404495302"/>
    <x v="3"/>
    <x v="3"/>
  </r>
  <r>
    <x v="305"/>
    <x v="0"/>
    <x v="1"/>
    <x v="1203"/>
    <n v="4683600000"/>
    <n v="4605900000"/>
    <n v="0.49581785887292107"/>
    <n v="189000000"/>
    <s v=" $-   "/>
    <n v="3292900000"/>
    <n v="3481900000"/>
    <n v="1124000000"/>
    <n v="0.12099682437160235"/>
    <x v="6"/>
    <x v="97"/>
  </r>
  <r>
    <x v="305"/>
    <x v="1"/>
    <x v="2"/>
    <x v="1204"/>
    <n v="5231000000"/>
    <n v="5246600000"/>
    <n v="0.50074444529281514"/>
    <n v="177400000"/>
    <s v=" $-   "/>
    <n v="3574300000"/>
    <n v="3751700000"/>
    <n v="1494900000"/>
    <n v="0.14267580361914942"/>
    <x v="6"/>
    <x v="97"/>
  </r>
  <r>
    <x v="305"/>
    <x v="2"/>
    <x v="3"/>
    <x v="1205"/>
    <n v="6697700000"/>
    <n v="5266700000"/>
    <n v="0.44019758617231119"/>
    <n v="163500000"/>
    <s v=" $-   "/>
    <n v="3672400000"/>
    <n v="3835900000"/>
    <n v="1430800000"/>
    <n v="0.11958811139714487"/>
    <x v="6"/>
    <x v="97"/>
  </r>
  <r>
    <x v="305"/>
    <x v="3"/>
    <x v="28"/>
    <x v="1206"/>
    <n v="6913200000"/>
    <n v="5480900000"/>
    <n v="0.44221847491951816"/>
    <n v="156600000"/>
    <s v=" $-   "/>
    <n v="3732600000"/>
    <n v="3889200000"/>
    <n v="1591700000"/>
    <n v="0.12842400819744879"/>
    <x v="6"/>
    <x v="97"/>
  </r>
  <r>
    <x v="306"/>
    <x v="0"/>
    <x v="1"/>
    <x v="1207"/>
    <n v="155355000"/>
    <n v="1949390000"/>
    <n v="0.92618820807271185"/>
    <n v="346393000"/>
    <n v="859947000"/>
    <s v=" $-   "/>
    <n v="1206340000"/>
    <n v="743050000"/>
    <n v="0.35303564089711581"/>
    <x v="4"/>
    <x v="56"/>
  </r>
  <r>
    <x v="306"/>
    <x v="1"/>
    <x v="2"/>
    <x v="1208"/>
    <n v="205018000"/>
    <n v="2614539000"/>
    <n v="0.92728715894021652"/>
    <n v="519267000"/>
    <n v="1271353000"/>
    <s v=" $-   "/>
    <n v="1790620000"/>
    <n v="823919000"/>
    <n v="0.29221576297269392"/>
    <x v="4"/>
    <x v="56"/>
  </r>
  <r>
    <x v="306"/>
    <x v="2"/>
    <x v="3"/>
    <x v="1209"/>
    <n v="392709000"/>
    <n v="3711019000"/>
    <n v="0.90430433011154732"/>
    <n v="838526000"/>
    <n v="1620577000"/>
    <s v=" $-   "/>
    <n v="2459103000"/>
    <n v="1251916000"/>
    <n v="0.30506797721486412"/>
    <x v="4"/>
    <x v="56"/>
  </r>
  <r>
    <x v="306"/>
    <x v="3"/>
    <x v="28"/>
    <x v="1210"/>
    <n v="299694000"/>
    <n v="4560733000"/>
    <n v="0.93833998535519614"/>
    <n v="1177697000"/>
    <n v="2052295000"/>
    <s v=" $-   "/>
    <n v="3229992000"/>
    <n v="1330741000"/>
    <n v="0.27379096527938801"/>
    <x v="4"/>
    <x v="56"/>
  </r>
  <r>
    <x v="307"/>
    <x v="0"/>
    <x v="0"/>
    <x v="1211"/>
    <n v="15590900000"/>
    <n v="1493000000"/>
    <n v="8.7392223087234155E-2"/>
    <n v="15400000"/>
    <s v=" $-   "/>
    <n v="36100000"/>
    <n v="51500000"/>
    <n v="1441500000"/>
    <n v="8.4377688935196302E-2"/>
    <x v="6"/>
    <x v="13"/>
  </r>
  <r>
    <x v="307"/>
    <x v="1"/>
    <x v="1"/>
    <x v="1212"/>
    <n v="16275100000"/>
    <n v="1895800000"/>
    <n v="0.10433165115651954"/>
    <n v="18800000"/>
    <s v=" $-   "/>
    <n v="38800000"/>
    <n v="57600000"/>
    <n v="1838200000"/>
    <n v="0.10116174762945149"/>
    <x v="6"/>
    <x v="13"/>
  </r>
  <r>
    <x v="307"/>
    <x v="2"/>
    <x v="2"/>
    <x v="1213"/>
    <n v="17297300000"/>
    <n v="2094100000"/>
    <n v="0.10799117134399783"/>
    <n v="18900000"/>
    <s v=" $-   "/>
    <n v="50900000"/>
    <n v="69800000"/>
    <n v="2024300000"/>
    <n v="0.10439163753003909"/>
    <x v="6"/>
    <x v="13"/>
  </r>
  <r>
    <x v="307"/>
    <x v="3"/>
    <x v="3"/>
    <x v="1214"/>
    <n v="18705900000"/>
    <n v="2147900000"/>
    <n v="0.10299801475030934"/>
    <n v="22800000"/>
    <s v=" $-   "/>
    <n v="77500000"/>
    <n v="100300000"/>
    <n v="2047600000"/>
    <n v="9.8188339775005032E-2"/>
    <x v="6"/>
    <x v="13"/>
  </r>
  <r>
    <x v="308"/>
    <x v="0"/>
    <x v="52"/>
    <x v="1215"/>
    <n v="10086675000"/>
    <n v="2929029000"/>
    <n v="0.22503807707981072"/>
    <n v="1554973000"/>
    <s v=" $-   "/>
    <s v=" $-   "/>
    <n v="1554973000"/>
    <n v="1374056000"/>
    <n v="0.1055690879264003"/>
    <x v="0"/>
    <x v="53"/>
  </r>
  <r>
    <x v="308"/>
    <x v="1"/>
    <x v="53"/>
    <x v="1216"/>
    <n v="10188227000"/>
    <n v="3027744000"/>
    <n v="0.22909735501084261"/>
    <n v="1633992000"/>
    <s v=" $-   "/>
    <s v=" $-   "/>
    <n v="1633992000"/>
    <n v="1393752000"/>
    <n v="0.10545967451048432"/>
    <x v="0"/>
    <x v="53"/>
  </r>
  <r>
    <x v="308"/>
    <x v="2"/>
    <x v="54"/>
    <x v="1217"/>
    <n v="9655245000"/>
    <n v="3056499000"/>
    <n v="0.24044686551271011"/>
    <n v="1544746000"/>
    <s v=" $-   "/>
    <s v=" $-   "/>
    <n v="1544746000"/>
    <n v="1511753000"/>
    <n v="0.11892569579752393"/>
    <x v="0"/>
    <x v="53"/>
  </r>
  <r>
    <x v="308"/>
    <x v="3"/>
    <x v="55"/>
    <x v="1218"/>
    <n v="8823384000"/>
    <n v="2537369000"/>
    <n v="0.22334514270312888"/>
    <n v="1359360000"/>
    <s v=" $-   "/>
    <s v=" $-   "/>
    <n v="1359360000"/>
    <n v="1178009000"/>
    <n v="0.10369110216549907"/>
    <x v="0"/>
    <x v="53"/>
  </r>
  <r>
    <x v="309"/>
    <x v="0"/>
    <x v="1"/>
    <x v="1219"/>
    <n v="4507196000"/>
    <n v="1172399000"/>
    <n v="0.20642299318877488"/>
    <n v="568500000"/>
    <s v=" $-   "/>
    <s v=" $-   "/>
    <n v="568500000"/>
    <n v="603899000"/>
    <n v="0.10632782795252126"/>
    <x v="1"/>
    <x v="66"/>
  </r>
  <r>
    <x v="309"/>
    <x v="1"/>
    <x v="2"/>
    <x v="1220"/>
    <n v="4244479000"/>
    <n v="1577884000"/>
    <n v="0.27100405797439975"/>
    <n v="861390000"/>
    <s v=" $-   "/>
    <s v=" $-   "/>
    <n v="861390000"/>
    <n v="716494000"/>
    <n v="0.12305897107411544"/>
    <x v="1"/>
    <x v="66"/>
  </r>
  <r>
    <x v="309"/>
    <x v="2"/>
    <x v="3"/>
    <x v="1221"/>
    <n v="4353850000"/>
    <n v="1628114000"/>
    <n v="0.27217047778956882"/>
    <n v="794728000"/>
    <s v=" $-   "/>
    <s v=" $-   "/>
    <n v="794728000"/>
    <n v="833386000"/>
    <n v="0.13931645192114162"/>
    <x v="1"/>
    <x v="66"/>
  </r>
  <r>
    <x v="309"/>
    <x v="3"/>
    <x v="28"/>
    <x v="1222"/>
    <n v="5728662000"/>
    <n v="1939814000"/>
    <n v="0.25295951894483337"/>
    <n v="957150000"/>
    <s v=" $-   "/>
    <s v=" $-   "/>
    <n v="957150000"/>
    <n v="982664000"/>
    <n v="0.12814332339307055"/>
    <x v="1"/>
    <x v="66"/>
  </r>
  <r>
    <x v="310"/>
    <x v="0"/>
    <x v="146"/>
    <x v="1223"/>
    <n v="1143659000"/>
    <n v="961529000"/>
    <n v="0.4567425807101313"/>
    <n v="627370000"/>
    <n v="131835000"/>
    <s v=" $-   "/>
    <n v="759205000"/>
    <n v="202324000"/>
    <n v="9.6107331031717827E-2"/>
    <x v="3"/>
    <x v="5"/>
  </r>
  <r>
    <x v="310"/>
    <x v="1"/>
    <x v="99"/>
    <x v="1224"/>
    <n v="1181444000"/>
    <n v="976142000"/>
    <n v="0.45242321742910829"/>
    <n v="581898000"/>
    <n v="132400000"/>
    <s v=" $-   "/>
    <n v="714298000"/>
    <n v="261844000"/>
    <n v="0.12135970478117675"/>
    <x v="3"/>
    <x v="5"/>
  </r>
  <r>
    <x v="310"/>
    <x v="2"/>
    <x v="100"/>
    <x v="1225"/>
    <n v="1232611000"/>
    <n v="1004608000"/>
    <n v="0.44904320944887377"/>
    <n v="659335000"/>
    <n v="121141000"/>
    <s v=" $-   "/>
    <n v="780476000"/>
    <n v="224132000"/>
    <n v="0.10018330793722027"/>
    <x v="3"/>
    <x v="5"/>
  </r>
  <r>
    <x v="310"/>
    <x v="3"/>
    <x v="113"/>
    <x v="1226"/>
    <n v="1237859000"/>
    <n v="1024500000"/>
    <n v="0.45284590111472145"/>
    <n v="598848000"/>
    <n v="125928000"/>
    <s v=" $-   "/>
    <n v="724776000"/>
    <n v="299724000"/>
    <n v="0.13248295252875428"/>
    <x v="3"/>
    <x v="5"/>
  </r>
  <r>
    <x v="311"/>
    <x v="0"/>
    <x v="1"/>
    <x v="1227"/>
    <n v="59222000000"/>
    <n v="20807000000"/>
    <n v="0.25999325244598837"/>
    <n v="6890000000"/>
    <s v=" $-   "/>
    <n v="93000000"/>
    <n v="6983000000"/>
    <n v="13824000000"/>
    <n v="0.1727373826987717"/>
    <x v="4"/>
    <x v="101"/>
  </r>
  <r>
    <x v="311"/>
    <x v="1"/>
    <x v="2"/>
    <x v="1228"/>
    <n v="60775000000"/>
    <n v="19331000000"/>
    <n v="0.24131775397598187"/>
    <n v="7001000000"/>
    <s v=" $-   "/>
    <n v="93000000"/>
    <n v="7094000000"/>
    <n v="12237000000"/>
    <n v="0.15276009287693806"/>
    <x v="4"/>
    <x v="101"/>
  </r>
  <r>
    <x v="311"/>
    <x v="2"/>
    <x v="3"/>
    <x v="1229"/>
    <n v="56479000000"/>
    <n v="17429000000"/>
    <n v="0.23582020890837252"/>
    <n v="6656000000"/>
    <s v=" $-   "/>
    <n v="82000000"/>
    <n v="6738000000"/>
    <n v="10691000000"/>
    <n v="0.14465281160361532"/>
    <x v="4"/>
    <x v="101"/>
  </r>
  <r>
    <x v="311"/>
    <x v="3"/>
    <x v="28"/>
    <x v="1230"/>
    <n v="57659000000"/>
    <n v="17294000000"/>
    <n v="0.23073125825517327"/>
    <n v="6405000000"/>
    <s v=" $-   "/>
    <n v="74000000"/>
    <n v="6479000000"/>
    <n v="10815000000"/>
    <n v="0.14429042199778527"/>
    <x v="4"/>
    <x v="101"/>
  </r>
  <r>
    <x v="312"/>
    <x v="0"/>
    <x v="0"/>
    <x v="1231"/>
    <n v="386000000"/>
    <n v="16220000000"/>
    <n v="0.97675538961821029"/>
    <n v="10486000000"/>
    <s v=" $-   "/>
    <n v="987000000"/>
    <n v="11473000000"/>
    <n v="4747000000"/>
    <n v="0.28586053233770925"/>
    <x v="6"/>
    <x v="35"/>
  </r>
  <r>
    <x v="312"/>
    <x v="1"/>
    <x v="1"/>
    <x v="1232"/>
    <n v="344000000"/>
    <n v="16528000000"/>
    <n v="0.97961119013750597"/>
    <n v="9681000000"/>
    <s v=" $-   "/>
    <n v="643000000"/>
    <n v="10324000000"/>
    <n v="6204000000"/>
    <n v="0.36770981507823614"/>
    <x v="6"/>
    <x v="35"/>
  </r>
  <r>
    <x v="312"/>
    <x v="2"/>
    <x v="2"/>
    <x v="1233"/>
    <n v="325000000"/>
    <n v="15956000000"/>
    <n v="0.98003808119894353"/>
    <n v="9488000000"/>
    <s v=" $-   "/>
    <n v="273000000"/>
    <n v="9761000000"/>
    <n v="6195000000"/>
    <n v="0.38050488299244517"/>
    <x v="6"/>
    <x v="35"/>
  </r>
  <r>
    <x v="312"/>
    <x v="3"/>
    <x v="3"/>
    <x v="1234"/>
    <n v="403000000"/>
    <n v="15867000000"/>
    <n v="0.97523048555623848"/>
    <n v="9463000000"/>
    <s v=" $-   "/>
    <n v="255000000"/>
    <n v="9718000000"/>
    <n v="6149000000"/>
    <n v="0.37793484941610328"/>
    <x v="6"/>
    <x v="35"/>
  </r>
  <r>
    <x v="313"/>
    <x v="0"/>
    <x v="0"/>
    <x v="1235"/>
    <n v="3040900000"/>
    <n v="1265900000"/>
    <n v="0.29393052846661094"/>
    <n v="1117700000"/>
    <n v="92300000"/>
    <s v=" $-   "/>
    <n v="1210000000"/>
    <n v="55900000"/>
    <n v="1.2979474319680506E-2"/>
    <x v="0"/>
    <x v="52"/>
  </r>
  <r>
    <x v="313"/>
    <x v="1"/>
    <x v="1"/>
    <x v="1236"/>
    <n v="4629600000"/>
    <n v="2370100000"/>
    <n v="0.33860022572395965"/>
    <n v="1493700000"/>
    <n v="122800000"/>
    <s v=" $-   "/>
    <n v="1616500000"/>
    <n v="753600000"/>
    <n v="0.10766175693243996"/>
    <x v="0"/>
    <x v="52"/>
  </r>
  <r>
    <x v="313"/>
    <x v="2"/>
    <x v="2"/>
    <x v="1237"/>
    <n v="4576000000"/>
    <n v="2463000000"/>
    <n v="0.34990765733769003"/>
    <n v="1493800000"/>
    <n v="117300000"/>
    <s v=" $-   "/>
    <n v="1611100000"/>
    <n v="851900000"/>
    <n v="0.12102571387981248"/>
    <x v="0"/>
    <x v="52"/>
  </r>
  <r>
    <x v="313"/>
    <x v="3"/>
    <x v="3"/>
    <x v="1238"/>
    <n v="4263200000"/>
    <n v="2185800000"/>
    <n v="0.33893626918902153"/>
    <n v="1334300000"/>
    <n v="119600000"/>
    <s v=" $-   "/>
    <n v="1453900000"/>
    <n v="731900000"/>
    <n v="0.11349046363777329"/>
    <x v="0"/>
    <x v="52"/>
  </r>
  <r>
    <x v="314"/>
    <x v="0"/>
    <x v="0"/>
    <x v="1239"/>
    <n v="1879559000"/>
    <n v="1422245000"/>
    <n v="0.43074785783771541"/>
    <n v="166154000"/>
    <s v=" $-   "/>
    <n v="404336000"/>
    <n v="570490000"/>
    <n v="851755000"/>
    <n v="0.25796655404136648"/>
    <x v="5"/>
    <x v="10"/>
  </r>
  <r>
    <x v="314"/>
    <x v="1"/>
    <x v="1"/>
    <x v="1240"/>
    <n v="2020436000"/>
    <n v="1434192000"/>
    <n v="0.4151509221832278"/>
    <n v="172161000"/>
    <s v=" $-   "/>
    <n v="415708000"/>
    <n v="587869000"/>
    <n v="846323000"/>
    <n v="0.24498238305253128"/>
    <x v="5"/>
    <x v="10"/>
  </r>
  <r>
    <x v="314"/>
    <x v="2"/>
    <x v="2"/>
    <x v="1241"/>
    <n v="2087854000"/>
    <n v="1403778000"/>
    <n v="0.40204065033199377"/>
    <n v="175178000"/>
    <s v=" $-   "/>
    <n v="417358000"/>
    <n v="592536000"/>
    <n v="811242000"/>
    <n v="0.23233891773245291"/>
    <x v="5"/>
    <x v="10"/>
  </r>
  <r>
    <x v="314"/>
    <x v="3"/>
    <x v="3"/>
    <x v="1242"/>
    <n v="1969675000"/>
    <n v="1525768000"/>
    <n v="0.43650203994171843"/>
    <n v="176744000"/>
    <s v=" $-   "/>
    <n v="494422000"/>
    <n v="671166000"/>
    <n v="854602000"/>
    <n v="0.24449032640497928"/>
    <x v="5"/>
    <x v="10"/>
  </r>
  <r>
    <x v="315"/>
    <x v="0"/>
    <x v="1"/>
    <x v="1243"/>
    <n v="8314000000"/>
    <n v="5951000000"/>
    <n v="0.41717490361023479"/>
    <n v="3486000000"/>
    <n v="463000000"/>
    <n v="452000000"/>
    <n v="4401000000"/>
    <n v="1550000000"/>
    <n v="0.10865755345250613"/>
    <x v="8"/>
    <x v="63"/>
  </r>
  <r>
    <x v="315"/>
    <x v="1"/>
    <x v="2"/>
    <x v="1244"/>
    <n v="8348000000"/>
    <n v="6443000000"/>
    <n v="0.4356027313907106"/>
    <n v="4013000000"/>
    <n v="483000000"/>
    <n v="450000000"/>
    <n v="4946000000"/>
    <n v="1497000000"/>
    <n v="0.10121019538908796"/>
    <x v="8"/>
    <x v="63"/>
  </r>
  <r>
    <x v="315"/>
    <x v="2"/>
    <x v="3"/>
    <x v="1245"/>
    <n v="8206000000"/>
    <n v="6560000000"/>
    <n v="0.44426384938371932"/>
    <n v="3624000000"/>
    <n v="476000000"/>
    <n v="471000000"/>
    <n v="4571000000"/>
    <n v="1989000000"/>
    <n v="0.13470134091832589"/>
    <x v="8"/>
    <x v="63"/>
  </r>
  <r>
    <x v="315"/>
    <x v="3"/>
    <x v="28"/>
    <x v="1246"/>
    <n v="8063000000"/>
    <n v="6688000000"/>
    <n v="0.45339299030574198"/>
    <n v="4630000000"/>
    <n v="466000000"/>
    <n v="462000000"/>
    <n v="5558000000"/>
    <n v="1130000000"/>
    <n v="7.6604975933835001E-2"/>
    <x v="8"/>
    <x v="63"/>
  </r>
  <r>
    <x v="316"/>
    <x v="0"/>
    <x v="0"/>
    <x v="1247"/>
    <n v="4876000000"/>
    <n v="7256000000"/>
    <n v="0.59808770194526872"/>
    <n v="3143000000"/>
    <s v=" $-   "/>
    <n v="1087000000"/>
    <n v="4230000000"/>
    <n v="3026000000"/>
    <n v="0.249423013517969"/>
    <x v="5"/>
    <x v="11"/>
  </r>
  <r>
    <x v="316"/>
    <x v="1"/>
    <x v="1"/>
    <x v="1248"/>
    <n v="1751000000"/>
    <n v="5512000000"/>
    <n v="0.7589150488778742"/>
    <n v="2108000000"/>
    <s v=" $-   "/>
    <n v="843000000"/>
    <n v="2951000000"/>
    <n v="2561000000"/>
    <n v="0.35260911469089906"/>
    <x v="5"/>
    <x v="11"/>
  </r>
  <r>
    <x v="316"/>
    <x v="2"/>
    <x v="2"/>
    <x v="1249"/>
    <n v="1889000000"/>
    <n v="5963000000"/>
    <n v="0.75942435048395307"/>
    <n v="2173000000"/>
    <s v=" $-   "/>
    <n v="923000000"/>
    <n v="3096000000"/>
    <n v="2867000000"/>
    <n v="0.36512990320937339"/>
    <x v="5"/>
    <x v="11"/>
  </r>
  <r>
    <x v="316"/>
    <x v="3"/>
    <x v="3"/>
    <x v="1250"/>
    <n v="1718000000"/>
    <n v="5951000000"/>
    <n v="0.77598122310601125"/>
    <n v="2237000000"/>
    <s v=" $-   "/>
    <n v="883000000"/>
    <n v="3120000000"/>
    <n v="2831000000"/>
    <n v="0.36914852001564741"/>
    <x v="5"/>
    <x v="11"/>
  </r>
  <r>
    <x v="317"/>
    <x v="0"/>
    <x v="0"/>
    <x v="1251"/>
    <n v="66635000000"/>
    <n v="18212000000"/>
    <n v="0.21464518486216366"/>
    <n v="17504000000"/>
    <s v=" $-   "/>
    <s v=" $-   "/>
    <n v="17504000000"/>
    <n v="708000000"/>
    <n v="8.3444317418411972E-3"/>
    <x v="6"/>
    <x v="97"/>
  </r>
  <r>
    <x v="317"/>
    <x v="1"/>
    <x v="1"/>
    <x v="1252"/>
    <n v="26973000000"/>
    <n v="14488000000"/>
    <n v="0.34943682014423194"/>
    <n v="16172000000"/>
    <s v=" $-   "/>
    <s v=" $-   "/>
    <n v="16172000000"/>
    <n v="-1684000000"/>
    <n v="-4.0616482959890017E-2"/>
    <x v="6"/>
    <x v="97"/>
  </r>
  <r>
    <x v="317"/>
    <x v="2"/>
    <x v="2"/>
    <x v="1253"/>
    <n v="33560000000"/>
    <n v="20545000000"/>
    <n v="0.37972460955549392"/>
    <n v="18786000000"/>
    <s v=" $-   "/>
    <s v=" $-   "/>
    <n v="18786000000"/>
    <n v="1759000000"/>
    <n v="3.2510858515848812E-2"/>
    <x v="6"/>
    <x v="97"/>
  </r>
  <r>
    <x v="317"/>
    <x v="3"/>
    <x v="3"/>
    <x v="1254"/>
    <n v="32747000000"/>
    <n v="24372000000"/>
    <n v="0.42668814229940999"/>
    <n v="16603000000"/>
    <s v=" $-   "/>
    <s v=" $-   "/>
    <n v="16603000000"/>
    <n v="7769000000"/>
    <n v="0.13601428596439014"/>
    <x v="6"/>
    <x v="97"/>
  </r>
  <r>
    <x v="318"/>
    <x v="0"/>
    <x v="0"/>
    <x v="1255"/>
    <n v="158446000000"/>
    <n v="20844000000"/>
    <n v="0.1162585754922193"/>
    <n v="15443000000"/>
    <s v=" $-   "/>
    <n v="931000000"/>
    <n v="16374000000"/>
    <n v="4470000000"/>
    <n v="2.4931674940041275E-2"/>
    <x v="9"/>
    <x v="92"/>
  </r>
  <r>
    <x v="318"/>
    <x v="1"/>
    <x v="1"/>
    <x v="1256"/>
    <n v="152451000000"/>
    <n v="19145000000"/>
    <n v="0.11157019977155647"/>
    <n v="15597000000"/>
    <s v=" $-   "/>
    <n v="971000000"/>
    <n v="16568000000"/>
    <n v="2577000000"/>
    <n v="1.5017832583510105E-2"/>
    <x v="9"/>
    <x v="92"/>
  </r>
  <r>
    <x v="318"/>
    <x v="2"/>
    <x v="2"/>
    <x v="1257"/>
    <n v="140183000000"/>
    <n v="21029000000"/>
    <n v="0.13044314319033323"/>
    <n v="16703000000"/>
    <s v=" $-   "/>
    <n v="1019000000"/>
    <n v="17722000000"/>
    <n v="3307000000"/>
    <n v="2.051336128824157E-2"/>
    <x v="9"/>
    <x v="92"/>
  </r>
  <r>
    <x v="318"/>
    <x v="3"/>
    <x v="3"/>
    <x v="1258"/>
    <n v="77693000000"/>
    <n v="21282000000"/>
    <n v="0.21502399595857535"/>
    <n v="15747000000"/>
    <s v=" $-   "/>
    <n v="1099000000"/>
    <n v="16846000000"/>
    <n v="4436000000"/>
    <n v="4.4819398838090427E-2"/>
    <x v="9"/>
    <x v="92"/>
  </r>
  <r>
    <x v="319"/>
    <x v="0"/>
    <x v="102"/>
    <x v="1259"/>
    <n v="2793800000"/>
    <n v="3249200000"/>
    <n v="0.53767996028462683"/>
    <n v="2594300000"/>
    <s v=" $-   "/>
    <s v=" $-   "/>
    <n v="2594300000"/>
    <n v="654900000"/>
    <n v="0.10837332450769485"/>
    <x v="1"/>
    <x v="82"/>
  </r>
  <r>
    <x v="319"/>
    <x v="1"/>
    <x v="103"/>
    <x v="1260"/>
    <n v="3967100000"/>
    <n v="4219300000"/>
    <n v="0.51540359620834553"/>
    <n v="3673500000"/>
    <s v=" $-   "/>
    <s v=" $-   "/>
    <n v="3673500000"/>
    <n v="545800000"/>
    <n v="6.6671552819310073E-2"/>
    <x v="1"/>
    <x v="82"/>
  </r>
  <r>
    <x v="319"/>
    <x v="2"/>
    <x v="104"/>
    <x v="1261"/>
    <n v="3914500000"/>
    <n v="4326700000"/>
    <n v="0.52500849390865412"/>
    <n v="3713600000"/>
    <s v=" $-   "/>
    <s v=" $-   "/>
    <n v="3713600000"/>
    <n v="613100000"/>
    <n v="7.439450565451633E-2"/>
    <x v="1"/>
    <x v="82"/>
  </r>
  <r>
    <x v="319"/>
    <x v="3"/>
    <x v="27"/>
    <x v="1262"/>
    <n v="3858700000"/>
    <n v="4161600000"/>
    <n v="0.51888333354113936"/>
    <n v="3417700000"/>
    <s v=" $-   "/>
    <s v=" $-   "/>
    <n v="3417700000"/>
    <n v="743900000"/>
    <n v="9.2752141441093228E-2"/>
    <x v="1"/>
    <x v="82"/>
  </r>
  <r>
    <x v="320"/>
    <x v="0"/>
    <x v="0"/>
    <x v="1263"/>
    <n v="4982562000"/>
    <n v="937707000"/>
    <n v="0.15838925562335093"/>
    <n v="434894000"/>
    <s v=" $-   "/>
    <n v="37691000"/>
    <n v="472585000"/>
    <n v="465122000"/>
    <n v="7.8564335505700841E-2"/>
    <x v="0"/>
    <x v="53"/>
  </r>
  <r>
    <x v="320"/>
    <x v="1"/>
    <x v="1"/>
    <x v="1264"/>
    <n v="5424644000"/>
    <n v="986933000"/>
    <n v="0.15392983660650106"/>
    <n v="485069000"/>
    <s v=" $-   "/>
    <n v="25865000"/>
    <n v="510934000"/>
    <n v="475999000"/>
    <n v="7.4240549555904894E-2"/>
    <x v="0"/>
    <x v="53"/>
  </r>
  <r>
    <x v="320"/>
    <x v="2"/>
    <x v="2"/>
    <x v="1265"/>
    <n v="6578435000"/>
    <n v="1168794000"/>
    <n v="0.15086607095259474"/>
    <n v="705477000"/>
    <s v=" $-   "/>
    <n v="34257000"/>
    <n v="739734000"/>
    <n v="429060000"/>
    <n v="5.538238252670729E-2"/>
    <x v="0"/>
    <x v="53"/>
  </r>
  <r>
    <x v="320"/>
    <x v="3"/>
    <x v="3"/>
    <x v="1266"/>
    <n v="6648771000"/>
    <n v="923665000"/>
    <n v="0.12197726068599324"/>
    <n v="592863000"/>
    <s v=" $-   "/>
    <n v="34848000"/>
    <n v="627711000"/>
    <n v="295954000"/>
    <n v="3.9083063891196965E-2"/>
    <x v="0"/>
    <x v="53"/>
  </r>
  <r>
    <x v="321"/>
    <x v="0"/>
    <x v="0"/>
    <x v="1267"/>
    <n v="6396000000"/>
    <n v="4828000000"/>
    <n v="0.43014967925873127"/>
    <n v="1227000000"/>
    <n v="98000000"/>
    <n v="1001000000"/>
    <n v="2326000000"/>
    <n v="2502000000"/>
    <n v="0.22291518175338559"/>
    <x v="8"/>
    <x v="28"/>
  </r>
  <r>
    <x v="321"/>
    <x v="1"/>
    <x v="1"/>
    <x v="1268"/>
    <n v="6744000000"/>
    <n v="5181000000"/>
    <n v="0.43446540880503148"/>
    <n v="1349000000"/>
    <n v="98000000"/>
    <n v="1109000000"/>
    <n v="2556000000"/>
    <n v="2625000000"/>
    <n v="0.22012578616352202"/>
    <x v="8"/>
    <x v="28"/>
  </r>
  <r>
    <x v="321"/>
    <x v="2"/>
    <x v="2"/>
    <x v="1269"/>
    <n v="6962000000"/>
    <n v="5311000000"/>
    <n v="0.43273853173633181"/>
    <n v="1437000000"/>
    <n v="96000000"/>
    <n v="1170000000"/>
    <n v="2703000000"/>
    <n v="2608000000"/>
    <n v="0.21249898150411473"/>
    <x v="8"/>
    <x v="28"/>
  </r>
  <r>
    <x v="321"/>
    <x v="3"/>
    <x v="3"/>
    <x v="976"/>
    <n v="5960000000"/>
    <n v="4816000000"/>
    <n v="0.44691907943578324"/>
    <n v="1296000000"/>
    <n v="93000000"/>
    <n v="1106000000"/>
    <n v="2495000000"/>
    <n v="2321000000"/>
    <n v="0.21538604305864886"/>
    <x v="8"/>
    <x v="28"/>
  </r>
  <r>
    <x v="322"/>
    <x v="0"/>
    <x v="147"/>
    <x v="1270"/>
    <n v="9820000000"/>
    <n v="15046000000"/>
    <n v="0.60508324619963005"/>
    <n v="2849000000"/>
    <n v="4967000000"/>
    <s v=" $-   "/>
    <n v="7816000000"/>
    <n v="7230000000"/>
    <n v="0.2907584653744068"/>
    <x v="2"/>
    <x v="7"/>
  </r>
  <r>
    <x v="322"/>
    <x v="1"/>
    <x v="148"/>
    <x v="1271"/>
    <n v="10686000000"/>
    <n v="15801000000"/>
    <n v="0.59655680144976775"/>
    <n v="2774000000"/>
    <n v="5477000000"/>
    <s v=" $-   "/>
    <n v="8251000000"/>
    <n v="7550000000"/>
    <n v="0.28504549401593232"/>
    <x v="2"/>
    <x v="7"/>
  </r>
  <r>
    <x v="322"/>
    <x v="2"/>
    <x v="149"/>
    <x v="1272"/>
    <n v="10378000000"/>
    <n v="14903000000"/>
    <n v="0.58949408646809864"/>
    <n v="3637000000"/>
    <n v="5490000000"/>
    <s v=" $-   "/>
    <n v="9127000000"/>
    <n v="5776000000"/>
    <n v="0.2284719750009889"/>
    <x v="2"/>
    <x v="7"/>
  </r>
  <r>
    <x v="322"/>
    <x v="3"/>
    <x v="150"/>
    <x v="1273"/>
    <n v="9749000000"/>
    <n v="13805000000"/>
    <n v="0.58610002547338036"/>
    <n v="2159000000"/>
    <n v="5151000000"/>
    <s v=" $-   "/>
    <n v="7310000000"/>
    <n v="6495000000"/>
    <n v="0.27574934193767514"/>
    <x v="2"/>
    <x v="7"/>
  </r>
  <r>
    <x v="323"/>
    <x v="0"/>
    <x v="125"/>
    <x v="1274"/>
    <n v="743304000"/>
    <n v="404927000"/>
    <n v="0.35265290694990814"/>
    <n v="180317000"/>
    <n v="197269000"/>
    <s v=" $-   "/>
    <n v="377586000"/>
    <n v="27341000"/>
    <n v="2.3811410770132491E-2"/>
    <x v="2"/>
    <x v="7"/>
  </r>
  <r>
    <x v="323"/>
    <x v="1"/>
    <x v="126"/>
    <x v="1275"/>
    <n v="1021658000"/>
    <n v="689308000"/>
    <n v="0.40287650368271488"/>
    <n v="309348000"/>
    <n v="257494000"/>
    <s v=" $-   "/>
    <n v="566842000"/>
    <n v="122466000"/>
    <n v="7.1577109071717382E-2"/>
    <x v="2"/>
    <x v="7"/>
  </r>
  <r>
    <x v="323"/>
    <x v="2"/>
    <x v="127"/>
    <x v="1276"/>
    <n v="1561173000"/>
    <n v="1049553000"/>
    <n v="0.40201576113311011"/>
    <n v="588822000"/>
    <n v="448763000"/>
    <s v=" $-   "/>
    <n v="1037585000"/>
    <n v="11968000"/>
    <n v="4.5841654773423179E-3"/>
    <x v="2"/>
    <x v="7"/>
  </r>
  <r>
    <x v="324"/>
    <x v="0"/>
    <x v="1"/>
    <x v="1277"/>
    <n v="5099484000"/>
    <n v="1319801000"/>
    <n v="0.20559937750076529"/>
    <n v="922340000"/>
    <s v=" $-   "/>
    <s v=" $-   "/>
    <n v="922340000"/>
    <n v="397461000"/>
    <n v="6.1916708792334352E-2"/>
    <x v="0"/>
    <x v="53"/>
  </r>
  <r>
    <x v="324"/>
    <x v="1"/>
    <x v="2"/>
    <x v="1278"/>
    <n v="5253040000"/>
    <n v="1385734000"/>
    <n v="0.20873341975491255"/>
    <n v="1030014000"/>
    <s v=" $-   "/>
    <s v=" $-   "/>
    <n v="1030014000"/>
    <n v="355720000"/>
    <n v="5.3582182493333859E-2"/>
    <x v="0"/>
    <x v="53"/>
  </r>
  <r>
    <x v="324"/>
    <x v="2"/>
    <x v="3"/>
    <x v="1279"/>
    <n v="5086449000"/>
    <n v="1485444000"/>
    <n v="0.22602985167287415"/>
    <n v="961579000"/>
    <s v=" $-   "/>
    <s v=" $-   "/>
    <n v="961579000"/>
    <n v="523865000"/>
    <n v="7.9712953330189643E-2"/>
    <x v="0"/>
    <x v="53"/>
  </r>
  <r>
    <x v="324"/>
    <x v="3"/>
    <x v="28"/>
    <x v="1280"/>
    <n v="5285568000"/>
    <n v="1501416000"/>
    <n v="0.22121991152476561"/>
    <n v="956158000"/>
    <s v=" $-   "/>
    <s v=" $-   "/>
    <n v="956158000"/>
    <n v="545258000"/>
    <n v="8.0338777872468833E-2"/>
    <x v="0"/>
    <x v="53"/>
  </r>
  <r>
    <x v="325"/>
    <x v="0"/>
    <x v="0"/>
    <x v="1281"/>
    <n v="5157434000"/>
    <n v="2530590000"/>
    <n v="0.32916000262226031"/>
    <n v="1011543000"/>
    <s v=" $-   "/>
    <n v="730493000"/>
    <n v="1742036000"/>
    <n v="788554000"/>
    <n v="0.10256913870196034"/>
    <x v="1"/>
    <x v="43"/>
  </r>
  <r>
    <x v="325"/>
    <x v="1"/>
    <x v="1"/>
    <x v="1282"/>
    <n v="5305270000"/>
    <n v="2654624000"/>
    <n v="0.33349991846625093"/>
    <n v="1044819000"/>
    <s v=" $-   "/>
    <n v="754711000"/>
    <n v="1799530000"/>
    <n v="855094000"/>
    <n v="0.1074252998846467"/>
    <x v="1"/>
    <x v="43"/>
  </r>
  <r>
    <x v="325"/>
    <x v="2"/>
    <x v="2"/>
    <x v="1283"/>
    <n v="5306281000"/>
    <n v="2767574000"/>
    <n v="0.34278222732511299"/>
    <n v="1048952000"/>
    <s v=" $-   "/>
    <n v="772445000"/>
    <n v="1821397000"/>
    <n v="946177000"/>
    <n v="0.11719023935901747"/>
    <x v="1"/>
    <x v="43"/>
  </r>
  <r>
    <x v="325"/>
    <x v="3"/>
    <x v="3"/>
    <x v="1284"/>
    <n v="5099393000"/>
    <n v="3199681000"/>
    <n v="0.38554674895054553"/>
    <n v="1086504000"/>
    <s v=" $-   "/>
    <n v="827008000"/>
    <n v="1913512000"/>
    <n v="1286169000"/>
    <n v="0.15497741073281188"/>
    <x v="1"/>
    <x v="43"/>
  </r>
  <r>
    <x v="326"/>
    <x v="0"/>
    <x v="1"/>
    <x v="1207"/>
    <n v="155355000"/>
    <n v="1949390000"/>
    <n v="0.92618820807271185"/>
    <n v="346393000"/>
    <n v="859947000"/>
    <s v=" $-   "/>
    <n v="1206340000"/>
    <n v="743050000"/>
    <n v="0.35303564089711581"/>
    <x v="3"/>
    <x v="19"/>
  </r>
  <r>
    <x v="326"/>
    <x v="1"/>
    <x v="2"/>
    <x v="1208"/>
    <n v="205018000"/>
    <n v="2614539000"/>
    <n v="0.92728715894021652"/>
    <n v="519267000"/>
    <n v="1271353000"/>
    <s v=" $-   "/>
    <n v="1790620000"/>
    <n v="823919000"/>
    <n v="0.29221576297269392"/>
    <x v="3"/>
    <x v="19"/>
  </r>
  <r>
    <x v="326"/>
    <x v="2"/>
    <x v="3"/>
    <x v="1209"/>
    <n v="392709000"/>
    <n v="3711019000"/>
    <n v="0.90430433011154732"/>
    <n v="838526000"/>
    <n v="1620577000"/>
    <s v=" $-   "/>
    <n v="2459103000"/>
    <n v="1251916000"/>
    <n v="0.30506797721486412"/>
    <x v="3"/>
    <x v="19"/>
  </r>
  <r>
    <x v="326"/>
    <x v="3"/>
    <x v="28"/>
    <x v="1210"/>
    <n v="299694000"/>
    <n v="4560733000"/>
    <n v="0.93833998535519614"/>
    <n v="1177697000"/>
    <n v="2052295000"/>
    <s v=" $-   "/>
    <n v="3229992000"/>
    <n v="1330741000"/>
    <n v="0.27379096527938801"/>
    <x v="3"/>
    <x v="19"/>
  </r>
  <r>
    <x v="327"/>
    <x v="0"/>
    <x v="1"/>
    <x v="1285"/>
    <n v="2522803000"/>
    <n v="1723092000"/>
    <n v="0.40582539134858497"/>
    <n v="1324815000"/>
    <s v=" $-   "/>
    <n v="1700000"/>
    <n v="1326515000"/>
    <n v="396577000"/>
    <n v="9.3402451073330825E-2"/>
    <x v="0"/>
    <x v="108"/>
  </r>
  <r>
    <x v="327"/>
    <x v="1"/>
    <x v="2"/>
    <x v="1286"/>
    <n v="2772098000"/>
    <n v="1922916000"/>
    <n v="0.40956555188120847"/>
    <n v="1425734000"/>
    <s v=" $-   "/>
    <n v="557000"/>
    <n v="1426291000"/>
    <n v="496625000"/>
    <n v="0.10577710737390772"/>
    <x v="0"/>
    <x v="108"/>
  </r>
  <r>
    <x v="327"/>
    <x v="2"/>
    <x v="3"/>
    <x v="1287"/>
    <n v="2980462000"/>
    <n v="2114471000"/>
    <n v="0.41501448596085566"/>
    <n v="1533799000"/>
    <s v=" $-   "/>
    <n v="192000"/>
    <n v="1533991000"/>
    <n v="580480000"/>
    <n v="0.11393280343431406"/>
    <x v="0"/>
    <x v="108"/>
  </r>
  <r>
    <x v="327"/>
    <x v="3"/>
    <x v="28"/>
    <x v="1288"/>
    <n v="3089723000"/>
    <n v="2160676000"/>
    <n v="0.41152605735297454"/>
    <n v="1606217000"/>
    <s v=" $-   "/>
    <n v="1237000"/>
    <n v="1607454000"/>
    <n v="553222000"/>
    <n v="0.10536761110917475"/>
    <x v="0"/>
    <x v="108"/>
  </r>
  <r>
    <x v="328"/>
    <x v="0"/>
    <x v="121"/>
    <x v="1289"/>
    <n v="200600000"/>
    <n v="1128217000"/>
    <n v="0.84903865618817342"/>
    <n v="660887000"/>
    <n v="263150000"/>
    <s v=" $-   "/>
    <n v="924037000"/>
    <n v="204180000"/>
    <n v="0.1536554694890267"/>
    <x v="2"/>
    <x v="102"/>
  </r>
  <r>
    <x v="328"/>
    <x v="1"/>
    <x v="122"/>
    <x v="1290"/>
    <n v="232600000"/>
    <n v="1302015000"/>
    <n v="0.84843103970702749"/>
    <n v="750292000"/>
    <n v="317263000"/>
    <s v=" $-   "/>
    <n v="1067555000"/>
    <n v="234460000"/>
    <n v="0.15278099067192749"/>
    <x v="2"/>
    <x v="102"/>
  </r>
  <r>
    <x v="328"/>
    <x v="2"/>
    <x v="43"/>
    <x v="1291"/>
    <n v="273199000"/>
    <n v="1516290000"/>
    <n v="0.84733127725289181"/>
    <n v="898440000"/>
    <n v="367856000"/>
    <s v=" $-   "/>
    <n v="1266296000"/>
    <n v="249994000"/>
    <n v="0.13970133373270247"/>
    <x v="2"/>
    <x v="102"/>
  </r>
  <r>
    <x v="328"/>
    <x v="3"/>
    <x v="123"/>
    <x v="1292"/>
    <n v="309629000"/>
    <n v="1742601000"/>
    <n v="0.84912558533887528"/>
    <n v="1041231000"/>
    <n v="413322000"/>
    <s v=" $-   "/>
    <n v="1454553000"/>
    <n v="288048000"/>
    <n v="0.14035853681117613"/>
    <x v="2"/>
    <x v="102"/>
  </r>
  <r>
    <x v="329"/>
    <x v="0"/>
    <x v="124"/>
    <x v="1293"/>
    <n v="2789000000"/>
    <n v="4156000000"/>
    <n v="0.59841612670986322"/>
    <n v="2971000000"/>
    <s v=" $-   "/>
    <n v="27000000"/>
    <n v="2998000000"/>
    <n v="1158000000"/>
    <n v="0.16673866090712744"/>
    <x v="1"/>
    <x v="82"/>
  </r>
  <r>
    <x v="329"/>
    <x v="1"/>
    <x v="125"/>
    <x v="1294"/>
    <n v="3140000000"/>
    <n v="4310000000"/>
    <n v="0.57852348993288594"/>
    <n v="3142000000"/>
    <s v=" $-   "/>
    <n v="35000000"/>
    <n v="3177000000"/>
    <n v="1133000000"/>
    <n v="0.15208053691275167"/>
    <x v="1"/>
    <x v="82"/>
  </r>
  <r>
    <x v="329"/>
    <x v="2"/>
    <x v="126"/>
    <x v="1295"/>
    <n v="3242000000"/>
    <n v="4378000000"/>
    <n v="0.57454068241469813"/>
    <n v="3301000000"/>
    <s v=" $-   "/>
    <n v="25000000"/>
    <n v="3326000000"/>
    <n v="1052000000"/>
    <n v="0.13805774278215224"/>
    <x v="1"/>
    <x v="82"/>
  </r>
  <r>
    <x v="329"/>
    <x v="3"/>
    <x v="127"/>
    <x v="1296"/>
    <n v="3218000000"/>
    <n v="4187000000"/>
    <n v="0.56542876434841327"/>
    <n v="3389000000"/>
    <s v=" $-   "/>
    <n v="24000000"/>
    <n v="3413000000"/>
    <n v="774000000"/>
    <n v="0.10452397029034437"/>
    <x v="1"/>
    <x v="82"/>
  </r>
  <r>
    <x v="330"/>
    <x v="0"/>
    <x v="12"/>
    <x v="1297"/>
    <n v="3778100000"/>
    <n v="2573800000"/>
    <n v="0.40520159322407467"/>
    <n v="1537700000"/>
    <s v=" $-   "/>
    <s v=" $-   "/>
    <n v="1537700000"/>
    <n v="1036100000"/>
    <n v="0.16311654780459389"/>
    <x v="0"/>
    <x v="53"/>
  </r>
  <r>
    <x v="330"/>
    <x v="1"/>
    <x v="13"/>
    <x v="1298"/>
    <n v="3869600000"/>
    <n v="2753900000"/>
    <n v="0.41577715709217178"/>
    <n v="1570100000"/>
    <s v=" $-   "/>
    <s v=" $-   "/>
    <n v="1570100000"/>
    <n v="1183800000"/>
    <n v="0.1787272590020382"/>
    <x v="0"/>
    <x v="53"/>
  </r>
  <r>
    <x v="330"/>
    <x v="2"/>
    <x v="14"/>
    <x v="1299"/>
    <n v="3604800000"/>
    <n v="2703100000"/>
    <n v="0.42852613389559124"/>
    <n v="1506400000"/>
    <s v=" $-   "/>
    <s v=" $-   "/>
    <n v="1506400000"/>
    <n v="1196700000"/>
    <n v="0.18971448501085938"/>
    <x v="0"/>
    <x v="53"/>
  </r>
  <r>
    <x v="330"/>
    <x v="3"/>
    <x v="15"/>
    <x v="1300"/>
    <n v="3404000000"/>
    <n v="2475500000"/>
    <n v="0.42103920401394679"/>
    <n v="1467400000"/>
    <s v=" $-   "/>
    <s v=" $-   "/>
    <n v="1467400000"/>
    <n v="1008100000"/>
    <n v="0.1714601581767157"/>
    <x v="0"/>
    <x v="53"/>
  </r>
  <r>
    <x v="331"/>
    <x v="0"/>
    <x v="0"/>
    <x v="1301"/>
    <n v="1321772000"/>
    <n v="1671717000"/>
    <n v="0.55845102487431886"/>
    <n v="914130000"/>
    <s v=" $-   "/>
    <s v=" $-   "/>
    <n v="914130000"/>
    <n v="757587000"/>
    <n v="0.25307826419271962"/>
    <x v="0"/>
    <x v="53"/>
  </r>
  <r>
    <x v="331"/>
    <x v="1"/>
    <x v="1"/>
    <x v="1302"/>
    <n v="1355200000"/>
    <n v="1882928000"/>
    <n v="0.58148658731217551"/>
    <n v="1040567000"/>
    <s v=" $-   "/>
    <s v=" $-   "/>
    <n v="1040567000"/>
    <n v="842361000"/>
    <n v="0.26013826507167104"/>
    <x v="0"/>
    <x v="53"/>
  </r>
  <r>
    <x v="331"/>
    <x v="2"/>
    <x v="2"/>
    <x v="1303"/>
    <n v="1447595000"/>
    <n v="2101899000"/>
    <n v="0.59216863023292898"/>
    <n v="1102426000"/>
    <s v=" $-   "/>
    <s v=" $-   "/>
    <n v="1102426000"/>
    <n v="999473000"/>
    <n v="0.28158182546582694"/>
    <x v="0"/>
    <x v="53"/>
  </r>
  <r>
    <x v="331"/>
    <x v="3"/>
    <x v="3"/>
    <x v="1304"/>
    <n v="1417749000"/>
    <n v="2164646000"/>
    <n v="0.60424548381739029"/>
    <n v="1136728000"/>
    <s v=" $-   "/>
    <s v=" $-   "/>
    <n v="1136728000"/>
    <n v="1027918000"/>
    <n v="0.28693597439701651"/>
    <x v="0"/>
    <x v="53"/>
  </r>
  <r>
    <x v="332"/>
    <x v="0"/>
    <x v="92"/>
    <x v="1305"/>
    <n v="7011428000"/>
    <n v="2709637000"/>
    <n v="0.27873869786900918"/>
    <n v="1437886000"/>
    <s v=" $-   "/>
    <s v=" $-   "/>
    <n v="1437886000"/>
    <n v="1271751000"/>
    <n v="0.13082424610883683"/>
    <x v="1"/>
    <x v="74"/>
  </r>
  <r>
    <x v="332"/>
    <x v="1"/>
    <x v="46"/>
    <x v="1306"/>
    <n v="7360924000"/>
    <n v="2869429000"/>
    <n v="0.28048191494467489"/>
    <n v="1526366000"/>
    <s v=" $-   "/>
    <s v=" $-   "/>
    <n v="1526366000"/>
    <n v="1343063000"/>
    <n v="0.13128217569814063"/>
    <x v="1"/>
    <x v="74"/>
  </r>
  <r>
    <x v="332"/>
    <x v="2"/>
    <x v="26"/>
    <x v="1307"/>
    <n v="7937956000"/>
    <n v="3103721000"/>
    <n v="0.28109145014837877"/>
    <n v="1615371000"/>
    <s v=" $-   "/>
    <s v=" $-   "/>
    <n v="1615371000"/>
    <n v="1488350000"/>
    <n v="0.13479383611746656"/>
    <x v="1"/>
    <x v="74"/>
  </r>
  <r>
    <x v="332"/>
    <x v="3"/>
    <x v="47"/>
    <x v="1308"/>
    <n v="8576873000"/>
    <n v="3363126000"/>
    <n v="0.28166886781146294"/>
    <n v="1738755000"/>
    <s v=" $-   "/>
    <s v=" $-   "/>
    <n v="1738755000"/>
    <n v="1624371000"/>
    <n v="0.1360444837558194"/>
    <x v="1"/>
    <x v="74"/>
  </r>
  <r>
    <x v="333"/>
    <x v="0"/>
    <x v="0"/>
    <x v="1309"/>
    <n v="328784000"/>
    <n v="1038351000"/>
    <n v="0.75950875370757098"/>
    <n v="248136000"/>
    <s v=" $-   "/>
    <n v="445228000"/>
    <n v="693364000"/>
    <n v="344987000"/>
    <n v="0.25234303854410867"/>
    <x v="9"/>
    <x v="27"/>
  </r>
  <r>
    <x v="333"/>
    <x v="1"/>
    <x v="1"/>
    <x v="1310"/>
    <n v="516119000"/>
    <n v="1316134000"/>
    <n v="0.71831455590467042"/>
    <n v="391707000"/>
    <s v=" $-   "/>
    <n v="492397000"/>
    <n v="884104000"/>
    <n v="432030000"/>
    <n v="0.23579167287487043"/>
    <x v="9"/>
    <x v="27"/>
  </r>
  <r>
    <x v="333"/>
    <x v="2"/>
    <x v="2"/>
    <x v="1311"/>
    <n v="605752000"/>
    <n v="1436785000"/>
    <n v="0.70343156574397425"/>
    <n v="191802000"/>
    <s v=" $-   "/>
    <n v="551032000"/>
    <n v="742834000"/>
    <n v="693951000"/>
    <n v="0.33974953697289206"/>
    <x v="9"/>
    <x v="27"/>
  </r>
  <r>
    <x v="333"/>
    <x v="3"/>
    <x v="3"/>
    <x v="1312"/>
    <n v="648968000"/>
    <n v="532736000"/>
    <n v="0.45082017154888199"/>
    <n v="165318000"/>
    <s v=" $-   "/>
    <n v="581155000"/>
    <n v="746473000"/>
    <n v="-213737000"/>
    <n v="-0.18087185961966787"/>
    <x v="9"/>
    <x v="27"/>
  </r>
  <r>
    <x v="334"/>
    <x v="0"/>
    <x v="1"/>
    <x v="1313"/>
    <n v="5234700000"/>
    <n v="3182500000"/>
    <n v="0.37809485339542837"/>
    <n v="1088100000"/>
    <s v=" $-   "/>
    <n v="877400000"/>
    <n v="1965500000"/>
    <n v="1217000000"/>
    <n v="0.14458489759064772"/>
    <x v="0"/>
    <x v="53"/>
  </r>
  <r>
    <x v="334"/>
    <x v="1"/>
    <x v="2"/>
    <x v="1314"/>
    <n v="5643100000"/>
    <n v="3160200000"/>
    <n v="0.35897901923142461"/>
    <n v="998400000"/>
    <s v=" $-   "/>
    <n v="906900000"/>
    <n v="1905300000"/>
    <n v="1254900000"/>
    <n v="0.14254881692092738"/>
    <x v="0"/>
    <x v="53"/>
  </r>
  <r>
    <x v="334"/>
    <x v="2"/>
    <x v="3"/>
    <x v="1315"/>
    <n v="5518600000"/>
    <n v="3596400000"/>
    <n v="0.39455842018650578"/>
    <n v="1067000000"/>
    <s v=" $-   "/>
    <n v="970600000"/>
    <n v="2037600000"/>
    <n v="1558800000"/>
    <n v="0.17101481075150851"/>
    <x v="0"/>
    <x v="53"/>
  </r>
  <r>
    <x v="334"/>
    <x v="3"/>
    <x v="28"/>
    <x v="1316"/>
    <n v="5764000000"/>
    <n v="3623700000"/>
    <n v="0.38600509176901687"/>
    <n v="1054500000"/>
    <s v=" $-   "/>
    <n v="991100000"/>
    <n v="2045600000"/>
    <n v="1578100000"/>
    <n v="0.16810294321292754"/>
    <x v="0"/>
    <x v="53"/>
  </r>
  <r>
    <x v="335"/>
    <x v="0"/>
    <x v="147"/>
    <x v="1317"/>
    <n v="6382300000"/>
    <n v="8484500000"/>
    <n v="0.57070115963085533"/>
    <n v="5655800000"/>
    <s v=" $-   "/>
    <n v="621400000"/>
    <n v="6277200000"/>
    <n v="2207300000"/>
    <n v="0.14847176258508893"/>
    <x v="1"/>
    <x v="51"/>
  </r>
  <r>
    <x v="335"/>
    <x v="1"/>
    <x v="148"/>
    <x v="1318"/>
    <n v="6858800000"/>
    <n v="9589000000"/>
    <n v="0.58299590218752662"/>
    <n v="6086800000"/>
    <s v=" $-   "/>
    <n v="709600000"/>
    <n v="6796400000"/>
    <n v="2792600000"/>
    <n v="0.1697856248252046"/>
    <x v="1"/>
    <x v="51"/>
  </r>
  <r>
    <x v="335"/>
    <x v="2"/>
    <x v="149"/>
    <x v="1319"/>
    <n v="7787500000"/>
    <n v="11375200000"/>
    <n v="0.59361154743329492"/>
    <n v="7130200000"/>
    <s v=" $-   "/>
    <n v="893900000"/>
    <n v="8024100000"/>
    <n v="3351100000"/>
    <n v="0.17487619176838337"/>
    <x v="1"/>
    <x v="51"/>
  </r>
  <r>
    <x v="335"/>
    <x v="3"/>
    <x v="151"/>
    <x v="1320"/>
    <n v="8511100000"/>
    <n v="12804800000"/>
    <n v="0.60071589752250665"/>
    <n v="7970300000"/>
    <s v=" $-   "/>
    <n v="980800000"/>
    <n v="8951100000"/>
    <n v="3853700000"/>
    <n v="0.18078992676828096"/>
    <x v="1"/>
    <x v="51"/>
  </r>
  <r>
    <x v="336"/>
    <x v="0"/>
    <x v="0"/>
    <x v="1321"/>
    <n v="2754000000"/>
    <n v="1422000000"/>
    <n v="0.34051724137931039"/>
    <n v="207000000"/>
    <s v=" $-   "/>
    <n v="356000000"/>
    <n v="563000000"/>
    <n v="859000000"/>
    <n v="0.20569923371647508"/>
    <x v="5"/>
    <x v="10"/>
  </r>
  <r>
    <x v="336"/>
    <x v="1"/>
    <x v="1"/>
    <x v="1322"/>
    <n v="2987000000"/>
    <n v="1508000000"/>
    <n v="0.3354838709677419"/>
    <n v="220000000"/>
    <s v=" $-   "/>
    <n v="378000000"/>
    <n v="598000000"/>
    <n v="910000000"/>
    <n v="0.20244716351501668"/>
    <x v="5"/>
    <x v="10"/>
  </r>
  <r>
    <x v="336"/>
    <x v="2"/>
    <x v="2"/>
    <x v="1323"/>
    <n v="3331000000"/>
    <n v="1620000000"/>
    <n v="0.32720662492425767"/>
    <n v="229000000"/>
    <s v=" $-   "/>
    <n v="384000000"/>
    <n v="613000000"/>
    <n v="1007000000"/>
    <n v="0.20339325388810342"/>
    <x v="5"/>
    <x v="10"/>
  </r>
  <r>
    <x v="336"/>
    <x v="3"/>
    <x v="3"/>
    <x v="1324"/>
    <n v="2714000000"/>
    <n v="1666000000"/>
    <n v="0.38036529680365294"/>
    <n v="234000000"/>
    <s v=" $-   "/>
    <n v="358000000"/>
    <n v="592000000"/>
    <n v="1074000000"/>
    <n v="0.24520547945205479"/>
    <x v="5"/>
    <x v="10"/>
  </r>
  <r>
    <x v="337"/>
    <x v="0"/>
    <x v="0"/>
    <x v="1325"/>
    <n v="2417000000"/>
    <n v="2658000000"/>
    <n v="0.52374384236453198"/>
    <n v="337000000"/>
    <s v=" $-   "/>
    <n v="746000000"/>
    <n v="1083000000"/>
    <n v="1575000000"/>
    <n v="0.31034482758620691"/>
    <x v="9"/>
    <x v="92"/>
  </r>
  <r>
    <x v="337"/>
    <x v="1"/>
    <x v="1"/>
    <x v="1326"/>
    <n v="2707000000"/>
    <n v="2811000000"/>
    <n v="0.50942370424066685"/>
    <n v="373000000"/>
    <s v=" $-   "/>
    <n v="772000000"/>
    <n v="1145000000"/>
    <n v="1666000000"/>
    <n v="0.30192098586444366"/>
    <x v="9"/>
    <x v="92"/>
  </r>
  <r>
    <x v="337"/>
    <x v="2"/>
    <x v="2"/>
    <x v="1327"/>
    <n v="2790000000"/>
    <n v="3113000000"/>
    <n v="0.52735897001524656"/>
    <n v="393000000"/>
    <s v=" $-   "/>
    <n v="796000000"/>
    <n v="1189000000"/>
    <n v="1924000000"/>
    <n v="0.32593596476367948"/>
    <x v="9"/>
    <x v="92"/>
  </r>
  <r>
    <x v="337"/>
    <x v="3"/>
    <x v="3"/>
    <x v="1328"/>
    <n v="2335000000"/>
    <n v="2899000000"/>
    <n v="0.55387848681696594"/>
    <n v="353000000"/>
    <s v=" $-   "/>
    <n v="764000000"/>
    <n v="1117000000"/>
    <n v="1782000000"/>
    <n v="0.34046618265189149"/>
    <x v="9"/>
    <x v="92"/>
  </r>
  <r>
    <x v="338"/>
    <x v="0"/>
    <x v="1"/>
    <x v="1329"/>
    <n v="5100900000"/>
    <n v="2589900000"/>
    <n v="0.33675300358870341"/>
    <n v="1788300000"/>
    <s v=" $-   "/>
    <n v="123200000"/>
    <n v="1911500000"/>
    <n v="678400000"/>
    <n v="8.8209289020648049E-2"/>
    <x v="8"/>
    <x v="32"/>
  </r>
  <r>
    <x v="338"/>
    <x v="1"/>
    <x v="2"/>
    <x v="1330"/>
    <n v="5062900000"/>
    <n v="2687600000"/>
    <n v="0.34676472485646093"/>
    <n v="1849400000"/>
    <s v=" $-   "/>
    <n v="118900000"/>
    <n v="1968300000"/>
    <n v="719300000"/>
    <n v="9.2806915682859176E-2"/>
    <x v="8"/>
    <x v="32"/>
  </r>
  <r>
    <x v="338"/>
    <x v="2"/>
    <x v="3"/>
    <x v="1331"/>
    <n v="4444900000"/>
    <n v="2586600000"/>
    <n v="0.36785892057171299"/>
    <n v="1656200000"/>
    <s v=" $-   "/>
    <n v="88700000"/>
    <n v="1744900000"/>
    <n v="841700000"/>
    <n v="0.11970418829552727"/>
    <x v="8"/>
    <x v="32"/>
  </r>
  <r>
    <x v="338"/>
    <x v="3"/>
    <x v="28"/>
    <x v="1332"/>
    <n v="4246700000"/>
    <n v="2531600000"/>
    <n v="0.37348597730994493"/>
    <n v="1604400000"/>
    <s v=" $-   "/>
    <n v="94900000"/>
    <n v="1699300000"/>
    <n v="832300000"/>
    <n v="0.12278889987164923"/>
    <x v="8"/>
    <x v="32"/>
  </r>
  <r>
    <x v="339"/>
    <x v="0"/>
    <x v="0"/>
    <x v="1333"/>
    <n v="5328236000"/>
    <n v="4206226000"/>
    <n v="0.44116028780648553"/>
    <n v="3264896000"/>
    <s v=" $-   "/>
    <s v=" $-   "/>
    <n v="3264896000"/>
    <n v="941330000"/>
    <n v="9.8729220379713087E-2"/>
    <x v="8"/>
    <x v="17"/>
  </r>
  <r>
    <x v="339"/>
    <x v="1"/>
    <x v="1"/>
    <x v="1334"/>
    <n v="5568966000"/>
    <n v="4616566000"/>
    <n v="0.45324741015000491"/>
    <n v="3470200000"/>
    <s v=" $-   "/>
    <s v=" $-   "/>
    <n v="3470200000"/>
    <n v="1146366000"/>
    <n v="0.11254846580424076"/>
    <x v="8"/>
    <x v="17"/>
  </r>
  <r>
    <x v="339"/>
    <x v="2"/>
    <x v="2"/>
    <x v="1335"/>
    <n v="5965049000"/>
    <n v="5164484000"/>
    <n v="0.46403420520879002"/>
    <n v="3860448000"/>
    <s v=" $-   "/>
    <s v=" $-   "/>
    <n v="3860448000"/>
    <n v="1304036000"/>
    <n v="0.11716897735062198"/>
    <x v="8"/>
    <x v="17"/>
  </r>
  <r>
    <x v="339"/>
    <x v="3"/>
    <x v="3"/>
    <x v="1336"/>
    <n v="5780078000"/>
    <n v="5559226000"/>
    <n v="0.49026165979852021"/>
    <n v="3943786000"/>
    <s v=" $-   "/>
    <s v=" $-   "/>
    <n v="3943786000"/>
    <n v="1615440000"/>
    <n v="0.14246377026314844"/>
    <x v="8"/>
    <x v="17"/>
  </r>
  <r>
    <x v="340"/>
    <x v="0"/>
    <x v="92"/>
    <x v="1337"/>
    <n v="2446000000"/>
    <n v="1537400000"/>
    <n v="0.38595169955314557"/>
    <n v="976900000"/>
    <s v=" $-   "/>
    <s v=" $-   "/>
    <n v="976900000"/>
    <n v="560500000"/>
    <n v="0.14070894210975549"/>
    <x v="1"/>
    <x v="25"/>
  </r>
  <r>
    <x v="340"/>
    <x v="1"/>
    <x v="46"/>
    <x v="1338"/>
    <n v="2628700000"/>
    <n v="1580500000"/>
    <n v="0.37548702841395043"/>
    <n v="1010000000"/>
    <s v=" $-   "/>
    <s v=" $-   "/>
    <n v="1010000000"/>
    <n v="570500000"/>
    <n v="0.13553644397985365"/>
    <x v="1"/>
    <x v="25"/>
  </r>
  <r>
    <x v="340"/>
    <x v="2"/>
    <x v="152"/>
    <x v="1339"/>
    <n v="3662100000"/>
    <n v="2074200000"/>
    <n v="0.36159196694733542"/>
    <n v="1497600000"/>
    <s v=" $-   "/>
    <s v=" $-   "/>
    <n v="1497600000"/>
    <n v="576600000"/>
    <n v="0.10051775534752366"/>
    <x v="1"/>
    <x v="25"/>
  </r>
  <r>
    <x v="340"/>
    <x v="3"/>
    <x v="47"/>
    <x v="1340"/>
    <n v="4109800000"/>
    <n v="2440400000"/>
    <n v="0.37256877652590759"/>
    <n v="1736700000"/>
    <s v=" $-   "/>
    <s v=" $-   "/>
    <n v="1736700000"/>
    <n v="703700000"/>
    <n v="0.10743183414246893"/>
    <x v="1"/>
    <x v="25"/>
  </r>
  <r>
    <x v="341"/>
    <x v="0"/>
    <x v="105"/>
    <x v="1341"/>
    <n v="3870100000"/>
    <n v="2027600000"/>
    <n v="0.34379503874391715"/>
    <n v="1020400000"/>
    <s v=" $-   "/>
    <n v="96800000"/>
    <n v="1117200000"/>
    <n v="910400000"/>
    <n v="0.15436526103396239"/>
    <x v="4"/>
    <x v="40"/>
  </r>
  <r>
    <x v="341"/>
    <x v="1"/>
    <x v="106"/>
    <x v="1342"/>
    <n v="3579600000"/>
    <n v="2031000000"/>
    <n v="0.36199336969308094"/>
    <n v="1013100000"/>
    <s v=" $-   "/>
    <n v="98900000"/>
    <n v="1112000000"/>
    <n v="919000000"/>
    <n v="0.16379709834955264"/>
    <x v="4"/>
    <x v="40"/>
  </r>
  <r>
    <x v="341"/>
    <x v="2"/>
    <x v="107"/>
    <x v="1343"/>
    <n v="3724000000"/>
    <n v="1968700000"/>
    <n v="0.34582886855095119"/>
    <n v="1085800000"/>
    <s v=" $-   "/>
    <n v="110900000"/>
    <n v="1196700000"/>
    <n v="772000000"/>
    <n v="0.13561227537021098"/>
    <x v="4"/>
    <x v="40"/>
  </r>
  <r>
    <x v="341"/>
    <x v="3"/>
    <x v="108"/>
    <x v="1344"/>
    <n v="4843400000"/>
    <n v="2967800000"/>
    <n v="0.37994162228594841"/>
    <n v="1614100000"/>
    <s v=" $-   "/>
    <n v="208400000"/>
    <n v="1822500000"/>
    <n v="1145300000"/>
    <n v="0.14662279803359279"/>
    <x v="4"/>
    <x v="40"/>
  </r>
  <r>
    <x v="342"/>
    <x v="0"/>
    <x v="0"/>
    <x v="1345"/>
    <n v="470243000"/>
    <n v="819809000"/>
    <n v="0.63548523625404241"/>
    <n v="120310000"/>
    <s v=" $-   "/>
    <n v="330418000"/>
    <n v="450728000"/>
    <n v="369081000"/>
    <n v="0.28609776970230655"/>
    <x v="7"/>
    <x v="109"/>
  </r>
  <r>
    <x v="342"/>
    <x v="1"/>
    <x v="1"/>
    <x v="1346"/>
    <n v="479665000"/>
    <n v="891400000"/>
    <n v="0.6501515245447882"/>
    <n v="122128000"/>
    <s v=" $-   "/>
    <n v="340316000"/>
    <n v="462444000"/>
    <n v="428956000"/>
    <n v="0.31286335804648213"/>
    <x v="7"/>
    <x v="109"/>
  </r>
  <r>
    <x v="342"/>
    <x v="2"/>
    <x v="2"/>
    <x v="1347"/>
    <n v="500126000"/>
    <n v="1019852000"/>
    <n v="0.67096497449305192"/>
    <n v="133502000"/>
    <s v=" $-   "/>
    <n v="393987000"/>
    <n v="527489000"/>
    <n v="492363000"/>
    <n v="0.32392771474323973"/>
    <x v="7"/>
    <x v="109"/>
  </r>
  <r>
    <x v="342"/>
    <x v="3"/>
    <x v="3"/>
    <x v="1348"/>
    <n v="534326000"/>
    <n v="1128503000"/>
    <n v="0.6786644928612624"/>
    <n v="139137000"/>
    <s v=" $-   "/>
    <n v="588235000"/>
    <n v="727372000"/>
    <n v="401131000"/>
    <n v="0.24123406555935697"/>
    <x v="7"/>
    <x v="109"/>
  </r>
  <r>
    <x v="343"/>
    <x v="0"/>
    <x v="1"/>
    <x v="1349"/>
    <n v="1638900000"/>
    <n v="1598600000"/>
    <n v="0.49377606177606181"/>
    <n v="1012400000"/>
    <s v=" $-   "/>
    <s v=" $-   "/>
    <n v="1012400000"/>
    <n v="586200000"/>
    <n v="0.18106563706563705"/>
    <x v="1"/>
    <x v="110"/>
  </r>
  <r>
    <x v="343"/>
    <x v="1"/>
    <x v="6"/>
    <x v="1350"/>
    <n v="1759200000"/>
    <n v="1733400000"/>
    <n v="0.49630647655042093"/>
    <n v="1048700000"/>
    <s v=" $-   "/>
    <s v=" $-   "/>
    <n v="1048700000"/>
    <n v="684700000"/>
    <n v="0.19604306247494704"/>
    <x v="1"/>
    <x v="110"/>
  </r>
  <r>
    <x v="343"/>
    <x v="2"/>
    <x v="7"/>
    <x v="1351"/>
    <n v="1774600000"/>
    <n v="1818500000"/>
    <n v="0.50610893100665166"/>
    <n v="1053700000"/>
    <s v=" $-   "/>
    <s v=" $-   "/>
    <n v="1053700000"/>
    <n v="764800000"/>
    <n v="0.21285241156661378"/>
    <x v="1"/>
    <x v="110"/>
  </r>
  <r>
    <x v="343"/>
    <x v="3"/>
    <x v="28"/>
    <x v="1352"/>
    <n v="1803500000"/>
    <n v="1908300000"/>
    <n v="0.51411713993210839"/>
    <n v="1054100000"/>
    <s v=" $-   "/>
    <s v=" $-   "/>
    <n v="1054100000"/>
    <n v="854200000"/>
    <n v="0.23013093377875962"/>
    <x v="1"/>
    <x v="110"/>
  </r>
  <r>
    <x v="344"/>
    <x v="0"/>
    <x v="0"/>
    <x v="1353"/>
    <n v="610836000"/>
    <n v="1696346000"/>
    <n v="0.73524585403318854"/>
    <n v="655473000"/>
    <s v=" $-   "/>
    <n v="107591000"/>
    <n v="763064000"/>
    <n v="933282000"/>
    <n v="0.40451165100975994"/>
    <x v="1"/>
    <x v="67"/>
  </r>
  <r>
    <x v="344"/>
    <x v="1"/>
    <x v="1"/>
    <x v="1354"/>
    <n v="699294000"/>
    <n v="1831515000"/>
    <n v="0.72368756393706524"/>
    <n v="729055000"/>
    <s v=" $-   "/>
    <n v="117580000"/>
    <n v="846635000"/>
    <n v="984880000"/>
    <n v="0.38915619471876384"/>
    <x v="1"/>
    <x v="67"/>
  </r>
  <r>
    <x v="344"/>
    <x v="2"/>
    <x v="2"/>
    <x v="1355"/>
    <n v="778896000"/>
    <n v="1886560000"/>
    <n v="0.70778133272505717"/>
    <n v="764799000"/>
    <s v=" $-   "/>
    <n v="128582000"/>
    <n v="893381000"/>
    <n v="993179000"/>
    <n v="0.37261129052589875"/>
    <x v="1"/>
    <x v="67"/>
  </r>
  <r>
    <x v="344"/>
    <x v="3"/>
    <x v="3"/>
    <x v="1356"/>
    <n v="987357000"/>
    <n v="2030870000"/>
    <n v="0.67286854169683064"/>
    <n v="785179000"/>
    <s v=" $-   "/>
    <n v="137596000"/>
    <n v="922775000"/>
    <n v="1108095000"/>
    <n v="0.3671344136806145"/>
    <x v="1"/>
    <x v="67"/>
  </r>
  <r>
    <x v="345"/>
    <x v="0"/>
    <x v="0"/>
    <x v="1357"/>
    <n v="9373000000"/>
    <n v="7164000000"/>
    <n v="0.43321037673096696"/>
    <n v="914000000"/>
    <s v=" $-   "/>
    <n v="1787000000"/>
    <n v="2701000000"/>
    <n v="4463000000"/>
    <n v="0.26987966378424139"/>
    <x v="5"/>
    <x v="11"/>
  </r>
  <r>
    <x v="345"/>
    <x v="1"/>
    <x v="1"/>
    <x v="1358"/>
    <n v="9817000000"/>
    <n v="7270000000"/>
    <n v="0.42546965529349801"/>
    <n v="934000000"/>
    <s v=" $-   "/>
    <n v="1901000000"/>
    <n v="2835000000"/>
    <n v="4435000000"/>
    <n v="0.25955404693626732"/>
    <x v="5"/>
    <x v="11"/>
  </r>
  <r>
    <x v="345"/>
    <x v="2"/>
    <x v="2"/>
    <x v="1359"/>
    <n v="11031000000"/>
    <n v="7436000000"/>
    <n v="0.40266421183733148"/>
    <n v="981000000"/>
    <s v=" $-   "/>
    <n v="1945000000"/>
    <n v="2926000000"/>
    <n v="4510000000"/>
    <n v="0.24421941842205014"/>
    <x v="5"/>
    <x v="11"/>
  </r>
  <r>
    <x v="345"/>
    <x v="3"/>
    <x v="3"/>
    <x v="1360"/>
    <n v="9811000000"/>
    <n v="7678000000"/>
    <n v="0.43901881182457547"/>
    <n v="997000000"/>
    <s v=" $-   "/>
    <n v="2034000000"/>
    <n v="3031000000"/>
    <n v="4647000000"/>
    <n v="0.26570987477843216"/>
    <x v="5"/>
    <x v="11"/>
  </r>
  <r>
    <x v="346"/>
    <x v="0"/>
    <x v="0"/>
    <x v="1361"/>
    <n v="800380000"/>
    <n v="3455777000"/>
    <n v="0.81194772655238046"/>
    <n v="376687000"/>
    <s v=" $-   "/>
    <n v="1068382000"/>
    <n v="1445069000"/>
    <n v="2010708000"/>
    <n v="0.47242336220209924"/>
    <x v="7"/>
    <x v="14"/>
  </r>
  <r>
    <x v="346"/>
    <x v="1"/>
    <x v="1"/>
    <x v="1362"/>
    <n v="837946000"/>
    <n v="3705903000"/>
    <n v="0.81558674154884991"/>
    <n v="402369000"/>
    <s v=" $-   "/>
    <n v="1107700000"/>
    <n v="1510069000"/>
    <n v="2195834000"/>
    <n v="0.48325417503970752"/>
    <x v="7"/>
    <x v="14"/>
  </r>
  <r>
    <x v="346"/>
    <x v="2"/>
    <x v="2"/>
    <x v="1363"/>
    <n v="882803000"/>
    <n v="3988015000"/>
    <n v="0.8187567262829365"/>
    <n v="446845000"/>
    <s v=" $-   "/>
    <n v="1143827000"/>
    <n v="1590672000"/>
    <n v="2397343000"/>
    <n v="0.49218488557774076"/>
    <x v="7"/>
    <x v="14"/>
  </r>
  <r>
    <x v="346"/>
    <x v="3"/>
    <x v="3"/>
    <x v="1364"/>
    <n v="960192000"/>
    <n v="4305911000"/>
    <n v="0.81766554888880827"/>
    <n v="452835000"/>
    <s v=" $-   "/>
    <n v="1177568000"/>
    <n v="1630403000"/>
    <n v="2675508000"/>
    <n v="0.50806222362152809"/>
    <x v="7"/>
    <x v="14"/>
  </r>
  <r>
    <x v="347"/>
    <x v="0"/>
    <x v="92"/>
    <x v="1365"/>
    <n v="17889249000"/>
    <n v="6491261000"/>
    <n v="0.26624795789751732"/>
    <n v="4884284000"/>
    <s v=" $-   "/>
    <n v="78900000"/>
    <n v="4963184000"/>
    <n v="1528077000"/>
    <n v="6.2676170432858044E-2"/>
    <x v="1"/>
    <x v="25"/>
  </r>
  <r>
    <x v="347"/>
    <x v="1"/>
    <x v="46"/>
    <x v="1366"/>
    <n v="17082000000"/>
    <n v="6032000000"/>
    <n v="0.26096737907761525"/>
    <n v="4735000000"/>
    <s v=" $-   "/>
    <n v="55000000"/>
    <n v="4790000000"/>
    <n v="1242000000"/>
    <n v="5.3733667906896251E-2"/>
    <x v="1"/>
    <x v="25"/>
  </r>
  <r>
    <x v="347"/>
    <x v="2"/>
    <x v="26"/>
    <x v="1367"/>
    <n v="16691000000"/>
    <n v="5801000000"/>
    <n v="0.25791392495109378"/>
    <n v="4816000000"/>
    <s v=" $-   "/>
    <n v="62000000"/>
    <n v="4878000000"/>
    <n v="923000000"/>
    <n v="4.1036813089098345E-2"/>
    <x v="1"/>
    <x v="25"/>
  </r>
  <r>
    <x v="347"/>
    <x v="3"/>
    <x v="47"/>
    <x v="1368"/>
    <n v="15545000000"/>
    <n v="5514000000"/>
    <n v="0.26183579467211171"/>
    <n v="4600000000"/>
    <s v=" $-   "/>
    <n v="67000000"/>
    <n v="4667000000"/>
    <n v="847000000"/>
    <n v="4.0220333349161877E-2"/>
    <x v="1"/>
    <x v="25"/>
  </r>
  <r>
    <x v="348"/>
    <x v="0"/>
    <x v="0"/>
    <x v="1369"/>
    <n v="1055844000"/>
    <n v="857305000"/>
    <n v="0.44811198709562083"/>
    <n v="356817000"/>
    <s v=" $-   "/>
    <n v="31652000"/>
    <n v="388469000"/>
    <n v="468836000"/>
    <n v="0.24505984635802019"/>
    <x v="0"/>
    <x v="53"/>
  </r>
  <r>
    <x v="348"/>
    <x v="1"/>
    <x v="1"/>
    <x v="1370"/>
    <n v="1178173000"/>
    <n v="964634000"/>
    <n v="0.45017306738311014"/>
    <n v="390610000"/>
    <s v=" $-   "/>
    <n v="38405000"/>
    <n v="429015000"/>
    <n v="535619000"/>
    <n v="0.24996138242968219"/>
    <x v="0"/>
    <x v="53"/>
  </r>
  <r>
    <x v="348"/>
    <x v="2"/>
    <x v="2"/>
    <x v="1371"/>
    <n v="1461190000"/>
    <n v="1094411000"/>
    <n v="0.42824016738137138"/>
    <n v="489937000"/>
    <s v=" $-   "/>
    <n v="48138000"/>
    <n v="538075000"/>
    <n v="556336000"/>
    <n v="0.21769282450585986"/>
    <x v="0"/>
    <x v="53"/>
  </r>
  <r>
    <x v="348"/>
    <x v="3"/>
    <x v="3"/>
    <x v="1372"/>
    <n v="1719723000"/>
    <n v="1266185000"/>
    <n v="0.42405358771938051"/>
    <n v="712803000"/>
    <s v=" $-   "/>
    <n v="65770000"/>
    <n v="778573000"/>
    <n v="487612000"/>
    <n v="0.16330442866960401"/>
    <x v="0"/>
    <x v="53"/>
  </r>
  <r>
    <x v="349"/>
    <x v="0"/>
    <x v="0"/>
    <x v="1373"/>
    <n v="6646000000"/>
    <n v="3001000000"/>
    <n v="0.3110811651290557"/>
    <n v="359000000"/>
    <s v=" $-   "/>
    <n v="1090000000"/>
    <n v="1449000000"/>
    <n v="1552000000"/>
    <n v="0.1608790297501814"/>
    <x v="5"/>
    <x v="10"/>
  </r>
  <r>
    <x v="349"/>
    <x v="1"/>
    <x v="1"/>
    <x v="1374"/>
    <n v="7186000000"/>
    <n v="3371000000"/>
    <n v="0.31931419910959558"/>
    <n v="574000000"/>
    <s v=" $-   "/>
    <n v="1113000000"/>
    <n v="1687000000"/>
    <n v="1684000000"/>
    <n v="0.15951501373496257"/>
    <x v="5"/>
    <x v="10"/>
  </r>
  <r>
    <x v="349"/>
    <x v="2"/>
    <x v="2"/>
    <x v="1375"/>
    <n v="7689000000"/>
    <n v="3346000000"/>
    <n v="0.30321703670140465"/>
    <n v="414000000"/>
    <s v=" $-   "/>
    <n v="1156000000"/>
    <n v="1570000000"/>
    <n v="1776000000"/>
    <n v="0.16094245582238331"/>
    <x v="5"/>
    <x v="10"/>
  </r>
  <r>
    <x v="349"/>
    <x v="3"/>
    <x v="3"/>
    <x v="1376"/>
    <n v="6648000000"/>
    <n v="3583000000"/>
    <n v="0.35021014563581276"/>
    <n v="397000000"/>
    <s v=" $-   "/>
    <n v="1250000000"/>
    <n v="1647000000"/>
    <n v="1936000000"/>
    <n v="0.18922881438764538"/>
    <x v="5"/>
    <x v="10"/>
  </r>
  <r>
    <x v="350"/>
    <x v="0"/>
    <x v="0"/>
    <x v="1377"/>
    <n v="429000000"/>
    <n v="10811000000"/>
    <n v="0.96183274021352316"/>
    <n v="6073000000"/>
    <s v=" $-   "/>
    <n v="1441000000"/>
    <n v="7514000000"/>
    <n v="3297000000"/>
    <n v="0.29332740213523134"/>
    <x v="6"/>
    <x v="35"/>
  </r>
  <r>
    <x v="350"/>
    <x v="1"/>
    <x v="1"/>
    <x v="1378"/>
    <n v="291000000"/>
    <n v="8311000000"/>
    <n v="0.9661706579865148"/>
    <n v="5808000000"/>
    <s v=" $-   "/>
    <n v="576000000"/>
    <n v="6384000000"/>
    <n v="1927000000"/>
    <n v="0.22401767030923042"/>
    <x v="6"/>
    <x v="35"/>
  </r>
  <r>
    <x v="350"/>
    <x v="2"/>
    <x v="2"/>
    <x v="1379"/>
    <n v="235000000"/>
    <n v="8472000000"/>
    <n v="0.9730102216607327"/>
    <n v="5518000000"/>
    <s v=" $-   "/>
    <n v="367000000"/>
    <n v="5885000000"/>
    <n v="2587000000"/>
    <n v="0.29711726197312505"/>
    <x v="6"/>
    <x v="35"/>
  </r>
  <r>
    <x v="350"/>
    <x v="3"/>
    <x v="3"/>
    <x v="1380"/>
    <n v="219000000"/>
    <n v="8314000000"/>
    <n v="0.97433493495839685"/>
    <n v="5120000000"/>
    <s v=" $-   "/>
    <n v="205000000"/>
    <n v="5325000000"/>
    <n v="2989000000"/>
    <n v="0.35028712059064809"/>
    <x v="6"/>
    <x v="35"/>
  </r>
  <r>
    <x v="351"/>
    <x v="0"/>
    <x v="109"/>
    <x v="1381"/>
    <n v="10411000000"/>
    <n v="3940000000"/>
    <n v="0.2745453278517177"/>
    <n v="635000000"/>
    <n v="1133000000"/>
    <n v="79000000"/>
    <n v="1847000000"/>
    <n v="2093000000"/>
    <n v="0.14584349522681347"/>
    <x v="2"/>
    <x v="111"/>
  </r>
  <r>
    <x v="351"/>
    <x v="1"/>
    <x v="110"/>
    <x v="1382"/>
    <n v="9878000000"/>
    <n v="3846000000"/>
    <n v="0.28023899737685809"/>
    <n v="722000000"/>
    <n v="1226000000"/>
    <n v="98000000"/>
    <n v="2046000000"/>
    <n v="1800000000"/>
    <n v="0.13115709705625181"/>
    <x v="2"/>
    <x v="111"/>
  </r>
  <r>
    <x v="351"/>
    <x v="2"/>
    <x v="111"/>
    <x v="1383"/>
    <n v="9930000000"/>
    <n v="3809000000"/>
    <n v="0.27723997379721954"/>
    <n v="237000000"/>
    <n v="1353000000"/>
    <n v="129000000"/>
    <n v="1719000000"/>
    <n v="2090000000"/>
    <n v="0.1521216973578863"/>
    <x v="2"/>
    <x v="111"/>
  </r>
  <r>
    <x v="351"/>
    <x v="3"/>
    <x v="112"/>
    <x v="1384"/>
    <n v="8545000000"/>
    <n v="2615000000"/>
    <n v="0.23431899641577059"/>
    <n v="635000000"/>
    <n v="1237000000"/>
    <n v="123000000"/>
    <n v="1995000000"/>
    <n v="620000000"/>
    <n v="5.5555555555555552E-2"/>
    <x v="2"/>
    <x v="111"/>
  </r>
  <r>
    <x v="352"/>
    <x v="0"/>
    <x v="121"/>
    <x v="1385"/>
    <n v="1687800000"/>
    <n v="1108300000"/>
    <n v="0.39637352026036266"/>
    <n v="585400000"/>
    <s v=" $-   "/>
    <s v=" $-   "/>
    <n v="585400000"/>
    <n v="522900000"/>
    <n v="0.18701047888129896"/>
    <x v="4"/>
    <x v="112"/>
  </r>
  <r>
    <x v="352"/>
    <x v="1"/>
    <x v="122"/>
    <x v="1386"/>
    <n v="2876000000"/>
    <n v="1991700000"/>
    <n v="0.40916654682909792"/>
    <n v="895100000"/>
    <s v=" $-   "/>
    <s v=" $-   "/>
    <n v="895100000"/>
    <n v="1096600000"/>
    <n v="0.22528093350042114"/>
    <x v="4"/>
    <x v="112"/>
  </r>
  <r>
    <x v="352"/>
    <x v="2"/>
    <x v="43"/>
    <x v="1387"/>
    <n v="3449400000"/>
    <n v="2578600000"/>
    <n v="0.42777040477770401"/>
    <n v="1078400000"/>
    <s v=" $-   "/>
    <s v=" $-   "/>
    <n v="1078400000"/>
    <n v="1500200000"/>
    <n v="0.24887193098871932"/>
    <x v="4"/>
    <x v="112"/>
  </r>
  <r>
    <x v="352"/>
    <x v="3"/>
    <x v="123"/>
    <x v="1388"/>
    <n v="3606100000"/>
    <n v="2942300000"/>
    <n v="0.4493158634170179"/>
    <n v="1177200000"/>
    <s v=" $-   "/>
    <s v=" $-   "/>
    <n v="1177200000"/>
    <n v="1765100000"/>
    <n v="0.26954675951377438"/>
    <x v="4"/>
    <x v="112"/>
  </r>
  <r>
    <x v="353"/>
    <x v="0"/>
    <x v="5"/>
    <x v="1389"/>
    <n v="6985800000"/>
    <n v="3903700000"/>
    <n v="0.35848294228385147"/>
    <n v="2960300000"/>
    <s v=" $-   "/>
    <s v=" $-   "/>
    <n v="2960300000"/>
    <n v="943400000"/>
    <n v="8.6633913402819229E-2"/>
    <x v="1"/>
    <x v="110"/>
  </r>
  <r>
    <x v="353"/>
    <x v="1"/>
    <x v="6"/>
    <x v="1390"/>
    <n v="7235900000"/>
    <n v="4102700000"/>
    <n v="0.36183479441906408"/>
    <n v="2814600000"/>
    <s v=" $-   "/>
    <s v=" $-   "/>
    <n v="2814600000"/>
    <n v="1288100000"/>
    <n v="0.113603090328612"/>
    <x v="1"/>
    <x v="110"/>
  </r>
  <r>
    <x v="353"/>
    <x v="2"/>
    <x v="7"/>
    <x v="1391"/>
    <n v="7099800000"/>
    <n v="4072000000"/>
    <n v="0.36448916020694966"/>
    <n v="2681100000"/>
    <s v=" $-   "/>
    <s v=" $-   "/>
    <n v="2681100000"/>
    <n v="1390900000"/>
    <n v="0.12450097567088562"/>
    <x v="1"/>
    <x v="110"/>
  </r>
  <r>
    <x v="353"/>
    <x v="3"/>
    <x v="28"/>
    <x v="1392"/>
    <n v="7139700000"/>
    <n v="4267200000"/>
    <n v="0.37408936696210193"/>
    <n v="2798900000"/>
    <s v=" $-   "/>
    <s v=" $-   "/>
    <n v="2798900000"/>
    <n v="1468300000"/>
    <n v="0.12872033593702056"/>
    <x v="1"/>
    <x v="110"/>
  </r>
  <r>
    <x v="354"/>
    <x v="0"/>
    <x v="118"/>
    <x v="1393"/>
    <n v="1025400000"/>
    <n v="766600000"/>
    <n v="0.42779017857142854"/>
    <n v="159700000"/>
    <n v="226300000"/>
    <n v="29100000"/>
    <n v="415100000"/>
    <n v="351500000"/>
    <n v="0.19614955357142858"/>
    <x v="2"/>
    <x v="7"/>
  </r>
  <r>
    <x v="354"/>
    <x v="1"/>
    <x v="153"/>
    <x v="1394"/>
    <n v="1268800000"/>
    <n v="1022700000"/>
    <n v="0.44630154920357845"/>
    <n v="179100000"/>
    <n v="252200000"/>
    <n v="25900000"/>
    <n v="457200000"/>
    <n v="565500000"/>
    <n v="0.24678158411520837"/>
    <x v="2"/>
    <x v="7"/>
  </r>
  <r>
    <x v="354"/>
    <x v="2"/>
    <x v="120"/>
    <x v="1395"/>
    <n v="1703900000"/>
    <n v="1554500000"/>
    <n v="0.47707463785907189"/>
    <n v="191300000"/>
    <n v="303200000"/>
    <n v="33500000"/>
    <n v="528000000"/>
    <n v="1026500000"/>
    <n v="0.31503191750552417"/>
    <x v="2"/>
    <x v="7"/>
  </r>
  <r>
    <x v="354"/>
    <x v="3"/>
    <x v="15"/>
    <x v="1396"/>
    <n v="1623800000"/>
    <n v="1665200000"/>
    <n v="0.50629370629370629"/>
    <n v="195900000"/>
    <n v="312400000"/>
    <n v="33400000"/>
    <n v="541700000"/>
    <n v="1123500000"/>
    <n v="0.34159318941927636"/>
    <x v="2"/>
    <x v="7"/>
  </r>
  <r>
    <x v="355"/>
    <x v="0"/>
    <x v="0"/>
    <x v="1397"/>
    <n v="245000000"/>
    <n v="2485000000"/>
    <n v="0.91025641025641024"/>
    <n v="835000000"/>
    <s v=" $-   "/>
    <n v="811000000"/>
    <n v="1646000000"/>
    <n v="839000000"/>
    <n v="0.30732600732600734"/>
    <x v="9"/>
    <x v="27"/>
  </r>
  <r>
    <x v="355"/>
    <x v="1"/>
    <x v="1"/>
    <x v="1398"/>
    <n v="328000000"/>
    <n v="3043000000"/>
    <n v="0.90269949569860575"/>
    <n v="1052000000"/>
    <s v=" $-   "/>
    <n v="787000000"/>
    <n v="1839000000"/>
    <n v="1204000000"/>
    <n v="0.3571640462770691"/>
    <x v="9"/>
    <x v="27"/>
  </r>
  <r>
    <x v="355"/>
    <x v="2"/>
    <x v="2"/>
    <x v="1399"/>
    <n v="427000000"/>
    <n v="3611000000"/>
    <n v="0.89425458147597825"/>
    <n v="1296000000"/>
    <s v=" $-   "/>
    <n v="942000000"/>
    <n v="2238000000"/>
    <n v="1373000000"/>
    <n v="0.34001981178801388"/>
    <x v="9"/>
    <x v="27"/>
  </r>
  <r>
    <x v="355"/>
    <x v="3"/>
    <x v="3"/>
    <x v="1400"/>
    <n v="689000000"/>
    <n v="2444000000"/>
    <n v="0.78008298755186722"/>
    <n v="1208000000"/>
    <s v=" $-   "/>
    <n v="1091000000"/>
    <n v="2299000000"/>
    <n v="145000000"/>
    <n v="4.6281519310564956E-2"/>
    <x v="9"/>
    <x v="27"/>
  </r>
  <r>
    <x v="356"/>
    <x v="0"/>
    <x v="0"/>
    <x v="1401"/>
    <n v="362000000"/>
    <n v="10431000000"/>
    <n v="0.96645974242564625"/>
    <n v="2123000000"/>
    <s v=" $-   "/>
    <n v="4549000000"/>
    <n v="6672000000"/>
    <n v="3759000000"/>
    <n v="0.34828129343092745"/>
    <x v="6"/>
    <x v="34"/>
  </r>
  <r>
    <x v="356"/>
    <x v="1"/>
    <x v="1"/>
    <x v="1402"/>
    <n v="374000000"/>
    <n v="11439000000"/>
    <n v="0.96833996444594939"/>
    <n v="2484000000"/>
    <s v=" $-   "/>
    <n v="5445000000"/>
    <n v="7929000000"/>
    <n v="3510000000"/>
    <n v="0.29713028019977988"/>
    <x v="6"/>
    <x v="34"/>
  </r>
  <r>
    <x v="356"/>
    <x v="2"/>
    <x v="2"/>
    <x v="1403"/>
    <n v="470000000"/>
    <n v="12257000000"/>
    <n v="0.96307063722794062"/>
    <n v="2927000000"/>
    <s v=" $-   "/>
    <n v="5492000000"/>
    <n v="8419000000"/>
    <n v="3838000000"/>
    <n v="0.30156360493439144"/>
    <x v="6"/>
    <x v="34"/>
  </r>
  <r>
    <x v="356"/>
    <x v="3"/>
    <x v="3"/>
    <x v="1404"/>
    <n v="607000000"/>
    <n v="13013000000"/>
    <n v="0.95543318649045517"/>
    <n v="3264000000"/>
    <s v=" $-   "/>
    <n v="5690000000"/>
    <n v="8954000000"/>
    <n v="4059000000"/>
    <n v="0.29801762114537445"/>
    <x v="6"/>
    <x v="34"/>
  </r>
  <r>
    <x v="357"/>
    <x v="0"/>
    <x v="1"/>
    <x v="1405"/>
    <n v="3002000000"/>
    <n v="6019000000"/>
    <n v="0.6672209289435761"/>
    <n v="4089000000"/>
    <n v="536000000"/>
    <n v="138000000"/>
    <n v="4763000000"/>
    <n v="1256000000"/>
    <n v="0.13923068395964971"/>
    <x v="3"/>
    <x v="5"/>
  </r>
  <r>
    <x v="357"/>
    <x v="1"/>
    <x v="2"/>
    <x v="1406"/>
    <n v="3319000000"/>
    <n v="6356000000"/>
    <n v="0.65695090439276482"/>
    <n v="4308000000"/>
    <n v="614000000"/>
    <n v="188000000"/>
    <n v="5110000000"/>
    <n v="1246000000"/>
    <n v="0.12878552971576226"/>
    <x v="3"/>
    <x v="5"/>
  </r>
  <r>
    <x v="357"/>
    <x v="2"/>
    <x v="3"/>
    <x v="1407"/>
    <n v="3344000000"/>
    <n v="6602000000"/>
    <n v="0.66378443595415249"/>
    <n v="3906000000"/>
    <n v="625000000"/>
    <n v="210000000"/>
    <n v="4741000000"/>
    <n v="1861000000"/>
    <n v="0.18711039613915142"/>
    <x v="3"/>
    <x v="5"/>
  </r>
  <r>
    <x v="357"/>
    <x v="3"/>
    <x v="28"/>
    <x v="1070"/>
    <n v="3830000000"/>
    <n v="7495000000"/>
    <n v="0.66181015452538627"/>
    <n v="4295000000"/>
    <n v="715000000"/>
    <n v="319000000"/>
    <n v="5329000000"/>
    <n v="2166000000"/>
    <n v="0.19125827814569538"/>
    <x v="3"/>
    <x v="5"/>
  </r>
  <r>
    <x v="358"/>
    <x v="0"/>
    <x v="154"/>
    <x v="1408"/>
    <n v="1175000000"/>
    <n v="5731000000"/>
    <n v="0.82985809441065739"/>
    <n v="3236000000"/>
    <n v="1026000000"/>
    <n v="286000000"/>
    <n v="4548000000"/>
    <n v="1183000000"/>
    <n v="0.17130031856356792"/>
    <x v="2"/>
    <x v="6"/>
  </r>
  <r>
    <x v="358"/>
    <x v="1"/>
    <x v="155"/>
    <x v="1409"/>
    <n v="791000000"/>
    <n v="3392000000"/>
    <n v="0.81090126703322973"/>
    <n v="2186000000"/>
    <n v="722000000"/>
    <n v="93000000"/>
    <n v="3001000000"/>
    <n v="391000000"/>
    <n v="9.3473583552474301E-2"/>
    <x v="2"/>
    <x v="6"/>
  </r>
  <r>
    <x v="358"/>
    <x v="2"/>
    <x v="78"/>
    <x v="1410"/>
    <n v="727000000"/>
    <n v="3229000000"/>
    <n v="0.8162285136501517"/>
    <n v="2012000000"/>
    <n v="812000000"/>
    <n v="87000000"/>
    <n v="2911000000"/>
    <n v="318000000"/>
    <n v="8.0384226491405461E-2"/>
    <x v="2"/>
    <x v="6"/>
  </r>
  <r>
    <x v="358"/>
    <x v="3"/>
    <x v="79"/>
    <x v="1411"/>
    <n v="615000000"/>
    <n v="2985000000"/>
    <n v="0.82916666666666661"/>
    <n v="1587000000"/>
    <n v="748000000"/>
    <n v="57000000"/>
    <n v="2392000000"/>
    <n v="593000000"/>
    <n v="0.16472222222222221"/>
    <x v="2"/>
    <x v="6"/>
  </r>
  <r>
    <x v="359"/>
    <x v="0"/>
    <x v="156"/>
    <x v="1412"/>
    <n v="36414626000"/>
    <n v="7996607000"/>
    <n v="0.18005820734587574"/>
    <n v="6338129000"/>
    <s v=" $-   "/>
    <s v=" $-   "/>
    <n v="6338129000"/>
    <n v="1658478000"/>
    <n v="3.7343660330259237E-2"/>
    <x v="4"/>
    <x v="113"/>
  </r>
  <r>
    <x v="359"/>
    <x v="1"/>
    <x v="157"/>
    <x v="1413"/>
    <n v="38335677000"/>
    <n v="8181035000"/>
    <n v="0.17587302817103667"/>
    <s v=" $-   "/>
    <s v=" $-   "/>
    <s v=" $-   "/>
    <n v="0"/>
    <n v="8181035000"/>
    <n v="0.17587302817103667"/>
    <x v="4"/>
    <x v="113"/>
  </r>
  <r>
    <x v="359"/>
    <x v="2"/>
    <x v="158"/>
    <x v="1414"/>
    <n v="40129236000"/>
    <n v="8551516000"/>
    <n v="0.17566524033975484"/>
    <s v=" $-   "/>
    <s v=" $-   "/>
    <s v=" $-   "/>
    <n v="0"/>
    <n v="8551516000"/>
    <n v="0.17566524033975481"/>
    <x v="4"/>
    <x v="113"/>
  </r>
  <r>
    <x v="359"/>
    <x v="3"/>
    <x v="159"/>
    <x v="1415"/>
    <n v="41326447000"/>
    <n v="9040472000"/>
    <n v="0.17949225760662468"/>
    <s v=" $-   "/>
    <s v=" $-   "/>
    <s v=" $-   "/>
    <n v="0"/>
    <n v="9040472000"/>
    <n v="0.17949225760662471"/>
    <x v="4"/>
    <x v="113"/>
  </r>
  <r>
    <x v="360"/>
    <x v="0"/>
    <x v="0"/>
    <x v="1416"/>
    <n v="55228000000"/>
    <n v="72206000000"/>
    <n v="0.56661487515105857"/>
    <n v="41066000000"/>
    <s v=" $-   "/>
    <n v="18143000000"/>
    <n v="59209000000"/>
    <n v="12997000000"/>
    <n v="0.10199004975124377"/>
    <x v="10"/>
    <x v="61"/>
  </r>
  <r>
    <x v="360"/>
    <x v="1"/>
    <x v="1"/>
    <x v="1417"/>
    <n v="51191000000"/>
    <n v="77561000000"/>
    <n v="0.60240617621473835"/>
    <n v="28414000000"/>
    <s v=" $-   "/>
    <n v="18395000000"/>
    <n v="46809000000"/>
    <n v="30752000000"/>
    <n v="0.23884677519572511"/>
    <x v="10"/>
    <x v="61"/>
  </r>
  <r>
    <x v="360"/>
    <x v="2"/>
    <x v="2"/>
    <x v="1418"/>
    <n v="60145000000"/>
    <n v="72302000000"/>
    <n v="0.54589382922980512"/>
    <n v="41817000000"/>
    <s v=" $-   "/>
    <n v="18273000000"/>
    <n v="60090000000"/>
    <n v="12212000000"/>
    <n v="9.2202918903410425E-2"/>
    <x v="10"/>
    <x v="61"/>
  </r>
  <r>
    <x v="360"/>
    <x v="3"/>
    <x v="3"/>
    <x v="1419"/>
    <n v="67046000000"/>
    <n v="79755000000"/>
    <n v="0.54328648987404726"/>
    <n v="32954000000"/>
    <s v=" $-   "/>
    <n v="22016000000"/>
    <n v="54970000000"/>
    <n v="24785000000"/>
    <n v="0.16883399976839394"/>
    <x v="10"/>
    <x v="61"/>
  </r>
  <r>
    <x v="361"/>
    <x v="0"/>
    <x v="1"/>
    <x v="1420"/>
    <n v="2545600000"/>
    <n v="1660500000"/>
    <n v="0.39478376643446422"/>
    <n v="1193800000"/>
    <s v=" $-   "/>
    <s v=" $-   "/>
    <n v="1193800000"/>
    <n v="466700000"/>
    <n v="0.11095789448657901"/>
    <x v="4"/>
    <x v="114"/>
  </r>
  <r>
    <x v="361"/>
    <x v="1"/>
    <x v="2"/>
    <x v="1421"/>
    <n v="2493300000"/>
    <n v="1653000000"/>
    <n v="0.39866869256927862"/>
    <n v="1163900000"/>
    <s v=" $-   "/>
    <s v=" $-   "/>
    <n v="1163900000"/>
    <n v="489100000"/>
    <n v="0.11796059137061959"/>
    <x v="4"/>
    <x v="114"/>
  </r>
  <r>
    <x v="361"/>
    <x v="2"/>
    <x v="3"/>
    <x v="1422"/>
    <n v="2163500000"/>
    <n v="1404000000"/>
    <n v="0.39355290819901889"/>
    <n v="1051800000"/>
    <s v=" $-   "/>
    <s v=" $-   "/>
    <n v="1051800000"/>
    <n v="352200000"/>
    <n v="9.8724597056762439E-2"/>
    <x v="4"/>
    <x v="114"/>
  </r>
  <r>
    <x v="361"/>
    <x v="3"/>
    <x v="28"/>
    <x v="1423"/>
    <n v="3003100000"/>
    <n v="1881900000"/>
    <n v="0.38524053224155574"/>
    <n v="1597300000"/>
    <s v=" $-   "/>
    <s v=" $-   "/>
    <n v="1597300000"/>
    <n v="284600000"/>
    <n v="5.8259979529170933E-2"/>
    <x v="4"/>
    <x v="114"/>
  </r>
  <r>
    <x v="362"/>
    <x v="0"/>
    <x v="0"/>
    <x v="1424"/>
    <n v="1174000000"/>
    <n v="1491000000"/>
    <n v="0.55947467166979359"/>
    <n v="728000000"/>
    <n v="183000000"/>
    <s v=" $-   "/>
    <n v="911000000"/>
    <n v="580000000"/>
    <n v="0.2176360225140713"/>
    <x v="2"/>
    <x v="6"/>
  </r>
  <r>
    <x v="362"/>
    <x v="1"/>
    <x v="1"/>
    <x v="1425"/>
    <n v="1219000000"/>
    <n v="1473000000"/>
    <n v="0.54717682020802383"/>
    <n v="757000000"/>
    <n v="184000000"/>
    <s v=" $-   "/>
    <n v="941000000"/>
    <n v="532000000"/>
    <n v="0.1976225854383358"/>
    <x v="2"/>
    <x v="6"/>
  </r>
  <r>
    <x v="362"/>
    <x v="2"/>
    <x v="2"/>
    <x v="1426"/>
    <n v="1253000000"/>
    <n v="1479000000"/>
    <n v="0.54136163982430452"/>
    <n v="770000000"/>
    <n v="206000000"/>
    <s v=" $-   "/>
    <n v="976000000"/>
    <n v="503000000"/>
    <n v="0.18411420204978038"/>
    <x v="2"/>
    <x v="6"/>
  </r>
  <r>
    <x v="362"/>
    <x v="3"/>
    <x v="3"/>
    <x v="1427"/>
    <n v="1254000000"/>
    <n v="1276000000"/>
    <n v="0.5043478260869565"/>
    <n v="765000000"/>
    <n v="228000000"/>
    <s v=" $-   "/>
    <n v="993000000"/>
    <n v="283000000"/>
    <n v="0.11185770750988143"/>
    <x v="2"/>
    <x v="6"/>
  </r>
  <r>
    <x v="363"/>
    <x v="0"/>
    <x v="12"/>
    <x v="1428"/>
    <n v="874838000"/>
    <n v="1049562000"/>
    <n v="0.54539700685928083"/>
    <n v="254468000"/>
    <s v=" $-   "/>
    <n v="45639000"/>
    <n v="300107000"/>
    <n v="749455000"/>
    <n v="0.3894486593223862"/>
    <x v="0"/>
    <x v="30"/>
  </r>
  <r>
    <x v="363"/>
    <x v="1"/>
    <x v="13"/>
    <x v="1429"/>
    <n v="1105032000"/>
    <n v="1267874000"/>
    <n v="0.53431277935156296"/>
    <n v="276446000"/>
    <s v=" $-   "/>
    <n v="63608000"/>
    <n v="340054000"/>
    <n v="927820000"/>
    <n v="0.39100579626837306"/>
    <x v="0"/>
    <x v="30"/>
  </r>
  <r>
    <x v="363"/>
    <x v="2"/>
    <x v="14"/>
    <x v="1430"/>
    <n v="1257270000"/>
    <n v="1449845000"/>
    <n v="0.5355683079588418"/>
    <n v="321624000"/>
    <s v=" $-   "/>
    <n v="54219000"/>
    <n v="375843000"/>
    <n v="1074002000"/>
    <n v="0.39673305345358434"/>
    <x v="0"/>
    <x v="30"/>
  </r>
  <r>
    <x v="363"/>
    <x v="3"/>
    <x v="15"/>
    <x v="1431"/>
    <n v="1443348000"/>
    <n v="1728063000"/>
    <n v="0.54488774870239154"/>
    <n v="382858000"/>
    <s v=" $-   "/>
    <n v="77445000"/>
    <n v="460303000"/>
    <n v="1267760000"/>
    <n v="0.39974635895505189"/>
    <x v="0"/>
    <x v="30"/>
  </r>
  <r>
    <x v="364"/>
    <x v="0"/>
    <x v="118"/>
    <x v="1432"/>
    <n v="7739000000"/>
    <n v="3651000000"/>
    <n v="0.32054433713784025"/>
    <n v="1440000000"/>
    <n v="590000000"/>
    <s v=" $-   "/>
    <n v="2030000000"/>
    <n v="1621000000"/>
    <n v="0.14231782265144863"/>
    <x v="2"/>
    <x v="115"/>
  </r>
  <r>
    <x v="364"/>
    <x v="1"/>
    <x v="119"/>
    <x v="1433"/>
    <n v="8001000000"/>
    <n v="3972000000"/>
    <n v="0.33174642946629918"/>
    <n v="1534000000"/>
    <n v="583000000"/>
    <s v=" $-   "/>
    <n v="2117000000"/>
    <n v="1855000000"/>
    <n v="0.15493193017622986"/>
    <x v="2"/>
    <x v="115"/>
  </r>
  <r>
    <x v="364"/>
    <x v="2"/>
    <x v="160"/>
    <x v="1434"/>
    <n v="8146000000"/>
    <n v="4087000000"/>
    <n v="0.33409629690182296"/>
    <n v="1504000000"/>
    <n v="627000000"/>
    <s v=" $-   "/>
    <n v="2131000000"/>
    <n v="1956000000"/>
    <n v="0.15989536499632143"/>
    <x v="2"/>
    <x v="115"/>
  </r>
  <r>
    <x v="364"/>
    <x v="3"/>
    <x v="15"/>
    <x v="1435"/>
    <n v="8205000000"/>
    <n v="4033000000"/>
    <n v="0.32954731165223072"/>
    <n v="1463000000"/>
    <n v="644000000"/>
    <s v=" $-   "/>
    <n v="2107000000"/>
    <n v="1926000000"/>
    <n v="0.15737865664324235"/>
    <x v="2"/>
    <x v="115"/>
  </r>
  <r>
    <x v="365"/>
    <x v="0"/>
    <x v="146"/>
    <x v="1436"/>
    <n v="2943847000"/>
    <n v="2409350000"/>
    <n v="0.45007684193202679"/>
    <n v="1303427000"/>
    <s v=" $-   "/>
    <n v="194039000"/>
    <n v="1497466000"/>
    <n v="911884000"/>
    <n v="0.17034381510712196"/>
    <x v="1"/>
    <x v="116"/>
  </r>
  <r>
    <x v="365"/>
    <x v="1"/>
    <x v="99"/>
    <x v="1437"/>
    <n v="662769000"/>
    <n v="940354000"/>
    <n v="0.58657632633303869"/>
    <n v="531932000"/>
    <s v=" $-   "/>
    <n v="74833000"/>
    <n v="606765000"/>
    <n v="333589000"/>
    <n v="0.2080869652546935"/>
    <x v="1"/>
    <x v="116"/>
  </r>
  <r>
    <x v="365"/>
    <x v="2"/>
    <x v="2"/>
    <x v="1438"/>
    <n v="954990000"/>
    <n v="1671151000"/>
    <n v="0.63635235122561973"/>
    <n v="766854000"/>
    <s v=" $-   "/>
    <n v="151837000"/>
    <n v="918691000"/>
    <n v="752460000"/>
    <n v="0.28652688488546502"/>
    <x v="1"/>
    <x v="116"/>
  </r>
  <r>
    <x v="365"/>
    <x v="3"/>
    <x v="3"/>
    <x v="1439"/>
    <n v="923336000"/>
    <n v="2127609000"/>
    <n v="0.69736065383020673"/>
    <n v="1068221000"/>
    <s v=" $-   "/>
    <n v="205087000"/>
    <n v="1273308000"/>
    <n v="854301000"/>
    <n v="0.28001193072965919"/>
    <x v="1"/>
    <x v="116"/>
  </r>
  <r>
    <x v="366"/>
    <x v="0"/>
    <x v="92"/>
    <x v="1440"/>
    <n v="50568000000"/>
    <n v="22733000000"/>
    <n v="0.31013219464945907"/>
    <n v="15110000000"/>
    <s v=" $-   "/>
    <n v="2044000000"/>
    <n v="17154000000"/>
    <n v="5579000000"/>
    <n v="7.6110830684438135E-2"/>
    <x v="1"/>
    <x v="64"/>
  </r>
  <r>
    <x v="366"/>
    <x v="1"/>
    <x v="46"/>
    <x v="1441"/>
    <n v="50039000000"/>
    <n v="21240000000"/>
    <n v="0.2979839784508761"/>
    <n v="14465000000"/>
    <s v=" $-   "/>
    <n v="1996000000"/>
    <n v="16461000000"/>
    <n v="4779000000"/>
    <n v="6.7046395151447127E-2"/>
    <x v="1"/>
    <x v="64"/>
  </r>
  <r>
    <x v="366"/>
    <x v="2"/>
    <x v="26"/>
    <x v="1442"/>
    <n v="51278000000"/>
    <n v="21340000000"/>
    <n v="0.29386653446803823"/>
    <n v="14676000000"/>
    <s v=" $-   "/>
    <n v="2129000000"/>
    <n v="16805000000"/>
    <n v="4535000000"/>
    <n v="6.2450081247073727E-2"/>
    <x v="1"/>
    <x v="64"/>
  </r>
  <r>
    <x v="366"/>
    <x v="3"/>
    <x v="47"/>
    <x v="1443"/>
    <n v="51997000000"/>
    <n v="21788000000"/>
    <n v="0.29529037067154573"/>
    <n v="14665000000"/>
    <s v=" $-   "/>
    <n v="2213000000"/>
    <n v="16878000000"/>
    <n v="4910000000"/>
    <n v="6.6544690655282235E-2"/>
    <x v="1"/>
    <x v="64"/>
  </r>
  <r>
    <x v="367"/>
    <x v="0"/>
    <x v="24"/>
    <x v="1444"/>
    <n v="1630965000"/>
    <n v="2163284000"/>
    <n v="0.57014813735208203"/>
    <n v="1466067000"/>
    <s v=" $-   "/>
    <s v=" $-   "/>
    <n v="1466067000"/>
    <n v="697217000"/>
    <n v="0.18375625848488067"/>
    <x v="1"/>
    <x v="82"/>
  </r>
  <r>
    <x v="367"/>
    <x v="1"/>
    <x v="25"/>
    <x v="1445"/>
    <n v="1690700000"/>
    <n v="2340400000"/>
    <n v="0.58058594428319821"/>
    <n v="2036100000"/>
    <s v=" $-   "/>
    <s v=" $-   "/>
    <n v="2036100000"/>
    <n v="304300000"/>
    <n v="7.5488080176626726E-2"/>
    <x v="1"/>
    <x v="82"/>
  </r>
  <r>
    <x v="367"/>
    <x v="2"/>
    <x v="26"/>
    <x v="1446"/>
    <n v="1712700000"/>
    <n v="2537200000"/>
    <n v="0.59700228240664488"/>
    <n v="1645800000"/>
    <s v=" $-   "/>
    <s v=" $-   "/>
    <n v="1645800000"/>
    <n v="891400000"/>
    <n v="0.20974611167321583"/>
    <x v="1"/>
    <x v="82"/>
  </r>
  <r>
    <x v="367"/>
    <x v="3"/>
    <x v="27"/>
    <x v="1447"/>
    <n v="1613600000"/>
    <n v="2491300000"/>
    <n v="0.60690881629272331"/>
    <n v="1731200000"/>
    <s v=" $-   "/>
    <s v=" $-   "/>
    <n v="1731200000"/>
    <n v="760100000"/>
    <n v="0.18516894443226389"/>
    <x v="1"/>
    <x v="82"/>
  </r>
  <r>
    <x v="368"/>
    <x v="0"/>
    <x v="92"/>
    <x v="1448"/>
    <n v="18521400000"/>
    <n v="7356972000"/>
    <n v="0.28429037189820128"/>
    <n v="4250446000"/>
    <s v=" $-   "/>
    <s v=" $-   "/>
    <n v="4250446000"/>
    <n v="3106526000"/>
    <n v="0.1200433319375732"/>
    <x v="1"/>
    <x v="74"/>
  </r>
  <r>
    <x v="368"/>
    <x v="1"/>
    <x v="46"/>
    <x v="1449"/>
    <n v="19605037000"/>
    <n v="7817659000"/>
    <n v="0.2850798841951937"/>
    <n v="4467089000"/>
    <s v=" $-   "/>
    <s v=" $-   "/>
    <n v="4467089000"/>
    <n v="3350570000"/>
    <n v="0.12218237039859246"/>
    <x v="1"/>
    <x v="74"/>
  </r>
  <r>
    <x v="368"/>
    <x v="2"/>
    <x v="26"/>
    <x v="1450"/>
    <n v="20776522000"/>
    <n v="8301885000"/>
    <n v="0.28549999317362884"/>
    <n v="4695384000"/>
    <s v=" $-   "/>
    <s v=" $-   "/>
    <n v="4695384000"/>
    <n v="3606501000"/>
    <n v="0.1240267735436814"/>
    <x v="1"/>
    <x v="74"/>
  </r>
  <r>
    <x v="368"/>
    <x v="3"/>
    <x v="47"/>
    <x v="1451"/>
    <n v="22034523000"/>
    <n v="8910415000"/>
    <n v="0.28794418654191523"/>
    <n v="5205715000"/>
    <s v=" $-   "/>
    <s v=" $-   "/>
    <n v="5205715000"/>
    <n v="3704700000"/>
    <n v="0.11971909589865716"/>
    <x v="1"/>
    <x v="74"/>
  </r>
  <r>
    <x v="369"/>
    <x v="0"/>
    <x v="0"/>
    <x v="1452"/>
    <n v="1955682000"/>
    <n v="1633834000"/>
    <n v="0.45516832910063643"/>
    <s v=" $-   "/>
    <s v=" $-   "/>
    <n v="787329000"/>
    <n v="787329000"/>
    <n v="846505000"/>
    <n v="0.23582705857837102"/>
    <x v="6"/>
    <x v="12"/>
  </r>
  <r>
    <x v="369"/>
    <x v="1"/>
    <x v="1"/>
    <x v="1453"/>
    <n v="1838766000"/>
    <n v="1655487000"/>
    <n v="0.47377422298843275"/>
    <s v=" $-   "/>
    <s v=" $-   "/>
    <n v="819711000"/>
    <n v="819711000"/>
    <n v="835776000"/>
    <n v="0.23918588608208965"/>
    <x v="6"/>
    <x v="12"/>
  </r>
  <r>
    <x v="369"/>
    <x v="2"/>
    <x v="2"/>
    <x v="1454"/>
    <n v="1903384000"/>
    <n v="1716711000"/>
    <n v="0.47421711308681125"/>
    <s v=" $-   "/>
    <s v=" $-   "/>
    <n v="855908000"/>
    <n v="855908000"/>
    <n v="860803000"/>
    <n v="0.23778464377316064"/>
    <x v="6"/>
    <x v="12"/>
  </r>
  <r>
    <x v="369"/>
    <x v="3"/>
    <x v="3"/>
    <x v="1455"/>
    <n v="2016212000"/>
    <n v="1749853000"/>
    <n v="0.46463696192179371"/>
    <s v=" $-   "/>
    <s v=" $-   "/>
    <n v="907024000"/>
    <n v="907024000"/>
    <n v="842829000"/>
    <n v="0.22379565939515117"/>
    <x v="6"/>
    <x v="12"/>
  </r>
  <r>
    <x v="370"/>
    <x v="0"/>
    <x v="0"/>
    <x v="1456"/>
    <n v="7214400000"/>
    <n v="5295500000"/>
    <n v="0.42330474264382612"/>
    <n v="3354900000"/>
    <n v="376400000"/>
    <s v=" $-   "/>
    <n v="3731300000"/>
    <n v="1564200000"/>
    <n v="0.1250369707191904"/>
    <x v="3"/>
    <x v="5"/>
  </r>
  <r>
    <x v="370"/>
    <x v="1"/>
    <x v="1"/>
    <x v="1457"/>
    <n v="7561200000"/>
    <n v="5529100000"/>
    <n v="0.422381458026172"/>
    <n v="3446300000"/>
    <n v="395500000"/>
    <s v=" $-   "/>
    <n v="3841800000"/>
    <n v="1687300000"/>
    <n v="0.1288969695117759"/>
    <x v="3"/>
    <x v="5"/>
  </r>
  <r>
    <x v="370"/>
    <x v="2"/>
    <x v="2"/>
    <x v="1458"/>
    <n v="9397600000"/>
    <n v="7492000000"/>
    <n v="0.44358658582796517"/>
    <n v="4896100000"/>
    <n v="691100000"/>
    <s v=" $-   "/>
    <n v="5587200000"/>
    <n v="1904800000"/>
    <n v="0.11277946191739295"/>
    <x v="3"/>
    <x v="5"/>
  </r>
  <r>
    <x v="370"/>
    <x v="3"/>
    <x v="3"/>
    <x v="1459"/>
    <n v="9209500000"/>
    <n v="7755900000"/>
    <n v="0.45715986655192331"/>
    <n v="4612100000"/>
    <n v="692300000"/>
    <s v=" $-   "/>
    <n v="5304400000"/>
    <n v="2451500000"/>
    <n v="0.14449998231695096"/>
    <x v="3"/>
    <x v="5"/>
  </r>
  <r>
    <x v="371"/>
    <x v="0"/>
    <x v="0"/>
    <x v="1460"/>
    <n v="12000000"/>
    <n v="751000000"/>
    <n v="0.98427260812581918"/>
    <n v="429000000"/>
    <s v=" $-   "/>
    <n v="26000000"/>
    <n v="455000000"/>
    <n v="296000000"/>
    <n v="0.38794233289646135"/>
    <x v="1"/>
    <x v="24"/>
  </r>
  <r>
    <x v="371"/>
    <x v="1"/>
    <x v="1"/>
    <x v="1461"/>
    <n v="18000000"/>
    <n v="927000000"/>
    <n v="0.98095238095238091"/>
    <n v="597000000"/>
    <s v=" $-   "/>
    <n v="36000000"/>
    <n v="633000000"/>
    <n v="294000000"/>
    <n v="0.31111111111111112"/>
    <x v="1"/>
    <x v="24"/>
  </r>
  <r>
    <x v="371"/>
    <x v="2"/>
    <x v="2"/>
    <x v="1462"/>
    <n v="40000000"/>
    <n v="1206000000"/>
    <n v="0.9678972712680578"/>
    <n v="801000000"/>
    <s v=" $-   "/>
    <n v="65000000"/>
    <n v="866000000"/>
    <n v="340000000"/>
    <n v="0.27287319422150885"/>
    <x v="1"/>
    <x v="24"/>
  </r>
  <r>
    <x v="371"/>
    <x v="3"/>
    <x v="3"/>
    <x v="1463"/>
    <n v="58000000"/>
    <n v="1434000000"/>
    <n v="0.96112600536193027"/>
    <n v="1109000000"/>
    <s v=" $-   "/>
    <n v="93000000"/>
    <n v="1202000000"/>
    <n v="232000000"/>
    <n v="0.15549597855227881"/>
    <x v="1"/>
    <x v="24"/>
  </r>
  <r>
    <x v="372"/>
    <x v="0"/>
    <x v="1"/>
    <x v="1464"/>
    <n v="13307000000"/>
    <n v="12884000000"/>
    <n v="0.49192470696040624"/>
    <n v="3757000000"/>
    <s v=" $-   "/>
    <n v="3821000000"/>
    <n v="7578000000"/>
    <n v="5306000000"/>
    <n v="0.2025886754992173"/>
    <x v="6"/>
    <x v="13"/>
  </r>
  <r>
    <x v="372"/>
    <x v="1"/>
    <x v="2"/>
    <x v="1465"/>
    <n v="13870000000"/>
    <n v="13304000000"/>
    <n v="0.48958563332597338"/>
    <n v="3964000000"/>
    <s v=" $-   "/>
    <n v="3882000000"/>
    <n v="7846000000"/>
    <n v="5458000000"/>
    <n v="0.20085375726797675"/>
    <x v="6"/>
    <x v="13"/>
  </r>
  <r>
    <x v="372"/>
    <x v="2"/>
    <x v="3"/>
    <x v="1466"/>
    <n v="13723000000"/>
    <n v="13092000000"/>
    <n v="0.48823419727764306"/>
    <n v="4094000000"/>
    <s v=" $-   "/>
    <n v="3885000000"/>
    <n v="7979000000"/>
    <n v="5113000000"/>
    <n v="0.19067685996643668"/>
    <x v="6"/>
    <x v="13"/>
  </r>
  <r>
    <x v="372"/>
    <x v="3"/>
    <x v="28"/>
    <x v="1467"/>
    <n v="15070000000"/>
    <n v="12555000000"/>
    <n v="0.45447963800904978"/>
    <n v="4154000000"/>
    <s v=" $-   "/>
    <n v="3985000000"/>
    <n v="8139000000"/>
    <n v="4416000000"/>
    <n v="0.15985520361990951"/>
    <x v="6"/>
    <x v="13"/>
  </r>
  <r>
    <x v="373"/>
    <x v="0"/>
    <x v="4"/>
    <x v="1468"/>
    <n v="3098066000"/>
    <n v="1566054000"/>
    <n v="0.33576623242969739"/>
    <n v="1040287000"/>
    <s v=" $-   "/>
    <n v="88975000"/>
    <n v="1129262000"/>
    <n v="436792000"/>
    <n v="9.3649391525089401E-2"/>
    <x v="1"/>
    <x v="117"/>
  </r>
  <r>
    <x v="373"/>
    <x v="1"/>
    <x v="5"/>
    <x v="1469"/>
    <n v="3411175000"/>
    <n v="1753609000"/>
    <n v="0.33953191459700927"/>
    <n v="1138934000"/>
    <s v=" $-   "/>
    <n v="100025000"/>
    <n v="1238959000"/>
    <n v="514650000"/>
    <n v="9.9645987131310815E-2"/>
    <x v="1"/>
    <x v="117"/>
  </r>
  <r>
    <x v="373"/>
    <x v="2"/>
    <x v="97"/>
    <x v="1470"/>
    <n v="3761300000"/>
    <n v="1950415000"/>
    <n v="0.34147624662645104"/>
    <n v="1246308000"/>
    <s v=" $-   "/>
    <n v="114635000"/>
    <n v="1360943000"/>
    <n v="589472000"/>
    <n v="0.10320402891250702"/>
    <x v="1"/>
    <x v="117"/>
  </r>
  <r>
    <x v="373"/>
    <x v="3"/>
    <x v="98"/>
    <x v="1471"/>
    <n v="4083333000"/>
    <n v="2143174000"/>
    <n v="0.34420165270833225"/>
    <n v="1369097000"/>
    <s v=" $-   "/>
    <n v="123569000"/>
    <n v="1492666000"/>
    <n v="650508000"/>
    <n v="0.10447398517338854"/>
    <x v="1"/>
    <x v="117"/>
  </r>
  <r>
    <x v="374"/>
    <x v="0"/>
    <x v="161"/>
    <x v="1472"/>
    <n v="32016000000"/>
    <n v="2358000000"/>
    <n v="6.8598359224995686E-2"/>
    <n v="983000000"/>
    <s v=" $-   "/>
    <s v=" $-   "/>
    <n v="983000000"/>
    <n v="1375000000"/>
    <n v="4.0001163670215861E-2"/>
    <x v="4"/>
    <x v="40"/>
  </r>
  <r>
    <x v="374"/>
    <x v="1"/>
    <x v="153"/>
    <x v="1473"/>
    <n v="34895000000"/>
    <n v="2685000000"/>
    <n v="7.1447578499201692E-2"/>
    <n v="1255000000"/>
    <s v=" $-   "/>
    <s v=" $-   "/>
    <n v="1255000000"/>
    <n v="1430000000"/>
    <n v="3.8052155401809472E-2"/>
    <x v="4"/>
    <x v="40"/>
  </r>
  <r>
    <x v="374"/>
    <x v="2"/>
    <x v="90"/>
    <x v="1474"/>
    <n v="37456000000"/>
    <n v="3917000000"/>
    <n v="9.4675271312208431E-2"/>
    <n v="1748000000"/>
    <s v=" $-   "/>
    <s v=" $-   "/>
    <n v="1748000000"/>
    <n v="2169000000"/>
    <n v="5.2425494887970416E-2"/>
    <x v="4"/>
    <x v="40"/>
  </r>
  <r>
    <x v="374"/>
    <x v="3"/>
    <x v="91"/>
    <x v="1475"/>
    <n v="32184000000"/>
    <n v="4697000000"/>
    <n v="0.12735554892763212"/>
    <n v="1864000000"/>
    <s v=" $-   "/>
    <s v=" $-   "/>
    <n v="1864000000"/>
    <n v="2833000000"/>
    <n v="7.6814619994034869E-2"/>
    <x v="4"/>
    <x v="40"/>
  </r>
  <r>
    <x v="375"/>
    <x v="0"/>
    <x v="0"/>
    <x v="1476"/>
    <n v="26045000000"/>
    <n v="3764000000"/>
    <n v="0.12627058941930291"/>
    <n v="1702000000"/>
    <s v=" $-   "/>
    <n v="418000000"/>
    <n v="2120000000"/>
    <n v="1644000000"/>
    <n v="5.5151128853701901E-2"/>
    <x v="9"/>
    <x v="92"/>
  </r>
  <r>
    <x v="375"/>
    <x v="1"/>
    <x v="1"/>
    <x v="1477"/>
    <n v="34085000000"/>
    <n v="3516000000"/>
    <n v="9.3508151378952742E-2"/>
    <n v="2248000000"/>
    <s v=" $-   "/>
    <n v="489000000"/>
    <n v="2737000000"/>
    <n v="779000000"/>
    <n v="2.0717534108135423E-2"/>
    <x v="9"/>
    <x v="92"/>
  </r>
  <r>
    <x v="375"/>
    <x v="2"/>
    <x v="2"/>
    <x v="1478"/>
    <n v="35673000000"/>
    <n v="4960000000"/>
    <n v="0.12206826963305684"/>
    <n v="2762000000"/>
    <s v=" $-   "/>
    <n v="562000000"/>
    <n v="3324000000"/>
    <n v="1636000000"/>
    <n v="4.0262840548322791E-2"/>
    <x v="9"/>
    <x v="92"/>
  </r>
  <r>
    <x v="375"/>
    <x v="3"/>
    <x v="3"/>
    <x v="1479"/>
    <n v="22466000000"/>
    <n v="6245000000"/>
    <n v="0.21751245167357458"/>
    <n v="2620000000"/>
    <s v=" $-   "/>
    <n v="756000000"/>
    <n v="3376000000"/>
    <n v="2869000000"/>
    <n v="9.9926857302079342E-2"/>
    <x v="9"/>
    <x v="92"/>
  </r>
  <r>
    <x v="376"/>
    <x v="0"/>
    <x v="0"/>
    <x v="1480"/>
    <n v="1189341000"/>
    <n v="604216000"/>
    <n v="0.33688140382491327"/>
    <n v="247597000"/>
    <s v=" $-   "/>
    <s v=" $-   "/>
    <n v="247597000"/>
    <n v="356619000"/>
    <n v="0.19883337970301473"/>
    <x v="2"/>
    <x v="16"/>
  </r>
  <r>
    <x v="376"/>
    <x v="1"/>
    <x v="1"/>
    <x v="1481"/>
    <n v="1369438000"/>
    <n v="694867000"/>
    <n v="0.33661062682113352"/>
    <n v="312367000"/>
    <s v=" $-   "/>
    <s v=" $-   "/>
    <n v="312367000"/>
    <n v="382500000"/>
    <n v="0.18529238654171742"/>
    <x v="2"/>
    <x v="16"/>
  </r>
  <r>
    <x v="376"/>
    <x v="2"/>
    <x v="2"/>
    <x v="1482"/>
    <n v="1668892000"/>
    <n v="777985000"/>
    <n v="0.31795018711606671"/>
    <n v="346345000"/>
    <s v=" $-   "/>
    <s v=" $-   "/>
    <n v="346345000"/>
    <n v="431640000"/>
    <n v="0.17640445351360121"/>
    <x v="2"/>
    <x v="16"/>
  </r>
  <r>
    <x v="376"/>
    <x v="3"/>
    <x v="3"/>
    <x v="1483"/>
    <n v="1855181000"/>
    <n v="924360000"/>
    <n v="0.33255850516326257"/>
    <n v="390253000"/>
    <s v=" $-   "/>
    <s v=" $-   "/>
    <n v="390253000"/>
    <n v="534107000"/>
    <n v="0.1921565467104101"/>
    <x v="2"/>
    <x v="16"/>
  </r>
  <r>
    <x v="377"/>
    <x v="0"/>
    <x v="0"/>
    <x v="1484"/>
    <n v="6457000000"/>
    <n v="6368000000"/>
    <n v="0.49653021442495127"/>
    <n v="1804000000"/>
    <n v="1877000000"/>
    <s v=" $-   "/>
    <n v="3681000000"/>
    <n v="2687000000"/>
    <n v="0.20951267056530215"/>
    <x v="2"/>
    <x v="7"/>
  </r>
  <r>
    <x v="377"/>
    <x v="1"/>
    <x v="1"/>
    <x v="1485"/>
    <n v="5841000000"/>
    <n v="6364000000"/>
    <n v="0.52142564522736579"/>
    <n v="1858000000"/>
    <n v="1522000000"/>
    <s v=" $-   "/>
    <n v="3380000000"/>
    <n v="2984000000"/>
    <n v="0.24448996312986482"/>
    <x v="2"/>
    <x v="7"/>
  </r>
  <r>
    <x v="377"/>
    <x v="2"/>
    <x v="2"/>
    <x v="1486"/>
    <n v="5618000000"/>
    <n v="7427000000"/>
    <n v="0.56933691069375247"/>
    <n v="1843000000"/>
    <n v="1358000000"/>
    <s v=" $-   "/>
    <n v="3201000000"/>
    <n v="4226000000"/>
    <n v="0.32395553852050596"/>
    <x v="2"/>
    <x v="7"/>
  </r>
  <r>
    <x v="377"/>
    <x v="3"/>
    <x v="3"/>
    <x v="1487"/>
    <n v="5440000000"/>
    <n v="7560000000"/>
    <n v="0.58153846153846156"/>
    <n v="1748000000"/>
    <n v="1280000000"/>
    <s v=" $-   "/>
    <n v="3028000000"/>
    <n v="4532000000"/>
    <n v="0.3486153846153846"/>
    <x v="2"/>
    <x v="7"/>
  </r>
  <r>
    <x v="378"/>
    <x v="0"/>
    <x v="4"/>
    <x v="1488"/>
    <n v="10019000000"/>
    <n v="2218000000"/>
    <n v="0.18125357522268526"/>
    <n v="1165000000"/>
    <s v=" $-   "/>
    <s v=" $-   "/>
    <n v="1165000000"/>
    <n v="1053000000"/>
    <n v="8.6050502574160331E-2"/>
    <x v="0"/>
    <x v="53"/>
  </r>
  <r>
    <x v="378"/>
    <x v="1"/>
    <x v="5"/>
    <x v="1489"/>
    <n v="10131000000"/>
    <n v="1973000000"/>
    <n v="0.16300396563119635"/>
    <n v="1126000000"/>
    <s v=" $-   "/>
    <s v=" $-   "/>
    <n v="1126000000"/>
    <n v="847000000"/>
    <n v="6.9976867151354927E-2"/>
    <x v="0"/>
    <x v="53"/>
  </r>
  <r>
    <x v="378"/>
    <x v="2"/>
    <x v="6"/>
    <x v="1490"/>
    <n v="11421000000"/>
    <n v="2457000000"/>
    <n v="0.17704280155642027"/>
    <n v="1361000000"/>
    <s v=" $-   "/>
    <s v=" $-   "/>
    <n v="1361000000"/>
    <n v="1096000000"/>
    <n v="7.8973915549791038E-2"/>
    <x v="0"/>
    <x v="53"/>
  </r>
  <r>
    <x v="378"/>
    <x v="3"/>
    <x v="7"/>
    <x v="1491"/>
    <n v="10979000000"/>
    <n v="2444000000"/>
    <n v="0.18207554198018328"/>
    <n v="1304000000"/>
    <s v=" $-   "/>
    <s v=" $-   "/>
    <n v="1304000000"/>
    <n v="1140000000"/>
    <n v="8.4928853460478279E-2"/>
    <x v="0"/>
    <x v="53"/>
  </r>
  <r>
    <x v="379"/>
    <x v="0"/>
    <x v="0"/>
    <x v="1492"/>
    <n v="955624000"/>
    <n v="879297000"/>
    <n v="0.47920155690626465"/>
    <n v="670602000"/>
    <s v=" $-   "/>
    <s v=" $-   "/>
    <n v="670602000"/>
    <n v="208695000"/>
    <n v="0.11373514173089741"/>
    <x v="1"/>
    <x v="82"/>
  </r>
  <r>
    <x v="379"/>
    <x v="1"/>
    <x v="1"/>
    <x v="1493"/>
    <n v="1195381000"/>
    <n v="1136670000"/>
    <n v="0.4874121535077921"/>
    <n v="871572000"/>
    <s v=" $-   "/>
    <s v=" $-   "/>
    <n v="871572000"/>
    <n v="265098000"/>
    <n v="0.11367590159906452"/>
    <x v="1"/>
    <x v="82"/>
  </r>
  <r>
    <x v="379"/>
    <x v="2"/>
    <x v="2"/>
    <x v="1494"/>
    <n v="1572164000"/>
    <n v="1512206000"/>
    <n v="0.49028034898536821"/>
    <n v="1158251000"/>
    <s v=" $-   "/>
    <s v=" $-   "/>
    <n v="1158251000"/>
    <n v="353955000"/>
    <n v="0.11475763283912112"/>
    <x v="1"/>
    <x v="82"/>
  </r>
  <r>
    <x v="379"/>
    <x v="3"/>
    <x v="3"/>
    <x v="1495"/>
    <n v="2057766000"/>
    <n v="1905547000"/>
    <n v="0.48079649525535828"/>
    <n v="1497000000"/>
    <s v=" $-   "/>
    <s v=" $-   "/>
    <n v="1497000000"/>
    <n v="408547000"/>
    <n v="0.10308219411386384"/>
    <x v="1"/>
    <x v="82"/>
  </r>
  <r>
    <x v="380"/>
    <x v="0"/>
    <x v="0"/>
    <x v="1492"/>
    <n v="955624000"/>
    <n v="879297000"/>
    <n v="0.47920155690626465"/>
    <n v="670602000"/>
    <s v=" $-   "/>
    <s v=" $-   "/>
    <n v="670602000"/>
    <n v="208695000"/>
    <n v="0.11373514173089741"/>
    <x v="1"/>
    <x v="82"/>
  </r>
  <r>
    <x v="380"/>
    <x v="1"/>
    <x v="1"/>
    <x v="1493"/>
    <n v="1195381000"/>
    <n v="1136670000"/>
    <n v="0.4874121535077921"/>
    <n v="871572000"/>
    <s v=" $-   "/>
    <s v=" $-   "/>
    <n v="871572000"/>
    <n v="265098000"/>
    <n v="0.11367590159906452"/>
    <x v="1"/>
    <x v="82"/>
  </r>
  <r>
    <x v="380"/>
    <x v="2"/>
    <x v="2"/>
    <x v="1494"/>
    <n v="1572164000"/>
    <n v="1512206000"/>
    <n v="0.49028034898536821"/>
    <n v="1158251000"/>
    <s v=" $-   "/>
    <s v=" $-   "/>
    <n v="1158251000"/>
    <n v="353955000"/>
    <n v="0.11475763283912112"/>
    <x v="1"/>
    <x v="82"/>
  </r>
  <r>
    <x v="380"/>
    <x v="3"/>
    <x v="3"/>
    <x v="1495"/>
    <n v="2057766000"/>
    <n v="1905547000"/>
    <n v="0.48079649525535828"/>
    <n v="1497000000"/>
    <s v=" $-   "/>
    <s v=" $-   "/>
    <n v="1497000000"/>
    <n v="408547000"/>
    <n v="0.10308219411386384"/>
    <x v="1"/>
    <x v="82"/>
  </r>
  <r>
    <x v="381"/>
    <x v="0"/>
    <x v="0"/>
    <x v="1496"/>
    <n v="17820000000"/>
    <n v="19332000000"/>
    <n v="0.52034883720930236"/>
    <n v="16448000000"/>
    <s v=" $-   "/>
    <n v="1522000000"/>
    <n v="17970000000"/>
    <n v="1362000000"/>
    <n v="3.6660206718346251E-2"/>
    <x v="0"/>
    <x v="0"/>
  </r>
  <r>
    <x v="381"/>
    <x v="1"/>
    <x v="1"/>
    <x v="1497"/>
    <n v="17192000000"/>
    <n v="21087000000"/>
    <n v="0.5508764596776301"/>
    <n v="17629000000"/>
    <s v=" $-   "/>
    <n v="1689000000"/>
    <n v="19318000000"/>
    <n v="1769000000"/>
    <n v="4.6213328456856238E-2"/>
    <x v="0"/>
    <x v="0"/>
  </r>
  <r>
    <x v="381"/>
    <x v="2"/>
    <x v="2"/>
    <x v="1498"/>
    <n v="16611000000"/>
    <n v="22290000000"/>
    <n v="0.57299298218554795"/>
    <n v="17795000000"/>
    <s v=" $-   "/>
    <n v="1679000000"/>
    <n v="19474000000"/>
    <n v="2816000000"/>
    <n v="7.2388884604508888E-2"/>
    <x v="0"/>
    <x v="0"/>
  </r>
  <r>
    <x v="381"/>
    <x v="3"/>
    <x v="3"/>
    <x v="1499"/>
    <n v="12130000000"/>
    <n v="25734000000"/>
    <n v="0.67964293260088737"/>
    <n v="18423000000"/>
    <s v=" $-   "/>
    <n v="1819000000"/>
    <n v="20242000000"/>
    <n v="5492000000"/>
    <n v="0.14504542573420665"/>
    <x v="0"/>
    <x v="0"/>
  </r>
  <r>
    <x v="382"/>
    <x v="0"/>
    <x v="0"/>
    <x v="1500"/>
    <n v="245316000"/>
    <n v="471296000"/>
    <n v="0.65767249222731405"/>
    <n v="58005000"/>
    <s v=" $-   "/>
    <n v="346031000"/>
    <n v="404036000"/>
    <n v="67260000"/>
    <n v="9.3858322216206255E-2"/>
    <x v="7"/>
    <x v="70"/>
  </r>
  <r>
    <x v="382"/>
    <x v="1"/>
    <x v="1"/>
    <x v="1501"/>
    <n v="258612000"/>
    <n v="500314000"/>
    <n v="0.6592395042467909"/>
    <n v="37121000"/>
    <s v=" $-   "/>
    <n v="346273000"/>
    <n v="383394000"/>
    <n v="116920000"/>
    <n v="0.1540598161085534"/>
    <x v="7"/>
    <x v="70"/>
  </r>
  <r>
    <x v="382"/>
    <x v="2"/>
    <x v="2"/>
    <x v="1502"/>
    <n v="270741000"/>
    <n v="547305000"/>
    <n v="0.66903939387271616"/>
    <n v="56612000"/>
    <s v=" $-   "/>
    <n v="363929000"/>
    <n v="420541000"/>
    <n v="126764000"/>
    <n v="0.1549595010549529"/>
    <x v="7"/>
    <x v="70"/>
  </r>
  <r>
    <x v="382"/>
    <x v="3"/>
    <x v="3"/>
    <x v="1503"/>
    <n v="282037000"/>
    <n v="612601000"/>
    <n v="0.68474735032493594"/>
    <n v="71733000"/>
    <s v=" $-   "/>
    <n v="381277000"/>
    <n v="453010000"/>
    <n v="159591000"/>
    <n v="0.17838611818411471"/>
    <x v="7"/>
    <x v="70"/>
  </r>
  <r>
    <x v="383"/>
    <x v="0"/>
    <x v="92"/>
    <x v="1504"/>
    <n v="1436582000"/>
    <n v="783674000"/>
    <n v="0.35296560396638943"/>
    <n v="488880000"/>
    <s v=" $-   "/>
    <s v=" $-   "/>
    <n v="488880000"/>
    <n v="294794000"/>
    <n v="0.13277477912456942"/>
    <x v="1"/>
    <x v="25"/>
  </r>
  <r>
    <x v="383"/>
    <x v="1"/>
    <x v="103"/>
    <x v="1505"/>
    <n v="1729325000"/>
    <n v="941248000"/>
    <n v="0.35245170231257483"/>
    <n v="596390000"/>
    <s v=" $-   "/>
    <s v=" $-   "/>
    <n v="596390000"/>
    <n v="344858000"/>
    <n v="0.12913258690176227"/>
    <x v="1"/>
    <x v="25"/>
  </r>
  <r>
    <x v="383"/>
    <x v="2"/>
    <x v="26"/>
    <x v="1506"/>
    <n v="2104582000"/>
    <n v="1136787000"/>
    <n v="0.35071199854135704"/>
    <n v="712006000"/>
    <s v=" $-   "/>
    <s v=" $-   "/>
    <n v="712006000"/>
    <n v="424781000"/>
    <n v="0.13104987429694059"/>
    <x v="1"/>
    <x v="25"/>
  </r>
  <r>
    <x v="383"/>
    <x v="3"/>
    <x v="27"/>
    <x v="1507"/>
    <n v="2539783000"/>
    <n v="1384333000"/>
    <n v="0.35277575892251911"/>
    <n v="863354000"/>
    <s v=" $-   "/>
    <s v=" $-   "/>
    <n v="863354000"/>
    <n v="520979000"/>
    <n v="0.13276340454767394"/>
    <x v="1"/>
    <x v="25"/>
  </r>
  <r>
    <x v="384"/>
    <x v="0"/>
    <x v="1"/>
    <x v="1508"/>
    <n v="89659000000"/>
    <n v="32830000000"/>
    <n v="0.2680240674672828"/>
    <s v=" $-   "/>
    <s v=" $-   "/>
    <n v="23207000000"/>
    <n v="23207000000"/>
    <n v="9623000000"/>
    <n v="7.8562156601817312E-2"/>
    <x v="3"/>
    <x v="26"/>
  </r>
  <r>
    <x v="384"/>
    <x v="1"/>
    <x v="2"/>
    <x v="1509"/>
    <n v="93633000000"/>
    <n v="36841000000"/>
    <n v="0.28236276959394213"/>
    <s v=" $-   "/>
    <s v=" $-   "/>
    <n v="26567000000"/>
    <n v="26567000000"/>
    <n v="10274000000"/>
    <n v="7.8743657740239434E-2"/>
    <x v="3"/>
    <x v="26"/>
  </r>
  <r>
    <x v="384"/>
    <x v="2"/>
    <x v="3"/>
    <x v="1510"/>
    <n v="103875000000"/>
    <n v="53232000000"/>
    <n v="0.33882640493421678"/>
    <s v=" $-   "/>
    <s v=" $-   "/>
    <n v="42211000000"/>
    <n v="42211000000"/>
    <n v="11021000000"/>
    <n v="7.0149643236774931E-2"/>
    <x v="3"/>
    <x v="26"/>
  </r>
  <r>
    <x v="384"/>
    <x v="3"/>
    <x v="28"/>
    <x v="1511"/>
    <n v="117038000000"/>
    <n v="67802000000"/>
    <n v="0.36681454230685995"/>
    <s v=" $-   "/>
    <s v=" $-   "/>
    <n v="54872000000"/>
    <n v="54872000000"/>
    <n v="12930000000"/>
    <n v="6.9952391257303612E-2"/>
    <x v="3"/>
    <x v="26"/>
  </r>
  <r>
    <x v="385"/>
    <x v="0"/>
    <x v="0"/>
    <x v="1512"/>
    <n v="7172100000"/>
    <n v="3343300000"/>
    <n v="0.31794320710576873"/>
    <n v="786800000"/>
    <s v=" $-   "/>
    <n v="1161600000"/>
    <n v="1948400000"/>
    <n v="1394900000"/>
    <n v="0.1326530612244898"/>
    <x v="6"/>
    <x v="97"/>
  </r>
  <r>
    <x v="385"/>
    <x v="1"/>
    <x v="1"/>
    <x v="1513"/>
    <n v="7038400000"/>
    <n v="3330200000"/>
    <n v="0.32118125880060955"/>
    <n v="790400000"/>
    <s v=" $-   "/>
    <n v="1170400000"/>
    <n v="1960800000"/>
    <n v="1369400000"/>
    <n v="0.13207183226279343"/>
    <x v="6"/>
    <x v="97"/>
  </r>
  <r>
    <x v="385"/>
    <x v="2"/>
    <x v="2"/>
    <x v="1514"/>
    <n v="7722100000"/>
    <n v="2802400000"/>
    <n v="0.26627393225331375"/>
    <n v="820900000"/>
    <s v=" $-   "/>
    <n v="1272000000"/>
    <n v="2092900000"/>
    <n v="709500000"/>
    <n v="6.7414128937241677E-2"/>
    <x v="6"/>
    <x v="97"/>
  </r>
  <r>
    <x v="385"/>
    <x v="3"/>
    <x v="3"/>
    <x v="1515"/>
    <n v="7209400000"/>
    <n v="3521900000"/>
    <n v="0.32818950173790684"/>
    <n v="835100000"/>
    <s v=" $-   "/>
    <n v="1295700000"/>
    <n v="2130800000"/>
    <n v="1391100000"/>
    <n v="0.12963014732604625"/>
    <x v="6"/>
    <x v="97"/>
  </r>
  <r>
    <x v="386"/>
    <x v="0"/>
    <x v="1"/>
    <x v="1516"/>
    <n v="5849000000"/>
    <n v="16114000000"/>
    <n v="0.73368847607339616"/>
    <n v="6891000000"/>
    <s v=" $-   "/>
    <n v="1777000000"/>
    <n v="8668000000"/>
    <n v="7446000000"/>
    <n v="0.33902472339844286"/>
    <x v="0"/>
    <x v="59"/>
  </r>
  <r>
    <x v="386"/>
    <x v="1"/>
    <x v="2"/>
    <x v="1517"/>
    <n v="6097000000"/>
    <n v="17891000000"/>
    <n v="0.74583124895781228"/>
    <n v="7234000000"/>
    <s v=" $-   "/>
    <n v="1904000000"/>
    <n v="9138000000"/>
    <n v="8753000000"/>
    <n v="0.36489077872269465"/>
    <x v="0"/>
    <x v="59"/>
  </r>
  <r>
    <x v="386"/>
    <x v="2"/>
    <x v="3"/>
    <x v="1518"/>
    <n v="4434000000"/>
    <n v="17379000000"/>
    <n v="0.7967267225966167"/>
    <n v="7315000000"/>
    <s v=" $-   "/>
    <n v="2012000000"/>
    <n v="9327000000"/>
    <n v="8052000000"/>
    <n v="0.36913767019667171"/>
    <x v="0"/>
    <x v="59"/>
  </r>
  <r>
    <x v="386"/>
    <x v="3"/>
    <x v="28"/>
    <x v="1519"/>
    <n v="3747000000"/>
    <n v="16194000000"/>
    <n v="0.81209568226267492"/>
    <n v="6884000000"/>
    <s v=" $-   "/>
    <n v="2038000000"/>
    <n v="8922000000"/>
    <n v="7272000000"/>
    <n v="0.3646757935910937"/>
    <x v="0"/>
    <x v="59"/>
  </r>
  <r>
    <x v="387"/>
    <x v="0"/>
    <x v="0"/>
    <x v="1520"/>
    <n v="13574000000"/>
    <n v="40553000000"/>
    <n v="0.74921942838139932"/>
    <n v="37352000000"/>
    <s v=" $-   "/>
    <n v="1858000000"/>
    <n v="39210000000"/>
    <n v="1343000000"/>
    <n v="2.4812016184159475E-2"/>
    <x v="0"/>
    <x v="49"/>
  </r>
  <r>
    <x v="387"/>
    <x v="1"/>
    <x v="1"/>
    <x v="1521"/>
    <n v="13703000000"/>
    <n v="41735000000"/>
    <n v="0.7528229734117392"/>
    <n v="32834000000"/>
    <s v=" $-   "/>
    <n v="1867000000"/>
    <n v="34701000000"/>
    <n v="7034000000"/>
    <n v="0.1268804790937624"/>
    <x v="0"/>
    <x v="49"/>
  </r>
  <r>
    <x v="387"/>
    <x v="2"/>
    <x v="2"/>
    <x v="1522"/>
    <n v="14758000000"/>
    <n v="43474000000"/>
    <n v="0.74656546228877585"/>
    <n v="36583000000"/>
    <s v=" $-   "/>
    <n v="1923000000"/>
    <n v="38506000000"/>
    <n v="4968000000"/>
    <n v="8.5313916746805885E-2"/>
    <x v="0"/>
    <x v="49"/>
  </r>
  <r>
    <x v="387"/>
    <x v="3"/>
    <x v="3"/>
    <x v="1523"/>
    <n v="12947000000"/>
    <n v="45416000000"/>
    <n v="0.77816424789678396"/>
    <n v="35664000000"/>
    <s v=" $-   "/>
    <n v="2084000000"/>
    <n v="37748000000"/>
    <n v="7668000000"/>
    <n v="0.13138461011257133"/>
    <x v="0"/>
    <x v="49"/>
  </r>
  <r>
    <x v="388"/>
    <x v="0"/>
    <x v="24"/>
    <x v="1524"/>
    <n v="1763394000"/>
    <n v="1031531000"/>
    <n v="0.36907287315402026"/>
    <n v="657246000"/>
    <s v=" $-   "/>
    <s v=" $-   "/>
    <n v="657246000"/>
    <n v="374285000"/>
    <n v="0.13391593692138429"/>
    <x v="1"/>
    <x v="74"/>
  </r>
  <r>
    <x v="388"/>
    <x v="1"/>
    <x v="25"/>
    <x v="1525"/>
    <n v="1925266000"/>
    <n v="1161342000"/>
    <n v="0.37625185964657648"/>
    <n v="734511000"/>
    <s v=" $-   "/>
    <s v=" $-   "/>
    <n v="734511000"/>
    <n v="426831000"/>
    <n v="0.13828480973288476"/>
    <x v="1"/>
    <x v="74"/>
  </r>
  <r>
    <x v="388"/>
    <x v="2"/>
    <x v="26"/>
    <x v="1526"/>
    <n v="2148147000"/>
    <n v="1174930000"/>
    <n v="0.35356688996372942"/>
    <n v="809545000"/>
    <s v=" $-   "/>
    <s v=" $-   "/>
    <n v="809545000"/>
    <n v="365385000"/>
    <n v="0.1099538168992172"/>
    <x v="1"/>
    <x v="74"/>
  </r>
  <r>
    <x v="388"/>
    <x v="3"/>
    <x v="27"/>
    <x v="1527"/>
    <n v="2243232000"/>
    <n v="1201902000"/>
    <n v="0.34886944890967952"/>
    <n v="848323000"/>
    <s v=" $-   "/>
    <s v=" $-   "/>
    <n v="848323000"/>
    <n v="353579000"/>
    <n v="0.10263142159347068"/>
    <x v="1"/>
    <x v="74"/>
  </r>
  <r>
    <x v="389"/>
    <x v="0"/>
    <x v="115"/>
    <x v="1528"/>
    <n v="1589821000"/>
    <n v="847127000"/>
    <n v="0.34761800415930089"/>
    <n v="441168000"/>
    <n v="62630000"/>
    <s v=" $-   "/>
    <n v="503798000"/>
    <n v="343329000"/>
    <n v="0.14088482807183411"/>
    <x v="6"/>
    <x v="35"/>
  </r>
  <r>
    <x v="389"/>
    <x v="1"/>
    <x v="116"/>
    <x v="1529"/>
    <n v="1595700000"/>
    <n v="877800000"/>
    <n v="0.35488174651303817"/>
    <n v="460300000"/>
    <n v="61800000"/>
    <s v=" $-   "/>
    <n v="522100000"/>
    <n v="355700000"/>
    <n v="0.14380432585405295"/>
    <x v="6"/>
    <x v="35"/>
  </r>
  <r>
    <x v="389"/>
    <x v="2"/>
    <x v="117"/>
    <x v="1530"/>
    <n v="1562600000"/>
    <n v="808600000"/>
    <n v="0.34100877192982459"/>
    <n v="460100000"/>
    <n v="60200000"/>
    <s v=" $-   "/>
    <n v="520300000"/>
    <n v="288300000"/>
    <n v="0.12158400809716599"/>
    <x v="6"/>
    <x v="35"/>
  </r>
  <r>
    <x v="389"/>
    <x v="3"/>
    <x v="73"/>
    <x v="1531"/>
    <n v="1465500000"/>
    <n v="754800000"/>
    <n v="0.33995406026212671"/>
    <n v="425100000"/>
    <n v="55500000"/>
    <s v=" $-   "/>
    <n v="480600000"/>
    <n v="274200000"/>
    <n v="0.1234968247534117"/>
    <x v="6"/>
    <x v="35"/>
  </r>
  <r>
    <x v="390"/>
    <x v="0"/>
    <x v="1"/>
    <x v="1532"/>
    <n v="40468000000"/>
    <n v="16132000000"/>
    <n v="0.28501766784452298"/>
    <n v="5241000000"/>
    <n v="2342000000"/>
    <s v=" $-   "/>
    <n v="7583000000"/>
    <n v="8549000000"/>
    <n v="0.15104240282685513"/>
    <x v="0"/>
    <x v="53"/>
  </r>
  <r>
    <x v="390"/>
    <x v="1"/>
    <x v="2"/>
    <x v="1533"/>
    <n v="40898000000"/>
    <n v="17002000000"/>
    <n v="0.29364421416234887"/>
    <n v="4934000000"/>
    <n v="2475000000"/>
    <s v=" $-   "/>
    <n v="7409000000"/>
    <n v="9593000000"/>
    <n v="0.16568221070811745"/>
    <x v="0"/>
    <x v="53"/>
  </r>
  <r>
    <x v="390"/>
    <x v="2"/>
    <x v="3"/>
    <x v="1534"/>
    <n v="40431000000"/>
    <n v="15667000000"/>
    <n v="0.27927911868515809"/>
    <n v="6097000000"/>
    <n v="2279000000"/>
    <s v=" $-   "/>
    <n v="8376000000"/>
    <n v="7291000000"/>
    <n v="0.12996898285143854"/>
    <x v="0"/>
    <x v="53"/>
  </r>
  <r>
    <x v="390"/>
    <x v="3"/>
    <x v="28"/>
    <x v="1535"/>
    <n v="41460000000"/>
    <n v="15784000000"/>
    <n v="0.27573195444064003"/>
    <n v="5275000000"/>
    <n v="2337000000"/>
    <s v=" $-   "/>
    <n v="7612000000"/>
    <n v="8172000000"/>
    <n v="0.1427573195444064"/>
    <x v="0"/>
    <x v="53"/>
  </r>
  <r>
    <x v="391"/>
    <x v="0"/>
    <x v="12"/>
    <x v="1536"/>
    <n v="1932000000"/>
    <n v="9846000000"/>
    <n v="0.83596535914416714"/>
    <n v="2207000000"/>
    <s v=" $-   "/>
    <n v="397000000"/>
    <n v="2604000000"/>
    <n v="7242000000"/>
    <n v="0.61487519103413146"/>
    <x v="2"/>
    <x v="16"/>
  </r>
  <r>
    <x v="391"/>
    <x v="1"/>
    <x v="13"/>
    <x v="1537"/>
    <n v="1875000000"/>
    <n v="10827000000"/>
    <n v="0.85238545111006148"/>
    <n v="2242000000"/>
    <s v=" $-   "/>
    <n v="435000000"/>
    <n v="2677000000"/>
    <n v="8150000000"/>
    <n v="0.64163123917493303"/>
    <x v="2"/>
    <x v="16"/>
  </r>
  <r>
    <x v="391"/>
    <x v="2"/>
    <x v="14"/>
    <x v="1538"/>
    <n v="2079000000"/>
    <n v="11801000000"/>
    <n v="0.85021613832853027"/>
    <n v="2229000000"/>
    <s v=" $-   "/>
    <n v="494000000"/>
    <n v="2723000000"/>
    <n v="9078000000"/>
    <n v="0.65403458213256482"/>
    <x v="2"/>
    <x v="16"/>
  </r>
  <r>
    <x v="391"/>
    <x v="3"/>
    <x v="15"/>
    <x v="1539"/>
    <n v="2226000000"/>
    <n v="12856000000"/>
    <n v="0.85240684259382049"/>
    <n v="4469000000"/>
    <s v=" $-   "/>
    <n v="502000000"/>
    <n v="4971000000"/>
    <n v="7885000000"/>
    <n v="0.52280864606816069"/>
    <x v="2"/>
    <x v="16"/>
  </r>
  <r>
    <x v="392"/>
    <x v="0"/>
    <x v="118"/>
    <x v="1540"/>
    <n v="1693210000"/>
    <n v="1249687000"/>
    <n v="0.42464517106782873"/>
    <n v="432589000"/>
    <n v="208208000"/>
    <s v=" $-   "/>
    <n v="640797000"/>
    <n v="608890000"/>
    <n v="0.20690156672149926"/>
    <x v="3"/>
    <x v="5"/>
  </r>
  <r>
    <x v="392"/>
    <x v="1"/>
    <x v="119"/>
    <x v="1541"/>
    <n v="1748100000"/>
    <n v="1301700000"/>
    <n v="0.42681487310643318"/>
    <n v="470600000"/>
    <n v="234800000"/>
    <s v=" $-   "/>
    <n v="705400000"/>
    <n v="596300000"/>
    <n v="0.19552101777165715"/>
    <x v="3"/>
    <x v="5"/>
  </r>
  <r>
    <x v="392"/>
    <x v="2"/>
    <x v="120"/>
    <x v="1542"/>
    <n v="1816400000"/>
    <n v="1282700000"/>
    <n v="0.41389435642605921"/>
    <n v="488500000"/>
    <n v="245200000"/>
    <s v=" $-   "/>
    <n v="733700000"/>
    <n v="549000000"/>
    <n v="0.17714820431738246"/>
    <x v="3"/>
    <x v="5"/>
  </r>
  <r>
    <x v="392"/>
    <x v="3"/>
    <x v="15"/>
    <x v="1543"/>
    <n v="1856500000"/>
    <n v="1361300000"/>
    <n v="0.42305301758965752"/>
    <n v="557000000"/>
    <n v="253500000"/>
    <s v=" $-   "/>
    <n v="810500000"/>
    <n v="550800000"/>
    <n v="0.17117285101622226"/>
    <x v="3"/>
    <x v="5"/>
  </r>
  <r>
    <x v="393"/>
    <x v="0"/>
    <x v="0"/>
    <x v="1544"/>
    <n v="5817880000"/>
    <n v="5061975000"/>
    <n v="0.46526125577960364"/>
    <n v="3596708000"/>
    <s v=" $-   "/>
    <s v=" $-   "/>
    <n v="3596708000"/>
    <n v="1465267000"/>
    <n v="0.1346770706043417"/>
    <x v="1"/>
    <x v="82"/>
  </r>
  <r>
    <x v="393"/>
    <x v="1"/>
    <x v="1"/>
    <x v="1545"/>
    <n v="5931469000"/>
    <n v="5488179000"/>
    <n v="0.48059090788087344"/>
    <n v="3841032000"/>
    <s v=" $-   "/>
    <s v=" $-   "/>
    <n v="3841032000"/>
    <n v="1647147000"/>
    <n v="0.14423798351753048"/>
    <x v="1"/>
    <x v="82"/>
  </r>
  <r>
    <x v="393"/>
    <x v="2"/>
    <x v="6"/>
    <x v="1546"/>
    <n v="6288190000"/>
    <n v="5993971000"/>
    <n v="0.48802250678850412"/>
    <n v="4159885000"/>
    <s v=" $-   "/>
    <s v=" $-   "/>
    <n v="4159885000"/>
    <n v="1834086000"/>
    <n v="0.1493292589146161"/>
    <x v="1"/>
    <x v="82"/>
  </r>
  <r>
    <x v="393"/>
    <x v="3"/>
    <x v="7"/>
    <x v="1547"/>
    <n v="6393800000"/>
    <n v="5982944000"/>
    <n v="0.48340209670653278"/>
    <n v="4178386000"/>
    <s v=" $-   "/>
    <s v=" $-   "/>
    <n v="4178386000"/>
    <n v="1804558000"/>
    <n v="0.14580232086888117"/>
    <x v="1"/>
    <x v="82"/>
  </r>
  <r>
    <x v="394"/>
    <x v="0"/>
    <x v="12"/>
    <x v="1548"/>
    <n v="6799000000"/>
    <n v="6995000000"/>
    <n v="0.50710453820501666"/>
    <n v="2829000000"/>
    <s v=" $-   "/>
    <n v="237000000"/>
    <n v="3066000000"/>
    <n v="3929000000"/>
    <n v="0.28483398579092362"/>
    <x v="1"/>
    <x v="67"/>
  </r>
  <r>
    <x v="394"/>
    <x v="1"/>
    <x v="13"/>
    <x v="1549"/>
    <n v="6542000000"/>
    <n v="7241000000"/>
    <n v="0.52535732424000581"/>
    <n v="2899000000"/>
    <s v=" $-   "/>
    <n v="217000000"/>
    <n v="3116000000"/>
    <n v="4125000000"/>
    <n v="0.29928172386272944"/>
    <x v="1"/>
    <x v="67"/>
  </r>
  <r>
    <x v="394"/>
    <x v="2"/>
    <x v="14"/>
    <x v="1550"/>
    <n v="6868000000"/>
    <n v="6400000000"/>
    <n v="0.48236358154959302"/>
    <n v="2860000000"/>
    <s v=" $-   "/>
    <n v="222000000"/>
    <n v="3082000000"/>
    <n v="3318000000"/>
    <n v="0.2500753693096171"/>
    <x v="1"/>
    <x v="67"/>
  </r>
  <r>
    <x v="394"/>
    <x v="3"/>
    <x v="15"/>
    <x v="1551"/>
    <n v="6684000000"/>
    <n v="5804000000"/>
    <n v="0.46476617552850741"/>
    <n v="2851000000"/>
    <s v=" $-   "/>
    <n v="221000000"/>
    <n v="3072000000"/>
    <n v="2732000000"/>
    <n v="0.21877001921844971"/>
    <x v="1"/>
    <x v="67"/>
  </r>
  <r>
    <x v="395"/>
    <x v="0"/>
    <x v="0"/>
    <x v="1552"/>
    <n v="126485000000"/>
    <n v="11908000000"/>
    <n v="8.6044814405352832E-2"/>
    <n v="5229000000"/>
    <s v=" $-   "/>
    <n v="1549000000"/>
    <n v="6778000000"/>
    <n v="5130000000"/>
    <n v="3.7068348832672175E-2"/>
    <x v="9"/>
    <x v="92"/>
  </r>
  <r>
    <x v="395"/>
    <x v="1"/>
    <x v="1"/>
    <x v="1553"/>
    <n v="127316000000"/>
    <n v="10758000000"/>
    <n v="7.7914741370569418E-2"/>
    <n v="5081000000"/>
    <s v=" $-   "/>
    <n v="1720000000"/>
    <n v="6801000000"/>
    <n v="3957000000"/>
    <n v="2.8658545417674579E-2"/>
    <x v="9"/>
    <x v="92"/>
  </r>
  <r>
    <x v="395"/>
    <x v="2"/>
    <x v="2"/>
    <x v="1554"/>
    <n v="118141000000"/>
    <n v="12703000000"/>
    <n v="9.7085078413989168E-2"/>
    <n v="5111000000"/>
    <s v=" $-   "/>
    <n v="1690000000"/>
    <n v="6801000000"/>
    <n v="5902000000"/>
    <n v="4.5107150499831862E-2"/>
    <x v="9"/>
    <x v="92"/>
  </r>
  <r>
    <x v="395"/>
    <x v="3"/>
    <x v="3"/>
    <x v="1555"/>
    <n v="74651000000"/>
    <n v="13153000000"/>
    <n v="0.14979955355109109"/>
    <n v="4953000000"/>
    <s v=" $-   "/>
    <n v="1842000000"/>
    <n v="6795000000"/>
    <n v="6358000000"/>
    <n v="7.2411279668352244E-2"/>
    <x v="9"/>
    <x v="92"/>
  </r>
  <r>
    <x v="396"/>
    <x v="0"/>
    <x v="0"/>
    <x v="1556"/>
    <n v="2233284000"/>
    <n v="334026000"/>
    <n v="0.13010738866751581"/>
    <n v="308143000"/>
    <s v=" $-   "/>
    <s v=" $-   "/>
    <n v="308143000"/>
    <n v="25883000"/>
    <n v="1.0081758728007135E-2"/>
    <x v="8"/>
    <x v="99"/>
  </r>
  <r>
    <x v="396"/>
    <x v="1"/>
    <x v="1"/>
    <x v="1557"/>
    <n v="2343829000"/>
    <n v="426880000"/>
    <n v="0.15406886829327804"/>
    <n v="274217000"/>
    <s v=" $-   "/>
    <s v=" $-   "/>
    <n v="274217000"/>
    <n v="152663000"/>
    <n v="5.5098893460121576E-2"/>
    <x v="8"/>
    <x v="99"/>
  </r>
  <r>
    <x v="396"/>
    <x v="2"/>
    <x v="2"/>
    <x v="1558"/>
    <n v="2406587000"/>
    <n v="587582000"/>
    <n v="0.19624209588703911"/>
    <n v="292358000"/>
    <s v=" $-   "/>
    <s v=" $-   "/>
    <n v="292358000"/>
    <n v="295224000"/>
    <n v="9.8599644843026565E-2"/>
    <x v="8"/>
    <x v="99"/>
  </r>
  <r>
    <x v="396"/>
    <x v="3"/>
    <x v="3"/>
    <x v="1559"/>
    <n v="2564648000"/>
    <n v="857533000"/>
    <n v="0.25058084303547945"/>
    <n v="312694000"/>
    <s v=" $-   "/>
    <s v=" $-   "/>
    <n v="312694000"/>
    <n v="544839000"/>
    <n v="0.15920811903286239"/>
    <x v="8"/>
    <x v="99"/>
  </r>
  <r>
    <x v="397"/>
    <x v="0"/>
    <x v="1"/>
    <x v="1560"/>
    <n v="928565000"/>
    <n v="1370611000"/>
    <n v="0.59613139663949166"/>
    <n v="177366000"/>
    <n v="32210000"/>
    <n v="461627000"/>
    <n v="671203000"/>
    <n v="699408000"/>
    <n v="0.30419941753045437"/>
    <x v="7"/>
    <x v="14"/>
  </r>
  <r>
    <x v="397"/>
    <x v="1"/>
    <x v="2"/>
    <x v="1561"/>
    <n v="953611000"/>
    <n v="1358901000"/>
    <n v="0.58762981554257876"/>
    <n v="169270000"/>
    <s v=" $-   "/>
    <n v="481303000"/>
    <n v="650573000"/>
    <n v="708328000"/>
    <n v="0.30630241053884261"/>
    <x v="7"/>
    <x v="14"/>
  </r>
  <r>
    <x v="397"/>
    <x v="2"/>
    <x v="3"/>
    <x v="1562"/>
    <n v="1011249000"/>
    <n v="1491018000"/>
    <n v="0.59586686792416632"/>
    <n v="175307000"/>
    <s v=" $-   "/>
    <n v="542952000"/>
    <n v="718259000"/>
    <n v="772759000"/>
    <n v="0.308823558796883"/>
    <x v="7"/>
    <x v="14"/>
  </r>
  <r>
    <x v="397"/>
    <x v="3"/>
    <x v="28"/>
    <x v="1563"/>
    <n v="1024336000"/>
    <n v="1481866000"/>
    <n v="0.59127955368322271"/>
    <n v="179279000"/>
    <s v=" $-   "/>
    <n v="565059000"/>
    <n v="744338000"/>
    <n v="737528000"/>
    <n v="0.29428114732970445"/>
    <x v="7"/>
    <x v="14"/>
  </r>
  <r>
    <x v="398"/>
    <x v="0"/>
    <x v="0"/>
    <x v="1564"/>
    <n v="516708000"/>
    <n v="891140000"/>
    <n v="0.6329802649149624"/>
    <n v="220068000"/>
    <s v=" $-   "/>
    <n v="98844000"/>
    <n v="318912000"/>
    <n v="572228000"/>
    <n v="0.40645581057045932"/>
    <x v="0"/>
    <x v="68"/>
  </r>
  <r>
    <x v="398"/>
    <x v="1"/>
    <x v="1"/>
    <x v="1565"/>
    <n v="622523000"/>
    <n v="973180000"/>
    <n v="0.60987539661202617"/>
    <n v="228982000"/>
    <s v=" $-   "/>
    <n v="129931000"/>
    <n v="358913000"/>
    <n v="614267000"/>
    <n v="0.38495070824583272"/>
    <x v="0"/>
    <x v="68"/>
  </r>
  <r>
    <x v="398"/>
    <x v="2"/>
    <x v="2"/>
    <x v="1566"/>
    <n v="716598000"/>
    <n v="1030128000"/>
    <n v="0.58974790551008005"/>
    <n v="227306000"/>
    <s v=" $-   "/>
    <n v="142376000"/>
    <n v="369682000"/>
    <n v="660446000"/>
    <n v="0.37810509490326472"/>
    <x v="0"/>
    <x v="68"/>
  </r>
  <r>
    <x v="398"/>
    <x v="3"/>
    <x v="3"/>
    <x v="1567"/>
    <n v="803274000"/>
    <n v="1264736000"/>
    <n v="0.61157151077606009"/>
    <n v="312690000"/>
    <s v=" $-   "/>
    <n v="215484000"/>
    <n v="528174000"/>
    <n v="736562000"/>
    <n v="0.35616945759449908"/>
    <x v="0"/>
    <x v="68"/>
  </r>
  <r>
    <x v="399"/>
    <x v="0"/>
    <x v="0"/>
    <x v="1568"/>
    <n v="167600000"/>
    <n v="705992000"/>
    <n v="0.80814842626763983"/>
    <n v="186971000"/>
    <n v="61694000"/>
    <s v=" $-   "/>
    <n v="248665000"/>
    <n v="457327000"/>
    <n v="0.52350181778221416"/>
    <x v="2"/>
    <x v="16"/>
  </r>
  <r>
    <x v="399"/>
    <x v="1"/>
    <x v="1"/>
    <x v="1569"/>
    <n v="187013000"/>
    <n v="778074000"/>
    <n v="0.80622161525333991"/>
    <n v="179545000"/>
    <n v="70297000"/>
    <s v=" $-   "/>
    <n v="249842000"/>
    <n v="528232000"/>
    <n v="0.54734132777666678"/>
    <x v="2"/>
    <x v="16"/>
  </r>
  <r>
    <x v="399"/>
    <x v="2"/>
    <x v="2"/>
    <x v="1570"/>
    <n v="188425000"/>
    <n v="821692000"/>
    <n v="0.81346220289332827"/>
    <n v="189488000"/>
    <n v="67777000"/>
    <s v=" $-   "/>
    <n v="257265000"/>
    <n v="564427000"/>
    <n v="0.55877388460940658"/>
    <x v="2"/>
    <x v="16"/>
  </r>
  <r>
    <x v="399"/>
    <x v="3"/>
    <x v="3"/>
    <x v="1571"/>
    <n v="192788000"/>
    <n v="866578000"/>
    <n v="0.8180156810771726"/>
    <n v="196914000"/>
    <n v="63718000"/>
    <s v=" $-   "/>
    <n v="260632000"/>
    <n v="605946000"/>
    <n v="0.57198928415675032"/>
    <x v="2"/>
    <x v="16"/>
  </r>
  <r>
    <x v="400"/>
    <x v="0"/>
    <x v="0"/>
    <x v="1572"/>
    <n v="279885000"/>
    <n v="1247157000"/>
    <n v="0.81671427504940919"/>
    <n v="432681000"/>
    <n v="765905000"/>
    <s v=" $-   "/>
    <n v="1198586000"/>
    <n v="48571000"/>
    <n v="3.1807245642228567E-2"/>
    <x v="3"/>
    <x v="19"/>
  </r>
  <r>
    <x v="400"/>
    <x v="1"/>
    <x v="1"/>
    <x v="1573"/>
    <n v="130277000"/>
    <n v="1081698000"/>
    <n v="0.89250850883887867"/>
    <n v="356188000"/>
    <n v="882097000"/>
    <s v=" $-   "/>
    <n v="1238285000"/>
    <n v="-156587000"/>
    <n v="-0.12919985973308029"/>
    <x v="3"/>
    <x v="19"/>
  </r>
  <r>
    <x v="400"/>
    <x v="2"/>
    <x v="2"/>
    <x v="1574"/>
    <n v="60987000"/>
    <n v="519428000"/>
    <n v="0.89492518284331035"/>
    <n v="305409000"/>
    <n v="855506000"/>
    <s v=" $-   "/>
    <n v="1160915000"/>
    <n v="-641487000"/>
    <n v="-1.1052212640955179"/>
    <x v="3"/>
    <x v="19"/>
  </r>
  <r>
    <x v="400"/>
    <x v="3"/>
    <x v="3"/>
    <x v="1575"/>
    <n v="124512000"/>
    <n v="907824000"/>
    <n v="0.87938810619798202"/>
    <n v="376575000"/>
    <n v="995922000"/>
    <s v=" $-   "/>
    <n v="1372497000"/>
    <n v="-464673000"/>
    <n v="-0.45011798484214444"/>
    <x v="3"/>
    <x v="19"/>
  </r>
  <r>
    <x v="401"/>
    <x v="0"/>
    <x v="1"/>
    <x v="1576"/>
    <n v="1118240000"/>
    <n v="1396355000"/>
    <n v="0.55530015767946728"/>
    <n v="132447000"/>
    <s v=" $-   "/>
    <n v="629908000"/>
    <n v="762355000"/>
    <n v="634000000"/>
    <n v="0.2521280762906154"/>
    <x v="7"/>
    <x v="14"/>
  </r>
  <r>
    <x v="401"/>
    <x v="1"/>
    <x v="2"/>
    <x v="1577"/>
    <n v="1212480000"/>
    <n v="1560070000"/>
    <n v="0.56268417161097184"/>
    <n v="147481000"/>
    <s v=" $-   "/>
    <n v="725216000"/>
    <n v="872697000"/>
    <n v="687373000"/>
    <n v="0.24792086707182917"/>
    <x v="7"/>
    <x v="14"/>
  </r>
  <r>
    <x v="401"/>
    <x v="2"/>
    <x v="3"/>
    <x v="1578"/>
    <n v="1410205000"/>
    <n v="1875141000"/>
    <n v="0.570759061602644"/>
    <n v="145992000"/>
    <s v=" $-   "/>
    <n v="894057000"/>
    <n v="1040049000"/>
    <n v="835092000"/>
    <n v="0.25418692582151164"/>
    <x v="7"/>
    <x v="14"/>
  </r>
  <r>
    <x v="401"/>
    <x v="3"/>
    <x v="28"/>
    <x v="1579"/>
    <n v="1442073000"/>
    <n v="2000573000"/>
    <n v="0.58111493310668594"/>
    <n v="136863000"/>
    <s v=" $-   "/>
    <n v="898924000"/>
    <n v="1035787000"/>
    <n v="964786000"/>
    <n v="0.28024548559451073"/>
    <x v="7"/>
    <x v="14"/>
  </r>
  <r>
    <x v="402"/>
    <x v="0"/>
    <x v="0"/>
    <x v="1580"/>
    <n v="46275000000"/>
    <n v="69571000000"/>
    <n v="0.60054727828323817"/>
    <n v="39951000000"/>
    <s v=" $-   "/>
    <n v="16460000000"/>
    <n v="56411000000"/>
    <n v="13160000000"/>
    <n v="0.11359908844500458"/>
    <x v="10"/>
    <x v="61"/>
  </r>
  <r>
    <x v="402"/>
    <x v="1"/>
    <x v="1"/>
    <x v="1581"/>
    <n v="44887000000"/>
    <n v="75663000000"/>
    <n v="0.62764827872252171"/>
    <n v="27089000000"/>
    <s v=" $-   "/>
    <n v="16606000000"/>
    <n v="43695000000"/>
    <n v="31968000000"/>
    <n v="0.26518457071754459"/>
    <x v="10"/>
    <x v="61"/>
  </r>
  <r>
    <x v="402"/>
    <x v="2"/>
    <x v="2"/>
    <x v="1582"/>
    <n v="49931000000"/>
    <n v="77148000000"/>
    <n v="0.60708693017729132"/>
    <n v="41016000000"/>
    <s v=" $-   "/>
    <n v="16533000000"/>
    <n v="57549000000"/>
    <n v="19599000000"/>
    <n v="0.15422689822866092"/>
    <x v="10"/>
    <x v="61"/>
  </r>
  <r>
    <x v="402"/>
    <x v="3"/>
    <x v="3"/>
    <x v="1583"/>
    <n v="52557000000"/>
    <n v="79063000000"/>
    <n v="0.60069138428810209"/>
    <n v="29986000000"/>
    <s v=" $-   "/>
    <n v="16017000000"/>
    <n v="46003000000"/>
    <n v="33060000000"/>
    <n v="0.25117763257863546"/>
    <x v="10"/>
    <x v="61"/>
  </r>
  <r>
    <x v="403"/>
    <x v="0"/>
    <x v="0"/>
    <x v="1584"/>
    <n v="737614000"/>
    <n v="1106027000"/>
    <n v="0.59991451698025811"/>
    <n v="477270000"/>
    <n v="96004000"/>
    <n v="13829000"/>
    <n v="587103000"/>
    <n v="518924000"/>
    <n v="0.28146694502888575"/>
    <x v="3"/>
    <x v="4"/>
  </r>
  <r>
    <x v="403"/>
    <x v="1"/>
    <x v="1"/>
    <x v="1585"/>
    <n v="783456000"/>
    <n v="1120762000"/>
    <n v="0.58856811562541678"/>
    <n v="492965000"/>
    <n v="100536000"/>
    <n v="9918000"/>
    <n v="603419000"/>
    <n v="517343000"/>
    <n v="0.27168265398184449"/>
    <x v="3"/>
    <x v="4"/>
  </r>
  <r>
    <x v="403"/>
    <x v="2"/>
    <x v="2"/>
    <x v="1586"/>
    <n v="824913000"/>
    <n v="1164431000"/>
    <n v="0.58533416040664665"/>
    <n v="512707000"/>
    <n v="107726000"/>
    <n v="10634000"/>
    <n v="631067000"/>
    <n v="533364000"/>
    <n v="0.26811049270513293"/>
    <x v="3"/>
    <x v="4"/>
  </r>
  <r>
    <x v="403"/>
    <x v="3"/>
    <x v="3"/>
    <x v="1587"/>
    <n v="842672000"/>
    <n v="1199660000"/>
    <n v="0.58739715188323938"/>
    <n v="495747000"/>
    <n v="118545000"/>
    <n v="10123000"/>
    <n v="624415000"/>
    <n v="575245000"/>
    <n v="0.28166086610795893"/>
    <x v="3"/>
    <x v="4"/>
  </r>
  <r>
    <x v="404"/>
    <x v="0"/>
    <x v="109"/>
    <x v="1588"/>
    <n v="10988000000"/>
    <n v="4363000000"/>
    <n v="0.28421601198618984"/>
    <n v="1525000000"/>
    <n v="1572000000"/>
    <s v=" $-   "/>
    <n v="3097000000"/>
    <n v="1266000000"/>
    <n v="8.2470197381278088E-2"/>
    <x v="2"/>
    <x v="111"/>
  </r>
  <r>
    <x v="404"/>
    <x v="1"/>
    <x v="110"/>
    <x v="1589"/>
    <n v="10770000000"/>
    <n v="4360000000"/>
    <n v="0.28816920026437542"/>
    <n v="908000000"/>
    <n v="1661000000"/>
    <s v=" $-   "/>
    <n v="2569000000"/>
    <n v="1791000000"/>
    <n v="0.11837409120951752"/>
    <x v="2"/>
    <x v="111"/>
  </r>
  <r>
    <x v="404"/>
    <x v="2"/>
    <x v="111"/>
    <x v="1590"/>
    <n v="10351000000"/>
    <n v="4221000000"/>
    <n v="0.28966511117211091"/>
    <n v="964000000"/>
    <n v="1646000000"/>
    <s v=" $-   "/>
    <n v="2610000000"/>
    <n v="1611000000"/>
    <n v="0.11055448805929179"/>
    <x v="2"/>
    <x v="111"/>
  </r>
  <r>
    <x v="404"/>
    <x v="3"/>
    <x v="112"/>
    <x v="1591"/>
    <n v="9559000000"/>
    <n v="3435000000"/>
    <n v="0.26435277820532554"/>
    <n v="1342000000"/>
    <n v="1627000000"/>
    <s v=" $-   "/>
    <n v="2969000000"/>
    <n v="466000000"/>
    <n v="3.5862705864245038E-2"/>
    <x v="2"/>
    <x v="111"/>
  </r>
  <r>
    <x v="405"/>
    <x v="0"/>
    <x v="0"/>
    <x v="1592"/>
    <n v="2760500000"/>
    <n v="1485900000"/>
    <n v="0.34991993217784478"/>
    <n v="121400000"/>
    <s v=" $-   "/>
    <n v="364200000"/>
    <n v="485600000"/>
    <n v="1000300000"/>
    <n v="0.23556424265259984"/>
    <x v="5"/>
    <x v="11"/>
  </r>
  <r>
    <x v="405"/>
    <x v="1"/>
    <x v="1"/>
    <x v="1593"/>
    <n v="2982100000"/>
    <n v="1536900000"/>
    <n v="0.34009736667404289"/>
    <n v="116700000"/>
    <s v=" $-   "/>
    <n v="340100000"/>
    <n v="456800000"/>
    <n v="1080100000"/>
    <n v="0.23901305598583758"/>
    <x v="5"/>
    <x v="11"/>
  </r>
  <r>
    <x v="405"/>
    <x v="2"/>
    <x v="2"/>
    <x v="1594"/>
    <n v="3371800000"/>
    <n v="1625300000"/>
    <n v="0.32524864421364397"/>
    <n v="121800000"/>
    <s v=" $-   "/>
    <n v="391400000"/>
    <n v="513200000"/>
    <n v="1112100000"/>
    <n v="0.22254907846551"/>
    <x v="5"/>
    <x v="11"/>
  </r>
  <r>
    <x v="405"/>
    <x v="3"/>
    <x v="3"/>
    <x v="1595"/>
    <n v="3949400000"/>
    <n v="1976700000"/>
    <n v="0.33355832672415253"/>
    <n v="164400000"/>
    <s v=" $-   "/>
    <n v="561800000"/>
    <n v="726200000"/>
    <n v="1250500000"/>
    <n v="0.21101567641450533"/>
    <x v="5"/>
    <x v="11"/>
  </r>
  <r>
    <x v="406"/>
    <x v="0"/>
    <x v="0"/>
    <x v="1596"/>
    <n v="1727000000"/>
    <n v="89520000000"/>
    <n v="0.98107335035672405"/>
    <n v="48724000000"/>
    <s v=" $-   "/>
    <n v="8891000000"/>
    <n v="57615000000"/>
    <n v="31905000000"/>
    <n v="0.3496553311341743"/>
    <x v="6"/>
    <x v="35"/>
  </r>
  <r>
    <x v="406"/>
    <x v="1"/>
    <x v="1"/>
    <x v="1597"/>
    <n v="1337000000"/>
    <n v="86732000000"/>
    <n v="0.98481872168413398"/>
    <n v="47338000000"/>
    <s v=" $-   "/>
    <n v="3813000000"/>
    <n v="51151000000"/>
    <n v="35581000000"/>
    <n v="0.40401276272013992"/>
    <x v="6"/>
    <x v="35"/>
  </r>
  <r>
    <x v="406"/>
    <x v="2"/>
    <x v="2"/>
    <x v="1598"/>
    <n v="1096000000"/>
    <n v="87276000000"/>
    <n v="0.9875978816819807"/>
    <n v="47667000000"/>
    <s v=" $-   "/>
    <n v="2765000000"/>
    <n v="50432000000"/>
    <n v="36844000000"/>
    <n v="0.41691938623093289"/>
    <x v="6"/>
    <x v="35"/>
  </r>
  <r>
    <x v="406"/>
    <x v="3"/>
    <x v="3"/>
    <x v="1599"/>
    <n v="963000000"/>
    <n v="89070000000"/>
    <n v="0.98930392189530503"/>
    <n v="48728000000"/>
    <s v=" $-   "/>
    <n v="3688000000"/>
    <n v="52416000000"/>
    <n v="36654000000"/>
    <n v="0.40711739029022692"/>
    <x v="6"/>
    <x v="35"/>
  </r>
  <r>
    <x v="407"/>
    <x v="0"/>
    <x v="147"/>
    <x v="1600"/>
    <n v="8288000000"/>
    <n v="4629000000"/>
    <n v="0.35836494542076336"/>
    <n v="3682000000"/>
    <s v=" $-   "/>
    <s v=" $-   "/>
    <n v="3682000000"/>
    <n v="947000000"/>
    <n v="7.3314237051947048E-2"/>
    <x v="4"/>
    <x v="93"/>
  </r>
  <r>
    <x v="407"/>
    <x v="1"/>
    <x v="148"/>
    <x v="1601"/>
    <n v="9150000000"/>
    <n v="5044000000"/>
    <n v="0.35536142031844442"/>
    <n v="4032000000"/>
    <s v=" $-   "/>
    <s v=" $-   "/>
    <n v="4032000000"/>
    <n v="1012000000"/>
    <n v="7.1297731435817954E-2"/>
    <x v="4"/>
    <x v="93"/>
  </r>
  <r>
    <x v="407"/>
    <x v="2"/>
    <x v="149"/>
    <x v="1602"/>
    <n v="9973000000"/>
    <n v="5416000000"/>
    <n v="0.35193969718630191"/>
    <n v="4472000000"/>
    <s v=" $-   "/>
    <s v=" $-   "/>
    <n v="4472000000"/>
    <n v="944000000"/>
    <n v="6.1342517382545973E-2"/>
    <x v="4"/>
    <x v="93"/>
  </r>
  <r>
    <x v="407"/>
    <x v="3"/>
    <x v="150"/>
    <x v="1603"/>
    <n v="10313000000"/>
    <n v="5411000000"/>
    <n v="0.34412363266344437"/>
    <n v="4477000000"/>
    <s v=" $-   "/>
    <s v=" $-   "/>
    <n v="4477000000"/>
    <n v="934000000"/>
    <n v="5.9399643856525054E-2"/>
    <x v="4"/>
    <x v="93"/>
  </r>
  <r>
    <x v="408"/>
    <x v="0"/>
    <x v="1"/>
    <x v="1604"/>
    <n v="15471000000"/>
    <n v="3298000000"/>
    <n v="0.17571527518780972"/>
    <n v="1828000000"/>
    <s v=" $-   "/>
    <n v="25000000"/>
    <n v="1853000000"/>
    <n v="1445000000"/>
    <n v="7.6988651499813529E-2"/>
    <x v="1"/>
    <x v="110"/>
  </r>
  <r>
    <x v="408"/>
    <x v="1"/>
    <x v="2"/>
    <x v="1605"/>
    <n v="16477000000"/>
    <n v="3395000000"/>
    <n v="0.17084339774557167"/>
    <n v="2038000000"/>
    <s v=" $-   "/>
    <n v="33000000"/>
    <n v="2071000000"/>
    <n v="1324000000"/>
    <n v="6.662640901771337E-2"/>
    <x v="1"/>
    <x v="110"/>
  </r>
  <r>
    <x v="408"/>
    <x v="2"/>
    <x v="3"/>
    <x v="1606"/>
    <n v="17201000000"/>
    <n v="3690000000"/>
    <n v="0.17663108515628745"/>
    <n v="2130000000"/>
    <s v=" $-   "/>
    <n v="74000000"/>
    <n v="2204000000"/>
    <n v="1486000000"/>
    <n v="7.1131109090038766E-2"/>
    <x v="1"/>
    <x v="110"/>
  </r>
  <r>
    <x v="408"/>
    <x v="3"/>
    <x v="28"/>
    <x v="1607"/>
    <n v="17036000000"/>
    <n v="3682000000"/>
    <n v="0.17771985712906646"/>
    <n v="2084000000"/>
    <s v=" $-   "/>
    <n v="71000000"/>
    <n v="2155000000"/>
    <n v="1527000000"/>
    <n v="7.3704025485085436E-2"/>
    <x v="1"/>
    <x v="110"/>
  </r>
  <r>
    <x v="409"/>
    <x v="0"/>
    <x v="1"/>
    <x v="1608"/>
    <n v="9112000000"/>
    <n v="4871000000"/>
    <n v="0.34835156976328396"/>
    <n v="1468000000"/>
    <s v=" $-   "/>
    <n v="1333000000"/>
    <n v="2801000000"/>
    <n v="2070000000"/>
    <n v="0.14803690195237074"/>
    <x v="0"/>
    <x v="118"/>
  </r>
  <r>
    <x v="409"/>
    <x v="1"/>
    <x v="2"/>
    <x v="1609"/>
    <n v="9002000000"/>
    <n v="4994000000"/>
    <n v="0.35681623320948841"/>
    <n v="1481000000"/>
    <s v=" $-   "/>
    <n v="1292000000"/>
    <n v="2773000000"/>
    <n v="2221000000"/>
    <n v="0.15868819662760789"/>
    <x v="0"/>
    <x v="118"/>
  </r>
  <r>
    <x v="409"/>
    <x v="2"/>
    <x v="3"/>
    <x v="1610"/>
    <n v="8231000000"/>
    <n v="4730000000"/>
    <n v="0.36494097677648329"/>
    <n v="1343000000"/>
    <s v=" $-   "/>
    <n v="1245000000"/>
    <n v="2588000000"/>
    <n v="2142000000"/>
    <n v="0.16526502584677108"/>
    <x v="0"/>
    <x v="118"/>
  </r>
  <r>
    <x v="409"/>
    <x v="3"/>
    <x v="28"/>
    <x v="1611"/>
    <n v="8486000000"/>
    <n v="5123000000"/>
    <n v="0.37644206040120509"/>
    <n v="1410000000"/>
    <s v=" $-   "/>
    <n v="1301000000"/>
    <n v="2711000000"/>
    <n v="2412000000"/>
    <n v="0.17723565287677273"/>
    <x v="0"/>
    <x v="118"/>
  </r>
  <r>
    <x v="410"/>
    <x v="0"/>
    <x v="0"/>
    <x v="1612"/>
    <n v="4523000000"/>
    <n v="2963000000"/>
    <n v="0.39580550360673261"/>
    <n v="595000000"/>
    <s v=" $-   "/>
    <n v="756000000"/>
    <n v="1351000000"/>
    <n v="1612000000"/>
    <n v="0.21533529254608602"/>
    <x v="9"/>
    <x v="27"/>
  </r>
  <r>
    <x v="410"/>
    <x v="1"/>
    <x v="1"/>
    <x v="1613"/>
    <n v="4124000000"/>
    <n v="2736000000"/>
    <n v="0.39883381924198247"/>
    <n v="546000000"/>
    <s v=" $-   "/>
    <n v="815000000"/>
    <n v="1361000000"/>
    <n v="1375000000"/>
    <n v="0.20043731778425655"/>
    <x v="9"/>
    <x v="27"/>
  </r>
  <r>
    <x v="410"/>
    <x v="2"/>
    <x v="2"/>
    <x v="1614"/>
    <n v="4508000000"/>
    <n v="3129000000"/>
    <n v="0.40971585701191571"/>
    <n v="384000000"/>
    <s v=" $-   "/>
    <n v="1176000000"/>
    <n v="1560000000"/>
    <n v="1569000000"/>
    <n v="0.2054471651171926"/>
    <x v="9"/>
    <x v="27"/>
  </r>
  <r>
    <x v="410"/>
    <x v="3"/>
    <x v="3"/>
    <x v="1615"/>
    <n v="3434000000"/>
    <n v="3926000000"/>
    <n v="0.53342391304347825"/>
    <n v="864000000"/>
    <s v=" $-   "/>
    <n v="1738000000"/>
    <n v="2602000000"/>
    <n v="1324000000"/>
    <n v="0.17989130434782608"/>
    <x v="9"/>
    <x v="27"/>
  </r>
  <r>
    <x v="411"/>
    <x v="0"/>
    <x v="24"/>
    <x v="1616"/>
    <n v="352297000000"/>
    <n v="116354000000"/>
    <n v="0.24827430219929114"/>
    <n v="88629000000"/>
    <s v=" $-   "/>
    <s v=" $-   "/>
    <n v="88629000000"/>
    <n v="27725000000"/>
    <n v="5.9159161081487076E-2"/>
    <x v="4"/>
    <x v="55"/>
  </r>
  <r>
    <x v="411"/>
    <x v="1"/>
    <x v="25"/>
    <x v="1617"/>
    <n v="358069000000"/>
    <n v="118225000000"/>
    <n v="0.2482185372899931"/>
    <n v="91353000000"/>
    <s v=" $-   "/>
    <s v=" $-   "/>
    <n v="91353000000"/>
    <n v="26872000000"/>
    <n v="5.6418934523634563E-2"/>
    <x v="4"/>
    <x v="55"/>
  </r>
  <r>
    <x v="411"/>
    <x v="2"/>
    <x v="26"/>
    <x v="1618"/>
    <n v="365086000000"/>
    <n v="120565000000"/>
    <n v="0.24825440491216944"/>
    <n v="93418000000"/>
    <s v=" $-   "/>
    <s v=" $-   "/>
    <n v="93418000000"/>
    <n v="27147000000"/>
    <n v="5.5898165555100264E-2"/>
    <x v="4"/>
    <x v="55"/>
  </r>
  <r>
    <x v="411"/>
    <x v="3"/>
    <x v="27"/>
    <x v="1619"/>
    <n v="360984000000"/>
    <n v="121146000000"/>
    <n v="0.25127247837720112"/>
    <n v="97041000000"/>
    <s v=" $-   "/>
    <s v=" $-   "/>
    <n v="97041000000"/>
    <n v="24105000000"/>
    <n v="4.9996888805923713E-2"/>
    <x v="4"/>
    <x v="55"/>
  </r>
  <r>
    <x v="412"/>
    <x v="0"/>
    <x v="13"/>
    <x v="1620"/>
    <n v="7961500000"/>
    <n v="1933600000"/>
    <n v="0.19540984931936012"/>
    <n v="937600000"/>
    <s v=" $-   "/>
    <n v="86000000"/>
    <n v="1023600000"/>
    <n v="910000000"/>
    <n v="9.1964709805863507E-2"/>
    <x v="8"/>
    <x v="32"/>
  </r>
  <r>
    <x v="412"/>
    <x v="1"/>
    <x v="14"/>
    <x v="1621"/>
    <n v="8986500000"/>
    <n v="2138300000"/>
    <n v="0.19221019703725006"/>
    <n v="1026100000"/>
    <s v=" $-   "/>
    <n v="118900000"/>
    <n v="1145000000"/>
    <n v="993300000"/>
    <n v="8.9286998417949084E-2"/>
    <x v="8"/>
    <x v="32"/>
  </r>
  <r>
    <x v="412"/>
    <x v="2"/>
    <x v="15"/>
    <x v="1622"/>
    <n v="11413200000"/>
    <n v="2758600000"/>
    <n v="0.19465417237048221"/>
    <n v="1750100000"/>
    <s v=" $-   "/>
    <n v="211800000"/>
    <n v="1961900000"/>
    <n v="796700000"/>
    <n v="5.6217276563315884E-2"/>
    <x v="8"/>
    <x v="32"/>
  </r>
  <r>
    <x v="413"/>
    <x v="0"/>
    <x v="0"/>
    <x v="1623"/>
    <n v="3194200000"/>
    <n v="2470600000"/>
    <n v="0.43613190227369014"/>
    <n v="1140600000"/>
    <s v=" $-   "/>
    <s v=" $-   "/>
    <n v="1140600000"/>
    <n v="1330000000"/>
    <n v="0.23478322270865698"/>
    <x v="2"/>
    <x v="16"/>
  </r>
  <r>
    <x v="413"/>
    <x v="1"/>
    <x v="1"/>
    <x v="1624"/>
    <n v="3235000000"/>
    <n v="2307000000"/>
    <n v="0.41627571273908337"/>
    <n v="1199600000"/>
    <s v=" $-   "/>
    <s v=" $-   "/>
    <n v="1199600000"/>
    <n v="1107400000"/>
    <n v="0.19981955972573079"/>
    <x v="2"/>
    <x v="16"/>
  </r>
  <r>
    <x v="413"/>
    <x v="2"/>
    <x v="2"/>
    <x v="1625"/>
    <n v="3297400000"/>
    <n v="2309800000"/>
    <n v="0.4119346554430019"/>
    <n v="1169300000"/>
    <s v=" $-   "/>
    <s v=" $-   "/>
    <n v="1169300000"/>
    <n v="1140500000"/>
    <n v="0.20339920102725068"/>
    <x v="2"/>
    <x v="16"/>
  </r>
  <r>
    <x v="413"/>
    <x v="3"/>
    <x v="3"/>
    <x v="1626"/>
    <n v="3199400000"/>
    <n v="2284300000"/>
    <n v="0.41656181045644369"/>
    <n v="1174900000"/>
    <s v=" $-   "/>
    <s v=" $-   "/>
    <n v="1174900000"/>
    <n v="1109400000"/>
    <n v="0.20230866021117128"/>
    <x v="2"/>
    <x v="16"/>
  </r>
  <r>
    <x v="414"/>
    <x v="0"/>
    <x v="0"/>
    <x v="1627"/>
    <n v="4993000000"/>
    <n v="996000000"/>
    <n v="0.16630489230255463"/>
    <n v="320000000"/>
    <n v="32000000"/>
    <s v=" $-   "/>
    <n v="352000000"/>
    <n v="644000000"/>
    <n v="0.10753047253297712"/>
    <x v="7"/>
    <x v="14"/>
  </r>
  <r>
    <x v="414"/>
    <x v="1"/>
    <x v="1"/>
    <x v="1628"/>
    <n v="5716000000"/>
    <n v="1538000000"/>
    <n v="0.21202095395643783"/>
    <n v="494000000"/>
    <n v="33000000"/>
    <s v=" $-   "/>
    <n v="527000000"/>
    <n v="1011000000"/>
    <n v="0.13937138130686519"/>
    <x v="7"/>
    <x v="14"/>
  </r>
  <r>
    <x v="414"/>
    <x v="2"/>
    <x v="2"/>
    <x v="1629"/>
    <n v="5763000000"/>
    <n v="1640000000"/>
    <n v="0.22153181142779954"/>
    <n v="249000000"/>
    <n v="27000000"/>
    <s v=" $-   "/>
    <n v="276000000"/>
    <n v="1364000000"/>
    <n v="0.18424962852897475"/>
    <x v="7"/>
    <x v="14"/>
  </r>
  <r>
    <x v="414"/>
    <x v="3"/>
    <x v="3"/>
    <x v="1630"/>
    <n v="5694000000"/>
    <n v="1388000000"/>
    <n v="0.19598983338040099"/>
    <n v="420000000"/>
    <n v="24000000"/>
    <s v=" $-   "/>
    <n v="444000000"/>
    <n v="944000000"/>
    <n v="0.13329567918667043"/>
    <x v="7"/>
    <x v="14"/>
  </r>
  <r>
    <x v="415"/>
    <x v="0"/>
    <x v="0"/>
    <x v="1631"/>
    <n v="2093000000"/>
    <n v="2441000000"/>
    <n v="0.53837670930745474"/>
    <n v="1389000000"/>
    <s v=" $-   "/>
    <n v="185000000"/>
    <n v="1574000000"/>
    <n v="867000000"/>
    <n v="0.19122187913542127"/>
    <x v="1"/>
    <x v="43"/>
  </r>
  <r>
    <x v="415"/>
    <x v="1"/>
    <x v="1"/>
    <x v="1632"/>
    <n v="2394000000"/>
    <n v="2615000000"/>
    <n v="0.52206029147534438"/>
    <n v="1471000000"/>
    <s v=" $-   "/>
    <n v="216000000"/>
    <n v="1687000000"/>
    <n v="928000000"/>
    <n v="0.18526652026352566"/>
    <x v="1"/>
    <x v="43"/>
  </r>
  <r>
    <x v="415"/>
    <x v="2"/>
    <x v="2"/>
    <x v="1633"/>
    <n v="2504000000"/>
    <n v="2777000000"/>
    <n v="0.52584737739064569"/>
    <n v="1557000000"/>
    <s v=" $-   "/>
    <n v="233000000"/>
    <n v="1790000000"/>
    <n v="987000000"/>
    <n v="0.1868964211323613"/>
    <x v="1"/>
    <x v="43"/>
  </r>
  <r>
    <x v="415"/>
    <x v="3"/>
    <x v="3"/>
    <x v="1634"/>
    <n v="2700000000"/>
    <n v="2836000000"/>
    <n v="0.51228323699421963"/>
    <n v="1574000000"/>
    <s v=" $-   "/>
    <n v="234000000"/>
    <n v="1808000000"/>
    <n v="1028000000"/>
    <n v="0.18569364161849711"/>
    <x v="1"/>
    <x v="43"/>
  </r>
  <r>
    <x v="416"/>
    <x v="0"/>
    <x v="0"/>
    <x v="1635"/>
    <n v="3251575000"/>
    <n v="1902709000"/>
    <n v="0.36915098197926233"/>
    <n v="481677000"/>
    <s v=" $-   "/>
    <n v="373199000"/>
    <n v="854876000"/>
    <n v="1047833000"/>
    <n v="0.20329360974288571"/>
    <x v="1"/>
    <x v="119"/>
  </r>
  <r>
    <x v="416"/>
    <x v="1"/>
    <x v="1"/>
    <x v="1636"/>
    <n v="3478822000"/>
    <n v="2142114000"/>
    <n v="0.38109560400616549"/>
    <n v="465926000"/>
    <s v=" $-   "/>
    <n v="371051000"/>
    <n v="836977000"/>
    <n v="1305137000"/>
    <n v="0.23219211177640164"/>
    <x v="1"/>
    <x v="119"/>
  </r>
  <r>
    <x v="416"/>
    <x v="2"/>
    <x v="2"/>
    <x v="1637"/>
    <n v="3316311000"/>
    <n v="2117350000"/>
    <n v="0.38967281911771823"/>
    <n v="502901000"/>
    <s v=" $-   "/>
    <n v="314119000"/>
    <n v="817020000"/>
    <n v="1300330000"/>
    <n v="0.23931010786282031"/>
    <x v="1"/>
    <x v="119"/>
  </r>
  <r>
    <x v="416"/>
    <x v="3"/>
    <x v="3"/>
    <x v="1638"/>
    <n v="2530374000"/>
    <n v="1545509000"/>
    <n v="0.37918384801526439"/>
    <n v="475328000"/>
    <s v=" $-   "/>
    <n v="322629000"/>
    <n v="797957000"/>
    <n v="747552000"/>
    <n v="0.18340860127731831"/>
    <x v="1"/>
    <x v="119"/>
  </r>
  <r>
    <x v="417"/>
    <x v="0"/>
    <x v="0"/>
    <x v="1639"/>
    <n v="337903000"/>
    <n v="1286035000"/>
    <n v="0.79192370644692101"/>
    <n v="188302000"/>
    <s v=" $-   "/>
    <n v="513916000"/>
    <n v="702218000"/>
    <n v="583817000"/>
    <n v="0.35950695162007418"/>
    <x v="9"/>
    <x v="27"/>
  </r>
  <r>
    <x v="417"/>
    <x v="1"/>
    <x v="1"/>
    <x v="1640"/>
    <n v="406198000"/>
    <n v="1591853000"/>
    <n v="0.79670288696334579"/>
    <n v="72143000"/>
    <s v=" $-   "/>
    <n v="615874000"/>
    <n v="688017000"/>
    <n v="903836000"/>
    <n v="0.45235882367366997"/>
    <x v="9"/>
    <x v="27"/>
  </r>
  <r>
    <x v="417"/>
    <x v="2"/>
    <x v="2"/>
    <x v="1641"/>
    <n v="572831000"/>
    <n v="1851345000"/>
    <n v="0.76370073790021853"/>
    <n v="225070000"/>
    <s v=" $-   "/>
    <n v="806021000"/>
    <n v="1031091000"/>
    <n v="820254000"/>
    <n v="0.33836404617486521"/>
    <x v="9"/>
    <x v="27"/>
  </r>
  <r>
    <x v="417"/>
    <x v="3"/>
    <x v="3"/>
    <x v="1642"/>
    <n v="519874000"/>
    <n v="932745000"/>
    <n v="0.6421126255404892"/>
    <n v="179867000"/>
    <s v=" $-   "/>
    <n v="778923000"/>
    <n v="958790000"/>
    <n v="-26045000"/>
    <n v="-1.7929684246178797E-2"/>
    <x v="9"/>
    <x v="27"/>
  </r>
  <r>
    <x v="418"/>
    <x v="0"/>
    <x v="0"/>
    <x v="1643"/>
    <n v="6710036000"/>
    <n v="3418187000"/>
    <n v="0.3374912854900608"/>
    <n v="669451000"/>
    <s v=" $-   "/>
    <n v="926053000"/>
    <n v="1595504000"/>
    <n v="1822683000"/>
    <n v="0.17996078877805119"/>
    <x v="5"/>
    <x v="10"/>
  </r>
  <r>
    <x v="418"/>
    <x v="1"/>
    <x v="1"/>
    <x v="1644"/>
    <n v="7408278000"/>
    <n v="3506644000"/>
    <n v="0.32127064215392465"/>
    <n v="681226000"/>
    <s v=" $-   "/>
    <n v="977863000"/>
    <n v="1659089000"/>
    <n v="1847555000"/>
    <n v="0.16926873137526774"/>
    <x v="5"/>
    <x v="10"/>
  </r>
  <r>
    <x v="418"/>
    <x v="2"/>
    <x v="2"/>
    <x v="1645"/>
    <n v="7951352000"/>
    <n v="3734783000"/>
    <n v="0.31959095115707636"/>
    <n v="767608000"/>
    <s v=" $-   "/>
    <n v="1019045000"/>
    <n v="1786653000"/>
    <n v="1948130000"/>
    <n v="0.16670438943243424"/>
    <x v="5"/>
    <x v="10"/>
  </r>
  <r>
    <x v="418"/>
    <x v="3"/>
    <x v="3"/>
    <x v="1646"/>
    <n v="7033633000"/>
    <n v="3990853000"/>
    <n v="0.36199900838914389"/>
    <n v="865817000"/>
    <s v=" $-   "/>
    <n v="1124524000"/>
    <n v="1990341000"/>
    <n v="2000512000"/>
    <n v="0.1814607955418511"/>
    <x v="5"/>
    <x v="10"/>
  </r>
  <r>
    <x v="419"/>
    <x v="0"/>
    <x v="0"/>
    <x v="1647"/>
    <n v="5165169000"/>
    <n v="2067228000"/>
    <n v="0.28582888909444548"/>
    <s v=" $-   "/>
    <s v=" $-   "/>
    <n v="1173955000"/>
    <n v="1173955000"/>
    <n v="893273000"/>
    <n v="0.12350995112685324"/>
    <x v="6"/>
    <x v="13"/>
  </r>
  <r>
    <x v="419"/>
    <x v="1"/>
    <x v="1"/>
    <x v="1648"/>
    <n v="5106489000"/>
    <n v="2434745000"/>
    <n v="0.32285763841832782"/>
    <s v=" $-   "/>
    <s v=" $-   "/>
    <n v="1213178000"/>
    <n v="1213178000"/>
    <n v="1221567000"/>
    <n v="0.16198502791452965"/>
    <x v="6"/>
    <x v="13"/>
  </r>
  <r>
    <x v="419"/>
    <x v="2"/>
    <x v="2"/>
    <x v="1649"/>
    <n v="4239474000"/>
    <n v="2362793000"/>
    <n v="0.35787601440535499"/>
    <s v=" $-   "/>
    <s v=" $-   "/>
    <n v="1341315000"/>
    <n v="1341315000"/>
    <n v="1021478000"/>
    <n v="0.15471625125127475"/>
    <x v="6"/>
    <x v="13"/>
  </r>
  <r>
    <x v="419"/>
    <x v="3"/>
    <x v="3"/>
    <x v="1650"/>
    <n v="6199645000"/>
    <n v="3109281000"/>
    <n v="0.33401071186944664"/>
    <s v=" $-   "/>
    <s v=" $-   "/>
    <n v="1966939000"/>
    <n v="1966939000"/>
    <n v="1142342000"/>
    <n v="0.12271469340286946"/>
    <x v="6"/>
    <x v="13"/>
  </r>
  <r>
    <x v="420"/>
    <x v="0"/>
    <x v="124"/>
    <x v="1651"/>
    <n v="737206000"/>
    <n v="1431446000"/>
    <n v="0.66006256421039433"/>
    <n v="365684000"/>
    <n v="475522000"/>
    <n v="9508000"/>
    <n v="850714000"/>
    <n v="580732000"/>
    <n v="0.26778478059181465"/>
    <x v="2"/>
    <x v="7"/>
  </r>
  <r>
    <x v="420"/>
    <x v="1"/>
    <x v="125"/>
    <x v="1652"/>
    <n v="743253000"/>
    <n v="1639278000"/>
    <n v="0.68804057533773955"/>
    <n v="378607000"/>
    <n v="492447000"/>
    <n v="9887000"/>
    <n v="880941000"/>
    <n v="758337000"/>
    <n v="0.3182905070280303"/>
    <x v="2"/>
    <x v="7"/>
  </r>
  <r>
    <x v="420"/>
    <x v="2"/>
    <x v="126"/>
    <x v="1653"/>
    <n v="708823000"/>
    <n v="1668521000"/>
    <n v="0.70184247630969687"/>
    <n v="353670000"/>
    <n v="525745000"/>
    <n v="9537000"/>
    <n v="888952000"/>
    <n v="779569000"/>
    <n v="0.32791594317019329"/>
    <x v="2"/>
    <x v="7"/>
  </r>
  <r>
    <x v="420"/>
    <x v="3"/>
    <x v="127"/>
    <x v="1654"/>
    <n v="671907000"/>
    <n v="1541974000"/>
    <n v="0.69650265755024776"/>
    <n v="331652000"/>
    <n v="533891000"/>
    <n v="6550000"/>
    <n v="872093000"/>
    <n v="669881000"/>
    <n v="0.30258220744475428"/>
    <x v="2"/>
    <x v="7"/>
  </r>
  <r>
    <x v="421"/>
    <x v="0"/>
    <x v="0"/>
    <x v="1655"/>
    <n v="302056000000"/>
    <n v="149453000000"/>
    <n v="0.33100779829416471"/>
    <n v="81844000000"/>
    <s v=" $-   "/>
    <n v="15888000000"/>
    <n v="97732000000"/>
    <n v="51721000000"/>
    <n v="0.11455142643889712"/>
    <x v="9"/>
    <x v="48"/>
  </r>
  <r>
    <x v="421"/>
    <x v="1"/>
    <x v="1"/>
    <x v="1656"/>
    <n v="284681000000"/>
    <n v="136155000000"/>
    <n v="0.32353458354323295"/>
    <n v="76696000000"/>
    <s v=" $-   "/>
    <n v="17182000000"/>
    <n v="93878000000"/>
    <n v="42277000000"/>
    <n v="0.10045956144436312"/>
    <x v="9"/>
    <x v="48"/>
  </r>
  <r>
    <x v="421"/>
    <x v="2"/>
    <x v="2"/>
    <x v="1657"/>
    <n v="266831000000"/>
    <n v="127274000000"/>
    <n v="0.3229443929917154"/>
    <n v="74226000000"/>
    <s v=" $-   "/>
    <n v="17297000000"/>
    <n v="91523000000"/>
    <n v="35751000000"/>
    <n v="9.0714403521904061E-2"/>
    <x v="9"/>
    <x v="48"/>
  </r>
  <r>
    <x v="421"/>
    <x v="3"/>
    <x v="3"/>
    <x v="1658"/>
    <n v="165590000000"/>
    <n v="93898000000"/>
    <n v="0.36185873720557404"/>
    <n v="61444000000"/>
    <s v=" $-   "/>
    <n v="18048000000"/>
    <n v="79492000000"/>
    <n v="14406000000"/>
    <n v="5.551701812800592E-2"/>
    <x v="9"/>
    <x v="48"/>
  </r>
  <r>
    <x v="422"/>
    <x v="0"/>
    <x v="0"/>
    <x v="1659"/>
    <n v="1372042000"/>
    <n v="1556387000"/>
    <n v="0.53147506734839745"/>
    <n v="1148731000"/>
    <s v=" $-   "/>
    <s v=" $-   "/>
    <n v="1148731000"/>
    <n v="407656000"/>
    <n v="0.13920637993955121"/>
    <x v="3"/>
    <x v="54"/>
  </r>
  <r>
    <x v="422"/>
    <x v="1"/>
    <x v="1"/>
    <x v="1660"/>
    <n v="1373400000"/>
    <n v="1577400000"/>
    <n v="0.53456689711264738"/>
    <n v="1144800000"/>
    <s v=" $-   "/>
    <s v=" $-   "/>
    <n v="1144800000"/>
    <n v="432600000"/>
    <n v="0.14660431069540464"/>
    <x v="3"/>
    <x v="54"/>
  </r>
  <r>
    <x v="422"/>
    <x v="2"/>
    <x v="2"/>
    <x v="1661"/>
    <n v="1322800000"/>
    <n v="1599800000"/>
    <n v="0.54738931088756582"/>
    <n v="1143100000"/>
    <s v=" $-   "/>
    <s v=" $-   "/>
    <n v="1143100000"/>
    <n v="456700000"/>
    <n v="0.15626496954766303"/>
    <x v="3"/>
    <x v="54"/>
  </r>
  <r>
    <x v="422"/>
    <x v="3"/>
    <x v="3"/>
    <x v="1662"/>
    <n v="1157100000"/>
    <n v="1517200000"/>
    <n v="0.56732602924129671"/>
    <n v="1077300000"/>
    <s v=" $-   "/>
    <s v=" $-   "/>
    <n v="1077300000"/>
    <n v="439900000"/>
    <n v="0.16449164267284896"/>
    <x v="3"/>
    <x v="54"/>
  </r>
  <r>
    <x v="423"/>
    <x v="0"/>
    <x v="0"/>
    <x v="1663"/>
    <n v="13634000000"/>
    <n v="6787000000"/>
    <n v="0.33235394936584883"/>
    <n v="4398000000"/>
    <n v="655000000"/>
    <n v="301000000"/>
    <n v="5354000000"/>
    <n v="1433000000"/>
    <n v="7.0172861270261011E-2"/>
    <x v="2"/>
    <x v="58"/>
  </r>
  <r>
    <x v="423"/>
    <x v="1"/>
    <x v="1"/>
    <x v="1664"/>
    <n v="13521000000"/>
    <n v="6485000000"/>
    <n v="0.32415275417374789"/>
    <n v="4219000000"/>
    <n v="603000000"/>
    <n v="305000000"/>
    <n v="5127000000"/>
    <n v="1358000000"/>
    <n v="6.7879636109167252E-2"/>
    <x v="2"/>
    <x v="58"/>
  </r>
  <r>
    <x v="423"/>
    <x v="2"/>
    <x v="2"/>
    <x v="687"/>
    <n v="13294000000"/>
    <n v="6246000000"/>
    <n v="0.31965199590583415"/>
    <n v="4020000000"/>
    <n v="577000000"/>
    <n v="315000000"/>
    <n v="4912000000"/>
    <n v="1334000000"/>
    <n v="6.8270214943705221E-2"/>
    <x v="2"/>
    <x v="58"/>
  </r>
  <r>
    <x v="423"/>
    <x v="3"/>
    <x v="3"/>
    <x v="1665"/>
    <n v="12782000000"/>
    <n v="5263000000"/>
    <n v="0.29165973954003876"/>
    <n v="3792000000"/>
    <n v="563000000"/>
    <n v="310000000"/>
    <n v="4665000000"/>
    <n v="598000000"/>
    <n v="3.3139373787752842E-2"/>
    <x v="2"/>
    <x v="58"/>
  </r>
  <r>
    <x v="424"/>
    <x v="0"/>
    <x v="0"/>
    <x v="1666"/>
    <n v="2289000000"/>
    <n v="1502000000"/>
    <n v="0.39620152993933"/>
    <n v="936000000"/>
    <n v="106000000"/>
    <s v=" $-   "/>
    <n v="1042000000"/>
    <n v="460000000"/>
    <n v="0.12134001582695858"/>
    <x v="0"/>
    <x v="53"/>
  </r>
  <r>
    <x v="424"/>
    <x v="1"/>
    <x v="1"/>
    <x v="1667"/>
    <n v="2338000000"/>
    <n v="1499000000"/>
    <n v="0.39066979410998171"/>
    <n v="990000000"/>
    <n v="104000000"/>
    <s v=" $-   "/>
    <n v="1094000000"/>
    <n v="405000000"/>
    <n v="0.1055512118842846"/>
    <x v="0"/>
    <x v="53"/>
  </r>
  <r>
    <x v="424"/>
    <x v="2"/>
    <x v="2"/>
    <x v="1668"/>
    <n v="2403000000"/>
    <n v="1513000000"/>
    <n v="0.38636363636363635"/>
    <n v="920000000"/>
    <n v="104000000"/>
    <s v=" $-   "/>
    <n v="1024000000"/>
    <n v="489000000"/>
    <n v="0.12487231869254341"/>
    <x v="0"/>
    <x v="53"/>
  </r>
  <r>
    <x v="424"/>
    <x v="3"/>
    <x v="3"/>
    <x v="1669"/>
    <n v="2249000000"/>
    <n v="1404000000"/>
    <n v="0.38434163701067614"/>
    <n v="854000000"/>
    <n v="95000000"/>
    <s v=" $-   "/>
    <n v="949000000"/>
    <n v="455000000"/>
    <n v="0.12455516014234876"/>
    <x v="0"/>
    <x v="53"/>
  </r>
  <r>
    <x v="425"/>
    <x v="0"/>
    <x v="0"/>
    <x v="1670"/>
    <n v="1620566000"/>
    <n v="3366000000"/>
    <n v="0.67501362661198105"/>
    <n v="1641819000"/>
    <n v="885824000"/>
    <n v="35819000"/>
    <n v="2563462000"/>
    <n v="802538000"/>
    <n v="0.16094001362861737"/>
    <x v="2"/>
    <x v="16"/>
  </r>
  <r>
    <x v="425"/>
    <x v="1"/>
    <x v="1"/>
    <x v="1671"/>
    <n v="1349380000"/>
    <n v="3331000000"/>
    <n v="0.71169434960409195"/>
    <n v="1751275000"/>
    <n v="957587000"/>
    <n v="44841000"/>
    <n v="2753703000"/>
    <n v="577297000"/>
    <n v="0.12334404471431806"/>
    <x v="2"/>
    <x v="16"/>
  </r>
  <r>
    <x v="425"/>
    <x v="2"/>
    <x v="2"/>
    <x v="1672"/>
    <n v="1387375000"/>
    <n v="3230758000"/>
    <n v="0.69958097785403761"/>
    <n v="1770710000"/>
    <n v="1156386000"/>
    <n v="66750000"/>
    <n v="2993846000"/>
    <n v="236912000"/>
    <n v="5.1300384809185876E-2"/>
    <x v="2"/>
    <x v="16"/>
  </r>
  <r>
    <x v="425"/>
    <x v="3"/>
    <x v="3"/>
    <x v="1673"/>
    <n v="2077748000"/>
    <n v="2890553000"/>
    <n v="0.58179908986995754"/>
    <n v="1768522000"/>
    <n v="1177923000"/>
    <n v="79042000"/>
    <n v="3025487000"/>
    <n v="-134934000"/>
    <n v="-2.7158982517363581E-2"/>
    <x v="2"/>
    <x v="16"/>
  </r>
  <r>
    <x v="426"/>
    <x v="0"/>
    <x v="4"/>
    <x v="1674"/>
    <n v="9852000000"/>
    <n v="3781000000"/>
    <n v="0.2773417442969266"/>
    <n v="1450000000"/>
    <s v=" $-   "/>
    <s v=" $-   "/>
    <n v="1450000000"/>
    <n v="2331000000"/>
    <n v="0.17098217560331549"/>
    <x v="1"/>
    <x v="51"/>
  </r>
  <r>
    <x v="426"/>
    <x v="1"/>
    <x v="5"/>
    <x v="1675"/>
    <n v="9501000000"/>
    <n v="3583000000"/>
    <n v="0.27384591867930297"/>
    <n v="1454000000"/>
    <s v=" $-   "/>
    <s v=" $-   "/>
    <n v="1454000000"/>
    <n v="2129000000"/>
    <n v="0.16271782329562826"/>
    <x v="1"/>
    <x v="51"/>
  </r>
  <r>
    <x v="426"/>
    <x v="2"/>
    <x v="97"/>
    <x v="1676"/>
    <n v="9682000000"/>
    <n v="3597000000"/>
    <n v="0.27087883123729195"/>
    <n v="1505000000"/>
    <s v=" $-   "/>
    <s v=" $-   "/>
    <n v="1505000000"/>
    <n v="2092000000"/>
    <n v="0.15754198358310115"/>
    <x v="1"/>
    <x v="51"/>
  </r>
  <r>
    <x v="426"/>
    <x v="3"/>
    <x v="98"/>
    <x v="1677"/>
    <n v="9359000000"/>
    <n v="3746000000"/>
    <n v="0.28584509729111029"/>
    <n v="1746000000"/>
    <s v=" $-   "/>
    <s v=" $-   "/>
    <n v="1746000000"/>
    <n v="2000000000"/>
    <n v="0.15261350629530712"/>
    <x v="1"/>
    <x v="51"/>
  </r>
  <r>
    <x v="427"/>
    <x v="0"/>
    <x v="0"/>
    <x v="1678"/>
    <n v="1125200000"/>
    <n v="3346500000"/>
    <n v="0.74837310195227769"/>
    <n v="1822100000"/>
    <n v="225600000"/>
    <s v=" $-   "/>
    <n v="2047700000"/>
    <n v="1298800000"/>
    <n v="0.29044882259543353"/>
    <x v="3"/>
    <x v="5"/>
  </r>
  <r>
    <x v="427"/>
    <x v="1"/>
    <x v="1"/>
    <x v="1679"/>
    <n v="1266700000"/>
    <n v="3356700000"/>
    <n v="0.72602413808020072"/>
    <n v="1796300000"/>
    <n v="203000000"/>
    <n v="78500000"/>
    <n v="2077800000"/>
    <n v="1278900000"/>
    <n v="0.27661461262274517"/>
    <x v="3"/>
    <x v="5"/>
  </r>
  <r>
    <x v="427"/>
    <x v="2"/>
    <x v="2"/>
    <x v="1680"/>
    <n v="1242800000"/>
    <n v="3430500000"/>
    <n v="0.73406372370701645"/>
    <n v="1772200000"/>
    <n v="187400000"/>
    <n v="92500000"/>
    <n v="2052100000"/>
    <n v="1378400000"/>
    <n v="0.29495217512250443"/>
    <x v="3"/>
    <x v="5"/>
  </r>
  <r>
    <x v="427"/>
    <x v="3"/>
    <x v="3"/>
    <x v="1681"/>
    <n v="1800600000"/>
    <n v="4197200000"/>
    <n v="0.69978992297175635"/>
    <n v="2291900000"/>
    <n v="268800000"/>
    <n v="337400000"/>
    <n v="2898100000"/>
    <n v="1299100000"/>
    <n v="0.21659608523125146"/>
    <x v="3"/>
    <x v="5"/>
  </r>
  <r>
    <x v="428"/>
    <x v="0"/>
    <x v="0"/>
    <x v="1682"/>
    <n v="80146000"/>
    <n v="2378446000"/>
    <n v="0.96740166729575305"/>
    <n v="1579007000"/>
    <s v=" $-   "/>
    <n v="31237000"/>
    <n v="1610244000"/>
    <n v="768202000"/>
    <n v="0.31245607241868517"/>
    <x v="6"/>
    <x v="46"/>
  </r>
  <r>
    <x v="428"/>
    <x v="1"/>
    <x v="1"/>
    <x v="1683"/>
    <n v="58913000"/>
    <n v="2219899000"/>
    <n v="0.97414749439620296"/>
    <n v="1700064000"/>
    <s v=" $-   "/>
    <n v="-72761000"/>
    <n v="1627303000"/>
    <n v="592596000"/>
    <n v="0.26004602398091636"/>
    <x v="6"/>
    <x v="46"/>
  </r>
  <r>
    <x v="428"/>
    <x v="2"/>
    <x v="2"/>
    <x v="1684"/>
    <n v="49736000"/>
    <n v="2311895000"/>
    <n v="0.97893997834547397"/>
    <n v="1654369000"/>
    <s v=" $-   "/>
    <n v="-87159000"/>
    <n v="1567210000"/>
    <n v="744685000"/>
    <n v="0.31532656879927473"/>
    <x v="6"/>
    <x v="46"/>
  </r>
  <r>
    <x v="428"/>
    <x v="3"/>
    <x v="3"/>
    <x v="1685"/>
    <n v="49344000"/>
    <n v="2161247000"/>
    <n v="0.97767836745919978"/>
    <n v="1591239000"/>
    <s v=" $-   "/>
    <n v="49282000"/>
    <n v="1640521000"/>
    <n v="520726000"/>
    <n v="0.23555963088603907"/>
    <x v="6"/>
    <x v="46"/>
  </r>
  <r>
    <x v="429"/>
    <x v="0"/>
    <x v="1"/>
    <x v="1686"/>
    <n v="1669000000"/>
    <n v="2892000000"/>
    <n v="0.63407147555360666"/>
    <n v="1613000000"/>
    <n v="399000000"/>
    <n v="60000000"/>
    <n v="2072000000"/>
    <n v="820000000"/>
    <n v="0.17978513483885114"/>
    <x v="3"/>
    <x v="3"/>
  </r>
  <r>
    <x v="429"/>
    <x v="1"/>
    <x v="2"/>
    <x v="1687"/>
    <n v="1717000000"/>
    <n v="3068000000"/>
    <n v="0.64117032392894457"/>
    <n v="1643000000"/>
    <n v="396000000"/>
    <n v="60000000"/>
    <n v="2099000000"/>
    <n v="969000000"/>
    <n v="0.2025078369905956"/>
    <x v="3"/>
    <x v="3"/>
  </r>
  <r>
    <x v="429"/>
    <x v="2"/>
    <x v="3"/>
    <x v="1688"/>
    <n v="1738000000"/>
    <n v="3027000000"/>
    <n v="0.63525708289611749"/>
    <n v="1532000000"/>
    <n v="364000000"/>
    <n v="61000000"/>
    <n v="1957000000"/>
    <n v="1070000000"/>
    <n v="0.22455403987408185"/>
    <x v="3"/>
    <x v="3"/>
  </r>
  <r>
    <x v="429"/>
    <x v="3"/>
    <x v="28"/>
    <x v="1689"/>
    <n v="1666000000"/>
    <n v="3222000000"/>
    <n v="0.6591653027823241"/>
    <n v="1364000000"/>
    <n v="376000000"/>
    <n v="85000000"/>
    <n v="1825000000"/>
    <n v="1397000000"/>
    <n v="0.28580196399345337"/>
    <x v="3"/>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10">
  <r>
    <n v="0"/>
    <x v="0"/>
    <x v="0"/>
    <x v="0"/>
    <n v="24855000000"/>
    <n v="10499000000"/>
    <n v="14356000000"/>
    <n v="0.57759002212834432"/>
    <n v="12977000000"/>
    <s v=" $-   "/>
    <n v="845000000"/>
    <n v="13822000000"/>
    <n v="534000000"/>
    <n v="2.1484610742305371E-2"/>
    <x v="0"/>
    <x v="0"/>
  </r>
  <r>
    <n v="1"/>
    <x v="0"/>
    <x v="1"/>
    <x v="1"/>
    <n v="26743000000"/>
    <n v="11019000000"/>
    <n v="15724000000"/>
    <n v="0.58796694462102228"/>
    <n v="12913000000"/>
    <s v=" $-   "/>
    <n v="853000000"/>
    <n v="13766000000"/>
    <n v="1958000000"/>
    <n v="7.3215420857794561E-2"/>
    <x v="0"/>
    <x v="0"/>
  </r>
  <r>
    <n v="2"/>
    <x v="0"/>
    <x v="2"/>
    <x v="2"/>
    <n v="42650000000"/>
    <n v="15620000000"/>
    <n v="27030000000"/>
    <n v="0.63376318874560378"/>
    <n v="20686000000"/>
    <s v=" $-   "/>
    <n v="1295000000"/>
    <n v="21981000000"/>
    <n v="5049000000"/>
    <n v="0.11838218053927316"/>
    <x v="0"/>
    <x v="0"/>
  </r>
  <r>
    <n v="3"/>
    <x v="0"/>
    <x v="3"/>
    <x v="3"/>
    <n v="40990000000"/>
    <n v="11096000000"/>
    <n v="29894000000"/>
    <n v="0.72929982922664061"/>
    <n v="21275000000"/>
    <s v=" $-   "/>
    <n v="1364000000"/>
    <n v="22639000000"/>
    <n v="7255000000"/>
    <n v="0.17699438887533545"/>
    <x v="0"/>
    <x v="0"/>
  </r>
  <r>
    <n v="4"/>
    <x v="1"/>
    <x v="0"/>
    <x v="4"/>
    <n v="6205003000"/>
    <n v="3106967000"/>
    <n v="3098036000"/>
    <n v="0.49928033878468714"/>
    <n v="2440721000"/>
    <s v=" $-   "/>
    <s v=" $-   "/>
    <n v="2440721000"/>
    <n v="657315000"/>
    <n v="0.10593306723622857"/>
    <x v="1"/>
    <x v="1"/>
  </r>
  <r>
    <n v="5"/>
    <x v="1"/>
    <x v="1"/>
    <x v="5"/>
    <n v="6493814000"/>
    <n v="3241668000"/>
    <n v="3252146000"/>
    <n v="0.50080676779470434"/>
    <n v="2591828000"/>
    <s v=" $-   "/>
    <s v=" $-   "/>
    <n v="2591828000"/>
    <n v="660318000"/>
    <n v="0.10168415664507792"/>
    <x v="1"/>
    <x v="1"/>
  </r>
  <r>
    <n v="6"/>
    <x v="1"/>
    <x v="2"/>
    <x v="6"/>
    <n v="9843861000"/>
    <n v="5390248000"/>
    <n v="4453613000"/>
    <n v="0.45242542534885444"/>
    <n v="3601903000"/>
    <s v=" $-   "/>
    <s v=" $-   "/>
    <n v="3601903000"/>
    <n v="851710000"/>
    <n v="8.6521944996988481E-2"/>
    <x v="1"/>
    <x v="1"/>
  </r>
  <r>
    <n v="7"/>
    <x v="1"/>
    <x v="3"/>
    <x v="7"/>
    <n v="9737018000"/>
    <n v="5314246000"/>
    <n v="4422772000"/>
    <n v="0.45422243237097848"/>
    <n v="3596992000"/>
    <s v=" $-   "/>
    <s v=" $-   "/>
    <n v="3596992000"/>
    <n v="825780000"/>
    <n v="8.4808305787254373E-2"/>
    <x v="1"/>
    <x v="1"/>
  </r>
  <r>
    <n v="8"/>
    <x v="2"/>
    <x v="0"/>
    <x v="8"/>
    <n v="170910000000"/>
    <n v="106606000000"/>
    <n v="64304000000"/>
    <n v="0.37624480720847231"/>
    <n v="10830000000"/>
    <n v="4475000000"/>
    <s v=" $-   "/>
    <n v="15305000000"/>
    <n v="48999000000"/>
    <n v="0.28669475162366159"/>
    <x v="2"/>
    <x v="2"/>
  </r>
  <r>
    <n v="9"/>
    <x v="2"/>
    <x v="1"/>
    <x v="9"/>
    <n v="182795000000"/>
    <n v="112258000000"/>
    <n v="70537000000"/>
    <n v="0.38588035777783858"/>
    <n v="11993000000"/>
    <n v="6041000000"/>
    <s v=" $-   "/>
    <n v="18034000000"/>
    <n v="52503000000"/>
    <n v="0.28722339232473537"/>
    <x v="2"/>
    <x v="2"/>
  </r>
  <r>
    <n v="10"/>
    <x v="2"/>
    <x v="2"/>
    <x v="10"/>
    <n v="233715000000"/>
    <n v="140089000000"/>
    <n v="93626000000"/>
    <n v="0.40059902017414373"/>
    <n v="14329000000"/>
    <n v="8067000000"/>
    <s v=" $-   "/>
    <n v="22396000000"/>
    <n v="71230000000"/>
    <n v="0.30477290717326661"/>
    <x v="2"/>
    <x v="2"/>
  </r>
  <r>
    <n v="11"/>
    <x v="2"/>
    <x v="3"/>
    <x v="11"/>
    <n v="215639000000"/>
    <n v="131376000000"/>
    <n v="84263000000"/>
    <n v="0.39075955648097049"/>
    <n v="14194000000"/>
    <n v="10045000000"/>
    <s v=" $-   "/>
    <n v="24239000000"/>
    <n v="60024000000"/>
    <n v="0.27835410106706115"/>
    <x v="2"/>
    <x v="2"/>
  </r>
  <r>
    <n v="12"/>
    <x v="3"/>
    <x v="0"/>
    <x v="0"/>
    <n v="18380000000"/>
    <n v="4508000000"/>
    <n v="13872000000"/>
    <n v="0.75473340587595206"/>
    <n v="4989000000"/>
    <n v="2778000000"/>
    <s v=" $-   "/>
    <n v="7767000000"/>
    <n v="6105000000"/>
    <n v="0.33215451577801958"/>
    <x v="3"/>
    <x v="3"/>
  </r>
  <r>
    <n v="13"/>
    <x v="3"/>
    <x v="1"/>
    <x v="1"/>
    <n v="18790000000"/>
    <n v="4581000000"/>
    <n v="14209000000"/>
    <n v="0.75620010643959557"/>
    <n v="5352000000"/>
    <n v="2855000000"/>
    <s v=" $-   "/>
    <n v="8207000000"/>
    <n v="6002000000"/>
    <n v="0.31942522618414049"/>
    <x v="3"/>
    <x v="3"/>
  </r>
  <r>
    <n v="14"/>
    <x v="3"/>
    <x v="2"/>
    <x v="2"/>
    <n v="19960000000"/>
    <n v="4426000000"/>
    <n v="15534000000"/>
    <n v="0.77825651302605214"/>
    <n v="8474000000"/>
    <n v="3297000000"/>
    <s v=" $-   "/>
    <n v="11771000000"/>
    <n v="3763000000"/>
    <n v="0.18852705410821644"/>
    <x v="3"/>
    <x v="3"/>
  </r>
  <r>
    <n v="15"/>
    <x v="3"/>
    <x v="3"/>
    <x v="3"/>
    <n v="22859000000"/>
    <n v="4500000000"/>
    <n v="18359000000"/>
    <n v="0.803140994794173"/>
    <n v="6387000000"/>
    <n v="4285000000"/>
    <s v=" $-   "/>
    <n v="10672000000"/>
    <n v="7687000000"/>
    <n v="0.33627892733715387"/>
    <x v="3"/>
    <x v="3"/>
  </r>
  <r>
    <n v="16"/>
    <x v="4"/>
    <x v="0"/>
    <x v="12"/>
    <n v="87959167000"/>
    <n v="85451348000"/>
    <n v="2507819000"/>
    <n v="2.8511172689936859E-2"/>
    <n v="1447234000"/>
    <s v=" $-   "/>
    <n v="162186000"/>
    <n v="1609420000"/>
    <n v="898399000"/>
    <n v="1.0213818873477963E-2"/>
    <x v="3"/>
    <x v="4"/>
  </r>
  <r>
    <n v="17"/>
    <x v="4"/>
    <x v="1"/>
    <x v="13"/>
    <n v="119569127000"/>
    <n v="116586761000"/>
    <n v="2982366000"/>
    <n v="2.4942609140234051E-2"/>
    <n v="2011595000"/>
    <s v=" $-   "/>
    <n v="188680000"/>
    <n v="2200275000"/>
    <n v="782091000"/>
    <n v="6.5409108490020167E-3"/>
    <x v="3"/>
    <x v="4"/>
  </r>
  <r>
    <n v="18"/>
    <x v="4"/>
    <x v="2"/>
    <x v="14"/>
    <n v="135961803000"/>
    <n v="132432490000"/>
    <n v="3529313000"/>
    <n v="2.5958121487988817E-2"/>
    <n v="2858458000"/>
    <s v=" $-   "/>
    <n v="248635000"/>
    <n v="3107093000"/>
    <n v="422220000"/>
    <n v="3.1054310157978709E-3"/>
    <x v="3"/>
    <x v="4"/>
  </r>
  <r>
    <n v="19"/>
    <x v="4"/>
    <x v="3"/>
    <x v="15"/>
    <n v="146849686000"/>
    <n v="142577080000"/>
    <n v="4272606000"/>
    <n v="2.9095097962960614E-2"/>
    <n v="2382097000"/>
    <s v=" $-   "/>
    <n v="364735000"/>
    <n v="2746832000"/>
    <n v="1525774000"/>
    <n v="1.0390039240533343E-2"/>
    <x v="3"/>
    <x v="4"/>
  </r>
  <r>
    <n v="20"/>
    <x v="5"/>
    <x v="0"/>
    <x v="0"/>
    <n v="19050000000"/>
    <n v="8899000000"/>
    <n v="10151000000"/>
    <n v="0.53286089238845147"/>
    <n v="6735000000"/>
    <n v="1461000000"/>
    <n v="595000000"/>
    <n v="8791000000"/>
    <n v="1360000000"/>
    <n v="7.1391076115485563E-2"/>
    <x v="3"/>
    <x v="5"/>
  </r>
  <r>
    <n v="21"/>
    <x v="5"/>
    <x v="1"/>
    <x v="1"/>
    <n v="19657000000"/>
    <n v="9193000000"/>
    <n v="10464000000"/>
    <n v="0.53232945006867782"/>
    <n v="6372000000"/>
    <n v="1371000000"/>
    <n v="588000000"/>
    <n v="8331000000"/>
    <n v="2133000000"/>
    <n v="0.10851096301571959"/>
    <x v="3"/>
    <x v="5"/>
  </r>
  <r>
    <n v="22"/>
    <x v="5"/>
    <x v="2"/>
    <x v="2"/>
    <n v="20247000000"/>
    <n v="9218000000"/>
    <n v="11029000000"/>
    <n v="0.54472267496419224"/>
    <n v="6530000000"/>
    <n v="1345000000"/>
    <n v="555000000"/>
    <n v="8430000000"/>
    <n v="2599000000"/>
    <n v="0.12836469600434633"/>
    <x v="3"/>
    <x v="5"/>
  </r>
  <r>
    <n v="23"/>
    <x v="5"/>
    <x v="3"/>
    <x v="3"/>
    <n v="20405000000"/>
    <n v="8747000000"/>
    <n v="11658000000"/>
    <n v="0.57133055623621654"/>
    <n v="6785000000"/>
    <n v="1405000000"/>
    <n v="601000000"/>
    <n v="8791000000"/>
    <n v="2867000000"/>
    <n v="0.14050477824062729"/>
    <x v="3"/>
    <x v="5"/>
  </r>
  <r>
    <n v="24"/>
    <x v="6"/>
    <x v="0"/>
    <x v="16"/>
    <n v="4055240000"/>
    <n v="586557000"/>
    <n v="3468683000"/>
    <n v="0.85535825253252584"/>
    <n v="2140578000"/>
    <n v="826631000"/>
    <n v="52254000"/>
    <n v="3019463000"/>
    <n v="449220000"/>
    <n v="0.11077519456308381"/>
    <x v="2"/>
    <x v="6"/>
  </r>
  <r>
    <n v="25"/>
    <x v="6"/>
    <x v="1"/>
    <x v="17"/>
    <n v="4147065000"/>
    <n v="622080000"/>
    <n v="3524985000"/>
    <n v="0.84999511702854913"/>
    <n v="2195640000"/>
    <n v="844353000"/>
    <n v="52424000"/>
    <n v="3092417000"/>
    <n v="432568000"/>
    <n v="0.10430702195408077"/>
    <x v="2"/>
    <x v="6"/>
  </r>
  <r>
    <n v="26"/>
    <x v="6"/>
    <x v="2"/>
    <x v="18"/>
    <n v="4795511000"/>
    <n v="744317000"/>
    <n v="4051194000"/>
    <n v="0.84478880352896701"/>
    <n v="2215161000"/>
    <n v="862730000"/>
    <n v="68649000"/>
    <n v="3146540000"/>
    <n v="904654000"/>
    <n v="0.18864600665080322"/>
    <x v="2"/>
    <x v="6"/>
  </r>
  <r>
    <n v="27"/>
    <x v="6"/>
    <x v="3"/>
    <x v="19"/>
    <n v="5854430000"/>
    <n v="819908000"/>
    <n v="5034522000"/>
    <n v="0.8599508406454599"/>
    <n v="2487907000"/>
    <n v="975987000"/>
    <n v="78534000"/>
    <n v="3542428000"/>
    <n v="1492094000"/>
    <n v="0.25486580247778179"/>
    <x v="2"/>
    <x v="6"/>
  </r>
  <r>
    <n v="28"/>
    <x v="7"/>
    <x v="0"/>
    <x v="20"/>
    <n v="2633689000"/>
    <n v="941278000"/>
    <n v="1692411000"/>
    <n v="0.64260092972252991"/>
    <n v="396233000"/>
    <n v="513035000"/>
    <n v="220000"/>
    <n v="909488000"/>
    <n v="782923000"/>
    <n v="0.29727238105941894"/>
    <x v="2"/>
    <x v="7"/>
  </r>
  <r>
    <n v="29"/>
    <x v="7"/>
    <x v="1"/>
    <x v="21"/>
    <n v="2864773000"/>
    <n v="1034585000"/>
    <n v="1830188000"/>
    <n v="0.6388596932462014"/>
    <n v="454676000"/>
    <n v="559686000"/>
    <n v="26020000"/>
    <n v="1040382000"/>
    <n v="789806000"/>
    <n v="0.27569584047322421"/>
    <x v="2"/>
    <x v="7"/>
  </r>
  <r>
    <n v="30"/>
    <x v="7"/>
    <x v="2"/>
    <x v="22"/>
    <n v="3435092000"/>
    <n v="1175830000"/>
    <n v="2259262000"/>
    <n v="0.65770057978068708"/>
    <n v="702644000"/>
    <n v="637459000"/>
    <n v="88318000"/>
    <n v="1428421000"/>
    <n v="830841000"/>
    <n v="0.24186863117494378"/>
    <x v="2"/>
    <x v="7"/>
  </r>
  <r>
    <n v="31"/>
    <x v="7"/>
    <x v="3"/>
    <x v="23"/>
    <n v="3421409000"/>
    <n v="1194236000"/>
    <n v="2227173000"/>
    <n v="0.65095199083184729"/>
    <n v="461438000"/>
    <n v="653816000"/>
    <n v="70123000"/>
    <n v="1185377000"/>
    <n v="1041796000"/>
    <n v="0.30449326578611324"/>
    <x v="2"/>
    <x v="7"/>
  </r>
  <r>
    <n v="32"/>
    <x v="8"/>
    <x v="0"/>
    <x v="0"/>
    <n v="90559000000"/>
    <n v="86936000000"/>
    <n v="3623000000"/>
    <n v="4.0007067215848235E-2"/>
    <n v="1665000000"/>
    <s v=" $-   "/>
    <s v=" $-   "/>
    <n v="1665000000"/>
    <n v="1958000000"/>
    <n v="2.1621263485683367E-2"/>
    <x v="4"/>
    <x v="8"/>
  </r>
  <r>
    <n v="33"/>
    <x v="8"/>
    <x v="1"/>
    <x v="1"/>
    <n v="89804000000"/>
    <n v="85915000000"/>
    <n v="3889000000"/>
    <n v="4.330542069395571E-2"/>
    <n v="1759000000"/>
    <s v=" $-   "/>
    <s v=" $-   "/>
    <n v="1759000000"/>
    <n v="2130000000"/>
    <n v="2.3718319896663845E-2"/>
    <x v="4"/>
    <x v="8"/>
  </r>
  <r>
    <n v="34"/>
    <x v="8"/>
    <x v="2"/>
    <x v="2"/>
    <n v="81201000000"/>
    <n v="76433000000"/>
    <n v="4768000000"/>
    <n v="5.8718488688562998E-2"/>
    <n v="1907000000"/>
    <s v=" $-   "/>
    <s v=" $-   "/>
    <n v="1907000000"/>
    <n v="2861000000"/>
    <n v="3.5233556236992154E-2"/>
    <x v="4"/>
    <x v="8"/>
  </r>
  <r>
    <n v="35"/>
    <x v="8"/>
    <x v="3"/>
    <x v="3"/>
    <n v="67702000000"/>
    <n v="63682000000"/>
    <n v="4020000000"/>
    <n v="5.9377861806150456E-2"/>
    <n v="2010000000"/>
    <s v=" $-   "/>
    <s v=" $-   "/>
    <n v="2010000000"/>
    <n v="2010000000"/>
    <n v="2.9688930903075242E-2"/>
    <x v="4"/>
    <x v="8"/>
  </r>
  <r>
    <n v="36"/>
    <x v="9"/>
    <x v="0"/>
    <x v="0"/>
    <n v="3641390000"/>
    <n v="2392091000"/>
    <n v="1249299000"/>
    <n v="0.34308299852528845"/>
    <n v="108059000"/>
    <s v=" $-   "/>
    <n v="166876000"/>
    <n v="274935000"/>
    <n v="974364000"/>
    <n v="0.26758023721710666"/>
    <x v="2"/>
    <x v="9"/>
  </r>
  <r>
    <n v="37"/>
    <x v="9"/>
    <x v="1"/>
    <x v="1"/>
    <n v="4319063000"/>
    <n v="2894917000"/>
    <n v="1424146000"/>
    <n v="0.32973494482483812"/>
    <n v="109115000"/>
    <s v=" $-   "/>
    <n v="216119000"/>
    <n v="325234000"/>
    <n v="1098912000"/>
    <n v="0.25443296381645741"/>
    <x v="2"/>
    <x v="9"/>
  </r>
  <r>
    <n v="38"/>
    <x v="9"/>
    <x v="2"/>
    <x v="2"/>
    <n v="5302940000"/>
    <n v="3643979000"/>
    <n v="1658961000"/>
    <n v="0.31283797289805282"/>
    <n v="247412000"/>
    <s v=" $-   "/>
    <n v="313082000"/>
    <n v="560494000"/>
    <n v="1098467000"/>
    <n v="0.20714301877826263"/>
    <x v="2"/>
    <x v="9"/>
  </r>
  <r>
    <n v="39"/>
    <x v="9"/>
    <x v="3"/>
    <x v="3"/>
    <n v="6439746000"/>
    <n v="4482700000"/>
    <n v="1957046000"/>
    <n v="0.30390111659683472"/>
    <n v="203046000"/>
    <s v=" $-   "/>
    <n v="492140000"/>
    <n v="695186000"/>
    <n v="1261860000"/>
    <n v="0.19594872220115514"/>
    <x v="2"/>
    <x v="9"/>
  </r>
  <r>
    <n v="40"/>
    <x v="10"/>
    <x v="0"/>
    <x v="24"/>
    <n v="2312200000"/>
    <n v="238500000"/>
    <n v="2073700000"/>
    <n v="0.89685148343568899"/>
    <n v="1081800000"/>
    <n v="600000000"/>
    <n v="42100000"/>
    <n v="1723900000"/>
    <n v="349800000"/>
    <n v="0.15128449096098953"/>
    <x v="2"/>
    <x v="6"/>
  </r>
  <r>
    <n v="41"/>
    <x v="10"/>
    <x v="1"/>
    <x v="25"/>
    <n v="2273900000"/>
    <n v="274300000"/>
    <n v="1999600000"/>
    <n v="0.87937024495360394"/>
    <n v="1054400000"/>
    <n v="611100000"/>
    <n v="36500000"/>
    <n v="1702000000"/>
    <n v="297600000"/>
    <n v="0.1308764677426448"/>
    <x v="2"/>
    <x v="6"/>
  </r>
  <r>
    <n v="42"/>
    <x v="10"/>
    <x v="2"/>
    <x v="26"/>
    <n v="2512200000"/>
    <n v="342100000"/>
    <n v="2170100000"/>
    <n v="0.86382453626303635"/>
    <n v="1281300000"/>
    <n v="725200000"/>
    <n v="39800000"/>
    <n v="2046300000"/>
    <n v="123800000"/>
    <n v="4.9279515962104926E-2"/>
    <x v="2"/>
    <x v="6"/>
  </r>
  <r>
    <n v="43"/>
    <x v="10"/>
    <x v="3"/>
    <x v="27"/>
    <n v="2504100000"/>
    <n v="370700000"/>
    <n v="2133400000"/>
    <n v="0.85196278103909595"/>
    <n v="1308900000"/>
    <n v="790000000"/>
    <n v="33200000"/>
    <n v="2132100000"/>
    <n v="1300000"/>
    <n v="5.1914859630206457E-4"/>
    <x v="2"/>
    <x v="6"/>
  </r>
  <r>
    <n v="44"/>
    <x v="11"/>
    <x v="0"/>
    <x v="0"/>
    <n v="5781000000"/>
    <n v="3477000000"/>
    <n v="2304000000"/>
    <n v="0.39854696419304614"/>
    <n v="443000000"/>
    <s v=" $-   "/>
    <n v="673000000"/>
    <n v="1116000000"/>
    <n v="1188000000"/>
    <n v="0.20550077841203945"/>
    <x v="5"/>
    <x v="10"/>
  </r>
  <r>
    <n v="45"/>
    <x v="11"/>
    <x v="1"/>
    <x v="1"/>
    <n v="5838000000"/>
    <n v="3490000000"/>
    <n v="2348000000"/>
    <n v="0.40219253168893454"/>
    <n v="458000000"/>
    <s v=" $-   "/>
    <n v="706000000"/>
    <n v="1164000000"/>
    <n v="1184000000"/>
    <n v="0.20280918122644742"/>
    <x v="5"/>
    <x v="10"/>
  </r>
  <r>
    <n v="46"/>
    <x v="11"/>
    <x v="2"/>
    <x v="2"/>
    <n v="6053000000"/>
    <n v="3586000000"/>
    <n v="2467000000"/>
    <n v="0.40756649595242034"/>
    <n v="468000000"/>
    <s v=" $-   "/>
    <n v="745000000"/>
    <n v="1213000000"/>
    <n v="1254000000"/>
    <n v="0.20716999834792665"/>
    <x v="5"/>
    <x v="10"/>
  </r>
  <r>
    <n v="47"/>
    <x v="11"/>
    <x v="3"/>
    <x v="3"/>
    <n v="6098000000"/>
    <n v="3501000000"/>
    <n v="2597000000"/>
    <n v="0.42587733683174811"/>
    <n v="542000000"/>
    <s v=" $-   "/>
    <n v="796000000"/>
    <n v="1338000000"/>
    <n v="1259000000"/>
    <n v="0.20646113479829453"/>
    <x v="5"/>
    <x v="10"/>
  </r>
  <r>
    <n v="48"/>
    <x v="12"/>
    <x v="0"/>
    <x v="0"/>
    <n v="14945000000"/>
    <n v="6395000000"/>
    <n v="8550000000"/>
    <n v="0.57209769153563061"/>
    <n v="3812000000"/>
    <s v=" $-   "/>
    <n v="1782000000"/>
    <n v="5594000000"/>
    <n v="2956000000"/>
    <n v="0.19779190364670457"/>
    <x v="5"/>
    <x v="11"/>
  </r>
  <r>
    <n v="49"/>
    <x v="12"/>
    <x v="1"/>
    <x v="1"/>
    <n v="14813500000"/>
    <n v="6722300000"/>
    <n v="8091200000"/>
    <n v="0.54620447564721375"/>
    <n v="3329800000"/>
    <s v=" $-   "/>
    <n v="1712500000"/>
    <n v="5042300000"/>
    <n v="3048900000"/>
    <n v="0.20581901643770883"/>
    <x v="5"/>
    <x v="11"/>
  </r>
  <r>
    <n v="50"/>
    <x v="12"/>
    <x v="2"/>
    <x v="2"/>
    <n v="16378600000"/>
    <n v="7685700000"/>
    <n v="8692900000"/>
    <n v="0.53074743873102714"/>
    <n v="3667900000"/>
    <s v=" $-   "/>
    <n v="1897600000"/>
    <n v="5565500000"/>
    <n v="3127400000"/>
    <n v="0.19094428095197391"/>
    <x v="5"/>
    <x v="11"/>
  </r>
  <r>
    <n v="51"/>
    <x v="12"/>
    <x v="3"/>
    <x v="3"/>
    <n v="16453200000"/>
    <n v="7433500000"/>
    <n v="9019700000"/>
    <n v="0.54820338900639387"/>
    <n v="3676500000"/>
    <s v=" $-   "/>
    <n v="2009700000"/>
    <n v="5686200000"/>
    <n v="3333500000"/>
    <n v="0.20260496438382808"/>
    <x v="5"/>
    <x v="11"/>
  </r>
  <r>
    <n v="52"/>
    <x v="13"/>
    <x v="0"/>
    <x v="0"/>
    <n v="25364000000"/>
    <n v="17074000000"/>
    <n v="8290000000"/>
    <n v="0.32684119224097141"/>
    <s v=" $-   "/>
    <s v=" $-   "/>
    <n v="3727000000"/>
    <n v="3727000000"/>
    <n v="4563000000"/>
    <n v="0.17990064658571203"/>
    <x v="6"/>
    <x v="12"/>
  </r>
  <r>
    <n v="53"/>
    <x v="13"/>
    <x v="1"/>
    <x v="1"/>
    <n v="23939000000"/>
    <n v="15341000000"/>
    <n v="8598000000"/>
    <n v="0.35916287230043031"/>
    <s v=" $-   "/>
    <s v=" $-   "/>
    <n v="3489000000"/>
    <n v="3489000000"/>
    <n v="5109000000"/>
    <n v="0.21341743598312377"/>
    <x v="6"/>
    <x v="12"/>
  </r>
  <r>
    <n v="54"/>
    <x v="13"/>
    <x v="2"/>
    <x v="2"/>
    <n v="22728000000"/>
    <n v="14373000000"/>
    <n v="8355000000"/>
    <n v="0.36760823653643082"/>
    <s v=" $-   "/>
    <s v=" $-   "/>
    <n v="3547000000"/>
    <n v="3547000000"/>
    <n v="4808000000"/>
    <n v="0.21154523055262231"/>
    <x v="6"/>
    <x v="12"/>
  </r>
  <r>
    <n v="55"/>
    <x v="13"/>
    <x v="3"/>
    <x v="3"/>
    <n v="20872000000"/>
    <n v="13049000000"/>
    <n v="7823000000"/>
    <n v="0.3748083556918359"/>
    <s v=" $-   "/>
    <s v=" $-   "/>
    <n v="3672000000"/>
    <n v="3672000000"/>
    <n v="4151000000"/>
    <n v="0.19887888079724031"/>
    <x v="6"/>
    <x v="12"/>
  </r>
  <r>
    <n v="56"/>
    <x v="14"/>
    <x v="0"/>
    <x v="0"/>
    <n v="71214000000"/>
    <n v="37745000000"/>
    <n v="33469000000"/>
    <n v="0.46997781335130728"/>
    <n v="21491000000"/>
    <s v=" $-   "/>
    <s v=" $-   "/>
    <n v="21491000000"/>
    <n v="11978000000"/>
    <n v="0.16819726458280676"/>
    <x v="6"/>
    <x v="13"/>
  </r>
  <r>
    <n v="57"/>
    <x v="14"/>
    <x v="1"/>
    <x v="1"/>
    <n v="68874000000"/>
    <n v="34660000000"/>
    <n v="34214000000"/>
    <n v="0.49676220344397015"/>
    <n v="22005000000"/>
    <s v=" $-   "/>
    <s v=" $-   "/>
    <n v="22005000000"/>
    <n v="12209000000"/>
    <n v="0.17726573162586753"/>
    <x v="6"/>
    <x v="13"/>
  </r>
  <r>
    <n v="58"/>
    <x v="14"/>
    <x v="2"/>
    <x v="2"/>
    <n v="64406000000"/>
    <n v="33611000000"/>
    <n v="30795000000"/>
    <n v="0.47813868273142257"/>
    <n v="18491000000"/>
    <s v=" $-   "/>
    <s v=" $-   "/>
    <n v="18491000000"/>
    <n v="12304000000"/>
    <n v="0.19103810204018259"/>
    <x v="6"/>
    <x v="13"/>
  </r>
  <r>
    <n v="59"/>
    <x v="14"/>
    <x v="3"/>
    <x v="3"/>
    <n v="58327000000"/>
    <n v="36581000000"/>
    <n v="21746000000"/>
    <n v="0.37282905001114408"/>
    <n v="16417000000"/>
    <s v=" $-   "/>
    <s v=" $-   "/>
    <n v="16417000000"/>
    <n v="5329000000"/>
    <n v="9.1364205256570713E-2"/>
    <x v="6"/>
    <x v="13"/>
  </r>
  <r>
    <n v="60"/>
    <x v="15"/>
    <x v="0"/>
    <x v="0"/>
    <n v="958511000"/>
    <n v="386355000"/>
    <n v="572156000"/>
    <n v="0.59692168373654553"/>
    <n v="61732000"/>
    <s v=" $-   "/>
    <n v="325173000"/>
    <n v="386905000"/>
    <n v="185251000"/>
    <n v="0.19326956080837884"/>
    <x v="7"/>
    <x v="14"/>
  </r>
  <r>
    <n v="61"/>
    <x v="15"/>
    <x v="1"/>
    <x v="1"/>
    <n v="974053000"/>
    <n v="380051000"/>
    <n v="594002000"/>
    <n v="0.6098251327186508"/>
    <n v="53073000"/>
    <s v=" $-   "/>
    <n v="291910000"/>
    <n v="344983000"/>
    <n v="249019000"/>
    <n v="0.25565241316437609"/>
    <x v="7"/>
    <x v="14"/>
  </r>
  <r>
    <n v="62"/>
    <x v="15"/>
    <x v="2"/>
    <x v="2"/>
    <n v="984363000"/>
    <n v="380964000"/>
    <n v="603399000"/>
    <n v="0.61298423447447736"/>
    <n v="56621000"/>
    <s v=" $-   "/>
    <n v="282608000"/>
    <n v="339229000"/>
    <n v="264170000"/>
    <n v="0.2683664461179463"/>
    <x v="7"/>
    <x v="14"/>
  </r>
  <r>
    <n v="63"/>
    <x v="15"/>
    <x v="3"/>
    <x v="3"/>
    <n v="981310000"/>
    <n v="365248000"/>
    <n v="616062000"/>
    <n v="0.62779549785490829"/>
    <n v="53546000"/>
    <s v=" $-   "/>
    <n v="306301000"/>
    <n v="359847000"/>
    <n v="256215000"/>
    <n v="0.26109486298926943"/>
    <x v="7"/>
    <x v="14"/>
  </r>
  <r>
    <n v="64"/>
    <x v="16"/>
    <x v="0"/>
    <x v="1"/>
    <n v="9047657000"/>
    <n v="6709936000"/>
    <n v="2337721000"/>
    <n v="0.25837860564342796"/>
    <s v=" $-   "/>
    <s v=" $-   "/>
    <n v="1470287000"/>
    <n v="1470287000"/>
    <n v="867434000"/>
    <n v="9.5873882044821113E-2"/>
    <x v="6"/>
    <x v="15"/>
  </r>
  <r>
    <n v="65"/>
    <x v="16"/>
    <x v="1"/>
    <x v="2"/>
    <n v="10381653000"/>
    <n v="8093563000"/>
    <n v="2288090000"/>
    <n v="0.22039746464267296"/>
    <s v=" $-   "/>
    <s v=" $-   "/>
    <n v="1485558000"/>
    <n v="1485558000"/>
    <n v="802532000"/>
    <n v="7.7302911203061792E-2"/>
    <x v="6"/>
    <x v="15"/>
  </r>
  <r>
    <n v="66"/>
    <x v="16"/>
    <x v="2"/>
    <x v="3"/>
    <n v="10325494000"/>
    <n v="8666624000"/>
    <n v="1658870000"/>
    <n v="0.16065768862971597"/>
    <s v=" $-   "/>
    <s v=" $-   "/>
    <n v="1402573000"/>
    <n v="1402573000"/>
    <n v="256297000"/>
    <n v="2.4821766396842609E-2"/>
    <x v="6"/>
    <x v="15"/>
  </r>
  <r>
    <n v="67"/>
    <x v="16"/>
    <x v="3"/>
    <x v="28"/>
    <n v="7531780000"/>
    <n v="5251228000"/>
    <n v="2280552000"/>
    <n v="0.30279057540183063"/>
    <s v=" $-   "/>
    <s v=" $-   "/>
    <n v="1351314000"/>
    <n v="1351314000"/>
    <n v="929238000"/>
    <n v="0.12337561638815792"/>
    <x v="6"/>
    <x v="15"/>
  </r>
  <r>
    <n v="72"/>
    <x v="17"/>
    <x v="0"/>
    <x v="0"/>
    <n v="1373947000"/>
    <n v="529900000"/>
    <n v="844047000"/>
    <n v="0.61432282322389442"/>
    <n v="433448000"/>
    <n v="74744000"/>
    <n v="20962000"/>
    <n v="529154000"/>
    <n v="314893000"/>
    <n v="0.2291886077119423"/>
    <x v="2"/>
    <x v="16"/>
  </r>
  <r>
    <n v="73"/>
    <x v="17"/>
    <x v="1"/>
    <x v="1"/>
    <n v="1577922000"/>
    <n v="511087000"/>
    <n v="1066835000"/>
    <n v="0.67610122680335283"/>
    <n v="535598000"/>
    <n v="93879000"/>
    <n v="21547000"/>
    <n v="651024000"/>
    <n v="415811000"/>
    <n v="0.26351809531776604"/>
    <x v="2"/>
    <x v="16"/>
  </r>
  <r>
    <n v="74"/>
    <x v="17"/>
    <x v="2"/>
    <x v="2"/>
    <n v="1963874000"/>
    <n v="610943000"/>
    <n v="1352931000"/>
    <n v="0.68890926810986852"/>
    <n v="704880000"/>
    <n v="125286000"/>
    <n v="32057000"/>
    <n v="862223000"/>
    <n v="490708000"/>
    <n v="0.24986735401558349"/>
    <x v="2"/>
    <x v="16"/>
  </r>
  <r>
    <n v="75"/>
    <x v="17"/>
    <x v="3"/>
    <x v="3"/>
    <n v="2197448000"/>
    <n v="725620000"/>
    <n v="1471828000"/>
    <n v="0.66978968330536148"/>
    <n v="829253000"/>
    <n v="148591000"/>
    <n v="27067000"/>
    <n v="1004911000"/>
    <n v="466917000"/>
    <n v="0.21248147851507748"/>
    <x v="2"/>
    <x v="16"/>
  </r>
  <r>
    <n v="76"/>
    <x v="18"/>
    <x v="0"/>
    <x v="0"/>
    <n v="2519154000"/>
    <n v="1620311000"/>
    <n v="898843000"/>
    <n v="0.35680351419563872"/>
    <n v="308456000"/>
    <n v="78919000"/>
    <s v=" $-   "/>
    <n v="387375000"/>
    <n v="511468000"/>
    <n v="0.20303165268975221"/>
    <x v="8"/>
    <x v="17"/>
  </r>
  <r>
    <n v="77"/>
    <x v="18"/>
    <x v="1"/>
    <x v="1"/>
    <n v="2394270000"/>
    <n v="1543799000"/>
    <n v="850471000"/>
    <n v="0.35521098288831254"/>
    <n v="158189000"/>
    <n v="82246000"/>
    <s v=" $-   "/>
    <n v="240435000"/>
    <n v="610036000"/>
    <n v="0.25478997773851736"/>
    <x v="8"/>
    <x v="17"/>
  </r>
  <r>
    <n v="78"/>
    <x v="18"/>
    <x v="2"/>
    <x v="2"/>
    <n v="2445548000"/>
    <n v="1674700000"/>
    <n v="770848000"/>
    <n v="0.31520460853763654"/>
    <n v="355135000"/>
    <n v="88310000"/>
    <s v=" $-   "/>
    <n v="443445000"/>
    <n v="327403000"/>
    <n v="0.13387715146053156"/>
    <x v="8"/>
    <x v="17"/>
  </r>
  <r>
    <n v="79"/>
    <x v="18"/>
    <x v="3"/>
    <x v="3"/>
    <n v="3651335000"/>
    <n v="2454463000"/>
    <n v="1196872000"/>
    <n v="0.32779024658104505"/>
    <n v="512274000"/>
    <n v="102871000"/>
    <s v=" $-   "/>
    <n v="615145000"/>
    <n v="581727000"/>
    <n v="0.15931898880820303"/>
    <x v="8"/>
    <x v="17"/>
  </r>
  <r>
    <n v="80"/>
    <x v="19"/>
    <x v="0"/>
    <x v="0"/>
    <n v="4657000000"/>
    <n v="2319000000"/>
    <n v="2338000000"/>
    <n v="0.50203993987545625"/>
    <n v="1542000000"/>
    <s v=" $-   "/>
    <n v="264000000"/>
    <n v="1806000000"/>
    <n v="532000000"/>
    <n v="0.11423663302555292"/>
    <x v="0"/>
    <x v="0"/>
  </r>
  <r>
    <n v="81"/>
    <x v="19"/>
    <x v="1"/>
    <x v="1"/>
    <n v="5156000000"/>
    <n v="2355000000"/>
    <n v="2801000000"/>
    <n v="0.54325058184639263"/>
    <n v="1693000000"/>
    <s v=" $-   "/>
    <n v="270000000"/>
    <n v="1963000000"/>
    <n v="838000000"/>
    <n v="0.16252909231962762"/>
    <x v="0"/>
    <x v="0"/>
  </r>
  <r>
    <n v="82"/>
    <x v="19"/>
    <x v="2"/>
    <x v="2"/>
    <n v="5368000000"/>
    <n v="2325000000"/>
    <n v="3043000000"/>
    <n v="0.56687779433681074"/>
    <n v="1817000000"/>
    <s v=" $-   "/>
    <n v="294000000"/>
    <n v="2111000000"/>
    <n v="932000000"/>
    <n v="0.1736214605067064"/>
    <x v="0"/>
    <x v="0"/>
  </r>
  <r>
    <n v="83"/>
    <x v="19"/>
    <x v="3"/>
    <x v="3"/>
    <n v="5598000000"/>
    <n v="1935000000"/>
    <n v="3663000000"/>
    <n v="0.65434083601286175"/>
    <n v="2013000000"/>
    <s v=" $-   "/>
    <n v="320000000"/>
    <n v="2333000000"/>
    <n v="1330000000"/>
    <n v="0.2375848517327617"/>
    <x v="0"/>
    <x v="0"/>
  </r>
  <r>
    <n v="84"/>
    <x v="20"/>
    <x v="0"/>
    <x v="0"/>
    <n v="33315000000"/>
    <n v="21618000000"/>
    <n v="11697000000"/>
    <n v="0.35110310670868983"/>
    <s v=" $-   "/>
    <s v=" $-   "/>
    <n v="8002000000"/>
    <n v="8002000000"/>
    <n v="3695000000"/>
    <n v="0.11091100105057781"/>
    <x v="6"/>
    <x v="13"/>
  </r>
  <r>
    <n v="85"/>
    <x v="20"/>
    <x v="1"/>
    <x v="1"/>
    <n v="34507000000"/>
    <n v="19828000000"/>
    <n v="14679000000"/>
    <n v="0.42539194945952996"/>
    <n v="1278000000"/>
    <s v=" $-   "/>
    <n v="8389000000"/>
    <n v="9667000000"/>
    <n v="5012000000"/>
    <n v="0.1452458921378271"/>
    <x v="6"/>
    <x v="13"/>
  </r>
  <r>
    <n v="86"/>
    <x v="20"/>
    <x v="2"/>
    <x v="2"/>
    <n v="35239000000"/>
    <n v="21193000000"/>
    <n v="14046000000"/>
    <n v="0.3985924685717529"/>
    <n v="919000000"/>
    <s v=" $-   "/>
    <n v="8476000000"/>
    <n v="9395000000"/>
    <n v="4651000000"/>
    <n v="0.13198444904792986"/>
    <x v="6"/>
    <x v="13"/>
  </r>
  <r>
    <n v="87"/>
    <x v="20"/>
    <x v="3"/>
    <x v="3"/>
    <n v="35653000000"/>
    <n v="22837000000"/>
    <n v="12816000000"/>
    <n v="0.35946484166830284"/>
    <n v="761000000"/>
    <s v=" $-   "/>
    <n v="8445000000"/>
    <n v="9206000000"/>
    <n v="3610000000"/>
    <n v="0.10125375143746669"/>
    <x v="6"/>
    <x v="13"/>
  </r>
  <r>
    <n v="88"/>
    <x v="21"/>
    <x v="0"/>
    <x v="1"/>
    <n v="2069600000"/>
    <n v="1208100000"/>
    <n v="861500000"/>
    <n v="0.41626401236954003"/>
    <n v="483100000"/>
    <s v=" $-   "/>
    <s v=" $-   "/>
    <n v="483100000"/>
    <n v="378400000"/>
    <n v="0.1828372632392733"/>
    <x v="0"/>
    <x v="18"/>
  </r>
  <r>
    <n v="89"/>
    <x v="21"/>
    <x v="1"/>
    <x v="2"/>
    <n v="2118300000"/>
    <n v="1264600000"/>
    <n v="853700000"/>
    <n v="0.40301184912429777"/>
    <n v="527400000"/>
    <s v=" $-   "/>
    <s v=" $-   "/>
    <n v="527400000"/>
    <n v="326300000"/>
    <n v="0.15403861587121748"/>
    <x v="0"/>
    <x v="18"/>
  </r>
  <r>
    <n v="90"/>
    <x v="21"/>
    <x v="2"/>
    <x v="3"/>
    <n v="2068100000"/>
    <n v="1199000000"/>
    <n v="869100000"/>
    <n v="0.42024080073497416"/>
    <n v="510500000"/>
    <s v=" $-   "/>
    <s v=" $-   "/>
    <n v="510500000"/>
    <n v="358600000"/>
    <n v="0.17339587060587011"/>
    <x v="0"/>
    <x v="18"/>
  </r>
  <r>
    <n v="91"/>
    <x v="21"/>
    <x v="3"/>
    <x v="28"/>
    <n v="2238000000"/>
    <n v="1252700000"/>
    <n v="985300000"/>
    <n v="0.4402591599642538"/>
    <n v="559800000"/>
    <s v=" $-   "/>
    <s v=" $-   "/>
    <n v="559800000"/>
    <n v="425500000"/>
    <n v="0.19012511170688115"/>
    <x v="0"/>
    <x v="18"/>
  </r>
  <r>
    <n v="92"/>
    <x v="22"/>
    <x v="0"/>
    <x v="1"/>
    <n v="1551346000"/>
    <n v="177556000"/>
    <n v="1373790000"/>
    <n v="0.88554713132982588"/>
    <n v="493726000"/>
    <n v="317093000"/>
    <n v="417000"/>
    <n v="811236000"/>
    <n v="562554000"/>
    <n v="0.36262316723670929"/>
    <x v="3"/>
    <x v="19"/>
  </r>
  <r>
    <n v="93"/>
    <x v="22"/>
    <x v="1"/>
    <x v="2"/>
    <n v="2234000000"/>
    <n v="174000000"/>
    <n v="2060000000"/>
    <n v="0.92211280214861235"/>
    <n v="650000000"/>
    <n v="514000000"/>
    <s v=" $-   "/>
    <n v="1164000000"/>
    <n v="896000000"/>
    <n v="0.40107430617726053"/>
    <x v="3"/>
    <x v="19"/>
  </r>
  <r>
    <n v="94"/>
    <x v="22"/>
    <x v="2"/>
    <x v="3"/>
    <n v="2604000000"/>
    <n v="233000000"/>
    <n v="2371000000"/>
    <n v="0.91052227342549918"/>
    <n v="927000000"/>
    <n v="709000000"/>
    <n v="117000000"/>
    <n v="1753000000"/>
    <n v="618000000"/>
    <n v="0.23732718894009217"/>
    <x v="3"/>
    <x v="19"/>
  </r>
  <r>
    <n v="95"/>
    <x v="22"/>
    <x v="3"/>
    <x v="28"/>
    <n v="3084000000"/>
    <n v="258000000"/>
    <n v="2826000000"/>
    <n v="0.91634241245136183"/>
    <n v="990000000"/>
    <n v="757000000"/>
    <n v="322000000"/>
    <n v="2069000000"/>
    <n v="757000000"/>
    <n v="0.2454604409857328"/>
    <x v="3"/>
    <x v="19"/>
  </r>
  <r>
    <n v="96"/>
    <x v="23"/>
    <x v="0"/>
    <x v="29"/>
    <n v="7509000000"/>
    <n v="4518000000"/>
    <n v="2991000000"/>
    <n v="0.39832201358369956"/>
    <n v="898000000"/>
    <n v="1320000000"/>
    <s v=" $-   "/>
    <n v="2218000000"/>
    <n v="773000000"/>
    <n v="0.10294313490478094"/>
    <x v="2"/>
    <x v="20"/>
  </r>
  <r>
    <n v="97"/>
    <x v="23"/>
    <x v="1"/>
    <x v="30"/>
    <n v="9072000000"/>
    <n v="5229000000"/>
    <n v="3843000000"/>
    <n v="0.42361111111111116"/>
    <n v="895000000"/>
    <n v="1428000000"/>
    <s v=" $-   "/>
    <n v="2323000000"/>
    <n v="1520000000"/>
    <n v="0.16754850088183421"/>
    <x v="2"/>
    <x v="20"/>
  </r>
  <r>
    <n v="98"/>
    <x v="23"/>
    <x v="2"/>
    <x v="31"/>
    <n v="9659000000"/>
    <n v="5707000000"/>
    <n v="3952000000"/>
    <n v="0.40915208613728127"/>
    <n v="808000000"/>
    <n v="1451000000"/>
    <s v=" $-   "/>
    <n v="2259000000"/>
    <n v="1693000000"/>
    <n v="0.17527694378300032"/>
    <x v="2"/>
    <x v="20"/>
  </r>
  <r>
    <n v="99"/>
    <x v="23"/>
    <x v="3"/>
    <x v="32"/>
    <n v="10825000000"/>
    <n v="6314000000"/>
    <n v="4511000000"/>
    <n v="0.41672055427251731"/>
    <n v="819000000"/>
    <n v="1540000000"/>
    <s v=" $-   "/>
    <n v="2359000000"/>
    <n v="2152000000"/>
    <n v="0.19879907621247114"/>
    <x v="2"/>
    <x v="20"/>
  </r>
  <r>
    <n v="100"/>
    <x v="24"/>
    <x v="0"/>
    <x v="0"/>
    <n v="3334213000"/>
    <n v="2154132000"/>
    <n v="1180081000"/>
    <n v="0.35393089763611385"/>
    <n v="380532000"/>
    <s v=" $-   "/>
    <n v="53677000"/>
    <n v="434209000"/>
    <n v="745872000"/>
    <n v="0.22370256489312471"/>
    <x v="0"/>
    <x v="21"/>
  </r>
  <r>
    <n v="101"/>
    <x v="24"/>
    <x v="1"/>
    <x v="1"/>
    <n v="3594136000"/>
    <n v="2323642000"/>
    <n v="1270494000"/>
    <n v="0.35349079723193555"/>
    <n v="398177000"/>
    <s v=" $-   "/>
    <n v="57238000"/>
    <n v="455415000"/>
    <n v="815079000"/>
    <n v="0.22678023313530707"/>
    <x v="0"/>
    <x v="21"/>
  </r>
  <r>
    <n v="102"/>
    <x v="24"/>
    <x v="2"/>
    <x v="2"/>
    <n v="4021964000"/>
    <n v="2597017000"/>
    <n v="1424947000"/>
    <n v="0.35429133627252751"/>
    <n v="462637000"/>
    <s v=" $-   "/>
    <n v="63724000"/>
    <n v="526361000"/>
    <n v="898586000"/>
    <n v="0.22341970241404449"/>
    <x v="0"/>
    <x v="21"/>
  </r>
  <r>
    <n v="103"/>
    <x v="24"/>
    <x v="3"/>
    <x v="3"/>
    <n v="3974295000"/>
    <n v="2549280000"/>
    <n v="1425015000"/>
    <n v="0.35855793291640403"/>
    <n v="448592000"/>
    <s v=" $-   "/>
    <n v="68707000"/>
    <n v="517299000"/>
    <n v="907716000"/>
    <n v="0.22839673451517817"/>
    <x v="0"/>
    <x v="21"/>
  </r>
  <r>
    <n v="108"/>
    <x v="25"/>
    <x v="0"/>
    <x v="1"/>
    <n v="18676000000"/>
    <n v="3346000000"/>
    <n v="15330000000"/>
    <n v="0.82083958020989511"/>
    <n v="5380000000"/>
    <n v="4083000000"/>
    <s v=" $-   "/>
    <n v="9463000000"/>
    <n v="5867000000"/>
    <n v="0.3141464981794817"/>
    <x v="3"/>
    <x v="19"/>
  </r>
  <r>
    <n v="109"/>
    <x v="25"/>
    <x v="1"/>
    <x v="2"/>
    <n v="20063000000"/>
    <n v="4422000000"/>
    <n v="15641000000"/>
    <n v="0.77959427802422376"/>
    <n v="5153000000"/>
    <n v="4297000000"/>
    <s v=" $-   "/>
    <n v="9450000000"/>
    <n v="6191000000"/>
    <n v="0.30857797936500025"/>
    <x v="3"/>
    <x v="19"/>
  </r>
  <r>
    <n v="110"/>
    <x v="25"/>
    <x v="2"/>
    <x v="3"/>
    <n v="21662000000"/>
    <n v="4227000000"/>
    <n v="17435000000"/>
    <n v="0.80486566337364973"/>
    <n v="4895000000"/>
    <n v="4070000000"/>
    <s v=" $-   "/>
    <n v="8965000000"/>
    <n v="8470000000"/>
    <n v="0.39100729387868155"/>
    <x v="3"/>
    <x v="19"/>
  </r>
  <r>
    <n v="111"/>
    <x v="25"/>
    <x v="3"/>
    <x v="28"/>
    <n v="22991000000"/>
    <n v="4162000000"/>
    <n v="18829000000"/>
    <n v="0.81897264146840065"/>
    <n v="5195000000"/>
    <n v="3840000000"/>
    <s v=" $-   "/>
    <n v="9035000000"/>
    <n v="9794000000"/>
    <n v="0.4259927797833935"/>
    <x v="3"/>
    <x v="19"/>
  </r>
  <r>
    <n v="112"/>
    <x v="26"/>
    <x v="0"/>
    <x v="0"/>
    <n v="10259000000"/>
    <n v="1899000000"/>
    <n v="8360000000"/>
    <n v="0.8148942392046008"/>
    <n v="3927000000"/>
    <s v=" $-   "/>
    <n v="2877000000"/>
    <n v="6804000000"/>
    <n v="1556000000"/>
    <n v="0.15167170289501899"/>
    <x v="6"/>
    <x v="22"/>
  </r>
  <r>
    <n v="113"/>
    <x v="26"/>
    <x v="1"/>
    <x v="1"/>
    <n v="11230000000"/>
    <n v="1954000000"/>
    <n v="9276000000"/>
    <n v="0.8260017809439002"/>
    <n v="3862000000"/>
    <s v=" $-   "/>
    <n v="3132000000"/>
    <n v="6994000000"/>
    <n v="2282000000"/>
    <n v="0.20320569902048086"/>
    <x v="6"/>
    <x v="22"/>
  </r>
  <r>
    <n v="114"/>
    <x v="26"/>
    <x v="2"/>
    <x v="2"/>
    <n v="12296000000"/>
    <n v="1982000000"/>
    <n v="10314000000"/>
    <n v="0.83880936890045543"/>
    <n v="3808000000"/>
    <s v=" $-   "/>
    <n v="3603000000"/>
    <n v="7411000000"/>
    <n v="2903000000"/>
    <n v="0.23609303838646714"/>
    <x v="6"/>
    <x v="22"/>
  </r>
  <r>
    <n v="115"/>
    <x v="26"/>
    <x v="3"/>
    <x v="3"/>
    <n v="12200000000"/>
    <n v="2261000000"/>
    <n v="9939000000"/>
    <n v="0.814672131147541"/>
    <n v="3750000000"/>
    <s v=" $-   "/>
    <n v="3630000000"/>
    <n v="7380000000"/>
    <n v="2559000000"/>
    <n v="0.20975409836065573"/>
    <x v="6"/>
    <x v="22"/>
  </r>
  <r>
    <n v="116"/>
    <x v="27"/>
    <x v="0"/>
    <x v="0"/>
    <n v="2875960000"/>
    <n v="722479000"/>
    <n v="2153481000"/>
    <n v="0.74878683987259909"/>
    <n v="389486000"/>
    <s v=" $-   "/>
    <n v="644276000"/>
    <n v="1033762000"/>
    <n v="1119719000"/>
    <n v="0.38933747340018637"/>
    <x v="7"/>
    <x v="23"/>
  </r>
  <r>
    <n v="117"/>
    <x v="27"/>
    <x v="1"/>
    <x v="1"/>
    <n v="3361407000"/>
    <n v="859873000"/>
    <n v="2501534000"/>
    <n v="0.74419253604219904"/>
    <n v="487084000"/>
    <s v=" $-   "/>
    <n v="800145000"/>
    <n v="1287229000"/>
    <n v="1214305000"/>
    <n v="0.36124902459000058"/>
    <x v="7"/>
    <x v="23"/>
  </r>
  <r>
    <n v="118"/>
    <x v="27"/>
    <x v="2"/>
    <x v="2"/>
    <n v="4100048000"/>
    <n v="1094265000"/>
    <n v="3005783000"/>
    <n v="0.73310922213593599"/>
    <n v="515059000"/>
    <s v=" $-   "/>
    <n v="1003802000"/>
    <n v="1518861000"/>
    <n v="1486922000"/>
    <n v="0.36265965666743416"/>
    <x v="7"/>
    <x v="23"/>
  </r>
  <r>
    <n v="119"/>
    <x v="27"/>
    <x v="3"/>
    <x v="3"/>
    <n v="4771516000"/>
    <n v="1308868000"/>
    <n v="3462648000"/>
    <n v="0.72569137355926294"/>
    <n v="564531000"/>
    <s v=" $-   "/>
    <n v="1285328000"/>
    <n v="1849859000"/>
    <n v="1612789000"/>
    <n v="0.33800347730155361"/>
    <x v="7"/>
    <x v="23"/>
  </r>
  <r>
    <n v="120"/>
    <x v="28"/>
    <x v="0"/>
    <x v="1"/>
    <n v="74452000000"/>
    <n v="54181000000"/>
    <n v="20271000000"/>
    <n v="0.27226938161500025"/>
    <n v="19526000000"/>
    <s v=" $-   "/>
    <s v=" $-   "/>
    <n v="19526000000"/>
    <n v="745000000"/>
    <n v="1.0006447106860796E-2"/>
    <x v="1"/>
    <x v="24"/>
  </r>
  <r>
    <n v="121"/>
    <x v="28"/>
    <x v="1"/>
    <x v="2"/>
    <n v="88988000000"/>
    <n v="62752000000"/>
    <n v="26236000000"/>
    <n v="0.29482626871038786"/>
    <n v="26058000000"/>
    <s v=" $-   "/>
    <s v=" $-   "/>
    <n v="26058000000"/>
    <n v="178000000"/>
    <n v="2.000269699285297E-3"/>
    <x v="1"/>
    <x v="24"/>
  </r>
  <r>
    <n v="122"/>
    <x v="28"/>
    <x v="2"/>
    <x v="3"/>
    <n v="107006000000"/>
    <n v="71651000000"/>
    <n v="35355000000"/>
    <n v="0.33040203353083009"/>
    <n v="33122000000"/>
    <s v=" $-   "/>
    <s v=" $-   "/>
    <n v="33122000000"/>
    <n v="2233000000"/>
    <n v="2.0867988710913405E-2"/>
    <x v="1"/>
    <x v="24"/>
  </r>
  <r>
    <n v="123"/>
    <x v="28"/>
    <x v="3"/>
    <x v="28"/>
    <n v="135987000000"/>
    <n v="88265000000"/>
    <n v="47722000000"/>
    <n v="0.35093060366064399"/>
    <n v="43536000000"/>
    <s v=" $-   "/>
    <s v=" $-   "/>
    <n v="43536000000"/>
    <n v="4186000000"/>
    <n v="3.0782354195621642E-2"/>
    <x v="1"/>
    <x v="24"/>
  </r>
  <r>
    <n v="124"/>
    <x v="29"/>
    <x v="0"/>
    <x v="1"/>
    <n v="17517600000"/>
    <n v="14757700000"/>
    <n v="2759900000"/>
    <n v="0.15755012102114441"/>
    <n v="1924300000"/>
    <s v=" $-   "/>
    <n v="95300000"/>
    <n v="2019600000"/>
    <n v="740300000"/>
    <n v="4.2260355299812757E-2"/>
    <x v="1"/>
    <x v="25"/>
  </r>
  <r>
    <n v="125"/>
    <x v="29"/>
    <x v="1"/>
    <x v="2"/>
    <n v="19108800000"/>
    <n v="16120100000"/>
    <n v="2988700000"/>
    <n v="0.15640437913422089"/>
    <n v="2061000000"/>
    <s v=" $-   "/>
    <n v="106900000"/>
    <n v="2167900000"/>
    <n v="820800000"/>
    <n v="4.2954031650339113E-2"/>
    <x v="1"/>
    <x v="25"/>
  </r>
  <r>
    <n v="126"/>
    <x v="29"/>
    <x v="2"/>
    <x v="3"/>
    <n v="20862000000"/>
    <n v="17600500000"/>
    <n v="3261500000"/>
    <n v="0.15633688045249738"/>
    <n v="2245600000"/>
    <s v=" $-   "/>
    <n v="127400000"/>
    <n v="2373000000"/>
    <n v="888500000"/>
    <n v="4.2589396989742116E-2"/>
    <x v="1"/>
    <x v="25"/>
  </r>
  <r>
    <n v="127"/>
    <x v="29"/>
    <x v="3"/>
    <x v="28"/>
    <n v="21609000000"/>
    <n v="18295800000"/>
    <n v="3313200000"/>
    <n v="0.15332500347077604"/>
    <n v="2280300000"/>
    <s v=" $-   "/>
    <n v="143400000"/>
    <n v="2423700000"/>
    <n v="889500000"/>
    <n v="4.1163404137165072E-2"/>
    <x v="1"/>
    <x v="25"/>
  </r>
  <r>
    <n v="128"/>
    <x v="30"/>
    <x v="0"/>
    <x v="0"/>
    <n v="61497200000"/>
    <n v="48213600000"/>
    <n v="13283600000"/>
    <n v="0.21600333023292118"/>
    <n v="8680500000"/>
    <s v=" $-   "/>
    <n v="233000000"/>
    <n v="8913500000"/>
    <n v="4370100000"/>
    <n v="7.1061771918071073E-2"/>
    <x v="3"/>
    <x v="26"/>
  </r>
  <r>
    <n v="129"/>
    <x v="30"/>
    <x v="1"/>
    <x v="1"/>
    <n v="71023500000"/>
    <n v="56237100000"/>
    <n v="14786400000"/>
    <n v="0.20819024689011378"/>
    <n v="9952900000"/>
    <s v=" $-   "/>
    <n v="245300000"/>
    <n v="10198200000"/>
    <n v="4588200000"/>
    <n v="6.4601153139453846E-2"/>
    <x v="3"/>
    <x v="26"/>
  </r>
  <r>
    <n v="130"/>
    <x v="30"/>
    <x v="2"/>
    <x v="2"/>
    <n v="73874100000"/>
    <n v="56854900000"/>
    <n v="17019200000"/>
    <n v="0.23038114846746016"/>
    <n v="11748400000"/>
    <s v=" $-   "/>
    <n v="220900000"/>
    <n v="11969300000"/>
    <n v="5049900000"/>
    <n v="6.8358193196262296E-2"/>
    <x v="3"/>
    <x v="26"/>
  </r>
  <r>
    <n v="131"/>
    <x v="30"/>
    <x v="3"/>
    <x v="3"/>
    <n v="79156500000"/>
    <n v="61116900000"/>
    <n v="18039600000"/>
    <n v="0.22789789846696107"/>
    <n v="12534800000"/>
    <s v=" $-   "/>
    <n v="230100000"/>
    <n v="12764900000"/>
    <n v="5274700000"/>
    <n v="6.6636346983507358E-2"/>
    <x v="3"/>
    <x v="26"/>
  </r>
  <r>
    <n v="136"/>
    <x v="31"/>
    <x v="0"/>
    <x v="0"/>
    <n v="16428000000"/>
    <n v="3079000000"/>
    <n v="13349000000"/>
    <n v="0.81257608960311667"/>
    <n v="1333000000"/>
    <s v=" $-   "/>
    <n v="6881000000"/>
    <n v="8214000000"/>
    <n v="5135000000"/>
    <n v="0.31257608960311661"/>
    <x v="9"/>
    <x v="27"/>
  </r>
  <r>
    <n v="137"/>
    <x v="31"/>
    <x v="1"/>
    <x v="1"/>
    <n v="14771000000"/>
    <n v="2938000000"/>
    <n v="11833000000"/>
    <n v="0.80109674361925398"/>
    <n v="1286000000"/>
    <s v=" $-   "/>
    <n v="5866000000"/>
    <n v="7152000000"/>
    <n v="4681000000"/>
    <n v="0.31690474578566108"/>
    <x v="9"/>
    <x v="27"/>
  </r>
  <r>
    <n v="138"/>
    <x v="31"/>
    <x v="2"/>
    <x v="2"/>
    <n v="12691000000"/>
    <n v="2511000000"/>
    <n v="10180000000"/>
    <n v="0.80214325112284302"/>
    <n v="1095000000"/>
    <s v=" $-   "/>
    <n v="9720000000"/>
    <n v="10815000000"/>
    <n v="-635000000"/>
    <n v="-5.0035458198723508E-2"/>
    <x v="9"/>
    <x v="27"/>
  </r>
  <r>
    <n v="139"/>
    <x v="31"/>
    <x v="3"/>
    <x v="3"/>
    <n v="6383000000"/>
    <n v="2065000000"/>
    <n v="4318000000"/>
    <n v="0.67648441171862761"/>
    <n v="791000000"/>
    <s v=" $-   "/>
    <n v="29372000000"/>
    <n v="30163000000"/>
    <n v="-25845000000"/>
    <n v="-4.0490365032116555"/>
    <x v="9"/>
    <x v="27"/>
  </r>
  <r>
    <n v="140"/>
    <x v="32"/>
    <x v="0"/>
    <x v="1"/>
    <n v="14581000000"/>
    <n v="2942000000"/>
    <n v="11639000000"/>
    <n v="0.79823057403470266"/>
    <n v="2256000000"/>
    <s v=" $-   "/>
    <n v="3927000000"/>
    <n v="6183000000"/>
    <n v="5456000000"/>
    <n v="0.37418558397915097"/>
    <x v="9"/>
    <x v="27"/>
  </r>
  <r>
    <n v="141"/>
    <x v="32"/>
    <x v="1"/>
    <x v="2"/>
    <n v="18470000000"/>
    <n v="3317000000"/>
    <n v="15153000000"/>
    <n v="0.8204114780725501"/>
    <n v="2725000000"/>
    <s v=" $-   "/>
    <n v="4550000000"/>
    <n v="7275000000"/>
    <n v="7878000000"/>
    <n v="0.42652950730914996"/>
    <x v="9"/>
    <x v="27"/>
  </r>
  <r>
    <n v="142"/>
    <x v="32"/>
    <x v="2"/>
    <x v="3"/>
    <n v="8698000000"/>
    <n v="3185000000"/>
    <n v="5513000000"/>
    <n v="0.63382386755575992"/>
    <n v="2000000000"/>
    <s v=" $-   "/>
    <n v="4603000000"/>
    <n v="6603000000"/>
    <n v="-1090000000"/>
    <n v="-0.1253161646355484"/>
    <x v="9"/>
    <x v="27"/>
  </r>
  <r>
    <n v="143"/>
    <x v="32"/>
    <x v="3"/>
    <x v="28"/>
    <n v="7869000000"/>
    <n v="2900000000"/>
    <n v="4969000000"/>
    <n v="0.6314652433600203"/>
    <n v="2094000000"/>
    <s v=" $-   "/>
    <n v="4301000000"/>
    <n v="6395000000"/>
    <n v="-1426000000"/>
    <n v="-0.18121743550641758"/>
    <x v="9"/>
    <x v="27"/>
  </r>
  <r>
    <n v="144"/>
    <x v="33"/>
    <x v="0"/>
    <x v="12"/>
    <n v="10180400000"/>
    <n v="7472100000"/>
    <n v="2708300000"/>
    <n v="0.26603080429059767"/>
    <n v="1018600000"/>
    <n v="133700000"/>
    <s v=" $-   "/>
    <n v="1152300000"/>
    <n v="1556000000"/>
    <n v="0.152842717378492"/>
    <x v="8"/>
    <x v="28"/>
  </r>
  <r>
    <n v="145"/>
    <x v="33"/>
    <x v="1"/>
    <x v="13"/>
    <n v="10439000000"/>
    <n v="7629900000"/>
    <n v="2809100000"/>
    <n v="0.26909665676788963"/>
    <n v="1007400000"/>
    <n v="139800000"/>
    <s v=" $-   "/>
    <n v="1147200000"/>
    <n v="1661900000"/>
    <n v="0.15920107289970303"/>
    <x v="8"/>
    <x v="28"/>
  </r>
  <r>
    <n v="146"/>
    <x v="33"/>
    <x v="2"/>
    <x v="14"/>
    <n v="9894900000"/>
    <n v="6939000000"/>
    <n v="2955900000"/>
    <n v="0.29872964860685813"/>
    <n v="895300000"/>
    <n v="137100000"/>
    <s v=" $-   "/>
    <n v="1032400000"/>
    <n v="1923500000"/>
    <n v="0.19439307117808163"/>
    <x v="8"/>
    <x v="28"/>
  </r>
  <r>
    <n v="147"/>
    <x v="33"/>
    <x v="3"/>
    <x v="15"/>
    <n v="9524400000"/>
    <n v="6402700000"/>
    <n v="3121700000"/>
    <n v="0.32775817899290249"/>
    <n v="797600000"/>
    <n v="132000000"/>
    <s v=" $-   "/>
    <n v="929600000"/>
    <n v="2192100000"/>
    <n v="0.23015623031372054"/>
    <x v="8"/>
    <x v="28"/>
  </r>
  <r>
    <n v="148"/>
    <x v="34"/>
    <x v="0"/>
    <x v="0"/>
    <n v="4292100000"/>
    <n v="2948900000"/>
    <n v="1343200000"/>
    <n v="0.31294704224039516"/>
    <n v="512900000"/>
    <s v=" $-   "/>
    <s v=" $-   "/>
    <n v="512900000"/>
    <n v="830300000"/>
    <n v="0.19344842850818947"/>
    <x v="2"/>
    <x v="29"/>
  </r>
  <r>
    <n v="149"/>
    <x v="34"/>
    <x v="1"/>
    <x v="1"/>
    <n v="4614700000"/>
    <n v="3163900000"/>
    <n v="1450800000"/>
    <n v="0.31438663401737921"/>
    <n v="548000000"/>
    <s v=" $-   "/>
    <s v=" $-   "/>
    <n v="548000000"/>
    <n v="902800000"/>
    <n v="0.19563568596008407"/>
    <x v="2"/>
    <x v="29"/>
  </r>
  <r>
    <n v="150"/>
    <x v="34"/>
    <x v="2"/>
    <x v="2"/>
    <n v="5345500000"/>
    <n v="3651700000"/>
    <n v="1693800000"/>
    <n v="0.31686465251145823"/>
    <n v="645100000"/>
    <s v=" $-   "/>
    <s v=" $-   "/>
    <n v="645100000"/>
    <n v="1048700000"/>
    <n v="0.19618370592086801"/>
    <x v="2"/>
    <x v="29"/>
  </r>
  <r>
    <n v="151"/>
    <x v="34"/>
    <x v="3"/>
    <x v="3"/>
    <n v="5568700000"/>
    <n v="3789200000"/>
    <n v="1779500000"/>
    <n v="0.31955393538886989"/>
    <n v="669100000"/>
    <s v=" $-   "/>
    <s v=" $-   "/>
    <n v="669100000"/>
    <n v="1110400000"/>
    <n v="0.19940021908165281"/>
    <x v="2"/>
    <x v="29"/>
  </r>
  <r>
    <n v="152"/>
    <x v="35"/>
    <x v="0"/>
    <x v="0"/>
    <n v="23700000000"/>
    <n v="20401000000"/>
    <n v="3299000000"/>
    <n v="0.13919831223628687"/>
    <n v="997000000"/>
    <n v="197000000"/>
    <n v="1460000000"/>
    <n v="2654000000"/>
    <n v="645000000"/>
    <n v="2.7215189873417721E-2"/>
    <x v="0"/>
    <x v="30"/>
  </r>
  <r>
    <n v="153"/>
    <x v="35"/>
    <x v="1"/>
    <x v="1"/>
    <n v="23032000000"/>
    <n v="19286000000"/>
    <n v="3746000000"/>
    <n v="0.16264327891629038"/>
    <n v="1008000000"/>
    <n v="192000000"/>
    <n v="1421000000"/>
    <n v="2621000000"/>
    <n v="1125000000"/>
    <n v="4.8845085098992706E-2"/>
    <x v="0"/>
    <x v="30"/>
  </r>
  <r>
    <n v="154"/>
    <x v="35"/>
    <x v="2"/>
    <x v="2"/>
    <n v="23906000000"/>
    <n v="19137000000"/>
    <n v="4769000000"/>
    <n v="0.1994896678658078"/>
    <n v="995000000"/>
    <n v="218000000"/>
    <n v="1371000000"/>
    <n v="2584000000"/>
    <n v="2185000000"/>
    <n v="9.1399648623776461E-2"/>
    <x v="0"/>
    <x v="30"/>
  </r>
  <r>
    <n v="155"/>
    <x v="35"/>
    <x v="3"/>
    <x v="3"/>
    <n v="22534000000"/>
    <n v="18069000000"/>
    <n v="4465000000"/>
    <n v="0.19814502529510958"/>
    <n v="979000000"/>
    <n v="238000000"/>
    <n v="1280000000"/>
    <n v="2497000000"/>
    <n v="1968000000"/>
    <n v="8.7334694239815394E-2"/>
    <x v="0"/>
    <x v="30"/>
  </r>
  <r>
    <n v="156"/>
    <x v="36"/>
    <x v="0"/>
    <x v="0"/>
    <n v="4856000000"/>
    <n v="1662000000"/>
    <n v="3194000000"/>
    <n v="0.65774299835255357"/>
    <n v="1139000000"/>
    <n v="604000000"/>
    <s v=" $-   "/>
    <n v="1743000000"/>
    <n v="1451000000"/>
    <n v="0.29880560131795719"/>
    <x v="2"/>
    <x v="31"/>
  </r>
  <r>
    <n v="157"/>
    <x v="36"/>
    <x v="1"/>
    <x v="1"/>
    <n v="4583000000"/>
    <n v="1531000000"/>
    <n v="3052000000"/>
    <n v="0.66593934104298502"/>
    <n v="1096000000"/>
    <n v="584000000"/>
    <s v=" $-   "/>
    <n v="1680000000"/>
    <n v="1372000000"/>
    <n v="0.29936722670739691"/>
    <x v="2"/>
    <x v="31"/>
  </r>
  <r>
    <n v="158"/>
    <x v="36"/>
    <x v="2"/>
    <x v="2"/>
    <n v="4408000000"/>
    <n v="1525000000"/>
    <n v="2883000000"/>
    <n v="0.65403811252268595"/>
    <n v="1129000000"/>
    <n v="571000000"/>
    <s v=" $-   "/>
    <n v="1700000000"/>
    <n v="1183000000"/>
    <n v="0.26837568058076228"/>
    <x v="2"/>
    <x v="31"/>
  </r>
  <r>
    <n v="159"/>
    <x v="36"/>
    <x v="3"/>
    <x v="3"/>
    <n v="4664000000"/>
    <n v="1585000000"/>
    <n v="3079000000"/>
    <n v="0.66016295025728988"/>
    <n v="1114000000"/>
    <n v="646000000"/>
    <s v=" $-   "/>
    <n v="1760000000"/>
    <n v="1319000000"/>
    <n v="0.28280445969125212"/>
    <x v="2"/>
    <x v="31"/>
  </r>
  <r>
    <n v="164"/>
    <x v="37"/>
    <x v="0"/>
    <x v="33"/>
    <n v="6824000000"/>
    <n v="3271000000"/>
    <n v="3553000000"/>
    <n v="0.52066236811254396"/>
    <n v="486000000"/>
    <n v="1049000000"/>
    <n v="249000000"/>
    <n v="1784000000"/>
    <n v="1769000000"/>
    <n v="0.25923212192262601"/>
    <x v="2"/>
    <x v="7"/>
  </r>
  <r>
    <n v="165"/>
    <x v="37"/>
    <x v="1"/>
    <x v="32"/>
    <n v="13240000000"/>
    <n v="7300000000"/>
    <n v="5940000000"/>
    <n v="0.44864048338368578"/>
    <n v="806000000"/>
    <n v="2674000000"/>
    <n v="1873000000"/>
    <n v="5353000000"/>
    <n v="587000000"/>
    <n v="4.4335347432024171E-2"/>
    <x v="2"/>
    <x v="7"/>
  </r>
  <r>
    <n v="166"/>
    <x v="38"/>
    <x v="0"/>
    <x v="0"/>
    <n v="5863500000"/>
    <n v="4335300000"/>
    <n v="1528200000"/>
    <n v="0.26062931696085956"/>
    <n v="1148900000"/>
    <s v=" $-   "/>
    <s v=" $-   "/>
    <n v="1148900000"/>
    <n v="379300000"/>
    <n v="6.4688326085102749E-2"/>
    <x v="8"/>
    <x v="32"/>
  </r>
  <r>
    <n v="167"/>
    <x v="38"/>
    <x v="1"/>
    <x v="5"/>
    <n v="6140000000"/>
    <n v="4502300000"/>
    <n v="1637700000"/>
    <n v="0.26672638436482088"/>
    <n v="1174200000"/>
    <s v=" $-   "/>
    <s v=" $-   "/>
    <n v="1174200000"/>
    <n v="463500000"/>
    <n v="7.5488599348534205E-2"/>
    <x v="8"/>
    <x v="32"/>
  </r>
  <r>
    <n v="168"/>
    <x v="38"/>
    <x v="2"/>
    <x v="6"/>
    <n v="6330300000"/>
    <n v="4679100000"/>
    <n v="1651200000"/>
    <n v="0.26084071844936263"/>
    <n v="1158900000"/>
    <s v=" $-   "/>
    <s v=" $-   "/>
    <n v="1158900000"/>
    <n v="492300000"/>
    <n v="7.7768826121984741E-2"/>
    <x v="8"/>
    <x v="32"/>
  </r>
  <r>
    <n v="169"/>
    <x v="38"/>
    <x v="3"/>
    <x v="7"/>
    <n v="5966900000"/>
    <n v="4321100000"/>
    <n v="1645800000"/>
    <n v="0.27582161591446142"/>
    <n v="1108100000"/>
    <s v=" $-   "/>
    <s v=" $-   "/>
    <n v="1108100000"/>
    <n v="537700000"/>
    <n v="9.0113794432619951E-2"/>
    <x v="8"/>
    <x v="32"/>
  </r>
  <r>
    <n v="170"/>
    <x v="39"/>
    <x v="0"/>
    <x v="0"/>
    <n v="2853926000"/>
    <n v="1329500000"/>
    <n v="1524426000"/>
    <n v="0.53415050004800402"/>
    <n v="220758000"/>
    <s v=" $-   "/>
    <n v="380402000"/>
    <n v="601160000"/>
    <n v="923266000"/>
    <n v="0.32350733691062766"/>
    <x v="5"/>
    <x v="33"/>
  </r>
  <r>
    <n v="171"/>
    <x v="39"/>
    <x v="1"/>
    <x v="1"/>
    <n v="2879000000"/>
    <n v="1289000000"/>
    <n v="1590000000"/>
    <n v="0.55227509551927745"/>
    <n v="234000000"/>
    <s v=" $-   "/>
    <n v="407000000"/>
    <n v="641000000"/>
    <n v="949000000"/>
    <n v="0.32962834317471346"/>
    <x v="5"/>
    <x v="33"/>
  </r>
  <r>
    <n v="172"/>
    <x v="39"/>
    <x v="2"/>
    <x v="2"/>
    <n v="3011000000"/>
    <n v="1350000000"/>
    <n v="1661000000"/>
    <n v="0.55164397210229166"/>
    <n v="236000000"/>
    <s v=" $-   "/>
    <n v="424000000"/>
    <n v="660000000"/>
    <n v="1001000000"/>
    <n v="0.33244769179674527"/>
    <x v="5"/>
    <x v="33"/>
  </r>
  <r>
    <n v="173"/>
    <x v="39"/>
    <x v="3"/>
    <x v="3"/>
    <n v="3159000000"/>
    <n v="1404000000"/>
    <n v="1755000000"/>
    <n v="0.55555555555555558"/>
    <n v="243000000"/>
    <s v=" $-   "/>
    <n v="440000000"/>
    <n v="683000000"/>
    <n v="1072000000"/>
    <n v="0.33934789490345046"/>
    <x v="5"/>
    <x v="33"/>
  </r>
  <r>
    <n v="174"/>
    <x v="40"/>
    <x v="0"/>
    <x v="0"/>
    <n v="33781000000"/>
    <n v="480000000"/>
    <n v="33301000000"/>
    <n v="0.98579082916432315"/>
    <n v="23392000000"/>
    <s v=" $-   "/>
    <n v="1712000000"/>
    <n v="25104000000"/>
    <n v="8197000000"/>
    <n v="0.24265119445842337"/>
    <x v="6"/>
    <x v="34"/>
  </r>
  <r>
    <n v="175"/>
    <x v="40"/>
    <x v="1"/>
    <x v="1"/>
    <n v="34828000000"/>
    <n v="442000000"/>
    <n v="34386000000"/>
    <n v="0.98730906167451471"/>
    <n v="23150000000"/>
    <s v=" $-   "/>
    <n v="1832000000"/>
    <n v="24982000000"/>
    <n v="9404000000"/>
    <n v="0.27001263351326521"/>
    <x v="6"/>
    <x v="34"/>
  </r>
  <r>
    <n v="176"/>
    <x v="40"/>
    <x v="2"/>
    <x v="2"/>
    <n v="35895000000"/>
    <n v="373000000"/>
    <n v="35522000000"/>
    <n v="0.98960858058225376"/>
    <n v="23153000000"/>
    <s v=" $-   "/>
    <n v="2044000000"/>
    <n v="25197000000"/>
    <n v="10325000000"/>
    <n v="0.28764451873519986"/>
    <x v="6"/>
    <x v="34"/>
  </r>
  <r>
    <n v="177"/>
    <x v="40"/>
    <x v="3"/>
    <x v="3"/>
    <n v="34441000000"/>
    <n v="475000000"/>
    <n v="33966000000"/>
    <n v="0.98620829824917977"/>
    <n v="22892000000"/>
    <s v=" $-   "/>
    <n v="1988000000"/>
    <n v="24880000000"/>
    <n v="9086000000"/>
    <n v="0.26381347812200573"/>
    <x v="6"/>
    <x v="34"/>
  </r>
  <r>
    <n v="178"/>
    <x v="41"/>
    <x v="0"/>
    <x v="34"/>
    <n v="2089100000"/>
    <n v="1251500000"/>
    <n v="837600000"/>
    <n v="0.40093820305394667"/>
    <n v="607600000"/>
    <s v=" $-   "/>
    <s v=" $-   "/>
    <n v="607600000"/>
    <n v="230000000"/>
    <n v="0.11009525633047725"/>
    <x v="0"/>
    <x v="21"/>
  </r>
  <r>
    <n v="179"/>
    <x v="41"/>
    <x v="1"/>
    <x v="35"/>
    <n v="2393500000"/>
    <n v="1414300000"/>
    <n v="979200000"/>
    <n v="0.4091080008355964"/>
    <n v="680300000"/>
    <s v=" $-   "/>
    <s v=" $-   "/>
    <n v="680300000"/>
    <n v="298900000"/>
    <n v="0.12487988301650303"/>
    <x v="0"/>
    <x v="21"/>
  </r>
  <r>
    <n v="180"/>
    <x v="41"/>
    <x v="2"/>
    <x v="36"/>
    <n v="2706700000"/>
    <n v="1561100000"/>
    <n v="1145600000"/>
    <n v="0.42324601913769533"/>
    <n v="756900000"/>
    <s v=" $-   "/>
    <s v=" $-   "/>
    <n v="756900000"/>
    <n v="388700000"/>
    <n v="0.14360660582997747"/>
    <x v="0"/>
    <x v="21"/>
  </r>
  <r>
    <n v="181"/>
    <x v="41"/>
    <x v="3"/>
    <x v="37"/>
    <n v="3291300000"/>
    <n v="1855100000"/>
    <n v="1436200000"/>
    <n v="0.43636253152249871"/>
    <n v="946000000"/>
    <s v=" $-   "/>
    <s v=" $-   "/>
    <n v="946000000"/>
    <n v="490200000"/>
    <n v="0.14893810956157141"/>
    <x v="0"/>
    <x v="21"/>
  </r>
  <r>
    <n v="182"/>
    <x v="42"/>
    <x v="0"/>
    <x v="34"/>
    <n v="9147530000"/>
    <n v="4406595000"/>
    <n v="4740935000"/>
    <n v="0.51827487857377896"/>
    <n v="2967837000"/>
    <s v=" $-   "/>
    <s v=" $-   "/>
    <n v="2967837000"/>
    <n v="1773098000"/>
    <n v="0.19383352664599077"/>
    <x v="1"/>
    <x v="25"/>
  </r>
  <r>
    <n v="183"/>
    <x v="42"/>
    <x v="1"/>
    <x v="38"/>
    <n v="9475313000"/>
    <n v="4540406000"/>
    <n v="4934907000"/>
    <n v="0.52081730703777285"/>
    <n v="3104684000"/>
    <s v=" $-   "/>
    <s v=" $-   "/>
    <n v="3104684000"/>
    <n v="1830223000"/>
    <n v="0.19315699650238466"/>
    <x v="1"/>
    <x v="25"/>
  </r>
  <r>
    <n v="184"/>
    <x v="42"/>
    <x v="2"/>
    <x v="39"/>
    <n v="10187340000"/>
    <n v="4860309000"/>
    <n v="5327031000"/>
    <n v="0.52290696099276168"/>
    <n v="3373980000"/>
    <s v=" $-   "/>
    <s v=" $-   "/>
    <n v="3373980000"/>
    <n v="1953051000"/>
    <n v="0.19171353856845849"/>
    <x v="1"/>
    <x v="25"/>
  </r>
  <r>
    <n v="185"/>
    <x v="42"/>
    <x v="3"/>
    <x v="40"/>
    <n v="10635676000"/>
    <n v="5026940000"/>
    <n v="5608736000"/>
    <n v="0.5273511528557282"/>
    <n v="3548341000"/>
    <s v=" $-   "/>
    <s v=" $-   "/>
    <n v="3548341000"/>
    <n v="2060395000"/>
    <n v="0.19372487465770863"/>
    <x v="1"/>
    <x v="25"/>
  </r>
  <r>
    <n v="186"/>
    <x v="43"/>
    <x v="0"/>
    <x v="1"/>
    <n v="86623000000"/>
    <n v="73268000000"/>
    <n v="13355000000"/>
    <n v="0.15417383373930715"/>
    <n v="3742000000"/>
    <n v="3071000000"/>
    <s v=" $-   "/>
    <n v="6813000000"/>
    <n v="6542000000"/>
    <n v="7.5522667190007275E-2"/>
    <x v="0"/>
    <x v="30"/>
  </r>
  <r>
    <n v="187"/>
    <x v="43"/>
    <x v="1"/>
    <x v="2"/>
    <n v="90762000000"/>
    <n v="76752000000"/>
    <n v="14010000000"/>
    <n v="0.15435975408210489"/>
    <n v="3480000000"/>
    <n v="3047000000"/>
    <s v=" $-   "/>
    <n v="6527000000"/>
    <n v="7483000000"/>
    <n v="8.2446398272404756E-2"/>
    <x v="0"/>
    <x v="30"/>
  </r>
  <r>
    <n v="188"/>
    <x v="43"/>
    <x v="2"/>
    <x v="3"/>
    <n v="96114000000"/>
    <n v="82088000000"/>
    <n v="14026000000"/>
    <n v="0.14593087375408365"/>
    <n v="3251000000"/>
    <n v="3331000000"/>
    <s v=" $-   "/>
    <n v="6582000000"/>
    <n v="7444000000"/>
    <n v="7.7449695153671685E-2"/>
    <x v="0"/>
    <x v="30"/>
  </r>
  <r>
    <n v="189"/>
    <x v="43"/>
    <x v="3"/>
    <x v="28"/>
    <n v="94571000000"/>
    <n v="80790000000"/>
    <n v="13781000000"/>
    <n v="0.14572120417464129"/>
    <n v="3313000000"/>
    <n v="4627000000"/>
    <s v=" $-   "/>
    <n v="7940000000"/>
    <n v="5841000000"/>
    <n v="6.1763119772446098E-2"/>
    <x v="0"/>
    <x v="30"/>
  </r>
  <r>
    <n v="190"/>
    <x v="44"/>
    <x v="0"/>
    <x v="0"/>
    <n v="100078000000"/>
    <n v="3753000000"/>
    <n v="96325000000"/>
    <n v="0.962499250584544"/>
    <n v="70829000000"/>
    <s v=" $-   "/>
    <n v="9433000000"/>
    <n v="80262000000"/>
    <n v="16063000000"/>
    <n v="0.16050480625112412"/>
    <x v="6"/>
    <x v="35"/>
  </r>
  <r>
    <n v="191"/>
    <x v="44"/>
    <x v="1"/>
    <x v="1"/>
    <n v="101697000000"/>
    <n v="3034000000"/>
    <n v="98663000000"/>
    <n v="0.97016627825796242"/>
    <n v="68128000000"/>
    <s v=" $-   "/>
    <n v="4642000000"/>
    <n v="72770000000"/>
    <n v="25893000000"/>
    <n v="0.25460928050974957"/>
    <x v="6"/>
    <x v="35"/>
  </r>
  <r>
    <n v="192"/>
    <x v="44"/>
    <x v="2"/>
    <x v="2"/>
    <n v="95181000000"/>
    <n v="2656000000"/>
    <n v="92525000000"/>
    <n v="0.97209527111503347"/>
    <n v="74181000000"/>
    <s v=" $-   "/>
    <n v="3211000000"/>
    <n v="77392000000"/>
    <n v="15133000000"/>
    <n v="0.15899181559344827"/>
    <x v="6"/>
    <x v="35"/>
  </r>
  <r>
    <n v="193"/>
    <x v="44"/>
    <x v="3"/>
    <x v="3"/>
    <n v="93056000000"/>
    <n v="2204000000"/>
    <n v="90852000000"/>
    <n v="0.97631533700137552"/>
    <n v="56358000000"/>
    <s v=" $-   "/>
    <n v="3995000000"/>
    <n v="60353000000"/>
    <n v="30499000000"/>
    <n v="0.3277488823933975"/>
    <x v="6"/>
    <x v="35"/>
  </r>
  <r>
    <n v="194"/>
    <x v="45"/>
    <x v="0"/>
    <x v="0"/>
    <n v="13936000000"/>
    <n v="6802000000"/>
    <n v="7134000000"/>
    <n v="0.51191159586681967"/>
    <n v="3283000000"/>
    <n v="1081000000"/>
    <s v=" $-   "/>
    <n v="4364000000"/>
    <n v="2770000000"/>
    <n v="0.19876578645235363"/>
    <x v="3"/>
    <x v="5"/>
  </r>
  <r>
    <n v="195"/>
    <x v="45"/>
    <x v="1"/>
    <x v="1"/>
    <n v="9413000000"/>
    <n v="5251000000"/>
    <n v="4162000000"/>
    <n v="0.44215446722617657"/>
    <n v="3084000000"/>
    <n v="582000000"/>
    <s v=" $-   "/>
    <n v="3666000000"/>
    <n v="496000000"/>
    <n v="5.2693084032720702E-2"/>
    <x v="3"/>
    <x v="5"/>
  </r>
  <r>
    <n v="196"/>
    <x v="45"/>
    <x v="2"/>
    <x v="2"/>
    <n v="10719000000"/>
    <n v="6138000000"/>
    <n v="4581000000"/>
    <n v="0.42737195633921077"/>
    <n v="3315000000"/>
    <n v="610000000"/>
    <s v=" $-   "/>
    <n v="3925000000"/>
    <n v="656000000"/>
    <n v="6.1199738781602758E-2"/>
    <x v="3"/>
    <x v="5"/>
  </r>
  <r>
    <n v="197"/>
    <x v="45"/>
    <x v="3"/>
    <x v="3"/>
    <n v="9968000000"/>
    <n v="5822000000"/>
    <n v="4146000000"/>
    <n v="0.4159309791332263"/>
    <n v="3094000000"/>
    <n v="603000000"/>
    <s v=" $-   "/>
    <n v="3697000000"/>
    <n v="449000000"/>
    <n v="4.5044141252006419E-2"/>
    <x v="3"/>
    <x v="5"/>
  </r>
  <r>
    <n v="198"/>
    <x v="46"/>
    <x v="0"/>
    <x v="41"/>
    <n v="10914585000"/>
    <n v="6525830000"/>
    <n v="4388755000"/>
    <n v="0.40210003403702477"/>
    <n v="2750537000"/>
    <s v=" $-   "/>
    <s v=" $-   "/>
    <n v="2750537000"/>
    <n v="1638218000"/>
    <n v="0.15009439204513961"/>
    <x v="1"/>
    <x v="25"/>
  </r>
  <r>
    <n v="199"/>
    <x v="46"/>
    <x v="1"/>
    <x v="42"/>
    <n v="11503963000"/>
    <n v="6938381000"/>
    <n v="4565582000"/>
    <n v="0.3968703654557999"/>
    <n v="2950995000"/>
    <s v=" $-   "/>
    <s v=" $-   "/>
    <n v="2950995000"/>
    <n v="1614587000"/>
    <n v="0.14035050356125103"/>
    <x v="1"/>
    <x v="25"/>
  </r>
  <r>
    <n v="200"/>
    <x v="46"/>
    <x v="2"/>
    <x v="43"/>
    <n v="11881176000"/>
    <n v="7261397000"/>
    <n v="4619779000"/>
    <n v="0.38883179577509841"/>
    <n v="3065486000"/>
    <s v=" $-   "/>
    <s v=" $-   "/>
    <n v="3065486000"/>
    <n v="1554293000"/>
    <n v="0.13081979426952348"/>
    <x v="1"/>
    <x v="25"/>
  </r>
  <r>
    <n v="201"/>
    <x v="46"/>
    <x v="3"/>
    <x v="44"/>
    <n v="12103887000"/>
    <n v="7483577000"/>
    <n v="4620310000"/>
    <n v="0.38172117766796732"/>
    <n v="3205407000"/>
    <s v=" $-   "/>
    <s v=" $-   "/>
    <n v="3205407000"/>
    <n v="1414903000"/>
    <n v="0.11689658041255672"/>
    <x v="1"/>
    <x v="25"/>
  </r>
  <r>
    <n v="202"/>
    <x v="47"/>
    <x v="0"/>
    <x v="0"/>
    <n v="10737000000"/>
    <n v="429000000"/>
    <n v="10308000000"/>
    <n v="0.96004470522492313"/>
    <n v="5650000000"/>
    <s v=" $-   "/>
    <n v="1167000000"/>
    <n v="6817000000"/>
    <n v="3491000000"/>
    <n v="0.32513737543075349"/>
    <x v="6"/>
    <x v="35"/>
  </r>
  <r>
    <n v="203"/>
    <x v="47"/>
    <x v="1"/>
    <x v="1"/>
    <n v="10543000000"/>
    <n v="301000000"/>
    <n v="10242000000"/>
    <n v="0.97145025135160767"/>
    <n v="5625000000"/>
    <s v=" $-   "/>
    <n v="698000000"/>
    <n v="6323000000"/>
    <n v="3919000000"/>
    <n v="0.37171583040880207"/>
    <x v="6"/>
    <x v="35"/>
  </r>
  <r>
    <n v="204"/>
    <x v="47"/>
    <x v="2"/>
    <x v="2"/>
    <n v="9998000000"/>
    <n v="239000000"/>
    <n v="9759000000"/>
    <n v="0.9760952190438088"/>
    <n v="5715000000"/>
    <s v=" $-   "/>
    <n v="342000000"/>
    <n v="6057000000"/>
    <n v="3702000000"/>
    <n v="0.37027405481096221"/>
    <x v="6"/>
    <x v="35"/>
  </r>
  <r>
    <n v="205"/>
    <x v="47"/>
    <x v="3"/>
    <x v="3"/>
    <n v="10346000000"/>
    <n v="233000000"/>
    <n v="10113000000"/>
    <n v="0.9774792190218442"/>
    <n v="5996000000"/>
    <s v=" $-   "/>
    <n v="533000000"/>
    <n v="6529000000"/>
    <n v="3584000000"/>
    <n v="0.34641407307171856"/>
    <x v="6"/>
    <x v="35"/>
  </r>
  <r>
    <n v="206"/>
    <x v="48"/>
    <x v="0"/>
    <x v="45"/>
    <n v="45457000000"/>
    <n v="34473000000"/>
    <n v="10984000000"/>
    <n v="0.24163495171260752"/>
    <n v="8755000000"/>
    <s v=" $-   "/>
    <s v=" $-   "/>
    <n v="8755000000"/>
    <n v="2229000000"/>
    <n v="4.9035352090987083E-2"/>
    <x v="1"/>
    <x v="36"/>
  </r>
  <r>
    <n v="207"/>
    <x v="48"/>
    <x v="1"/>
    <x v="46"/>
    <n v="40611000000"/>
    <n v="31212000000"/>
    <n v="9399000000"/>
    <n v="0.23143975770111547"/>
    <n v="8106000000"/>
    <s v=" $-   "/>
    <s v=" $-   "/>
    <n v="8106000000"/>
    <n v="1293000000"/>
    <n v="3.1838664401270589E-2"/>
    <x v="1"/>
    <x v="36"/>
  </r>
  <r>
    <n v="208"/>
    <x v="48"/>
    <x v="2"/>
    <x v="26"/>
    <n v="40339000000"/>
    <n v="31292000000"/>
    <n v="9047000000"/>
    <n v="0.22427427551501034"/>
    <n v="7592000000"/>
    <s v=" $-   "/>
    <s v=" $-   "/>
    <n v="7592000000"/>
    <n v="1455000000"/>
    <n v="3.6069312575919082E-2"/>
    <x v="1"/>
    <x v="36"/>
  </r>
  <r>
    <n v="209"/>
    <x v="48"/>
    <x v="3"/>
    <x v="47"/>
    <n v="39528000000"/>
    <n v="30337000000"/>
    <n v="9191000000"/>
    <n v="0.23251872090669901"/>
    <n v="7618000000"/>
    <s v=" $-   "/>
    <s v=" $-   "/>
    <n v="7618000000"/>
    <n v="1573000000"/>
    <n v="3.979457599676179E-2"/>
    <x v="1"/>
    <x v="36"/>
  </r>
  <r>
    <n v="210"/>
    <x v="49"/>
    <x v="0"/>
    <x v="1"/>
    <n v="3049500000"/>
    <n v="1194400000"/>
    <n v="1855100000"/>
    <n v="0.60832923430070496"/>
    <n v="920300000"/>
    <n v="295700000"/>
    <s v=" $-   "/>
    <n v="1216000000"/>
    <n v="639100000"/>
    <n v="0.20957534021970814"/>
    <x v="3"/>
    <x v="5"/>
  </r>
  <r>
    <n v="211"/>
    <x v="49"/>
    <x v="1"/>
    <x v="2"/>
    <n v="3323600000"/>
    <n v="1258600000"/>
    <n v="2065000000"/>
    <n v="0.62131423757371529"/>
    <n v="981500000"/>
    <n v="302000000"/>
    <s v=" $-   "/>
    <n v="1283500000"/>
    <n v="781500000"/>
    <n v="0.23513659886869659"/>
    <x v="3"/>
    <x v="5"/>
  </r>
  <r>
    <n v="212"/>
    <x v="49"/>
    <x v="2"/>
    <x v="3"/>
    <n v="3416000000"/>
    <n v="1301200000"/>
    <n v="2114800000"/>
    <n v="0.61908665105386418"/>
    <n v="1012100000"/>
    <n v="259200000"/>
    <s v=" $-   "/>
    <n v="1271300000"/>
    <n v="843500000"/>
    <n v="0.24692622950819673"/>
    <x v="3"/>
    <x v="5"/>
  </r>
  <r>
    <n v="213"/>
    <x v="49"/>
    <x v="3"/>
    <x v="28"/>
    <n v="3714000000"/>
    <n v="1371700000"/>
    <n v="2342300000"/>
    <n v="0.63066774367259026"/>
    <n v="1101900000"/>
    <n v="292800000"/>
    <s v=" $-   "/>
    <n v="1394700000"/>
    <n v="947600000"/>
    <n v="0.25514270328486804"/>
    <x v="3"/>
    <x v="5"/>
  </r>
  <r>
    <n v="214"/>
    <x v="50"/>
    <x v="0"/>
    <x v="12"/>
    <n v="8054000000"/>
    <n v="3883000000"/>
    <n v="4171000000"/>
    <n v="0.51787931462627268"/>
    <n v="2422000000"/>
    <n v="494000000"/>
    <s v=" $-   "/>
    <n v="2916000000"/>
    <n v="1255000000"/>
    <n v="0.1558231934442513"/>
    <x v="3"/>
    <x v="5"/>
  </r>
  <r>
    <n v="215"/>
    <x v="50"/>
    <x v="1"/>
    <x v="13"/>
    <n v="8446000000"/>
    <n v="4145000000"/>
    <n v="4301000000"/>
    <n v="0.50923514089509825"/>
    <n v="2145000000"/>
    <n v="550000000"/>
    <s v=" $-   "/>
    <n v="2695000000"/>
    <n v="1606000000"/>
    <n v="0.19014918304522851"/>
    <x v="3"/>
    <x v="5"/>
  </r>
  <r>
    <n v="216"/>
    <x v="50"/>
    <x v="2"/>
    <x v="14"/>
    <n v="10282000000"/>
    <n v="5587000000"/>
    <n v="4695000000"/>
    <n v="0.45662322505349151"/>
    <n v="2563000000"/>
    <n v="632000000"/>
    <s v=" $-   "/>
    <n v="3195000000"/>
    <n v="1500000000"/>
    <n v="0.14588601439408674"/>
    <x v="3"/>
    <x v="5"/>
  </r>
  <r>
    <n v="217"/>
    <x v="50"/>
    <x v="3"/>
    <x v="15"/>
    <n v="12483000000"/>
    <n v="6492000000"/>
    <n v="5991000000"/>
    <n v="0.47993270848353764"/>
    <n v="3005000000"/>
    <n v="828000000"/>
    <s v=" $-   "/>
    <n v="3833000000"/>
    <n v="2158000000"/>
    <n v="0.17287511014980372"/>
    <x v="3"/>
    <x v="5"/>
  </r>
  <r>
    <n v="218"/>
    <x v="51"/>
    <x v="0"/>
    <x v="1"/>
    <n v="22364000000"/>
    <n v="18553000000"/>
    <n v="3811000000"/>
    <n v="0.170407798247183"/>
    <n v="1306000000"/>
    <n v="556000000"/>
    <s v=" $-   "/>
    <n v="1862000000"/>
    <n v="1949000000"/>
    <n v="8.7148989447326061E-2"/>
    <x v="9"/>
    <x v="37"/>
  </r>
  <r>
    <n v="219"/>
    <x v="51"/>
    <x v="1"/>
    <x v="2"/>
    <n v="24551000000"/>
    <n v="19746000000"/>
    <n v="4805000000"/>
    <n v="0.1957150421571423"/>
    <n v="1333000000"/>
    <n v="613000000"/>
    <s v=" $-   "/>
    <n v="1946000000"/>
    <n v="2859000000"/>
    <n v="0.11645146837196041"/>
    <x v="9"/>
    <x v="37"/>
  </r>
  <r>
    <n v="220"/>
    <x v="51"/>
    <x v="2"/>
    <x v="3"/>
    <n v="15742000000"/>
    <n v="14415000000"/>
    <n v="1327000000"/>
    <n v="8.4296785668911189E-2"/>
    <n v="969000000"/>
    <n v="466000000"/>
    <s v=" $-   "/>
    <n v="1435000000"/>
    <n v="-108000000"/>
    <n v="-6.8606276203786046E-3"/>
    <x v="9"/>
    <x v="37"/>
  </r>
  <r>
    <n v="221"/>
    <x v="51"/>
    <x v="3"/>
    <x v="28"/>
    <n v="9841000000"/>
    <n v="9973000000"/>
    <n v="-132000000"/>
    <n v="-1.341327100904377E-2"/>
    <n v="815000000"/>
    <n v="384000000"/>
    <s v=" $-   "/>
    <n v="1199000000"/>
    <n v="-1331000000"/>
    <n v="-0.13525048267452494"/>
    <x v="9"/>
    <x v="37"/>
  </r>
  <r>
    <n v="222"/>
    <x v="52"/>
    <x v="0"/>
    <x v="1"/>
    <n v="6932200000"/>
    <n v="857700000"/>
    <n v="6074500000"/>
    <n v="0.87627304463229572"/>
    <n v="1797000000"/>
    <n v="1444100000"/>
    <n v="342900000"/>
    <n v="3584000000"/>
    <n v="2490500000"/>
    <n v="0.35926545685352412"/>
    <x v="3"/>
    <x v="19"/>
  </r>
  <r>
    <n v="223"/>
    <x v="52"/>
    <x v="1"/>
    <x v="2"/>
    <n v="9703300000"/>
    <n v="1171000000"/>
    <n v="8532300000"/>
    <n v="0.87931940679974852"/>
    <n v="2193400000"/>
    <n v="1893400000"/>
    <n v="489800000"/>
    <n v="4576600000"/>
    <n v="3955700000"/>
    <n v="0.40766543340925254"/>
    <x v="3"/>
    <x v="19"/>
  </r>
  <r>
    <n v="224"/>
    <x v="52"/>
    <x v="2"/>
    <x v="3"/>
    <n v="10763800000"/>
    <n v="1240400000"/>
    <n v="9523400000"/>
    <n v="0.88476188706590608"/>
    <n v="2143600000"/>
    <n v="2012800000"/>
    <n v="382600000"/>
    <n v="4539000000"/>
    <n v="4984400000"/>
    <n v="0.46307066277708614"/>
    <x v="3"/>
    <x v="19"/>
  </r>
  <r>
    <n v="225"/>
    <x v="52"/>
    <x v="3"/>
    <x v="28"/>
    <n v="11448800000"/>
    <n v="1478700000"/>
    <n v="9970100000"/>
    <n v="0.87084235902452656"/>
    <n v="1972900000"/>
    <n v="1973300000"/>
    <n v="385600000"/>
    <n v="4331800000"/>
    <n v="5638300000"/>
    <n v="0.49247956117671721"/>
    <x v="3"/>
    <x v="19"/>
  </r>
  <r>
    <n v="230"/>
    <x v="53"/>
    <x v="0"/>
    <x v="0"/>
    <n v="8735700000"/>
    <n v="7174000000"/>
    <n v="1561700000"/>
    <n v="0.17877216479503644"/>
    <n v="488300000"/>
    <s v=" $-   "/>
    <n v="282900000"/>
    <n v="771200000"/>
    <n v="790500000"/>
    <n v="9.0490744874480583E-2"/>
    <x v="8"/>
    <x v="38"/>
  </r>
  <r>
    <n v="231"/>
    <x v="53"/>
    <x v="1"/>
    <x v="1"/>
    <n v="8468100000"/>
    <n v="6875400000"/>
    <n v="1592700000"/>
    <n v="0.1880823325185107"/>
    <n v="497400000"/>
    <s v=" $-   "/>
    <n v="299900000"/>
    <n v="797300000"/>
    <n v="795400000"/>
    <n v="9.3928980526918671E-2"/>
    <x v="8"/>
    <x v="38"/>
  </r>
  <r>
    <n v="232"/>
    <x v="53"/>
    <x v="2"/>
    <x v="2"/>
    <n v="8570000000"/>
    <n v="6903500000"/>
    <n v="1666500000"/>
    <n v="0.19445740956826141"/>
    <n v="547000000"/>
    <s v=" $-   "/>
    <n v="280900000"/>
    <n v="827900000"/>
    <n v="838600000"/>
    <n v="9.7852975495915984E-2"/>
    <x v="8"/>
    <x v="38"/>
  </r>
  <r>
    <n v="233"/>
    <x v="53"/>
    <x v="3"/>
    <x v="3"/>
    <n v="7997000000"/>
    <n v="6460300000"/>
    <n v="1536700000"/>
    <n v="0.19215955983493815"/>
    <n v="646000000"/>
    <s v=" $-   "/>
    <n v="285500000"/>
    <n v="931500000"/>
    <n v="605200000"/>
    <n v="7.5678379392272108E-2"/>
    <x v="8"/>
    <x v="38"/>
  </r>
  <r>
    <n v="234"/>
    <x v="54"/>
    <x v="0"/>
    <x v="0"/>
    <n v="17621000000"/>
    <n v="4610000000"/>
    <n v="13011000000"/>
    <n v="0.73838034163781852"/>
    <n v="5017000000"/>
    <n v="3904000000"/>
    <s v=" $-   "/>
    <n v="8921000000"/>
    <n v="4090000000"/>
    <n v="0.23210941490267295"/>
    <x v="3"/>
    <x v="4"/>
  </r>
  <r>
    <n v="235"/>
    <x v="54"/>
    <x v="1"/>
    <x v="1"/>
    <n v="16385000000"/>
    <n v="4619000000"/>
    <n v="11766000000"/>
    <n v="0.71809581934696376"/>
    <n v="4939000000"/>
    <n v="3731000000"/>
    <s v=" $-   "/>
    <n v="8670000000"/>
    <n v="3096000000"/>
    <n v="0.1889533109551419"/>
    <x v="3"/>
    <x v="4"/>
  </r>
  <r>
    <n v="236"/>
    <x v="54"/>
    <x v="2"/>
    <x v="2"/>
    <n v="15879000000"/>
    <n v="3932000000"/>
    <n v="11947000000"/>
    <n v="0.75237735373764092"/>
    <n v="4822000000"/>
    <n v="4534000000"/>
    <s v=" $-   "/>
    <n v="9356000000"/>
    <n v="2591000000"/>
    <n v="0.16317148435039991"/>
    <x v="3"/>
    <x v="4"/>
  </r>
  <r>
    <n v="237"/>
    <x v="54"/>
    <x v="3"/>
    <x v="3"/>
    <n v="16560000000"/>
    <n v="3909000000"/>
    <n v="12651000000"/>
    <n v="0.76394927536231882"/>
    <n v="4841000000"/>
    <n v="5920000000"/>
    <s v=" $-   "/>
    <n v="10761000000"/>
    <n v="1890000000"/>
    <n v="0.11413043478260869"/>
    <x v="3"/>
    <x v="4"/>
  </r>
  <r>
    <n v="238"/>
    <x v="55"/>
    <x v="0"/>
    <x v="0"/>
    <n v="7249000000"/>
    <n v="2349000000"/>
    <n v="4900000000"/>
    <n v="0.67595530417988692"/>
    <n v="2529000000"/>
    <n v="886000000"/>
    <n v="395000000"/>
    <n v="3810000000"/>
    <n v="1090000000"/>
    <n v="0.15036556766450546"/>
    <x v="3"/>
    <x v="5"/>
  </r>
  <r>
    <n v="239"/>
    <x v="55"/>
    <x v="1"/>
    <x v="1"/>
    <n v="7143000000"/>
    <n v="2174000000"/>
    <n v="4969000000"/>
    <n v="0.69564608707825837"/>
    <n v="2678000000"/>
    <n v="861000000"/>
    <n v="410000000"/>
    <n v="3949000000"/>
    <n v="1020000000"/>
    <n v="0.14279714405711885"/>
    <x v="3"/>
    <x v="5"/>
  </r>
  <r>
    <n v="240"/>
    <x v="55"/>
    <x v="2"/>
    <x v="2"/>
    <n v="7380000000"/>
    <n v="2210000000"/>
    <n v="5170000000"/>
    <n v="0.70054200542005418"/>
    <n v="2817000000"/>
    <n v="817000000"/>
    <n v="438000000"/>
    <n v="4072000000"/>
    <n v="1098000000"/>
    <n v="0.14878048780487804"/>
    <x v="3"/>
    <x v="5"/>
  </r>
  <r>
    <n v="241"/>
    <x v="55"/>
    <x v="3"/>
    <x v="3"/>
    <n v="7477000000"/>
    <n v="2173000000"/>
    <n v="5304000000"/>
    <n v="0.709375417948375"/>
    <n v="2996000000"/>
    <n v="876000000"/>
    <n v="495000000"/>
    <n v="4367000000"/>
    <n v="937000000"/>
    <n v="0.1253176407650127"/>
    <x v="3"/>
    <x v="5"/>
  </r>
  <r>
    <n v="242"/>
    <x v="56"/>
    <x v="0"/>
    <x v="1"/>
    <n v="7436600000"/>
    <n v="5879100000"/>
    <n v="1557500000"/>
    <n v="0.20943710835596907"/>
    <n v="702300000"/>
    <s v=" $-   "/>
    <s v=" $-   "/>
    <n v="702300000"/>
    <n v="855200000"/>
    <n v="0.11499878976951833"/>
    <x v="1"/>
    <x v="39"/>
  </r>
  <r>
    <n v="243"/>
    <x v="56"/>
    <x v="1"/>
    <x v="2"/>
    <n v="8305100000"/>
    <n v="6548700000"/>
    <n v="1756400000"/>
    <n v="0.21148450951824782"/>
    <n v="792700000"/>
    <s v=" $-   "/>
    <s v=" $-   "/>
    <n v="792700000"/>
    <n v="963700000"/>
    <n v="0.11603713380934606"/>
    <x v="1"/>
    <x v="39"/>
  </r>
  <r>
    <n v="244"/>
    <x v="56"/>
    <x v="2"/>
    <x v="3"/>
    <n v="8023200000"/>
    <n v="6320100000"/>
    <n v="1703100000"/>
    <n v="0.21227191145677538"/>
    <n v="763400000"/>
    <s v=" $-   "/>
    <s v=" $-   "/>
    <n v="763400000"/>
    <n v="939700000"/>
    <n v="0.11712284375311596"/>
    <x v="1"/>
    <x v="39"/>
  </r>
  <r>
    <n v="245"/>
    <x v="56"/>
    <x v="3"/>
    <x v="28"/>
    <n v="9071000000"/>
    <n v="7137900000"/>
    <n v="1933100000"/>
    <n v="0.21310770587586814"/>
    <n v="1707200000"/>
    <s v=" $-   "/>
    <s v=" $-   "/>
    <n v="1707200000"/>
    <n v="225900000"/>
    <n v="2.4903538749862199E-2"/>
    <x v="1"/>
    <x v="39"/>
  </r>
  <r>
    <n v="246"/>
    <x v="57"/>
    <x v="0"/>
    <x v="0"/>
    <n v="1847186000"/>
    <n v="667208000"/>
    <n v="1179978000"/>
    <n v="0.6387976089034888"/>
    <n v="93782000"/>
    <s v=" $-   "/>
    <n v="445875000"/>
    <n v="539657000"/>
    <n v="640321000"/>
    <n v="0.34664673725331396"/>
    <x v="7"/>
    <x v="14"/>
  </r>
  <r>
    <n v="247"/>
    <x v="57"/>
    <x v="1"/>
    <x v="1"/>
    <n v="2135539000"/>
    <n v="771403000"/>
    <n v="1364136000"/>
    <n v="0.63877831310971134"/>
    <n v="117073000"/>
    <s v=" $-   "/>
    <n v="560637000"/>
    <n v="677710000"/>
    <n v="686426000"/>
    <n v="0.3214298591596782"/>
    <x v="7"/>
    <x v="14"/>
  </r>
  <r>
    <n v="248"/>
    <x v="57"/>
    <x v="2"/>
    <x v="2"/>
    <n v="2396998000"/>
    <n v="864526000"/>
    <n v="1532472000"/>
    <n v="0.63932969489336244"/>
    <n v="102077000"/>
    <s v=" $-   "/>
    <n v="628573000"/>
    <n v="730650000"/>
    <n v="801822000"/>
    <n v="0.33451091740585515"/>
    <x v="7"/>
    <x v="14"/>
  </r>
  <r>
    <n v="249"/>
    <x v="57"/>
    <x v="3"/>
    <x v="3"/>
    <n v="2490821000"/>
    <n v="904336000"/>
    <n v="1586485000"/>
    <n v="0.63693256159314537"/>
    <n v="97578000"/>
    <s v=" $-   "/>
    <n v="639542000"/>
    <n v="737120000"/>
    <n v="849365000"/>
    <n v="0.34099800828722737"/>
    <x v="7"/>
    <x v="14"/>
  </r>
  <r>
    <n v="254"/>
    <x v="58"/>
    <x v="0"/>
    <x v="48"/>
    <n v="13469300000"/>
    <n v="10104400000"/>
    <n v="3364900000"/>
    <n v="0.24981996094823045"/>
    <n v="2065900000"/>
    <s v=" $-   "/>
    <s v=" $-   "/>
    <n v="2065900000"/>
    <n v="1299000000"/>
    <n v="9.6441537422137749E-2"/>
    <x v="4"/>
    <x v="40"/>
  </r>
  <r>
    <n v="255"/>
    <x v="58"/>
    <x v="1"/>
    <x v="49"/>
    <n v="11838200000"/>
    <n v="8910800000"/>
    <n v="2927400000"/>
    <n v="0.24728421550573565"/>
    <n v="1778900000"/>
    <s v=" $-   "/>
    <s v=" $-   "/>
    <n v="1778900000"/>
    <n v="1148500000"/>
    <n v="9.7016438309878189E-2"/>
    <x v="4"/>
    <x v="40"/>
  </r>
  <r>
    <n v="256"/>
    <x v="58"/>
    <x v="2"/>
    <x v="50"/>
    <n v="11937000000"/>
    <n v="9061400000"/>
    <n v="2875600000"/>
    <n v="0.24089804808578374"/>
    <n v="1545300000"/>
    <s v=" $-   "/>
    <s v=" $-   "/>
    <n v="1545300000"/>
    <n v="1330300000"/>
    <n v="0.1114434112423557"/>
    <x v="4"/>
    <x v="40"/>
  </r>
  <r>
    <n v="257"/>
    <x v="58"/>
    <x v="3"/>
    <x v="51"/>
    <n v="11642900000"/>
    <n v="8552100000"/>
    <n v="3090800000"/>
    <n v="0.26546650748524847"/>
    <n v="2209400000"/>
    <s v=" $-   "/>
    <s v=" $-   "/>
    <n v="2209400000"/>
    <n v="881400000"/>
    <n v="7.570278882409022E-2"/>
    <x v="4"/>
    <x v="40"/>
  </r>
  <r>
    <n v="258"/>
    <x v="59"/>
    <x v="0"/>
    <x v="52"/>
    <n v="101093000000"/>
    <n v="96172000000"/>
    <n v="4921000000"/>
    <n v="4.8677950006429715E-2"/>
    <n v="2875000000"/>
    <s v=" $-   "/>
    <n v="158000000"/>
    <n v="3033000000"/>
    <n v="1888000000"/>
    <n v="1.8675872711265865E-2"/>
    <x v="3"/>
    <x v="4"/>
  </r>
  <r>
    <n v="259"/>
    <x v="59"/>
    <x v="1"/>
    <x v="53"/>
    <n v="91084000000"/>
    <n v="85923000000"/>
    <n v="5161000000"/>
    <n v="5.6661982345966311E-2"/>
    <n v="3028000000"/>
    <s v=" $-   "/>
    <n v="223000000"/>
    <n v="3251000000"/>
    <n v="1910000000"/>
    <n v="2.0969654384963329E-2"/>
    <x v="3"/>
    <x v="4"/>
  </r>
  <r>
    <n v="260"/>
    <x v="59"/>
    <x v="2"/>
    <x v="54"/>
    <n v="102531000000"/>
    <n v="96819000000"/>
    <n v="5712000000"/>
    <n v="5.570998039617292E-2"/>
    <n v="3240000000"/>
    <s v=" $-   "/>
    <n v="281000000"/>
    <n v="3521000000"/>
    <n v="2191000000"/>
    <n v="2.1369146892159446E-2"/>
    <x v="3"/>
    <x v="4"/>
  </r>
  <r>
    <n v="261"/>
    <x v="59"/>
    <x v="3"/>
    <x v="55"/>
    <n v="121546000000"/>
    <n v="115003000000"/>
    <n v="6543000000"/>
    <n v="5.3831471212545057E-2"/>
    <n v="3648000000"/>
    <s v=" $-   "/>
    <n v="459000000"/>
    <n v="4107000000"/>
    <n v="2436000000"/>
    <n v="2.004179487601402E-2"/>
    <x v="3"/>
    <x v="4"/>
  </r>
  <r>
    <n v="262"/>
    <x v="60"/>
    <x v="0"/>
    <x v="1"/>
    <n v="55656000000"/>
    <n v="41454000000"/>
    <n v="14202000000"/>
    <n v="0.25517464424320824"/>
    <n v="6528000000"/>
    <n v="2046000000"/>
    <s v=" $-   "/>
    <n v="8574000000"/>
    <n v="5628000000"/>
    <n v="0.10112117291936179"/>
    <x v="0"/>
    <x v="41"/>
  </r>
  <r>
    <n v="263"/>
    <x v="60"/>
    <x v="1"/>
    <x v="2"/>
    <n v="55184000000"/>
    <n v="41342000000"/>
    <n v="13842000000"/>
    <n v="0.25083357494926062"/>
    <n v="8148000000"/>
    <n v="2380000000"/>
    <s v=" $-   "/>
    <n v="10528000000"/>
    <n v="3314000000"/>
    <n v="6.0053638735865465E-2"/>
    <x v="0"/>
    <x v="41"/>
  </r>
  <r>
    <n v="264"/>
    <x v="60"/>
    <x v="2"/>
    <x v="3"/>
    <n v="47011000000"/>
    <n v="34133000000"/>
    <n v="12878000000"/>
    <n v="0.27393588734551488"/>
    <n v="6974000000"/>
    <n v="2119000000"/>
    <s v=" $-   "/>
    <n v="9093000000"/>
    <n v="3785000000"/>
    <n v="8.0513071408819206E-2"/>
    <x v="0"/>
    <x v="41"/>
  </r>
  <r>
    <n v="265"/>
    <x v="60"/>
    <x v="3"/>
    <x v="28"/>
    <n v="38537000000"/>
    <n v="28905000000"/>
    <n v="9632000000"/>
    <n v="0.2499416145522485"/>
    <n v="6588000000"/>
    <n v="1951000000"/>
    <s v=" $-   "/>
    <n v="8539000000"/>
    <n v="1093000000"/>
    <n v="2.8362353063289825E-2"/>
    <x v="0"/>
    <x v="41"/>
  </r>
  <r>
    <n v="266"/>
    <x v="61"/>
    <x v="0"/>
    <x v="0"/>
    <n v="17936000000"/>
    <n v="12620000000"/>
    <n v="5316000000"/>
    <n v="0.29638715432649421"/>
    <n v="2096000000"/>
    <s v=" $-   "/>
    <n v="-6000000"/>
    <n v="2090000000"/>
    <n v="3226000000"/>
    <n v="0.17986173059768065"/>
    <x v="6"/>
    <x v="13"/>
  </r>
  <r>
    <n v="267"/>
    <x v="61"/>
    <x v="1"/>
    <x v="1"/>
    <n v="19261000000"/>
    <n v="12522000000"/>
    <n v="6739000000"/>
    <n v="0.34987799179689527"/>
    <n v="2211000000"/>
    <s v=" $-   "/>
    <n v="15000000"/>
    <n v="2226000000"/>
    <n v="4513000000"/>
    <n v="0.2343076683453611"/>
    <x v="6"/>
    <x v="13"/>
  </r>
  <r>
    <n v="268"/>
    <x v="61"/>
    <x v="2"/>
    <x v="2"/>
    <n v="19171000000"/>
    <n v="13241000000"/>
    <n v="5930000000"/>
    <n v="0.30932137082051014"/>
    <n v="2245000000"/>
    <s v=" $-   "/>
    <n v="-82000000"/>
    <n v="2163000000"/>
    <n v="3767000000"/>
    <n v="0.19649470554483334"/>
    <x v="6"/>
    <x v="13"/>
  </r>
  <r>
    <n v="269"/>
    <x v="61"/>
    <x v="3"/>
    <x v="3"/>
    <n v="18987000000"/>
    <n v="12968000000"/>
    <n v="6019000000"/>
    <n v="0.31700637278137678"/>
    <n v="2270000000"/>
    <s v=" $-   "/>
    <n v="120000000"/>
    <n v="2390000000"/>
    <n v="3629000000"/>
    <n v="0.1911307736872597"/>
    <x v="6"/>
    <x v="13"/>
  </r>
  <r>
    <n v="270"/>
    <x v="62"/>
    <x v="0"/>
    <x v="0"/>
    <n v="6514099000"/>
    <n v="5745428000"/>
    <n v="768671000"/>
    <n v="0.11800112340939251"/>
    <s v=" $-   "/>
    <s v=" $-   "/>
    <n v="169645000"/>
    <n v="169645000"/>
    <n v="599026000"/>
    <n v="9.1958381350974241E-2"/>
    <x v="7"/>
    <x v="42"/>
  </r>
  <r>
    <n v="271"/>
    <x v="62"/>
    <x v="1"/>
    <x v="1"/>
    <n v="7184794000"/>
    <n v="6293699000"/>
    <n v="891095000"/>
    <n v="0.12402512862581727"/>
    <s v=" $-   "/>
    <s v=" $-   "/>
    <n v="190390000"/>
    <n v="190390000"/>
    <n v="700705000"/>
    <n v="9.7526108612160628E-2"/>
    <x v="7"/>
    <x v="42"/>
  </r>
  <r>
    <n v="272"/>
    <x v="62"/>
    <x v="2"/>
    <x v="2"/>
    <n v="9049918000"/>
    <n v="8050222000"/>
    <n v="999696000"/>
    <n v="0.11046464730398664"/>
    <s v=" $-   "/>
    <s v=" $-   "/>
    <n v="265101000"/>
    <n v="265101000"/>
    <n v="734595000"/>
    <n v="8.1171453708199351E-2"/>
    <x v="7"/>
    <x v="42"/>
  </r>
  <r>
    <n v="273"/>
    <x v="62"/>
    <x v="3"/>
    <x v="3"/>
    <n v="10855810000"/>
    <n v="9716541000"/>
    <n v="1139269000"/>
    <n v="0.10494555450030907"/>
    <s v=" $-   "/>
    <s v=" $-   "/>
    <n v="314096000"/>
    <n v="314096000"/>
    <n v="825173000"/>
    <n v="7.6012107802181511E-2"/>
    <x v="7"/>
    <x v="42"/>
  </r>
  <r>
    <n v="274"/>
    <x v="63"/>
    <x v="0"/>
    <x v="0"/>
    <n v="2432680000"/>
    <n v="728989000"/>
    <n v="1703691000"/>
    <n v="0.70033502145781612"/>
    <n v="212572000"/>
    <s v=" $-   "/>
    <n v="622592000"/>
    <n v="835164000"/>
    <n v="868527000"/>
    <n v="0.35702476281302925"/>
    <x v="7"/>
    <x v="14"/>
  </r>
  <r>
    <n v="275"/>
    <x v="63"/>
    <x v="1"/>
    <x v="1"/>
    <n v="2865751000"/>
    <n v="991017000"/>
    <n v="1874734000"/>
    <n v="0.65418593590301466"/>
    <n v="213519000"/>
    <s v=" $-   "/>
    <n v="741342000"/>
    <n v="954861000"/>
    <n v="919873000"/>
    <n v="0.32098845991853442"/>
    <x v="7"/>
    <x v="14"/>
  </r>
  <r>
    <n v="276"/>
    <x v="63"/>
    <x v="2"/>
    <x v="2"/>
    <n v="3538756000"/>
    <n v="1306606000"/>
    <n v="2232150000"/>
    <n v="0.63077250875731472"/>
    <n v="257296000"/>
    <s v=" $-   "/>
    <n v="985781000"/>
    <n v="1243077000"/>
    <n v="989073000"/>
    <n v="0.2794973713926589"/>
    <x v="7"/>
    <x v="14"/>
  </r>
  <r>
    <n v="277"/>
    <x v="63"/>
    <x v="3"/>
    <x v="3"/>
    <n v="3663851000"/>
    <n v="1321426000"/>
    <n v="2342425000"/>
    <n v="0.6393341323105115"/>
    <n v="310921000"/>
    <s v=" $-   "/>
    <n v="1036178000"/>
    <n v="1347099000"/>
    <n v="995326000"/>
    <n v="0.27166115652628886"/>
    <x v="7"/>
    <x v="14"/>
  </r>
  <r>
    <n v="278"/>
    <x v="64"/>
    <x v="0"/>
    <x v="56"/>
    <n v="15456000000"/>
    <n v="10645000000"/>
    <n v="4811000000"/>
    <n v="0.31127070393374745"/>
    <n v="1879000000"/>
    <s v=" $-   "/>
    <n v="1590000000"/>
    <n v="3469000000"/>
    <n v="1342000000"/>
    <n v="8.6827122153209105E-2"/>
    <x v="1"/>
    <x v="43"/>
  </r>
  <r>
    <n v="279"/>
    <x v="64"/>
    <x v="1"/>
    <x v="57"/>
    <n v="15884000000"/>
    <n v="10421000000"/>
    <n v="5463000000"/>
    <n v="0.34393099974817432"/>
    <n v="2054000000"/>
    <s v=" $-   "/>
    <n v="1637000000"/>
    <n v="3691000000"/>
    <n v="1772000000"/>
    <n v="0.11155880130949383"/>
    <x v="1"/>
    <x v="43"/>
  </r>
  <r>
    <n v="280"/>
    <x v="64"/>
    <x v="2"/>
    <x v="58"/>
    <n v="15714000000"/>
    <n v="9447000000"/>
    <n v="6267000000"/>
    <n v="0.39881634211531114"/>
    <n v="2067000000"/>
    <s v=" $-   "/>
    <n v="1626000000"/>
    <n v="3693000000"/>
    <n v="2574000000"/>
    <n v="0.16380297823596793"/>
    <x v="1"/>
    <x v="43"/>
  </r>
  <r>
    <n v="281"/>
    <x v="64"/>
    <x v="3"/>
    <x v="59"/>
    <n v="16389000000"/>
    <n v="9383000000"/>
    <n v="7006000000"/>
    <n v="0.42748184758069441"/>
    <n v="2197000000"/>
    <s v=" $-   "/>
    <n v="1738000000"/>
    <n v="3935000000"/>
    <n v="3071000000"/>
    <n v="0.18738178046250534"/>
    <x v="1"/>
    <x v="43"/>
  </r>
  <r>
    <n v="282"/>
    <x v="65"/>
    <x v="0"/>
    <x v="1"/>
    <n v="6493900000"/>
    <n v="340400000"/>
    <n v="6153500000"/>
    <n v="0.94758157655646069"/>
    <n v="1684500000"/>
    <n v="2226200000"/>
    <n v="262800000"/>
    <n v="4173500000"/>
    <n v="1980000000"/>
    <n v="0.30490152296770817"/>
    <x v="3"/>
    <x v="19"/>
  </r>
  <r>
    <n v="283"/>
    <x v="65"/>
    <x v="1"/>
    <x v="2"/>
    <n v="7670400000"/>
    <n v="385900000"/>
    <n v="7284500000"/>
    <n v="0.94968971631205679"/>
    <n v="2027900000"/>
    <n v="2430600000"/>
    <n v="258300000"/>
    <n v="4716800000"/>
    <n v="2567700000"/>
    <n v="0.33475438047559447"/>
    <x v="3"/>
    <x v="19"/>
  </r>
  <r>
    <n v="284"/>
    <x v="65"/>
    <x v="2"/>
    <x v="3"/>
    <n v="9256000000"/>
    <n v="420100000"/>
    <n v="8835900000"/>
    <n v="0.95461322385479686"/>
    <n v="2305400000"/>
    <n v="3697300000"/>
    <n v="279000000"/>
    <n v="6281700000"/>
    <n v="2554200000"/>
    <n v="0.27595073465859982"/>
    <x v="3"/>
    <x v="19"/>
  </r>
  <r>
    <n v="285"/>
    <x v="65"/>
    <x v="3"/>
    <x v="28"/>
    <n v="11229200000"/>
    <n v="438000000"/>
    <n v="10791200000"/>
    <n v="0.96099454992341393"/>
    <n v="2657700000"/>
    <n v="4470100000"/>
    <n v="459000000"/>
    <n v="7586800000"/>
    <n v="3204400000"/>
    <n v="0.28536316033199161"/>
    <x v="3"/>
    <x v="19"/>
  </r>
  <r>
    <n v="286"/>
    <x v="66"/>
    <x v="0"/>
    <x v="5"/>
    <n v="2910748000"/>
    <n v="514722000"/>
    <n v="2396026000"/>
    <n v="0.82316504211288644"/>
    <n v="1468434000"/>
    <n v="338786000"/>
    <n v="12794000"/>
    <n v="1820014000"/>
    <n v="576012000"/>
    <n v="0.19789140111064235"/>
    <x v="3"/>
    <x v="44"/>
  </r>
  <r>
    <n v="287"/>
    <x v="66"/>
    <x v="1"/>
    <x v="6"/>
    <n v="3402703000"/>
    <n v="604377000"/>
    <n v="2798326000"/>
    <n v="0.82238326412854723"/>
    <n v="1628961000"/>
    <n v="392805000"/>
    <n v="13476000"/>
    <n v="2035242000"/>
    <n v="763084000"/>
    <n v="0.22425818533089723"/>
    <x v="3"/>
    <x v="44"/>
  </r>
  <r>
    <n v="288"/>
    <x v="66"/>
    <x v="2"/>
    <x v="7"/>
    <n v="4425267000"/>
    <n v="750781000"/>
    <n v="3674486000"/>
    <n v="0.83034221437938094"/>
    <n v="2262024000"/>
    <n v="539799000"/>
    <n v="91527000"/>
    <n v="2893350000"/>
    <n v="781136000"/>
    <n v="0.17651725873263693"/>
    <x v="3"/>
    <x v="44"/>
  </r>
  <r>
    <n v="289"/>
    <x v="66"/>
    <x v="3"/>
    <x v="28"/>
    <n v="4796473000"/>
    <n v="779116000"/>
    <n v="4017357000"/>
    <n v="0.8375648106431538"/>
    <n v="2464380000"/>
    <n v="551418000"/>
    <n v="90546000"/>
    <n v="3106344000"/>
    <n v="911013000"/>
    <n v="0.18993393687403223"/>
    <x v="3"/>
    <x v="44"/>
  </r>
  <r>
    <n v="290"/>
    <x v="67"/>
    <x v="0"/>
    <x v="0"/>
    <n v="6104000000"/>
    <n v="2990700000"/>
    <n v="3113300000"/>
    <n v="0.51004259501965921"/>
    <n v="200900000"/>
    <s v=" $-   "/>
    <s v=" $-   "/>
    <n v="200900000"/>
    <n v="2912400000"/>
    <n v="0.47712975098296201"/>
    <x v="8"/>
    <x v="45"/>
  </r>
  <r>
    <n v="291"/>
    <x v="67"/>
    <x v="1"/>
    <x v="1"/>
    <n v="5474700000"/>
    <n v="2954500000"/>
    <n v="2520200000"/>
    <n v="0.46033572615851093"/>
    <n v="150200000"/>
    <s v=" $-   "/>
    <s v=" $-   "/>
    <n v="150200000"/>
    <n v="2370000000"/>
    <n v="0.4329004329004329"/>
    <x v="8"/>
    <x v="45"/>
  </r>
  <r>
    <n v="292"/>
    <x v="67"/>
    <x v="2"/>
    <x v="2"/>
    <n v="4743200000"/>
    <n v="2964700000"/>
    <n v="1778500000"/>
    <n v="0.37495783437341879"/>
    <n v="205200000"/>
    <s v=" $-   "/>
    <s v=" $-   "/>
    <n v="205200000"/>
    <n v="1573300000"/>
    <n v="0.33169590150109629"/>
    <x v="8"/>
    <x v="45"/>
  </r>
  <r>
    <n v="293"/>
    <x v="67"/>
    <x v="3"/>
    <x v="3"/>
    <n v="4308300000"/>
    <n v="2761200000"/>
    <n v="1547100000"/>
    <n v="0.35909755588050973"/>
    <n v="319000000"/>
    <s v=" $-   "/>
    <s v=" $-   "/>
    <n v="319000000"/>
    <n v="1228100000"/>
    <n v="0.2850544298215073"/>
    <x v="8"/>
    <x v="45"/>
  </r>
  <r>
    <n v="294"/>
    <x v="68"/>
    <x v="0"/>
    <x v="0"/>
    <n v="5513000000"/>
    <n v="375000000"/>
    <n v="5138000000"/>
    <n v="0.93197895882459636"/>
    <n v="3380000000"/>
    <s v=" $-   "/>
    <n v="490000000"/>
    <n v="3870000000"/>
    <n v="1268000000"/>
    <n v="0.23000181389443133"/>
    <x v="6"/>
    <x v="46"/>
  </r>
  <r>
    <n v="295"/>
    <x v="68"/>
    <x v="1"/>
    <x v="1"/>
    <n v="5133000000"/>
    <n v="216000000"/>
    <n v="4917000000"/>
    <n v="0.95791934541203971"/>
    <n v="3142000000"/>
    <s v=" $-   "/>
    <n v="581000000"/>
    <n v="3723000000"/>
    <n v="1194000000"/>
    <n v="0.23261250730566921"/>
    <x v="6"/>
    <x v="46"/>
  </r>
  <r>
    <n v="296"/>
    <x v="68"/>
    <x v="2"/>
    <x v="2"/>
    <n v="5342000000"/>
    <n v="160000000"/>
    <n v="5182000000"/>
    <n v="0.97004867090977165"/>
    <n v="3247000000"/>
    <s v=" $-   "/>
    <n v="464000000"/>
    <n v="3711000000"/>
    <n v="1471000000"/>
    <n v="0.27536503182328714"/>
    <x v="6"/>
    <x v="46"/>
  </r>
  <r>
    <n v="297"/>
    <x v="68"/>
    <x v="3"/>
    <x v="3"/>
    <n v="5276000000"/>
    <n v="237000000"/>
    <n v="5039000000"/>
    <n v="0.95507960576194084"/>
    <n v="3113000000"/>
    <s v=" $-   "/>
    <n v="448000000"/>
    <n v="3561000000"/>
    <n v="1478000000"/>
    <n v="0.28013646702047007"/>
    <x v="6"/>
    <x v="46"/>
  </r>
  <r>
    <n v="298"/>
    <x v="69"/>
    <x v="0"/>
    <x v="0"/>
    <n v="2921900000"/>
    <n v="1630500000"/>
    <n v="1291400000"/>
    <n v="0.44197268900373043"/>
    <n v="746300000"/>
    <s v=" $-   "/>
    <s v=" $-   "/>
    <n v="746300000"/>
    <n v="545100000"/>
    <n v="0.18655669256305829"/>
    <x v="4"/>
    <x v="47"/>
  </r>
  <r>
    <n v="299"/>
    <x v="69"/>
    <x v="1"/>
    <x v="1"/>
    <n v="3194300000"/>
    <n v="1756300000"/>
    <n v="1438000000"/>
    <n v="0.45017687756315938"/>
    <n v="815800000"/>
    <s v=" $-   "/>
    <s v=" $-   "/>
    <n v="815800000"/>
    <n v="622200000"/>
    <n v="0.19478445981905268"/>
    <x v="4"/>
    <x v="47"/>
  </r>
  <r>
    <n v="300"/>
    <x v="69"/>
    <x v="2"/>
    <x v="2"/>
    <n v="3297600000"/>
    <n v="1844700000"/>
    <n v="1452900000"/>
    <n v="0.44059315866084425"/>
    <n v="811700000"/>
    <s v=" $-   "/>
    <s v=" $-   "/>
    <n v="811700000"/>
    <n v="641200000"/>
    <n v="0.19444444444444445"/>
    <x v="4"/>
    <x v="47"/>
  </r>
  <r>
    <n v="301"/>
    <x v="69"/>
    <x v="3"/>
    <x v="3"/>
    <n v="3394800000"/>
    <n v="1883000000"/>
    <n v="1511800000"/>
    <n v="0.44532814893366324"/>
    <n v="837600000"/>
    <s v=" $-   "/>
    <s v=" $-   "/>
    <n v="837600000"/>
    <n v="674200000"/>
    <n v="0.19859785554377282"/>
    <x v="4"/>
    <x v="47"/>
  </r>
  <r>
    <n v="302"/>
    <x v="70"/>
    <x v="0"/>
    <x v="0"/>
    <n v="12316000000"/>
    <n v="7081000000"/>
    <n v="5235000000"/>
    <n v="0.42505683663527116"/>
    <n v="723000000"/>
    <s v=" $-   "/>
    <n v="2811000000"/>
    <n v="3534000000"/>
    <n v="1701000000"/>
    <n v="0.13811302370899642"/>
    <x v="9"/>
    <x v="48"/>
  </r>
  <r>
    <n v="303"/>
    <x v="70"/>
    <x v="1"/>
    <x v="1"/>
    <n v="19080000000"/>
    <n v="12930000000"/>
    <n v="6150000000"/>
    <n v="0.32232704402515722"/>
    <n v="686000000"/>
    <s v=" $-   "/>
    <n v="2903000000"/>
    <n v="3589000000"/>
    <n v="2561000000"/>
    <n v="0.13422431865828091"/>
    <x v="9"/>
    <x v="48"/>
  </r>
  <r>
    <n v="304"/>
    <x v="70"/>
    <x v="2"/>
    <x v="2"/>
    <n v="23125000000"/>
    <n v="16049000000"/>
    <n v="7076000000"/>
    <n v="0.30598918918918916"/>
    <n v="554000000"/>
    <s v=" $-   "/>
    <n v="2915000000"/>
    <n v="3469000000"/>
    <n v="3607000000"/>
    <n v="0.15597837837837839"/>
    <x v="9"/>
    <x v="48"/>
  </r>
  <r>
    <n v="305"/>
    <x v="70"/>
    <x v="3"/>
    <x v="3"/>
    <n v="12764000000"/>
    <n v="10295000000"/>
    <n v="2469000000"/>
    <n v="0.19343465998119713"/>
    <n v="334000000"/>
    <s v=" $-   "/>
    <n v="2229000000"/>
    <n v="2563000000"/>
    <n v="-94000000"/>
    <n v="-7.3644625509244749E-3"/>
    <x v="9"/>
    <x v="48"/>
  </r>
  <r>
    <n v="306"/>
    <x v="71"/>
    <x v="0"/>
    <x v="0"/>
    <n v="11359113000"/>
    <n v="9641542000"/>
    <n v="1717571000"/>
    <n v="0.15120643662933897"/>
    <n v="1042251000"/>
    <s v=" $-   "/>
    <s v=" $-   "/>
    <n v="1042251000"/>
    <n v="675320000"/>
    <n v="5.9451825155714184E-2"/>
    <x v="0"/>
    <x v="49"/>
  </r>
  <r>
    <n v="307"/>
    <x v="71"/>
    <x v="1"/>
    <x v="1"/>
    <n v="12752076000"/>
    <n v="10915981000"/>
    <n v="1836095000"/>
    <n v="0.14398400699619418"/>
    <n v="1153445000"/>
    <s v=" $-   "/>
    <s v=" $-   "/>
    <n v="1153445000"/>
    <n v="682650000"/>
    <n v="5.3532460126492348E-2"/>
    <x v="0"/>
    <x v="49"/>
  </r>
  <r>
    <n v="308"/>
    <x v="71"/>
    <x v="2"/>
    <x v="2"/>
    <n v="13470067000"/>
    <n v="11462415000"/>
    <n v="2007652000"/>
    <n v="0.14904543533450876"/>
    <n v="1259234000"/>
    <s v=" $-   "/>
    <s v=" $-   "/>
    <n v="1259234000"/>
    <n v="748418000"/>
    <n v="5.5561564764302955E-2"/>
    <x v="0"/>
    <x v="49"/>
  </r>
  <r>
    <n v="309"/>
    <x v="71"/>
    <x v="3"/>
    <x v="3"/>
    <n v="13476084000"/>
    <n v="11207604000"/>
    <n v="2268480000"/>
    <n v="0.16833376817775847"/>
    <n v="1410170000"/>
    <s v=" $-   "/>
    <s v=" $-   "/>
    <n v="1410170000"/>
    <n v="858310000"/>
    <n v="6.36913512857296E-2"/>
    <x v="0"/>
    <x v="49"/>
  </r>
  <r>
    <n v="310"/>
    <x v="72"/>
    <x v="0"/>
    <x v="1"/>
    <n v="8155000000"/>
    <n v="5345000000"/>
    <n v="2810000000"/>
    <n v="0.34457388105456777"/>
    <n v="47000000"/>
    <s v=" $-   "/>
    <n v="1854000000"/>
    <n v="1901000000"/>
    <n v="909000000"/>
    <n v="0.1114653586756591"/>
    <x v="1"/>
    <x v="50"/>
  </r>
  <r>
    <n v="311"/>
    <x v="72"/>
    <x v="1"/>
    <x v="2"/>
    <n v="9108000000"/>
    <n v="5973000000"/>
    <n v="3135000000"/>
    <n v="0.34420289855072461"/>
    <n v="62000000"/>
    <s v=" $-   "/>
    <n v="2102000000"/>
    <n v="2164000000"/>
    <n v="971000000"/>
    <n v="0.10660957400087835"/>
    <x v="1"/>
    <x v="50"/>
  </r>
  <r>
    <n v="312"/>
    <x v="72"/>
    <x v="2"/>
    <x v="3"/>
    <n v="9754000000"/>
    <n v="6426000000"/>
    <n v="3328000000"/>
    <n v="0.34119335657166294"/>
    <n v="89000000"/>
    <s v=" $-   "/>
    <n v="2125000000"/>
    <n v="2214000000"/>
    <n v="1114000000"/>
    <n v="0.11420955505433668"/>
    <x v="1"/>
    <x v="50"/>
  </r>
  <r>
    <n v="313"/>
    <x v="72"/>
    <x v="3"/>
    <x v="28"/>
    <n v="29003000000"/>
    <n v="18655000000"/>
    <n v="10348000000"/>
    <n v="0.3567906768265352"/>
    <n v="86000000"/>
    <s v=" $-   "/>
    <n v="6907000000"/>
    <n v="6993000000"/>
    <n v="3355000000"/>
    <n v="0.11567768851498121"/>
    <x v="1"/>
    <x v="50"/>
  </r>
  <r>
    <n v="314"/>
    <x v="73"/>
    <x v="0"/>
    <x v="0"/>
    <n v="29119000000"/>
    <n v="17900000000"/>
    <n v="11219000000"/>
    <n v="0.38528108794944882"/>
    <s v=" $-   "/>
    <s v=" $-   "/>
    <n v="8742000000"/>
    <n v="8742000000"/>
    <n v="2477000000"/>
    <n v="8.5064734365877956E-2"/>
    <x v="3"/>
    <x v="26"/>
  </r>
  <r>
    <n v="315"/>
    <x v="73"/>
    <x v="1"/>
    <x v="1"/>
    <n v="32380000000"/>
    <n v="20865000000"/>
    <n v="11515000000"/>
    <n v="0.35562075355157508"/>
    <s v=" $-   "/>
    <s v=" $-   "/>
    <n v="9339000000"/>
    <n v="9339000000"/>
    <n v="2176000000"/>
    <n v="6.7201976528721438E-2"/>
    <x v="3"/>
    <x v="26"/>
  </r>
  <r>
    <n v="316"/>
    <x v="73"/>
    <x v="2"/>
    <x v="2"/>
    <n v="34914000000"/>
    <n v="21334000000"/>
    <n v="13580000000"/>
    <n v="0.38895571976857424"/>
    <s v=" $-   "/>
    <s v=" $-   "/>
    <n v="10276000000"/>
    <n v="10276000000"/>
    <n v="3304000000"/>
    <n v="9.4632525634415987E-2"/>
    <x v="3"/>
    <x v="26"/>
  </r>
  <r>
    <n v="317"/>
    <x v="73"/>
    <x v="3"/>
    <x v="3"/>
    <n v="37876000000"/>
    <n v="23290000000"/>
    <n v="14586000000"/>
    <n v="0.38509874326750448"/>
    <s v=" $-   "/>
    <s v=" $-   "/>
    <n v="11259000000"/>
    <n v="11259000000"/>
    <n v="3327000000"/>
    <n v="8.7839264969901784E-2"/>
    <x v="3"/>
    <x v="26"/>
  </r>
  <r>
    <n v="318"/>
    <x v="74"/>
    <x v="0"/>
    <x v="0"/>
    <n v="4111000000"/>
    <n v="3477000000"/>
    <n v="634000000"/>
    <n v="0.15422038433471175"/>
    <s v=" $-   "/>
    <s v=" $-   "/>
    <n v="14000000"/>
    <n v="14000000"/>
    <n v="620000000"/>
    <n v="0.15081488688883482"/>
    <x v="6"/>
    <x v="13"/>
  </r>
  <r>
    <n v="319"/>
    <x v="74"/>
    <x v="1"/>
    <x v="1"/>
    <n v="4531000000"/>
    <n v="3748000000"/>
    <n v="783000000"/>
    <n v="0.17280953431913482"/>
    <s v=" $-   "/>
    <s v=" $-   "/>
    <n v="15000000"/>
    <n v="15000000"/>
    <n v="768000000"/>
    <n v="0.16949900684175678"/>
    <x v="6"/>
    <x v="13"/>
  </r>
  <r>
    <n v="320"/>
    <x v="74"/>
    <x v="2"/>
    <x v="2"/>
    <n v="4945000000"/>
    <n v="4157000000"/>
    <n v="788000000"/>
    <n v="0.15935288169868556"/>
    <s v=" $-   "/>
    <s v=" $-   "/>
    <n v="14000000"/>
    <n v="14000000"/>
    <n v="774000000"/>
    <n v="0.15652173913043479"/>
    <x v="6"/>
    <x v="13"/>
  </r>
  <r>
    <n v="321"/>
    <x v="74"/>
    <x v="3"/>
    <x v="3"/>
    <n v="5142000000"/>
    <n v="4195000000"/>
    <n v="947000000"/>
    <n v="0.18416958381952553"/>
    <s v=" $-   "/>
    <s v=" $-   "/>
    <n v="13000000"/>
    <n v="13000000"/>
    <n v="934000000"/>
    <n v="0.18164138467522364"/>
    <x v="6"/>
    <x v="13"/>
  </r>
  <r>
    <n v="322"/>
    <x v="75"/>
    <x v="0"/>
    <x v="0"/>
    <n v="17085000000"/>
    <n v="7153000000"/>
    <n v="9932000000"/>
    <n v="0.58132865086333041"/>
    <n v="6043000000"/>
    <s v=" $-   "/>
    <s v=" $-   "/>
    <n v="6043000000"/>
    <n v="3889000000"/>
    <n v="0.2276265730172666"/>
    <x v="4"/>
    <x v="47"/>
  </r>
  <r>
    <n v="323"/>
    <x v="75"/>
    <x v="1"/>
    <x v="1"/>
    <n v="17420000000"/>
    <n v="7219000000"/>
    <n v="10201000000"/>
    <n v="0.58559127439724457"/>
    <n v="6645000000"/>
    <s v=" $-   "/>
    <s v=" $-   "/>
    <n v="6645000000"/>
    <n v="3556000000"/>
    <n v="0.20413318025258323"/>
    <x v="4"/>
    <x v="47"/>
  </r>
  <r>
    <n v="324"/>
    <x v="75"/>
    <x v="2"/>
    <x v="2"/>
    <n v="17277000000"/>
    <n v="7168000000"/>
    <n v="10109000000"/>
    <n v="0.58511315621925108"/>
    <n v="6552000000"/>
    <s v=" $-   "/>
    <s v=" $-   "/>
    <n v="6552000000"/>
    <n v="3557000000"/>
    <n v="0.20588065057591018"/>
    <x v="4"/>
    <x v="47"/>
  </r>
  <r>
    <n v="325"/>
    <x v="75"/>
    <x v="3"/>
    <x v="3"/>
    <n v="16034000000"/>
    <n v="6635000000"/>
    <n v="9399000000"/>
    <n v="0.58619184233503807"/>
    <n v="6610000000"/>
    <s v=" $-   "/>
    <s v=" $-   "/>
    <n v="6610000000"/>
    <n v="2789000000"/>
    <n v="0.17394287139827866"/>
    <x v="4"/>
    <x v="47"/>
  </r>
  <r>
    <n v="326"/>
    <x v="76"/>
    <x v="0"/>
    <x v="52"/>
    <n v="5533000000"/>
    <n v="3142000000"/>
    <n v="2391000000"/>
    <n v="0.43213446593168259"/>
    <n v="1291000000"/>
    <n v="130000000"/>
    <s v=" $-   "/>
    <n v="1421000000"/>
    <n v="970000000"/>
    <n v="0.17531176576902224"/>
    <x v="4"/>
    <x v="47"/>
  </r>
  <r>
    <n v="327"/>
    <x v="76"/>
    <x v="1"/>
    <x v="53"/>
    <n v="5514000000"/>
    <n v="3158000000"/>
    <n v="2356000000"/>
    <n v="0.42727602466449044"/>
    <n v="1254000000"/>
    <n v="125000000"/>
    <s v=" $-   "/>
    <n v="1379000000"/>
    <n v="977000000"/>
    <n v="0.17718534639100472"/>
    <x v="4"/>
    <x v="47"/>
  </r>
  <r>
    <n v="328"/>
    <x v="76"/>
    <x v="2"/>
    <x v="54"/>
    <n v="5655000000"/>
    <n v="3190000000"/>
    <n v="2465000000"/>
    <n v="0.4358974358974359"/>
    <n v="1321000000"/>
    <n v="136000000"/>
    <s v=" $-   "/>
    <n v="1457000000"/>
    <n v="1008000000"/>
    <n v="0.17824933687002653"/>
    <x v="4"/>
    <x v="47"/>
  </r>
  <r>
    <n v="329"/>
    <x v="76"/>
    <x v="3"/>
    <x v="55"/>
    <n v="5761000000"/>
    <n v="3163000000"/>
    <n v="2598000000"/>
    <n v="0.45096337441416423"/>
    <n v="1393000000"/>
    <n v="141000000"/>
    <s v=" $-   "/>
    <n v="1534000000"/>
    <n v="1064000000"/>
    <n v="0.18469015795868773"/>
    <x v="4"/>
    <x v="47"/>
  </r>
  <r>
    <n v="330"/>
    <x v="77"/>
    <x v="0"/>
    <x v="1"/>
    <n v="2666000000"/>
    <n v="55000000"/>
    <n v="2611000000"/>
    <n v="0.9793698424606152"/>
    <n v="1670000000"/>
    <s v=" $-   "/>
    <n v="46000000"/>
    <n v="1716000000"/>
    <n v="895000000"/>
    <n v="0.33570892723180795"/>
    <x v="6"/>
    <x v="46"/>
  </r>
  <r>
    <n v="331"/>
    <x v="77"/>
    <x v="1"/>
    <x v="2"/>
    <n v="2607000000"/>
    <n v="45000000"/>
    <n v="2562000000"/>
    <n v="0.98273878020713468"/>
    <n v="1611000000"/>
    <s v=" $-   "/>
    <n v="27000000"/>
    <n v="1638000000"/>
    <n v="924000000"/>
    <n v="0.35443037974683544"/>
    <x v="6"/>
    <x v="46"/>
  </r>
  <r>
    <n v="332"/>
    <x v="77"/>
    <x v="2"/>
    <x v="3"/>
    <n v="2819000000"/>
    <n v="43000000"/>
    <n v="2776000000"/>
    <n v="0.98474636395885062"/>
    <n v="1859000000"/>
    <s v=" $-   "/>
    <n v="147000000"/>
    <n v="2006000000"/>
    <n v="770000000"/>
    <n v="0.27314650585313943"/>
    <x v="6"/>
    <x v="46"/>
  </r>
  <r>
    <n v="333"/>
    <x v="77"/>
    <x v="3"/>
    <x v="28"/>
    <n v="2960000000"/>
    <n v="40000000"/>
    <n v="2920000000"/>
    <n v="0.98648648648648651"/>
    <n v="1836000000"/>
    <s v=" $-   "/>
    <n v="248000000"/>
    <n v="2084000000"/>
    <n v="836000000"/>
    <n v="0.28243243243243243"/>
    <x v="6"/>
    <x v="46"/>
  </r>
  <r>
    <n v="338"/>
    <x v="78"/>
    <x v="0"/>
    <x v="1"/>
    <n v="3214591000"/>
    <n v="2359822000"/>
    <n v="854769000"/>
    <n v="0.26590287846883165"/>
    <n v="203733000"/>
    <s v=" $-   "/>
    <n v="96054000"/>
    <n v="299787000"/>
    <n v="554982000"/>
    <n v="0.1726446692596352"/>
    <x v="1"/>
    <x v="51"/>
  </r>
  <r>
    <n v="339"/>
    <x v="78"/>
    <x v="1"/>
    <x v="2"/>
    <n v="4108269000"/>
    <n v="2990513000"/>
    <n v="1117756000"/>
    <n v="0.27207468644336585"/>
    <n v="273897000"/>
    <s v=" $-   "/>
    <n v="110474000"/>
    <n v="384371000"/>
    <n v="733385000"/>
    <n v="0.17851435726336323"/>
    <x v="1"/>
    <x v="51"/>
  </r>
  <r>
    <n v="340"/>
    <x v="78"/>
    <x v="2"/>
    <x v="3"/>
    <n v="4501223000"/>
    <n v="3326936000"/>
    <n v="1174287000"/>
    <n v="0.26088176480036651"/>
    <n v="250214000"/>
    <s v=" $-   "/>
    <n v="130368000"/>
    <n v="380582000"/>
    <n v="793705000"/>
    <n v="0.17633096605078219"/>
    <x v="1"/>
    <x v="51"/>
  </r>
  <r>
    <n v="341"/>
    <x v="78"/>
    <x v="3"/>
    <x v="28"/>
    <n v="3904384000"/>
    <n v="3406170000"/>
    <n v="498214000"/>
    <n v="0.12760373979608564"/>
    <n v="276240000"/>
    <s v=" $-   "/>
    <n v="146368000"/>
    <n v="422608000"/>
    <n v="75606000"/>
    <n v="1.9364386289873126E-2"/>
    <x v="1"/>
    <x v="51"/>
  </r>
  <r>
    <n v="342"/>
    <x v="79"/>
    <x v="0"/>
    <x v="1"/>
    <n v="17301000000"/>
    <n v="13021000000"/>
    <n v="4280000000"/>
    <n v="0.24738454424599732"/>
    <n v="1827000000"/>
    <n v="713000000"/>
    <s v=" $-   "/>
    <n v="2540000000"/>
    <n v="1740000000"/>
    <n v="0.10057222125888678"/>
    <x v="0"/>
    <x v="52"/>
  </r>
  <r>
    <n v="343"/>
    <x v="79"/>
    <x v="1"/>
    <x v="2"/>
    <n v="19221000000"/>
    <n v="14360000000"/>
    <n v="4861000000"/>
    <n v="0.25290047344050781"/>
    <n v="2112000000"/>
    <n v="754000000"/>
    <s v=" $-   "/>
    <n v="2866000000"/>
    <n v="1995000000"/>
    <n v="0.10379272670516622"/>
    <x v="0"/>
    <x v="52"/>
  </r>
  <r>
    <n v="344"/>
    <x v="79"/>
    <x v="2"/>
    <x v="3"/>
    <n v="19110000000"/>
    <n v="14163000000"/>
    <n v="4947000000"/>
    <n v="0.25886970172684454"/>
    <n v="2169000000"/>
    <n v="735000000"/>
    <s v=" $-   "/>
    <n v="2904000000"/>
    <n v="2043000000"/>
    <n v="0.10690737833594977"/>
    <x v="0"/>
    <x v="52"/>
  </r>
  <r>
    <n v="345"/>
    <x v="79"/>
    <x v="3"/>
    <x v="28"/>
    <n v="17509000000"/>
    <n v="13057000000"/>
    <n v="4452000000"/>
    <n v="0.2542692329659032"/>
    <n v="2189000000"/>
    <n v="636000000"/>
    <s v=" $-   "/>
    <n v="2825000000"/>
    <n v="1627000000"/>
    <n v="9.2923639271231942E-2"/>
    <x v="0"/>
    <x v="52"/>
  </r>
  <r>
    <n v="346"/>
    <x v="80"/>
    <x v="0"/>
    <x v="1"/>
    <n v="6566000000"/>
    <n v="4562000000"/>
    <n v="2004000000"/>
    <n v="0.30520865062442892"/>
    <n v="234000000"/>
    <s v=" $-   "/>
    <n v="628000000"/>
    <n v="862000000"/>
    <n v="1142000000"/>
    <n v="0.17392628693268353"/>
    <x v="5"/>
    <x v="10"/>
  </r>
  <r>
    <n v="347"/>
    <x v="80"/>
    <x v="1"/>
    <x v="2"/>
    <n v="7179000000"/>
    <n v="5090000000"/>
    <n v="2089000000"/>
    <n v="0.29098760273018531"/>
    <n v="252000000"/>
    <s v=" $-   "/>
    <n v="685000000"/>
    <n v="937000000"/>
    <n v="1152000000"/>
    <n v="0.16046803175929794"/>
    <x v="5"/>
    <x v="10"/>
  </r>
  <r>
    <n v="348"/>
    <x v="80"/>
    <x v="2"/>
    <x v="3"/>
    <n v="6456000000"/>
    <n v="4281000000"/>
    <n v="2175000000"/>
    <n v="0.33689591078066916"/>
    <n v="262000000"/>
    <s v=" $-   "/>
    <n v="750000000"/>
    <n v="1012000000"/>
    <n v="1163000000"/>
    <n v="0.18014250309789342"/>
    <x v="5"/>
    <x v="10"/>
  </r>
  <r>
    <n v="349"/>
    <x v="80"/>
    <x v="3"/>
    <x v="28"/>
    <n v="6399000000"/>
    <n v="4010000000"/>
    <n v="2389000000"/>
    <n v="0.37333958431004843"/>
    <n v="281000000"/>
    <s v=" $-   "/>
    <n v="811000000"/>
    <n v="1092000000"/>
    <n v="1297000000"/>
    <n v="0.20268791998749805"/>
    <x v="5"/>
    <x v="10"/>
  </r>
  <r>
    <n v="350"/>
    <x v="81"/>
    <x v="0"/>
    <x v="0"/>
    <n v="8110000000"/>
    <n v="6781000000"/>
    <n v="1329000000"/>
    <n v="0.16387176325524044"/>
    <n v="1105000000"/>
    <s v=" $-   "/>
    <n v="88000000"/>
    <n v="1193000000"/>
    <n v="136000000"/>
    <n v="1.6769420468557335E-2"/>
    <x v="3"/>
    <x v="26"/>
  </r>
  <r>
    <n v="351"/>
    <x v="81"/>
    <x v="1"/>
    <x v="1"/>
    <n v="10863000000"/>
    <n v="8995000000"/>
    <n v="1868000000"/>
    <n v="0.17195986375770966"/>
    <n v="1264000000"/>
    <s v=" $-   "/>
    <n v="327000000"/>
    <n v="1591000000"/>
    <n v="277000000"/>
    <n v="2.5499401638589707E-2"/>
    <x v="3"/>
    <x v="26"/>
  </r>
  <r>
    <n v="352"/>
    <x v="81"/>
    <x v="2"/>
    <x v="2"/>
    <n v="16560000000"/>
    <n v="12678000000"/>
    <n v="3882000000"/>
    <n v="0.23442028985507246"/>
    <n v="2012000000"/>
    <s v=" $-   "/>
    <n v="1406000000"/>
    <n v="3418000000"/>
    <n v="464000000"/>
    <n v="2.8019323671497585E-2"/>
    <x v="3"/>
    <x v="26"/>
  </r>
  <r>
    <n v="353"/>
    <x v="81"/>
    <x v="3"/>
    <x v="3"/>
    <n v="22760000000"/>
    <n v="17242000000"/>
    <n v="5518000000"/>
    <n v="0.24244288224956068"/>
    <n v="2977000000"/>
    <s v=" $-   "/>
    <n v="1836000000"/>
    <n v="4813000000"/>
    <n v="705000000"/>
    <n v="3.0975395430579963E-2"/>
    <x v="3"/>
    <x v="26"/>
  </r>
  <r>
    <n v="354"/>
    <x v="82"/>
    <x v="0"/>
    <x v="0"/>
    <n v="7452000000"/>
    <n v="4747000000"/>
    <n v="2705000000"/>
    <n v="0.36298980139559844"/>
    <n v="365000000"/>
    <s v=" $-   "/>
    <n v="1050000000"/>
    <n v="1415000000"/>
    <n v="1290000000"/>
    <n v="0.17310789049919484"/>
    <x v="5"/>
    <x v="10"/>
  </r>
  <r>
    <n v="355"/>
    <x v="82"/>
    <x v="1"/>
    <x v="1"/>
    <n v="8106000000"/>
    <n v="5755000000"/>
    <n v="2351000000"/>
    <n v="0.29003207500616823"/>
    <n v="387000000"/>
    <s v=" $-   "/>
    <n v="954000000"/>
    <n v="1341000000"/>
    <n v="1010000000"/>
    <n v="0.12459906242289662"/>
    <x v="5"/>
    <x v="10"/>
  </r>
  <r>
    <n v="356"/>
    <x v="82"/>
    <x v="2"/>
    <x v="2"/>
    <n v="9226000000"/>
    <n v="6890000000"/>
    <n v="2336000000"/>
    <n v="0.2531974853674398"/>
    <n v="388000000"/>
    <s v=" $-   "/>
    <n v="1013000000"/>
    <n v="1401000000"/>
    <n v="935000000"/>
    <n v="0.10134402774766962"/>
    <x v="5"/>
    <x v="10"/>
  </r>
  <r>
    <n v="357"/>
    <x v="82"/>
    <x v="3"/>
    <x v="3"/>
    <n v="7386000000"/>
    <n v="5109000000"/>
    <n v="2277000000"/>
    <n v="0.3082859463850528"/>
    <n v="374000000"/>
    <s v=" $-   "/>
    <n v="970000000"/>
    <n v="1344000000"/>
    <n v="933000000"/>
    <n v="0.12632006498781478"/>
    <x v="5"/>
    <x v="10"/>
  </r>
  <r>
    <n v="358"/>
    <x v="83"/>
    <x v="0"/>
    <x v="0"/>
    <n v="23771000000"/>
    <n v="1403000000"/>
    <n v="22368000000"/>
    <n v="0.94097850321820709"/>
    <n v="11188000000"/>
    <s v=" $-   "/>
    <n v="5024000000"/>
    <n v="16212000000"/>
    <n v="6156000000"/>
    <n v="0.25897101510243575"/>
    <x v="6"/>
    <x v="34"/>
  </r>
  <r>
    <n v="359"/>
    <x v="83"/>
    <x v="1"/>
    <x v="1"/>
    <n v="24176000000"/>
    <n v="1241000000"/>
    <n v="22935000000"/>
    <n v="0.948668100595632"/>
    <n v="11682000000"/>
    <s v=" $-   "/>
    <n v="4124000000"/>
    <n v="15806000000"/>
    <n v="7129000000"/>
    <n v="0.29487921906022502"/>
    <x v="6"/>
    <x v="34"/>
  </r>
  <r>
    <n v="360"/>
    <x v="83"/>
    <x v="2"/>
    <x v="2"/>
    <n v="23869000000"/>
    <n v="1088000000"/>
    <n v="22781000000"/>
    <n v="0.95441786417529018"/>
    <n v="11648000000"/>
    <s v=" $-   "/>
    <n v="4073000000"/>
    <n v="15721000000"/>
    <n v="7060000000"/>
    <n v="0.29578113871548872"/>
    <x v="6"/>
    <x v="34"/>
  </r>
  <r>
    <n v="361"/>
    <x v="83"/>
    <x v="3"/>
    <x v="3"/>
    <n v="25038000000"/>
    <n v="1091000000"/>
    <n v="23947000000"/>
    <n v="0.95642623212716671"/>
    <n v="12566000000"/>
    <s v=" $-   "/>
    <n v="4966000000"/>
    <n v="17532000000"/>
    <n v="6415000000"/>
    <n v="0.2562105599488777"/>
    <x v="6"/>
    <x v="34"/>
  </r>
  <r>
    <n v="362"/>
    <x v="84"/>
    <x v="0"/>
    <x v="0"/>
    <n v="1204546000"/>
    <n v="290054000"/>
    <n v="914492000"/>
    <n v="0.75920056187144369"/>
    <n v="170113000"/>
    <s v=" $-   "/>
    <n v="451405000"/>
    <n v="621518000"/>
    <n v="292974000"/>
    <n v="0.2432235879742243"/>
    <x v="9"/>
    <x v="27"/>
  </r>
  <r>
    <n v="363"/>
    <x v="84"/>
    <x v="1"/>
    <x v="1"/>
    <n v="1746278000"/>
    <n v="400281000"/>
    <n v="1345997000"/>
    <n v="0.77078048283263034"/>
    <n v="147651000"/>
    <s v=" $-   "/>
    <n v="651052000"/>
    <n v="798703000"/>
    <n v="547294000"/>
    <n v="0.31340599835764982"/>
    <x v="9"/>
    <x v="27"/>
  </r>
  <r>
    <n v="364"/>
    <x v="84"/>
    <x v="2"/>
    <x v="2"/>
    <n v="2173011000"/>
    <n v="524880000"/>
    <n v="1648131000"/>
    <n v="0.75845497330662381"/>
    <n v="129602000"/>
    <s v=" $-   "/>
    <n v="632760000"/>
    <n v="762362000"/>
    <n v="885769000"/>
    <n v="0.40762287903742778"/>
    <x v="9"/>
    <x v="27"/>
  </r>
  <r>
    <n v="365"/>
    <x v="84"/>
    <x v="3"/>
    <x v="3"/>
    <n v="1357150000"/>
    <n v="580994000"/>
    <n v="776156000"/>
    <n v="0.57190141104520498"/>
    <n v="112253000"/>
    <s v=" $-   "/>
    <n v="622211000"/>
    <n v="734464000"/>
    <n v="41692000"/>
    <n v="3.0720259367055962E-2"/>
    <x v="9"/>
    <x v="27"/>
  </r>
  <r>
    <n v="366"/>
    <x v="85"/>
    <x v="0"/>
    <x v="12"/>
    <n v="4474000000"/>
    <n v="3103000000"/>
    <n v="1371000000"/>
    <n v="0.3064371926687528"/>
    <n v="495000000"/>
    <s v=" $-   "/>
    <s v=" $-   "/>
    <n v="495000000"/>
    <n v="876000000"/>
    <n v="0.19579794367456416"/>
    <x v="0"/>
    <x v="53"/>
  </r>
  <r>
    <n v="367"/>
    <x v="85"/>
    <x v="1"/>
    <x v="13"/>
    <n v="4979000000"/>
    <n v="3469000000"/>
    <n v="1510000000"/>
    <n v="0.30327374974894561"/>
    <n v="594000000"/>
    <s v=" $-   "/>
    <s v=" $-   "/>
    <n v="594000000"/>
    <n v="916000000"/>
    <n v="0.18397268527816832"/>
    <x v="0"/>
    <x v="53"/>
  </r>
  <r>
    <n v="368"/>
    <x v="85"/>
    <x v="2"/>
    <x v="14"/>
    <n v="5244000000"/>
    <n v="3630000000"/>
    <n v="1614000000"/>
    <n v="0.30778032036613268"/>
    <n v="606000000"/>
    <s v=" $-   "/>
    <s v=" $-   "/>
    <n v="606000000"/>
    <n v="1008000000"/>
    <n v="0.19221967963386727"/>
    <x v="0"/>
    <x v="53"/>
  </r>
  <r>
    <n v="369"/>
    <x v="85"/>
    <x v="3"/>
    <x v="15"/>
    <n v="5259000000"/>
    <n v="3642000000"/>
    <n v="1617000000"/>
    <n v="0.30747290359383916"/>
    <n v="638000000"/>
    <s v=" $-   "/>
    <s v=" $-   "/>
    <n v="638000000"/>
    <n v="979000000"/>
    <n v="0.18615706408062369"/>
    <x v="0"/>
    <x v="53"/>
  </r>
  <r>
    <n v="370"/>
    <x v="86"/>
    <x v="0"/>
    <x v="60"/>
    <n v="1587725000"/>
    <n v="560917000"/>
    <n v="1026808000"/>
    <n v="0.64671652836605831"/>
    <n v="610735000"/>
    <n v="58827000"/>
    <n v="30239000"/>
    <n v="699801000"/>
    <n v="327007000"/>
    <n v="0.20595947031129447"/>
    <x v="3"/>
    <x v="54"/>
  </r>
  <r>
    <n v="371"/>
    <x v="86"/>
    <x v="1"/>
    <x v="61"/>
    <n v="1717776000"/>
    <n v="626206000"/>
    <n v="1091570000"/>
    <n v="0.63545537951397624"/>
    <n v="683115000"/>
    <n v="66259000"/>
    <n v="35710000"/>
    <n v="785084000"/>
    <n v="306486000"/>
    <n v="0.17842023639869226"/>
    <x v="3"/>
    <x v="54"/>
  </r>
  <r>
    <n v="372"/>
    <x v="86"/>
    <x v="2"/>
    <x v="22"/>
    <n v="1797060000"/>
    <n v="726798000"/>
    <n v="1070262000"/>
    <n v="0.59556275249574298"/>
    <n v="712543000"/>
    <n v="69589000"/>
    <n v="51459000"/>
    <n v="833591000"/>
    <n v="236671000"/>
    <n v="0.13169899725106562"/>
    <x v="3"/>
    <x v="54"/>
  </r>
  <r>
    <n v="373"/>
    <x v="86"/>
    <x v="3"/>
    <x v="62"/>
    <n v="1966814000"/>
    <n v="793735000"/>
    <n v="1173079000"/>
    <n v="0.59643616529066801"/>
    <n v="722798000"/>
    <n v="65411000"/>
    <n v="60790000"/>
    <n v="848999000"/>
    <n v="324080000"/>
    <n v="0.16477409658462874"/>
    <x v="3"/>
    <x v="54"/>
  </r>
  <r>
    <n v="374"/>
    <x v="87"/>
    <x v="0"/>
    <x v="63"/>
    <n v="105156000000"/>
    <n v="91948000000"/>
    <n v="13208000000"/>
    <n v="0.12560386473429952"/>
    <n v="10104000000"/>
    <s v=" $-   "/>
    <s v=" $-   "/>
    <n v="10104000000"/>
    <n v="3104000000"/>
    <n v="2.9518049374263E-2"/>
    <x v="4"/>
    <x v="55"/>
  </r>
  <r>
    <n v="375"/>
    <x v="87"/>
    <x v="1"/>
    <x v="35"/>
    <n v="112640000000"/>
    <n v="98458000000"/>
    <n v="14182000000"/>
    <n v="0.12590553977272723"/>
    <n v="10899000000"/>
    <s v=" $-   "/>
    <s v=" $-   "/>
    <n v="10899000000"/>
    <n v="3283000000"/>
    <n v="2.9145951704545453E-2"/>
    <x v="4"/>
    <x v="55"/>
  </r>
  <r>
    <n v="376"/>
    <x v="87"/>
    <x v="2"/>
    <x v="64"/>
    <n v="116199000000"/>
    <n v="101065000000"/>
    <n v="15134000000"/>
    <n v="0.13024208469952414"/>
    <n v="11445000000"/>
    <s v=" $-   "/>
    <s v=" $-   "/>
    <n v="11445000000"/>
    <n v="3689000000"/>
    <n v="3.1747261164037553E-2"/>
    <x v="4"/>
    <x v="55"/>
  </r>
  <r>
    <n v="377"/>
    <x v="87"/>
    <x v="3"/>
    <x v="65"/>
    <n v="118719000000"/>
    <n v="102901000000"/>
    <n v="15818000000"/>
    <n v="0.13323899291604546"/>
    <n v="12068000000"/>
    <s v=" $-   "/>
    <s v=" $-   "/>
    <n v="12068000000"/>
    <n v="3750000000"/>
    <n v="3.1587193288353167E-2"/>
    <x v="4"/>
    <x v="55"/>
  </r>
  <r>
    <n v="378"/>
    <x v="88"/>
    <x v="0"/>
    <x v="66"/>
    <n v="1577000"/>
    <n v="258000"/>
    <n v="1319000"/>
    <n v="0.83639822447685486"/>
    <n v="2410000"/>
    <n v="65000"/>
    <s v=" $-   "/>
    <n v="2475000"/>
    <n v="-1156000"/>
    <n v="-0.73303741280913126"/>
    <x v="4"/>
    <x v="56"/>
  </r>
  <r>
    <n v="379"/>
    <x v="88"/>
    <x v="1"/>
    <x v="67"/>
    <n v="1514000"/>
    <n v="142000"/>
    <n v="1372000"/>
    <n v="0.90620871862615582"/>
    <n v="3940000"/>
    <n v="30000"/>
    <n v="163000"/>
    <n v="4133000"/>
    <n v="-2761000"/>
    <n v="-1.8236459709379129"/>
    <x v="4"/>
    <x v="56"/>
  </r>
  <r>
    <n v="380"/>
    <x v="88"/>
    <x v="2"/>
    <x v="68"/>
    <n v="79562000"/>
    <n v="75508000"/>
    <n v="4054000"/>
    <n v="5.0953973002186959E-2"/>
    <n v="15359000"/>
    <s v=" $-   "/>
    <s v=" $-   "/>
    <n v="15359000"/>
    <n v="-11305000"/>
    <n v="-0.14209044518740102"/>
    <x v="4"/>
    <x v="56"/>
  </r>
  <r>
    <n v="381"/>
    <x v="88"/>
    <x v="3"/>
    <x v="69"/>
    <n v="99642000"/>
    <n v="84477000"/>
    <n v="15165000"/>
    <n v="0.15219485759017282"/>
    <n v="25853000"/>
    <s v=" $-   "/>
    <s v=" $-   "/>
    <n v="25853000"/>
    <n v="-10688000"/>
    <n v="-0.10726400513839546"/>
    <x v="4"/>
    <x v="56"/>
  </r>
  <r>
    <n v="382"/>
    <x v="89"/>
    <x v="0"/>
    <x v="70"/>
    <n v="8052000000"/>
    <n v="5140000000"/>
    <n v="2912000000"/>
    <n v="0.36164927968206662"/>
    <n v="1653000000"/>
    <n v="128000000"/>
    <s v=" $-   "/>
    <n v="1781000000"/>
    <n v="1131000000"/>
    <n v="0.14046199701937406"/>
    <x v="4"/>
    <x v="40"/>
  </r>
  <r>
    <n v="383"/>
    <x v="89"/>
    <x v="1"/>
    <x v="71"/>
    <n v="8268000000"/>
    <n v="5297000000"/>
    <n v="2971000000"/>
    <n v="0.35933720367682631"/>
    <n v="1527000000"/>
    <n v="122000000"/>
    <s v=" $-   "/>
    <n v="1649000000"/>
    <n v="1322000000"/>
    <n v="0.15989356555394291"/>
    <x v="4"/>
    <x v="40"/>
  </r>
  <r>
    <n v="384"/>
    <x v="89"/>
    <x v="2"/>
    <x v="72"/>
    <n v="8082000000"/>
    <n v="5300000000"/>
    <n v="2782000000"/>
    <n v="0.34422172729522393"/>
    <n v="1509000000"/>
    <n v="117000000"/>
    <s v=" $-   "/>
    <n v="1626000000"/>
    <n v="1156000000"/>
    <n v="0.14303390249938133"/>
    <x v="4"/>
    <x v="40"/>
  </r>
  <r>
    <n v="385"/>
    <x v="89"/>
    <x v="3"/>
    <x v="73"/>
    <n v="7961000000"/>
    <n v="5181000000"/>
    <n v="2780000000"/>
    <n v="0.34920236151237283"/>
    <n v="1665000000"/>
    <n v="124000000"/>
    <s v=" $-   "/>
    <n v="1789000000"/>
    <n v="991000000"/>
    <n v="0.12448184901394298"/>
    <x v="4"/>
    <x v="40"/>
  </r>
  <r>
    <n v="386"/>
    <x v="90"/>
    <x v="0"/>
    <x v="24"/>
    <n v="3050195000"/>
    <n v="683579000"/>
    <n v="2366616000"/>
    <n v="0.7758900660449578"/>
    <n v="2047847000"/>
    <n v="429479000"/>
    <s v=" $-   "/>
    <n v="2477326000"/>
    <n v="-110710000"/>
    <n v="-3.6296040089240193E-2"/>
    <x v="2"/>
    <x v="16"/>
  </r>
  <r>
    <n v="387"/>
    <x v="90"/>
    <x v="1"/>
    <x v="25"/>
    <n v="4071003000"/>
    <n v="968428000"/>
    <n v="3102575000"/>
    <n v="0.76211562605087735"/>
    <n v="2764851000"/>
    <n v="623798000"/>
    <s v=" $-   "/>
    <n v="3388649000"/>
    <n v="-286074000"/>
    <n v="-7.0271134656496204E-2"/>
    <x v="2"/>
    <x v="16"/>
  </r>
  <r>
    <n v="388"/>
    <x v="90"/>
    <x v="2"/>
    <x v="26"/>
    <n v="5373586000"/>
    <n v="1289270000"/>
    <n v="4084316000"/>
    <n v="0.76007269633350982"/>
    <n v="3437032000"/>
    <n v="792917000"/>
    <s v=" $-   "/>
    <n v="4229949000"/>
    <n v="-145633000"/>
    <n v="-2.7101641250368003E-2"/>
    <x v="2"/>
    <x v="16"/>
  </r>
  <r>
    <n v="389"/>
    <x v="90"/>
    <x v="3"/>
    <x v="27"/>
    <n v="6667216000"/>
    <n v="1654548000"/>
    <n v="5012668000"/>
    <n v="0.75183824852832126"/>
    <n v="3951445000"/>
    <n v="946300000"/>
    <s v=" $-   "/>
    <n v="4897745000"/>
    <n v="114923000"/>
    <n v="1.7237029668755295E-2"/>
    <x v="2"/>
    <x v="16"/>
  </r>
  <r>
    <n v="390"/>
    <x v="91"/>
    <x v="0"/>
    <x v="74"/>
    <n v="48607000000"/>
    <n v="19167000000"/>
    <n v="29440000000"/>
    <n v="0.60567407986503996"/>
    <n v="11802000000"/>
    <n v="5942000000"/>
    <n v="395000000"/>
    <n v="18139000000"/>
    <n v="11301000000"/>
    <n v="0.2324973769210196"/>
    <x v="2"/>
    <x v="57"/>
  </r>
  <r>
    <n v="391"/>
    <x v="91"/>
    <x v="1"/>
    <x v="75"/>
    <n v="47142000000"/>
    <n v="19373000000"/>
    <n v="27769000000"/>
    <n v="0.58905010394128376"/>
    <n v="11437000000"/>
    <n v="6294000000"/>
    <n v="275000000"/>
    <n v="18006000000"/>
    <n v="9763000000"/>
    <n v="0.20709770480675407"/>
    <x v="2"/>
    <x v="57"/>
  </r>
  <r>
    <n v="392"/>
    <x v="91"/>
    <x v="2"/>
    <x v="76"/>
    <n v="49161000000"/>
    <n v="19480000000"/>
    <n v="29681000000"/>
    <n v="0.60375094078639568"/>
    <n v="11861000000"/>
    <n v="6207000000"/>
    <n v="359000000"/>
    <n v="18427000000"/>
    <n v="11254000000"/>
    <n v="0.22892129940399911"/>
    <x v="2"/>
    <x v="57"/>
  </r>
  <r>
    <n v="393"/>
    <x v="91"/>
    <x v="3"/>
    <x v="77"/>
    <n v="49247000000"/>
    <n v="18287000000"/>
    <n v="30960000000"/>
    <n v="0.62866773610575266"/>
    <n v="11433000000"/>
    <n v="6296000000"/>
    <n v="303000000"/>
    <n v="18032000000"/>
    <n v="12928000000"/>
    <n v="0.26251345259609721"/>
    <x v="2"/>
    <x v="57"/>
  </r>
  <r>
    <n v="394"/>
    <x v="92"/>
    <x v="0"/>
    <x v="78"/>
    <n v="4069746000"/>
    <n v="3282301000"/>
    <n v="787445000"/>
    <n v="0.19348750511702695"/>
    <n v="194207000"/>
    <s v=" $-   "/>
    <n v="137058000"/>
    <n v="331265000"/>
    <n v="456180000"/>
    <n v="0.11209053341412462"/>
    <x v="2"/>
    <x v="58"/>
  </r>
  <r>
    <n v="395"/>
    <x v="92"/>
    <x v="1"/>
    <x v="79"/>
    <n v="4250447000"/>
    <n v="3575631000"/>
    <n v="674816000"/>
    <n v="0.15876353710562674"/>
    <n v="187244000"/>
    <s v=" $-   "/>
    <n v="182242000"/>
    <n v="369486000"/>
    <n v="305330000"/>
    <n v="7.1834797610698359E-2"/>
    <x v="2"/>
    <x v="58"/>
  </r>
  <r>
    <n v="396"/>
    <x v="93"/>
    <x v="0"/>
    <x v="1"/>
    <n v="12026000000"/>
    <n v="3931000000"/>
    <n v="8095000000"/>
    <n v="0.67312489605853987"/>
    <n v="3518000000"/>
    <s v=" $-   "/>
    <n v="1104000000"/>
    <n v="4622000000"/>
    <n v="3473000000"/>
    <n v="0.28879095293530682"/>
    <x v="0"/>
    <x v="59"/>
  </r>
  <r>
    <n v="397"/>
    <x v="93"/>
    <x v="1"/>
    <x v="80"/>
    <n v="12669000000"/>
    <n v="4100000000"/>
    <n v="8569000000"/>
    <n v="0.67637540453074441"/>
    <n v="3805000000"/>
    <s v=" $-   "/>
    <n v="1151000000"/>
    <n v="4956000000"/>
    <n v="3613000000"/>
    <n v="0.28518430815376117"/>
    <x v="0"/>
    <x v="59"/>
  </r>
  <r>
    <n v="398"/>
    <x v="93"/>
    <x v="2"/>
    <x v="81"/>
    <n v="11811000000"/>
    <n v="3293000000"/>
    <n v="8518000000"/>
    <n v="0.72119210905088482"/>
    <n v="3726000000"/>
    <s v=" $-   "/>
    <n v="1208000000"/>
    <n v="4934000000"/>
    <n v="3584000000"/>
    <n v="0.30344594022521376"/>
    <x v="0"/>
    <x v="59"/>
  </r>
  <r>
    <n v="399"/>
    <x v="93"/>
    <x v="3"/>
    <x v="82"/>
    <n v="11069000000"/>
    <n v="2782000000"/>
    <n v="8287000000"/>
    <n v="0.74866744963411325"/>
    <n v="3597000000"/>
    <s v=" $-   "/>
    <n v="1301000000"/>
    <n v="4898000000"/>
    <n v="3389000000"/>
    <n v="0.30617038576203814"/>
    <x v="0"/>
    <x v="59"/>
  </r>
  <r>
    <n v="400"/>
    <x v="94"/>
    <x v="0"/>
    <x v="83"/>
    <n v="4245964000"/>
    <n v="2492655000"/>
    <n v="1753309000"/>
    <n v="0.41293543704091695"/>
    <n v="1187331000"/>
    <s v=" $-   "/>
    <s v=" $-   "/>
    <n v="1187331000"/>
    <n v="565978000"/>
    <n v="0.13329788005739096"/>
    <x v="0"/>
    <x v="60"/>
  </r>
  <r>
    <n v="401"/>
    <x v="94"/>
    <x v="1"/>
    <x v="84"/>
    <n v="4193844000"/>
    <n v="2444085000"/>
    <n v="1749759000"/>
    <n v="0.41722081221905249"/>
    <n v="1147039000"/>
    <s v=" $-   "/>
    <s v=" $-   "/>
    <n v="1147039000"/>
    <n v="602720000"/>
    <n v="0.14371540763080362"/>
    <x v="0"/>
    <x v="60"/>
  </r>
  <r>
    <n v="402"/>
    <x v="94"/>
    <x v="2"/>
    <x v="50"/>
    <n v="4476886000"/>
    <n v="2555549000"/>
    <n v="1921337000"/>
    <n v="0.42916817627252513"/>
    <n v="1224930000"/>
    <s v=" $-   "/>
    <s v=" $-   "/>
    <n v="1224930000"/>
    <n v="696407000"/>
    <n v="0.15555611646130815"/>
    <x v="0"/>
    <x v="60"/>
  </r>
  <r>
    <n v="403"/>
    <x v="94"/>
    <x v="3"/>
    <x v="85"/>
    <n v="4905458000"/>
    <n v="2775588000"/>
    <n v="2129870000"/>
    <n v="0.43418371944067202"/>
    <n v="1348122000"/>
    <s v=" $-   "/>
    <s v=" $-   "/>
    <n v="1348122000"/>
    <n v="781748000"/>
    <n v="0.15936289740937543"/>
    <x v="0"/>
    <x v="60"/>
  </r>
  <r>
    <n v="404"/>
    <x v="95"/>
    <x v="0"/>
    <x v="0"/>
    <n v="18376000000"/>
    <n v="7639000000"/>
    <n v="10737000000"/>
    <n v="0.58429473225946893"/>
    <n v="3244000000"/>
    <s v=" $-   "/>
    <n v="4780000000"/>
    <n v="8024000000"/>
    <n v="2713000000"/>
    <n v="0.14763822377013497"/>
    <x v="10"/>
    <x v="61"/>
  </r>
  <r>
    <n v="405"/>
    <x v="95"/>
    <x v="1"/>
    <x v="1"/>
    <n v="18095000000"/>
    <n v="7507000000"/>
    <n v="10588000000"/>
    <n v="0.58513401492124895"/>
    <n v="3502000000"/>
    <s v=" $-   "/>
    <n v="4541000000"/>
    <n v="8043000000"/>
    <n v="2545000000"/>
    <n v="0.14064658745509809"/>
    <x v="10"/>
    <x v="61"/>
  </r>
  <r>
    <n v="406"/>
    <x v="95"/>
    <x v="2"/>
    <x v="2"/>
    <n v="18031000000"/>
    <n v="7846000000"/>
    <n v="10185000000"/>
    <n v="0.56486051799678338"/>
    <n v="3347000000"/>
    <s v=" $-   "/>
    <n v="4428000000"/>
    <n v="7775000000"/>
    <n v="2410000000"/>
    <n v="0.1336586989074372"/>
    <x v="10"/>
    <x v="61"/>
  </r>
  <r>
    <n v="407"/>
    <x v="95"/>
    <x v="3"/>
    <x v="3"/>
    <n v="17900000000"/>
    <n v="7778000000"/>
    <n v="10122000000"/>
    <n v="0.56547486033519556"/>
    <n v="3328000000"/>
    <s v=" $-   "/>
    <n v="4189000000"/>
    <n v="7517000000"/>
    <n v="2605000000"/>
    <n v="0.14553072625698324"/>
    <x v="10"/>
    <x v="61"/>
  </r>
  <r>
    <n v="408"/>
    <x v="96"/>
    <x v="0"/>
    <x v="0"/>
    <n v="7346472000"/>
    <n v="4278241000"/>
    <n v="3068231000"/>
    <n v="0.4176468650530486"/>
    <n v="1557646000"/>
    <s v=" $-   "/>
    <n v="149089000"/>
    <n v="1706735000"/>
    <n v="1361496000"/>
    <n v="0.18532650774412535"/>
    <x v="2"/>
    <x v="58"/>
  </r>
  <r>
    <n v="409"/>
    <x v="96"/>
    <x v="1"/>
    <x v="1"/>
    <n v="8843200000"/>
    <n v="5265500000"/>
    <n v="3577700000"/>
    <n v="0.40457074362221823"/>
    <n v="1727600000"/>
    <s v=" $-   "/>
    <n v="172200000"/>
    <n v="1899800000"/>
    <n v="1677900000"/>
    <n v="0.18973900850370906"/>
    <x v="2"/>
    <x v="58"/>
  </r>
  <r>
    <n v="410"/>
    <x v="96"/>
    <x v="2"/>
    <x v="2"/>
    <n v="10262700000"/>
    <n v="6141100000"/>
    <n v="4121600000"/>
    <n v="0.4016097128435987"/>
    <n v="2037000000"/>
    <s v=" $-   "/>
    <n v="199700000"/>
    <n v="2236700000"/>
    <n v="1884900000"/>
    <n v="0.18366511736677482"/>
    <x v="2"/>
    <x v="58"/>
  </r>
  <r>
    <n v="411"/>
    <x v="96"/>
    <x v="3"/>
    <x v="3"/>
    <n v="12416000000"/>
    <n v="7440200000"/>
    <n v="4975800000"/>
    <n v="0.40075708762886597"/>
    <n v="2508600000"/>
    <s v=" $-   "/>
    <n v="325200000"/>
    <n v="2833800000"/>
    <n v="2142000000"/>
    <n v="0.17251932989690721"/>
    <x v="2"/>
    <x v="58"/>
  </r>
  <r>
    <n v="412"/>
    <x v="97"/>
    <x v="0"/>
    <x v="1"/>
    <n v="2918434000"/>
    <n v="502795000"/>
    <n v="2415639000"/>
    <n v="0.82771753618550226"/>
    <n v="1476916000"/>
    <n v="516338000"/>
    <n v="41668000"/>
    <n v="2034922000"/>
    <n v="380717000"/>
    <n v="0.13045249609893525"/>
    <x v="2"/>
    <x v="16"/>
  </r>
  <r>
    <n v="413"/>
    <x v="97"/>
    <x v="1"/>
    <x v="2"/>
    <n v="3142856000"/>
    <n v="620219000"/>
    <n v="2522637000"/>
    <n v="0.80265751914818884"/>
    <n v="1600187000"/>
    <n v="553817000"/>
    <n v="39577000"/>
    <n v="2193581000"/>
    <n v="329056000"/>
    <n v="0.10469967443624525"/>
    <x v="2"/>
    <x v="16"/>
  </r>
  <r>
    <n v="414"/>
    <x v="97"/>
    <x v="2"/>
    <x v="3"/>
    <n v="3275594000"/>
    <n v="614364000"/>
    <n v="2661230000"/>
    <n v="0.81244195709236244"/>
    <n v="1538027000"/>
    <n v="563975000"/>
    <n v="41595000"/>
    <n v="2143597000"/>
    <n v="517633000"/>
    <n v="0.1580272158271141"/>
    <x v="2"/>
    <x v="16"/>
  </r>
  <r>
    <n v="415"/>
    <x v="97"/>
    <x v="3"/>
    <x v="28"/>
    <n v="3418265000"/>
    <n v="559541000"/>
    <n v="2858724000"/>
    <n v="0.83630847813144971"/>
    <n v="1620006000"/>
    <n v="489265000"/>
    <n v="29173000"/>
    <n v="2138444000"/>
    <n v="720280000"/>
    <n v="0.21071508499194766"/>
    <x v="2"/>
    <x v="16"/>
  </r>
  <r>
    <n v="416"/>
    <x v="98"/>
    <x v="0"/>
    <x v="1"/>
    <n v="126761000000"/>
    <n v="102978000000"/>
    <n v="23783000000"/>
    <n v="0.18762079819502842"/>
    <s v=" $-   "/>
    <s v=" $-   "/>
    <s v=" $-   "/>
    <n v="0"/>
    <n v="23783000000"/>
    <n v="0.18762079819502844"/>
    <x v="4"/>
    <x v="62"/>
  </r>
  <r>
    <n v="417"/>
    <x v="98"/>
    <x v="1"/>
    <x v="2"/>
    <n v="139367000000"/>
    <n v="114000000000"/>
    <n v="25367000000"/>
    <n v="0.18201582871124444"/>
    <s v=" $-   "/>
    <s v=" $-   "/>
    <s v=" $-   "/>
    <n v="0"/>
    <n v="25367000000"/>
    <n v="0.18201582871124442"/>
    <x v="4"/>
    <x v="62"/>
  </r>
  <r>
    <n v="418"/>
    <x v="98"/>
    <x v="2"/>
    <x v="3"/>
    <n v="153290000000"/>
    <n v="126762000000"/>
    <n v="26528000000"/>
    <n v="0.17305760323569708"/>
    <s v=" $-   "/>
    <s v=" $-   "/>
    <s v=" $-   "/>
    <n v="0"/>
    <n v="26528000000"/>
    <n v="0.17305760323569705"/>
    <x v="4"/>
    <x v="62"/>
  </r>
  <r>
    <n v="419"/>
    <x v="98"/>
    <x v="3"/>
    <x v="28"/>
    <n v="177526000000"/>
    <n v="148669000000"/>
    <n v="28857000000"/>
    <n v="0.16255083762378464"/>
    <s v=" $-   "/>
    <s v=" $-   "/>
    <s v=" $-   "/>
    <n v="0"/>
    <n v="28857000000"/>
    <n v="0.16255083762378469"/>
    <x v="4"/>
    <x v="62"/>
  </r>
  <r>
    <n v="420"/>
    <x v="99"/>
    <x v="0"/>
    <x v="0"/>
    <n v="230590000000"/>
    <n v="163336000000"/>
    <n v="67254000000"/>
    <n v="0.29166052300620149"/>
    <n v="17100000000"/>
    <s v=" $-   "/>
    <n v="13413000000"/>
    <n v="30513000000"/>
    <n v="36741000000"/>
    <n v="0.15933474998915825"/>
    <x v="9"/>
    <x v="48"/>
  </r>
  <r>
    <n v="421"/>
    <x v="99"/>
    <x v="1"/>
    <x v="1"/>
    <n v="220156000000"/>
    <n v="159323000000"/>
    <n v="60833000000"/>
    <n v="0.2763177019931321"/>
    <n v="17573000000"/>
    <s v=" $-   "/>
    <n v="14186000000"/>
    <n v="31759000000"/>
    <n v="29074000000"/>
    <n v="0.13206090226929995"/>
    <x v="9"/>
    <x v="48"/>
  </r>
  <r>
    <n v="422"/>
    <x v="99"/>
    <x v="2"/>
    <x v="2"/>
    <n v="200494000000"/>
    <n v="144956000000"/>
    <n v="55538000000"/>
    <n v="0.27700579568465888"/>
    <n v="17034000000"/>
    <s v=" $-   "/>
    <n v="16793000000"/>
    <n v="33827000000"/>
    <n v="21711000000"/>
    <n v="0.10828752980139056"/>
    <x v="9"/>
    <x v="48"/>
  </r>
  <r>
    <n v="423"/>
    <x v="99"/>
    <x v="3"/>
    <x v="3"/>
    <n v="129925000000"/>
    <n v="92785000000"/>
    <n v="37140000000"/>
    <n v="0.28585722532230129"/>
    <n v="16473000000"/>
    <s v=" $-   "/>
    <n v="21037000000"/>
    <n v="37510000000"/>
    <n v="-370000000"/>
    <n v="-2.8477968058495287E-3"/>
    <x v="9"/>
    <x v="48"/>
  </r>
  <r>
    <n v="424"/>
    <x v="100"/>
    <x v="0"/>
    <x v="0"/>
    <n v="1819814000"/>
    <n v="343743000"/>
    <n v="1476071000"/>
    <n v="0.81111091573094829"/>
    <n v="133796000"/>
    <s v=" $-   "/>
    <n v="579315000"/>
    <n v="713111000"/>
    <n v="762960000"/>
    <n v="0.41925163780474267"/>
    <x v="9"/>
    <x v="27"/>
  </r>
  <r>
    <n v="425"/>
    <x v="100"/>
    <x v="1"/>
    <x v="1"/>
    <n v="2319919000"/>
    <n v="455436000"/>
    <n v="1864483000"/>
    <n v="0.80368452519247435"/>
    <n v="169815000"/>
    <s v=" $-   "/>
    <n v="778655000"/>
    <n v="948470000"/>
    <n v="916013000"/>
    <n v="0.39484697526077417"/>
    <x v="9"/>
    <x v="27"/>
  </r>
  <r>
    <n v="426"/>
    <x v="100"/>
    <x v="2"/>
    <x v="2"/>
    <n v="2660147000"/>
    <n v="538374000"/>
    <n v="2121773000"/>
    <n v="0.79761494383581055"/>
    <n v="204161000"/>
    <s v=" $-   "/>
    <n v="986812000"/>
    <n v="1190973000"/>
    <n v="930800000"/>
    <n v="0.3499054751485538"/>
    <x v="9"/>
    <x v="27"/>
  </r>
  <r>
    <n v="427"/>
    <x v="100"/>
    <x v="3"/>
    <x v="3"/>
    <n v="1803573000"/>
    <n v="541359000"/>
    <n v="1262214000"/>
    <n v="0.69984081598027914"/>
    <n v="230734000"/>
    <s v=" $-   "/>
    <n v="1230853000"/>
    <n v="1461587000"/>
    <n v="-199373000"/>
    <n v="-0.11054334922955711"/>
    <x v="9"/>
    <x v="27"/>
  </r>
  <r>
    <n v="428"/>
    <x v="101"/>
    <x v="0"/>
    <x v="0"/>
    <n v="12835000000"/>
    <n v="8300000000"/>
    <n v="4535000000"/>
    <n v="0.35333073626801714"/>
    <n v="550000000"/>
    <s v=" $-   "/>
    <n v="1127000000"/>
    <n v="1677000000"/>
    <n v="2858000000"/>
    <n v="0.22267238021036229"/>
    <x v="5"/>
    <x v="11"/>
  </r>
  <r>
    <n v="429"/>
    <x v="101"/>
    <x v="1"/>
    <x v="1"/>
    <n v="13120000000"/>
    <n v="8033000000"/>
    <n v="5087000000"/>
    <n v="0.38772865853658534"/>
    <n v="563000000"/>
    <s v=" $-   "/>
    <n v="1208000000"/>
    <n v="1771000000"/>
    <n v="3316000000"/>
    <n v="0.25274390243902439"/>
    <x v="5"/>
    <x v="11"/>
  </r>
  <r>
    <n v="430"/>
    <x v="101"/>
    <x v="2"/>
    <x v="2"/>
    <n v="12436000000"/>
    <n v="7881000000"/>
    <n v="4555000000"/>
    <n v="0.36627532968800258"/>
    <n v="542000000"/>
    <s v=" $-   "/>
    <n v="1292000000"/>
    <n v="1834000000"/>
    <n v="2721000000"/>
    <n v="0.21880025731746541"/>
    <x v="5"/>
    <x v="11"/>
  </r>
  <r>
    <n v="431"/>
    <x v="101"/>
    <x v="3"/>
    <x v="3"/>
    <n v="11683000000"/>
    <n v="6201000000"/>
    <n v="5482000000"/>
    <n v="0.46922879397415052"/>
    <n v="551000000"/>
    <s v=" $-   "/>
    <n v="1395000000"/>
    <n v="1946000000"/>
    <n v="3536000000"/>
    <n v="0.30266198750320977"/>
    <x v="5"/>
    <x v="11"/>
  </r>
  <r>
    <n v="432"/>
    <x v="102"/>
    <x v="0"/>
    <x v="1"/>
    <n v="37773000000"/>
    <n v="20964000000"/>
    <n v="16809000000"/>
    <n v="0.44500039710904615"/>
    <n v="11349000000"/>
    <s v=" $-   "/>
    <n v="1658000000"/>
    <n v="13007000000"/>
    <n v="3802000000"/>
    <n v="0.10065390622931723"/>
    <x v="0"/>
    <x v="0"/>
  </r>
  <r>
    <n v="433"/>
    <x v="102"/>
    <x v="1"/>
    <x v="2"/>
    <n v="40362000000"/>
    <n v="22967000000"/>
    <n v="17395000000"/>
    <n v="0.43097467915365939"/>
    <n v="12702000000"/>
    <s v=" $-   "/>
    <n v="1771000000"/>
    <n v="14473000000"/>
    <n v="2922000000"/>
    <n v="7.2394826817303401E-2"/>
    <x v="0"/>
    <x v="0"/>
  </r>
  <r>
    <n v="434"/>
    <x v="102"/>
    <x v="2"/>
    <x v="3"/>
    <n v="40704000000"/>
    <n v="17096000000"/>
    <n v="23608000000"/>
    <n v="0.57999213836477992"/>
    <n v="13936000000"/>
    <s v=" $-   "/>
    <n v="1835000000"/>
    <n v="15771000000"/>
    <n v="7837000000"/>
    <n v="0.19253636006289307"/>
    <x v="0"/>
    <x v="0"/>
  </r>
  <r>
    <n v="435"/>
    <x v="102"/>
    <x v="3"/>
    <x v="28"/>
    <n v="39639000000"/>
    <n v="15940000000"/>
    <n v="23699000000"/>
    <n v="0.59787078382401171"/>
    <n v="14845000000"/>
    <s v=" $-   "/>
    <n v="1902000000"/>
    <n v="16747000000"/>
    <n v="6952000000"/>
    <n v="0.17538283004112112"/>
    <x v="0"/>
    <x v="0"/>
  </r>
  <r>
    <n v="436"/>
    <x v="103"/>
    <x v="0"/>
    <x v="1"/>
    <n v="28998000000"/>
    <n v="17642000000"/>
    <n v="11356000000"/>
    <n v="0.39161321470446242"/>
    <n v="6564000000"/>
    <n v="2037000000"/>
    <s v=" $-   "/>
    <n v="8601000000"/>
    <n v="2755000000"/>
    <n v="9.5006552176012143E-2"/>
    <x v="8"/>
    <x v="63"/>
  </r>
  <r>
    <n v="437"/>
    <x v="103"/>
    <x v="1"/>
    <x v="2"/>
    <n v="28406000000"/>
    <n v="17023000000"/>
    <n v="11383000000"/>
    <n v="0.40072519890164049"/>
    <n v="5536000000"/>
    <n v="1958000000"/>
    <s v=" $-   "/>
    <n v="7494000000"/>
    <n v="3889000000"/>
    <n v="0.13690769555727664"/>
    <x v="8"/>
    <x v="63"/>
  </r>
  <r>
    <n v="438"/>
    <x v="103"/>
    <x v="2"/>
    <x v="3"/>
    <n v="25130000000"/>
    <n v="15112000000"/>
    <n v="10018000000"/>
    <n v="0.39864703541583768"/>
    <n v="5074000000"/>
    <n v="1898000000"/>
    <s v=" $-   "/>
    <n v="6972000000"/>
    <n v="3046000000"/>
    <n v="0.12120970951054516"/>
    <x v="8"/>
    <x v="63"/>
  </r>
  <r>
    <n v="439"/>
    <x v="103"/>
    <x v="3"/>
    <x v="28"/>
    <n v="24594000000"/>
    <n v="14469000000"/>
    <n v="10125000000"/>
    <n v="0.41168577701878506"/>
    <n v="5005000000"/>
    <n v="1641000000"/>
    <s v=" $-   "/>
    <n v="6646000000"/>
    <n v="3479000000"/>
    <n v="0.14145726599983735"/>
    <x v="8"/>
    <x v="63"/>
  </r>
  <r>
    <n v="440"/>
    <x v="104"/>
    <x v="0"/>
    <x v="60"/>
    <n v="37795400000"/>
    <n v="25667300000"/>
    <n v="12128100000"/>
    <n v="0.32088825624282324"/>
    <n v="4426100000"/>
    <n v="1477300000"/>
    <s v=" $-   "/>
    <n v="5903400000"/>
    <n v="6224700000"/>
    <n v="0.16469464538012563"/>
    <x v="0"/>
    <x v="41"/>
  </r>
  <r>
    <n v="441"/>
    <x v="104"/>
    <x v="1"/>
    <x v="61"/>
    <n v="36066900000"/>
    <n v="24775800000"/>
    <n v="11291100000"/>
    <n v="0.31305989702469572"/>
    <n v="4377700000"/>
    <n v="1452000000"/>
    <s v=" $-   "/>
    <n v="5829700000"/>
    <n v="5461400000"/>
    <n v="0.15142415899342609"/>
    <x v="0"/>
    <x v="41"/>
  </r>
  <r>
    <n v="442"/>
    <x v="104"/>
    <x v="2"/>
    <x v="22"/>
    <n v="28862800000"/>
    <n v="20143200000"/>
    <n v="8719600000"/>
    <n v="0.30210513186523835"/>
    <n v="3834400000"/>
    <n v="1425100000"/>
    <s v=" $-   "/>
    <n v="5259500000"/>
    <n v="3460100000"/>
    <n v="0.11988095403079396"/>
    <x v="0"/>
    <x v="41"/>
  </r>
  <r>
    <n v="443"/>
    <x v="104"/>
    <x v="3"/>
    <x v="62"/>
    <n v="26644000000"/>
    <n v="18248900000"/>
    <n v="8395100000"/>
    <n v="0.31508407146074158"/>
    <n v="4018300000"/>
    <n v="1389100000"/>
    <s v=" $-   "/>
    <n v="5407400000"/>
    <n v="2987700000"/>
    <n v="0.11213406395436121"/>
    <x v="0"/>
    <x v="41"/>
  </r>
  <r>
    <n v="444"/>
    <x v="105"/>
    <x v="0"/>
    <x v="86"/>
    <n v="8984000000"/>
    <n v="845000000"/>
    <n v="8139000000"/>
    <n v="0.90594390026714156"/>
    <n v="3052000000"/>
    <s v=" $-   "/>
    <n v="848000000"/>
    <n v="3900000000"/>
    <n v="4239000000"/>
    <n v="0.47183882457702581"/>
    <x v="6"/>
    <x v="34"/>
  </r>
  <r>
    <n v="445"/>
    <x v="105"/>
    <x v="1"/>
    <x v="1"/>
    <n v="9370000000"/>
    <n v="698000000"/>
    <n v="8672000000"/>
    <n v="0.92550693703308429"/>
    <n v="3194000000"/>
    <s v=" $-   "/>
    <n v="1086000000"/>
    <n v="4280000000"/>
    <n v="4392000000"/>
    <n v="0.46872998932764143"/>
    <x v="6"/>
    <x v="34"/>
  </r>
  <r>
    <n v="446"/>
    <x v="105"/>
    <x v="2"/>
    <x v="2"/>
    <n v="9611000000"/>
    <n v="614000000"/>
    <n v="8997000000"/>
    <n v="0.93611486837998126"/>
    <n v="3340000000"/>
    <s v=" $-   "/>
    <n v="1443000000"/>
    <n v="4783000000"/>
    <n v="4214000000"/>
    <n v="0.43845593590677351"/>
    <x v="6"/>
    <x v="34"/>
  </r>
  <r>
    <n v="447"/>
    <x v="105"/>
    <x v="3"/>
    <x v="3"/>
    <n v="10002000000"/>
    <n v="623000000"/>
    <n v="9379000000"/>
    <n v="0.9377124575084983"/>
    <n v="3615000000"/>
    <s v=" $-   "/>
    <n v="1512000000"/>
    <n v="5127000000"/>
    <n v="4252000000"/>
    <n v="0.4251149770045991"/>
    <x v="6"/>
    <x v="34"/>
  </r>
  <r>
    <n v="448"/>
    <x v="106"/>
    <x v="0"/>
    <x v="87"/>
    <n v="16022128000"/>
    <n v="10936727000"/>
    <n v="5085401000"/>
    <n v="0.31739860023587374"/>
    <n v="3430125000"/>
    <s v=" $-   "/>
    <s v=" $-   "/>
    <n v="3430125000"/>
    <n v="1655276000"/>
    <n v="0.10331186968422672"/>
    <x v="1"/>
    <x v="64"/>
  </r>
  <r>
    <n v="449"/>
    <x v="106"/>
    <x v="1"/>
    <x v="25"/>
    <n v="17504167000"/>
    <n v="12068425000"/>
    <n v="5435742000"/>
    <n v="0.31053988458862392"/>
    <n v="3699557000"/>
    <s v=" $-   "/>
    <s v=" $-   "/>
    <n v="3699557000"/>
    <n v="1736185000"/>
    <n v="9.918695359796327E-2"/>
    <x v="1"/>
    <x v="64"/>
  </r>
  <r>
    <n v="450"/>
    <x v="106"/>
    <x v="2"/>
    <x v="88"/>
    <n v="18909588000"/>
    <n v="13107081000"/>
    <n v="5802507000"/>
    <n v="0.30685528420820163"/>
    <n v="4033414000"/>
    <s v=" $-   "/>
    <s v=" $-   "/>
    <n v="4033414000"/>
    <n v="1769093000"/>
    <n v="9.3555343458567156E-2"/>
    <x v="1"/>
    <x v="64"/>
  </r>
  <r>
    <n v="451"/>
    <x v="106"/>
    <x v="3"/>
    <x v="89"/>
    <n v="20368562000"/>
    <n v="14062471000"/>
    <n v="6306091000"/>
    <n v="0.30959922453043076"/>
    <n v="4365797000"/>
    <s v=" $-   "/>
    <s v=" $-   "/>
    <n v="4365797000"/>
    <n v="1940294000"/>
    <n v="9.5259252960518279E-2"/>
    <x v="1"/>
    <x v="64"/>
  </r>
  <r>
    <n v="452"/>
    <x v="107"/>
    <x v="0"/>
    <x v="0"/>
    <n v="7383000000"/>
    <n v="4365000000"/>
    <n v="3018000000"/>
    <n v="0.40877691995123933"/>
    <n v="1742000000"/>
    <s v=" $-   "/>
    <n v="75000000"/>
    <n v="1817000000"/>
    <n v="1201000000"/>
    <n v="0.16267100094812406"/>
    <x v="3"/>
    <x v="65"/>
  </r>
  <r>
    <n v="453"/>
    <x v="107"/>
    <x v="1"/>
    <x v="1"/>
    <n v="7146000000"/>
    <n v="4326000000"/>
    <n v="2820000000"/>
    <n v="0.39462636439966414"/>
    <n v="1740000000"/>
    <s v=" $-   "/>
    <n v="79000000"/>
    <n v="1819000000"/>
    <n v="1001000000"/>
    <n v="0.14007836551917158"/>
    <x v="3"/>
    <x v="65"/>
  </r>
  <r>
    <n v="454"/>
    <x v="107"/>
    <x v="2"/>
    <x v="2"/>
    <n v="7435000000"/>
    <n v="4637000000"/>
    <n v="2798000000"/>
    <n v="0.37632817753866843"/>
    <n v="1721000000"/>
    <s v=" $-   "/>
    <n v="94000000"/>
    <n v="1815000000"/>
    <n v="983000000"/>
    <n v="0.13221250840618695"/>
    <x v="3"/>
    <x v="65"/>
  </r>
  <r>
    <n v="455"/>
    <x v="107"/>
    <x v="3"/>
    <x v="3"/>
    <n v="7493000000"/>
    <n v="4657000000"/>
    <n v="2836000000"/>
    <n v="0.37848658748164954"/>
    <n v="1356000000"/>
    <s v=" $-   "/>
    <n v="81000000"/>
    <n v="1437000000"/>
    <n v="1399000000"/>
    <n v="0.18670759375417056"/>
    <x v="3"/>
    <x v="65"/>
  </r>
  <r>
    <n v="456"/>
    <x v="108"/>
    <x v="0"/>
    <x v="12"/>
    <n v="6259300000"/>
    <n v="4853500000"/>
    <n v="1405800000"/>
    <n v="0.22459380441902455"/>
    <n v="649900000"/>
    <s v=" $-   "/>
    <s v=" $-   "/>
    <n v="649900000"/>
    <n v="755900000"/>
    <n v="0.12076430271755628"/>
    <x v="1"/>
    <x v="66"/>
  </r>
  <r>
    <n v="457"/>
    <x v="108"/>
    <x v="1"/>
    <x v="13"/>
    <n v="8024900000"/>
    <n v="6268600000"/>
    <n v="1756300000"/>
    <n v="0.21885630973594683"/>
    <n v="826900000"/>
    <s v=" $-   "/>
    <s v=" $-   "/>
    <n v="826900000"/>
    <n v="929400000"/>
    <n v="0.11581452728382909"/>
    <x v="1"/>
    <x v="66"/>
  </r>
  <r>
    <n v="458"/>
    <x v="108"/>
    <x v="2"/>
    <x v="14"/>
    <n v="10824000000"/>
    <n v="8535700000"/>
    <n v="2288300000"/>
    <n v="0.211409830007391"/>
    <n v="1003000000"/>
    <s v=" $-   "/>
    <s v=" $-   "/>
    <n v="1003000000"/>
    <n v="1285300000"/>
    <n v="0.11874538063562454"/>
    <x v="1"/>
    <x v="66"/>
  </r>
  <r>
    <n v="459"/>
    <x v="108"/>
    <x v="3"/>
    <x v="15"/>
    <n v="12157400000"/>
    <n v="9502600000"/>
    <n v="2654800000"/>
    <n v="0.21836905917383653"/>
    <n v="1100300000"/>
    <s v=" $-   "/>
    <s v=" $-   "/>
    <n v="1100300000"/>
    <n v="1554500000"/>
    <n v="0.12786451050389064"/>
    <x v="1"/>
    <x v="66"/>
  </r>
  <r>
    <n v="460"/>
    <x v="109"/>
    <x v="0"/>
    <x v="0"/>
    <n v="18260400000"/>
    <n v="8846100000"/>
    <n v="9414300000"/>
    <n v="0.51555825721232829"/>
    <n v="5181200000"/>
    <n v="1137900000"/>
    <s v=" $-   "/>
    <n v="6319100000"/>
    <n v="3095200000"/>
    <n v="0.1695034062780662"/>
    <x v="0"/>
    <x v="53"/>
  </r>
  <r>
    <n v="461"/>
    <x v="109"/>
    <x v="1"/>
    <x v="1"/>
    <n v="18283100000"/>
    <n v="8941100000"/>
    <n v="9342000000"/>
    <n v="0.5109636768381729"/>
    <n v="5117100000"/>
    <n v="1104400000"/>
    <s v=" $-   "/>
    <n v="6221500000"/>
    <n v="3120500000"/>
    <n v="0.17067674519091403"/>
    <x v="0"/>
    <x v="53"/>
  </r>
  <r>
    <n v="462"/>
    <x v="109"/>
    <x v="2"/>
    <x v="2"/>
    <n v="19154000000"/>
    <n v="9261400000"/>
    <n v="9892600000"/>
    <n v="0.51647697608854548"/>
    <n v="5389000000"/>
    <n v="1157000000"/>
    <s v=" $-   "/>
    <n v="6546000000"/>
    <n v="3346600000"/>
    <n v="0.17472068497441787"/>
    <x v="0"/>
    <x v="53"/>
  </r>
  <r>
    <n v="463"/>
    <x v="109"/>
    <x v="3"/>
    <x v="3"/>
    <n v="20563100000"/>
    <n v="9800600000"/>
    <n v="10762500000"/>
    <n v="0.52338898317860627"/>
    <n v="6054300000"/>
    <n v="1239100000"/>
    <s v=" $-   "/>
    <n v="7293400000"/>
    <n v="3469100000"/>
    <n v="0.16870510769290623"/>
    <x v="0"/>
    <x v="53"/>
  </r>
  <r>
    <n v="464"/>
    <x v="110"/>
    <x v="0"/>
    <x v="8"/>
    <n v="45041000000"/>
    <n v="25034000000"/>
    <n v="20007000000"/>
    <n v="0.4441952887369286"/>
    <n v="8365000000"/>
    <s v=" $-   "/>
    <n v="2192000000"/>
    <n v="10557000000"/>
    <n v="9450000000"/>
    <n v="0.20980884083390688"/>
    <x v="1"/>
    <x v="67"/>
  </r>
  <r>
    <n v="465"/>
    <x v="110"/>
    <x v="1"/>
    <x v="9"/>
    <n v="48813000000"/>
    <n v="26420000000"/>
    <n v="22393000000"/>
    <n v="0.45875074263003712"/>
    <n v="8565000000"/>
    <s v=" $-   "/>
    <n v="2288000000"/>
    <n v="10853000000"/>
    <n v="11540000000"/>
    <n v="0.23641243111466209"/>
    <x v="1"/>
    <x v="67"/>
  </r>
  <r>
    <n v="466"/>
    <x v="110"/>
    <x v="2"/>
    <x v="90"/>
    <n v="52465000000"/>
    <n v="28364000000"/>
    <n v="24101000000"/>
    <n v="0.4593729152768512"/>
    <n v="8523000000"/>
    <s v=" $-   "/>
    <n v="2354000000"/>
    <n v="10877000000"/>
    <n v="13224000000"/>
    <n v="0.25205375011912706"/>
    <x v="1"/>
    <x v="67"/>
  </r>
  <r>
    <n v="467"/>
    <x v="110"/>
    <x v="3"/>
    <x v="91"/>
    <n v="55632000000"/>
    <n v="29993000000"/>
    <n v="25639000000"/>
    <n v="0.46086784584411844"/>
    <n v="8754000000"/>
    <s v=" $-   "/>
    <n v="2527000000"/>
    <n v="11281000000"/>
    <n v="14358000000"/>
    <n v="0.25808886971527178"/>
    <x v="1"/>
    <x v="67"/>
  </r>
  <r>
    <n v="468"/>
    <x v="111"/>
    <x v="0"/>
    <x v="1"/>
    <n v="5535000000"/>
    <n v="1689000000"/>
    <n v="3846000000"/>
    <n v="0.69485094850948514"/>
    <n v="1598000000"/>
    <s v=" $-   "/>
    <n v="276000000"/>
    <n v="1874000000"/>
    <n v="1972000000"/>
    <n v="0.35627822944896115"/>
    <x v="1"/>
    <x v="50"/>
  </r>
  <r>
    <n v="469"/>
    <x v="111"/>
    <x v="1"/>
    <x v="2"/>
    <n v="6265000000"/>
    <n v="2124000000"/>
    <n v="4141000000"/>
    <n v="0.66097366320830009"/>
    <n v="1692000000"/>
    <s v=" $-   "/>
    <n v="329000000"/>
    <n v="2021000000"/>
    <n v="2120000000"/>
    <n v="0.33838786911412611"/>
    <x v="1"/>
    <x v="50"/>
  </r>
  <r>
    <n v="470"/>
    <x v="111"/>
    <x v="2"/>
    <x v="3"/>
    <n v="6394000000"/>
    <n v="2343000000"/>
    <n v="4051000000"/>
    <n v="0.633562715045355"/>
    <n v="1669000000"/>
    <s v=" $-   "/>
    <n v="330000000"/>
    <n v="1999000000"/>
    <n v="2052000000"/>
    <n v="0.32092586800125117"/>
    <x v="1"/>
    <x v="50"/>
  </r>
  <r>
    <n v="471"/>
    <x v="111"/>
    <x v="3"/>
    <x v="28"/>
    <n v="6497000000"/>
    <n v="2432000000"/>
    <n v="4065000000"/>
    <n v="0.6256733877174081"/>
    <n v="1690000000"/>
    <s v=" $-   "/>
    <n v="322000000"/>
    <n v="2012000000"/>
    <n v="2053000000"/>
    <n v="0.3159919963059874"/>
    <x v="1"/>
    <x v="50"/>
  </r>
  <r>
    <n v="472"/>
    <x v="112"/>
    <x v="0"/>
    <x v="1"/>
    <n v="5535000000"/>
    <n v="1689000000"/>
    <n v="3846000000"/>
    <n v="0.69485094850948514"/>
    <n v="1598000000"/>
    <s v=" $-   "/>
    <n v="276000000"/>
    <n v="1874000000"/>
    <n v="1972000000"/>
    <n v="0.35627822944896115"/>
    <x v="1"/>
    <x v="50"/>
  </r>
  <r>
    <n v="473"/>
    <x v="112"/>
    <x v="1"/>
    <x v="2"/>
    <n v="6265000000"/>
    <n v="2124000000"/>
    <n v="4141000000"/>
    <n v="0.66097366320830009"/>
    <n v="1692000000"/>
    <s v=" $-   "/>
    <n v="329000000"/>
    <n v="2021000000"/>
    <n v="2120000000"/>
    <n v="0.33838786911412611"/>
    <x v="1"/>
    <x v="50"/>
  </r>
  <r>
    <n v="474"/>
    <x v="112"/>
    <x v="2"/>
    <x v="3"/>
    <n v="6394000000"/>
    <n v="2343000000"/>
    <n v="4051000000"/>
    <n v="0.633562715045355"/>
    <n v="1669000000"/>
    <s v=" $-   "/>
    <n v="330000000"/>
    <n v="1999000000"/>
    <n v="2052000000"/>
    <n v="0.32092586800125117"/>
    <x v="1"/>
    <x v="50"/>
  </r>
  <r>
    <n v="475"/>
    <x v="112"/>
    <x v="3"/>
    <x v="28"/>
    <n v="6497000000"/>
    <n v="2432000000"/>
    <n v="4065000000"/>
    <n v="0.6256733877174081"/>
    <n v="1690000000"/>
    <s v=" $-   "/>
    <n v="322000000"/>
    <n v="2012000000"/>
    <n v="2053000000"/>
    <n v="0.3159919963059874"/>
    <x v="1"/>
    <x v="50"/>
  </r>
  <r>
    <n v="476"/>
    <x v="113"/>
    <x v="0"/>
    <x v="1"/>
    <n v="15051000000"/>
    <n v="12274000000"/>
    <n v="2777000000"/>
    <n v="0.18450601288950896"/>
    <n v="916000000"/>
    <s v=" $-   "/>
    <n v="97000000"/>
    <n v="1013000000"/>
    <n v="1764000000"/>
    <n v="0.11720151484951166"/>
    <x v="1"/>
    <x v="39"/>
  </r>
  <r>
    <n v="477"/>
    <x v="113"/>
    <x v="1"/>
    <x v="2"/>
    <n v="15499000000"/>
    <n v="12471000000"/>
    <n v="3028000000"/>
    <n v="0.19536744306084264"/>
    <n v="1036000000"/>
    <s v=" $-   "/>
    <n v="94000000"/>
    <n v="1130000000"/>
    <n v="1898000000"/>
    <n v="0.1224595135170011"/>
    <x v="1"/>
    <x v="39"/>
  </r>
  <r>
    <n v="478"/>
    <x v="113"/>
    <x v="2"/>
    <x v="3"/>
    <n v="15165000000"/>
    <n v="12155000000"/>
    <n v="3010000000"/>
    <n v="0.19848334981866134"/>
    <n v="1017000000"/>
    <s v=" $-   "/>
    <n v="93000000"/>
    <n v="1110000000"/>
    <n v="1900000000"/>
    <n v="0.12528849324101549"/>
    <x v="1"/>
    <x v="39"/>
  </r>
  <r>
    <n v="479"/>
    <x v="113"/>
    <x v="3"/>
    <x v="28"/>
    <n v="16661000000"/>
    <n v="13107000000"/>
    <n v="3554000000"/>
    <n v="0.21331252625892805"/>
    <n v="1145000000"/>
    <s v=" $-   "/>
    <n v="134000000"/>
    <n v="1279000000"/>
    <n v="2275000000"/>
    <n v="0.13654642578476683"/>
    <x v="1"/>
    <x v="39"/>
  </r>
  <r>
    <n v="480"/>
    <x v="114"/>
    <x v="0"/>
    <x v="0"/>
    <n v="1279067000"/>
    <n v="461898000"/>
    <n v="817169000"/>
    <n v="0.63887896411994061"/>
    <n v="68538000"/>
    <s v=" $-   "/>
    <n v="382553000"/>
    <n v="451091000"/>
    <n v="366078000"/>
    <n v="0.2862070556116294"/>
    <x v="7"/>
    <x v="23"/>
  </r>
  <r>
    <n v="481"/>
    <x v="114"/>
    <x v="1"/>
    <x v="1"/>
    <n v="1482259000"/>
    <n v="555660000"/>
    <n v="926599000"/>
    <n v="0.62512624311945486"/>
    <n v="69323000"/>
    <s v=" $-   "/>
    <n v="475464000"/>
    <n v="544787000"/>
    <n v="381812000"/>
    <n v="0.2575879114243867"/>
    <x v="7"/>
    <x v="23"/>
  </r>
  <r>
    <n v="482"/>
    <x v="114"/>
    <x v="2"/>
    <x v="2"/>
    <n v="1616438000"/>
    <n v="603321000"/>
    <n v="1013117000"/>
    <n v="0.62675896013333021"/>
    <n v="89468000"/>
    <s v=" $-   "/>
    <n v="538513000"/>
    <n v="627981000"/>
    <n v="385136000"/>
    <n v="0.238262154193356"/>
    <x v="7"/>
    <x v="23"/>
  </r>
  <r>
    <n v="483"/>
    <x v="114"/>
    <x v="3"/>
    <x v="3"/>
    <n v="1763336000"/>
    <n v="651282000"/>
    <n v="1112054000"/>
    <n v="0.630653488614762"/>
    <n v="139616000"/>
    <s v=" $-   "/>
    <n v="570527000"/>
    <n v="710143000"/>
    <n v="401911000"/>
    <n v="0.22792649840983228"/>
    <x v="7"/>
    <x v="23"/>
  </r>
  <r>
    <n v="484"/>
    <x v="115"/>
    <x v="0"/>
    <x v="92"/>
    <n v="7394500000"/>
    <n v="4741800000"/>
    <n v="2652700000"/>
    <n v="0.35873960375955105"/>
    <n v="1732600000"/>
    <s v=" $-   "/>
    <s v=" $-   "/>
    <n v="1732600000"/>
    <n v="920100000"/>
    <n v="0.12443031983230779"/>
    <x v="1"/>
    <x v="64"/>
  </r>
  <r>
    <n v="485"/>
    <x v="115"/>
    <x v="1"/>
    <x v="46"/>
    <n v="7840300000"/>
    <n v="5050500000"/>
    <n v="2789800000"/>
    <n v="0.35582822085889576"/>
    <n v="1819500000"/>
    <s v=" $-   "/>
    <s v=" $-   "/>
    <n v="1819500000"/>
    <n v="970300000"/>
    <n v="0.12375801946354094"/>
    <x v="1"/>
    <x v="64"/>
  </r>
  <r>
    <n v="486"/>
    <x v="115"/>
    <x v="2"/>
    <x v="26"/>
    <n v="8602200000"/>
    <n v="5568200000"/>
    <n v="3034000000"/>
    <n v="0.35270047197228616"/>
    <n v="1993800000"/>
    <s v=" $-   "/>
    <s v=" $-   "/>
    <n v="1993800000"/>
    <n v="1040200000"/>
    <n v="0.12092255469531051"/>
    <x v="1"/>
    <x v="64"/>
  </r>
  <r>
    <n v="487"/>
    <x v="115"/>
    <x v="3"/>
    <x v="47"/>
    <n v="15498400000"/>
    <n v="10841700000"/>
    <n v="4656700000"/>
    <n v="0.30046327362824554"/>
    <n v="3607000000"/>
    <s v=" $-   "/>
    <s v=" $-   "/>
    <n v="3607000000"/>
    <n v="1049700000"/>
    <n v="6.7729572084860371E-2"/>
    <x v="1"/>
    <x v="64"/>
  </r>
  <r>
    <n v="488"/>
    <x v="116"/>
    <x v="0"/>
    <x v="0"/>
    <n v="1663000000"/>
    <n v="0"/>
    <n v="1663000000"/>
    <n v="1"/>
    <n v="1123200000"/>
    <n v="0"/>
    <n v="78300000"/>
    <n v="1201500000"/>
    <n v="461500000"/>
    <n v="0.27751052315093205"/>
    <x v="0"/>
    <x v="68"/>
  </r>
  <r>
    <n v="489"/>
    <x v="116"/>
    <x v="1"/>
    <x v="1"/>
    <n v="1558400000"/>
    <n v="0"/>
    <n v="1558400000"/>
    <n v="1"/>
    <n v="1058000000"/>
    <n v="0"/>
    <n v="60400000"/>
    <n v="1118400000"/>
    <n v="440000000"/>
    <n v="0.28234086242299794"/>
    <x v="0"/>
    <x v="68"/>
  </r>
  <r>
    <n v="490"/>
    <x v="116"/>
    <x v="2"/>
    <x v="2"/>
    <n v="1584500000"/>
    <n v="0"/>
    <n v="1584500000"/>
    <n v="1"/>
    <n v="1105700000"/>
    <n v="0"/>
    <n v="52500000"/>
    <n v="1158200000"/>
    <n v="426300000"/>
    <n v="0.26904386241716632"/>
    <x v="0"/>
    <x v="68"/>
  </r>
  <r>
    <n v="491"/>
    <x v="116"/>
    <x v="3"/>
    <x v="3"/>
    <n v="1637100000"/>
    <n v="0"/>
    <n v="1637100000"/>
    <n v="1"/>
    <n v="1209100000"/>
    <n v="0"/>
    <n v="58700000"/>
    <n v="1267800000"/>
    <n v="369300000"/>
    <n v="0.22558182151365219"/>
    <x v="0"/>
    <x v="68"/>
  </r>
  <r>
    <n v="492"/>
    <x v="117"/>
    <x v="0"/>
    <x v="1"/>
    <n v="7155096000"/>
    <n v="4376505000"/>
    <n v="2778591000"/>
    <n v="0.38833734725571811"/>
    <n v="1616921000"/>
    <s v=" $-   "/>
    <s v=" $-   "/>
    <n v="1616921000"/>
    <n v="1161670000"/>
    <n v="0.16235561339777971"/>
    <x v="0"/>
    <x v="52"/>
  </r>
  <r>
    <n v="493"/>
    <x v="117"/>
    <x v="1"/>
    <x v="2"/>
    <n v="7752728000"/>
    <n v="4778479000"/>
    <n v="2974249000"/>
    <n v="0.38363902357982893"/>
    <n v="1758765000"/>
    <s v=" $-   "/>
    <s v=" $-   "/>
    <n v="1758765000"/>
    <n v="1215484000"/>
    <n v="0.15678145808804334"/>
    <x v="0"/>
    <x v="52"/>
  </r>
  <r>
    <n v="494"/>
    <x v="117"/>
    <x v="2"/>
    <x v="3"/>
    <n v="6956311000"/>
    <n v="4388167000"/>
    <n v="2568144000"/>
    <n v="0.36918188390369555"/>
    <n v="1647382000"/>
    <s v=" $-   "/>
    <s v=" $-   "/>
    <n v="1647382000"/>
    <n v="920762000"/>
    <n v="0.13236354728821068"/>
    <x v="0"/>
    <x v="52"/>
  </r>
  <r>
    <n v="495"/>
    <x v="117"/>
    <x v="3"/>
    <x v="28"/>
    <n v="6794342000"/>
    <n v="4322373000"/>
    <n v="2471969000"/>
    <n v="0.36382757888843398"/>
    <n v="1757523000"/>
    <s v=" $-   "/>
    <s v=" $-   "/>
    <n v="1757523000"/>
    <n v="714446000"/>
    <n v="0.10515308178481449"/>
    <x v="0"/>
    <x v="52"/>
  </r>
  <r>
    <n v="496"/>
    <x v="118"/>
    <x v="0"/>
    <x v="1"/>
    <n v="5997000000"/>
    <n v="2499000000"/>
    <n v="3498000000"/>
    <n v="0.58329164582291138"/>
    <n v="2337000000"/>
    <s v=" $-   "/>
    <n v="115000000"/>
    <n v="2452000000"/>
    <n v="1046000000"/>
    <n v="0.1744205436051359"/>
    <x v="4"/>
    <x v="69"/>
  </r>
  <r>
    <n v="497"/>
    <x v="118"/>
    <x v="1"/>
    <x v="2"/>
    <n v="6121000000"/>
    <n v="2491000000"/>
    <n v="3630000000"/>
    <n v="0.59304035288351575"/>
    <n v="2335000000"/>
    <s v=" $-   "/>
    <n v="115000000"/>
    <n v="2450000000"/>
    <n v="1180000000"/>
    <n v="0.19277895768665251"/>
    <x v="4"/>
    <x v="69"/>
  </r>
  <r>
    <n v="498"/>
    <x v="118"/>
    <x v="2"/>
    <x v="3"/>
    <n v="6282000000"/>
    <n v="2559000000"/>
    <n v="3723000000"/>
    <n v="0.59264565425023874"/>
    <n v="2320000000"/>
    <s v=" $-   "/>
    <n v="105000000"/>
    <n v="2425000000"/>
    <n v="1298000000"/>
    <n v="0.20662209487424388"/>
    <x v="4"/>
    <x v="69"/>
  </r>
  <r>
    <n v="499"/>
    <x v="118"/>
    <x v="3"/>
    <x v="28"/>
    <n v="6440000000"/>
    <n v="2582000000"/>
    <n v="3858000000"/>
    <n v="0.59906832298136647"/>
    <n v="2326000000"/>
    <s v=" $-   "/>
    <n v="99000000"/>
    <n v="2425000000"/>
    <n v="1433000000"/>
    <n v="0.22251552795031057"/>
    <x v="4"/>
    <x v="69"/>
  </r>
  <r>
    <n v="500"/>
    <x v="119"/>
    <x v="0"/>
    <x v="48"/>
    <n v="5921000000"/>
    <n v="4616600000"/>
    <n v="1304400000"/>
    <n v="0.22030062489444346"/>
    <n v="625200000"/>
    <s v=" $-   "/>
    <n v="278300000"/>
    <n v="903500000"/>
    <n v="400900000"/>
    <n v="6.7708157405843614E-2"/>
    <x v="1"/>
    <x v="51"/>
  </r>
  <r>
    <n v="501"/>
    <x v="119"/>
    <x v="1"/>
    <x v="49"/>
    <n v="6285600000"/>
    <n v="4990500000"/>
    <n v="1295100000"/>
    <n v="0.20604238258877439"/>
    <n v="665400000"/>
    <s v=" $-   "/>
    <n v="304400000"/>
    <n v="969800000"/>
    <n v="325300000"/>
    <n v="5.175321369479445E-2"/>
    <x v="1"/>
    <x v="51"/>
  </r>
  <r>
    <n v="502"/>
    <x v="119"/>
    <x v="2"/>
    <x v="50"/>
    <n v="6764000000"/>
    <n v="5341500000"/>
    <n v="1422500000"/>
    <n v="0.21030455351862798"/>
    <n v="673500000"/>
    <s v=" $-   "/>
    <n v="319300000"/>
    <n v="992800000"/>
    <n v="429700000"/>
    <n v="6.352749852158486E-2"/>
    <x v="1"/>
    <x v="51"/>
  </r>
  <r>
    <n v="503"/>
    <x v="119"/>
    <x v="3"/>
    <x v="51"/>
    <n v="6933500000"/>
    <n v="5392400000"/>
    <n v="1541100000"/>
    <n v="0.22226869546405137"/>
    <n v="622900000"/>
    <s v=" $-   "/>
    <n v="290200000"/>
    <n v="913100000"/>
    <n v="628000000"/>
    <n v="9.0574745799379824E-2"/>
    <x v="1"/>
    <x v="51"/>
  </r>
  <r>
    <n v="504"/>
    <x v="120"/>
    <x v="0"/>
    <x v="0"/>
    <n v="17912000000"/>
    <n v="11235000000"/>
    <n v="6677000000"/>
    <n v="0.37276686020544891"/>
    <n v="965000000"/>
    <s v=" $-   "/>
    <n v="2145000000"/>
    <n v="3110000000"/>
    <n v="3567000000"/>
    <n v="0.19914024117909782"/>
    <x v="5"/>
    <x v="11"/>
  </r>
  <r>
    <n v="505"/>
    <x v="120"/>
    <x v="1"/>
    <x v="1"/>
    <n v="22756000000"/>
    <n v="13545000000"/>
    <n v="9211000000"/>
    <n v="0.40477236772719283"/>
    <n v="1274000000"/>
    <s v=" $-   "/>
    <n v="2668000000"/>
    <n v="3942000000"/>
    <n v="5269000000"/>
    <n v="0.23154332923185095"/>
    <x v="5"/>
    <x v="11"/>
  </r>
  <r>
    <n v="506"/>
    <x v="120"/>
    <x v="2"/>
    <x v="2"/>
    <n v="23925000000"/>
    <n v="14323000000"/>
    <n v="9602000000"/>
    <n v="0.401337513061651"/>
    <n v="1213000000"/>
    <s v=" $-   "/>
    <n v="3066000000"/>
    <n v="4279000000"/>
    <n v="5323000000"/>
    <n v="0.22248693834900732"/>
    <x v="5"/>
    <x v="11"/>
  </r>
  <r>
    <n v="507"/>
    <x v="120"/>
    <x v="3"/>
    <x v="3"/>
    <n v="23459000000"/>
    <n v="13728000000"/>
    <n v="9731000000"/>
    <n v="0.41480881538002468"/>
    <n v="1135000000"/>
    <s v=" $-   "/>
    <n v="3144000000"/>
    <n v="4279000000"/>
    <n v="5452000000"/>
    <n v="0.23240547337908693"/>
    <x v="5"/>
    <x v="11"/>
  </r>
  <r>
    <n v="508"/>
    <x v="121"/>
    <x v="0"/>
    <x v="0"/>
    <n v="8186280000"/>
    <n v="5583549000"/>
    <n v="2602731000"/>
    <n v="0.31793818437678656"/>
    <n v="889879000"/>
    <s v=" $-   "/>
    <n v="341969000"/>
    <n v="1231848000"/>
    <n v="1370883000"/>
    <n v="0.16746104457702399"/>
    <x v="3"/>
    <x v="65"/>
  </r>
  <r>
    <n v="509"/>
    <x v="121"/>
    <x v="1"/>
    <x v="1"/>
    <n v="11764050000"/>
    <n v="8198377000"/>
    <n v="3565673000"/>
    <n v="0.30309910277497976"/>
    <n v="1516508000"/>
    <s v=" $-   "/>
    <n v="528737000"/>
    <n v="2045245000"/>
    <n v="1520428000"/>
    <n v="0.12924358532988214"/>
    <x v="3"/>
    <x v="65"/>
  </r>
  <r>
    <n v="510"/>
    <x v="121"/>
    <x v="2"/>
    <x v="2"/>
    <n v="12795106000"/>
    <n v="9119305000"/>
    <n v="3675801000"/>
    <n v="0.28728179352324246"/>
    <n v="1278506000"/>
    <s v=" $-   "/>
    <n v="590935000"/>
    <n v="1869441000"/>
    <n v="1806360000"/>
    <n v="0.14117585270493266"/>
    <x v="3"/>
    <x v="65"/>
  </r>
  <r>
    <n v="511"/>
    <x v="121"/>
    <x v="3"/>
    <x v="3"/>
    <n v="13781837000"/>
    <n v="9824834000"/>
    <n v="3957003000"/>
    <n v="0.28711723988609061"/>
    <n v="1947135000"/>
    <s v=" $-   "/>
    <n v="638024000"/>
    <n v="2585159000"/>
    <n v="1371844000"/>
    <n v="9.9539996010691467E-2"/>
    <x v="3"/>
    <x v="65"/>
  </r>
  <r>
    <n v="512"/>
    <x v="122"/>
    <x v="0"/>
    <x v="1"/>
    <n v="10397000000"/>
    <n v="2268000000"/>
    <n v="8129000000"/>
    <n v="0.7818601519669135"/>
    <n v="2743000000"/>
    <s v=" $-   "/>
    <n v="2780000000"/>
    <n v="5523000000"/>
    <n v="2606000000"/>
    <n v="0.2506492257381937"/>
    <x v="9"/>
    <x v="27"/>
  </r>
  <r>
    <n v="513"/>
    <x v="122"/>
    <x v="1"/>
    <x v="2"/>
    <n v="20638000000"/>
    <n v="2332000000"/>
    <n v="18306000000"/>
    <n v="0.88700455470491324"/>
    <n v="8290000000"/>
    <s v=" $-   "/>
    <n v="3319000000"/>
    <n v="11609000000"/>
    <n v="6697000000"/>
    <n v="0.32449849791646479"/>
    <x v="9"/>
    <x v="27"/>
  </r>
  <r>
    <n v="514"/>
    <x v="122"/>
    <x v="2"/>
    <x v="3"/>
    <n v="13145000000"/>
    <n v="2104000000"/>
    <n v="11041000000"/>
    <n v="0.83993914035755046"/>
    <n v="7741000000"/>
    <s v=" $-   "/>
    <n v="3129000000"/>
    <n v="10870000000"/>
    <n v="171000000"/>
    <n v="1.300874857360213E-2"/>
    <x v="9"/>
    <x v="27"/>
  </r>
  <r>
    <n v="515"/>
    <x v="122"/>
    <x v="3"/>
    <x v="28"/>
    <n v="12197000000"/>
    <n v="1582000000"/>
    <n v="10615000000"/>
    <n v="0.87029597441993933"/>
    <n v="6476000000"/>
    <s v=" $-   "/>
    <n v="1792000000"/>
    <n v="8268000000"/>
    <n v="2347000000"/>
    <n v="0.19242436664753629"/>
    <x v="9"/>
    <x v="27"/>
  </r>
  <r>
    <n v="516"/>
    <x v="123"/>
    <x v="0"/>
    <x v="93"/>
    <n v="3797000000"/>
    <n v="1388000000"/>
    <n v="2409000000"/>
    <n v="0.63444824861732951"/>
    <n v="1078000000"/>
    <n v="1153000000"/>
    <n v="30000000"/>
    <n v="2261000000"/>
    <n v="148000000"/>
    <n v="3.8978140637345275E-2"/>
    <x v="2"/>
    <x v="31"/>
  </r>
  <r>
    <n v="517"/>
    <x v="123"/>
    <x v="1"/>
    <x v="94"/>
    <n v="3575000000"/>
    <n v="1347000000"/>
    <n v="2228000000"/>
    <n v="0.6232167832167832"/>
    <n v="1055000000"/>
    <n v="1125000000"/>
    <n v="16000000"/>
    <n v="2196000000"/>
    <n v="32000000"/>
    <n v="8.951048951048951E-3"/>
    <x v="2"/>
    <x v="31"/>
  </r>
  <r>
    <n v="518"/>
    <x v="123"/>
    <x v="2"/>
    <x v="95"/>
    <n v="4515000000"/>
    <n v="1429000000"/>
    <n v="3086000000"/>
    <n v="0.68349944629014403"/>
    <n v="1030000000"/>
    <n v="1094000000"/>
    <n v="14000000"/>
    <n v="2138000000"/>
    <n v="948000000"/>
    <n v="0.20996677740863787"/>
    <x v="2"/>
    <x v="31"/>
  </r>
  <r>
    <n v="519"/>
    <x v="123"/>
    <x v="3"/>
    <x v="96"/>
    <n v="4396000000"/>
    <n v="1354000000"/>
    <n v="3042000000"/>
    <n v="0.69199272065514106"/>
    <n v="1028000000"/>
    <n v="1109000000"/>
    <n v="7000000"/>
    <n v="2144000000"/>
    <n v="898000000"/>
    <n v="0.20427661510464057"/>
    <x v="2"/>
    <x v="31"/>
  </r>
  <r>
    <n v="520"/>
    <x v="124"/>
    <x v="0"/>
    <x v="1"/>
    <n v="8257000000"/>
    <n v="1492000000"/>
    <n v="6765000000"/>
    <n v="0.81930483226353401"/>
    <n v="3260000000"/>
    <n v="915000000"/>
    <n v="136000000"/>
    <n v="4311000000"/>
    <n v="2454000000"/>
    <n v="0.29720237374349034"/>
    <x v="2"/>
    <x v="16"/>
  </r>
  <r>
    <n v="521"/>
    <x v="124"/>
    <x v="1"/>
    <x v="2"/>
    <n v="8790000000"/>
    <n v="1663000000"/>
    <n v="7127000000"/>
    <n v="0.81080773606370871"/>
    <n v="3593000000"/>
    <n v="983000000"/>
    <n v="75000000"/>
    <n v="4651000000"/>
    <n v="2476000000"/>
    <n v="0.28168373151308307"/>
    <x v="2"/>
    <x v="16"/>
  </r>
  <r>
    <n v="522"/>
    <x v="124"/>
    <x v="2"/>
    <x v="3"/>
    <n v="8592000000"/>
    <n v="1771000000"/>
    <n v="6821000000"/>
    <n v="0.79387802607076352"/>
    <n v="3660000000"/>
    <n v="923000000"/>
    <n v="41000000"/>
    <n v="4624000000"/>
    <n v="2197000000"/>
    <n v="0.25570297951582865"/>
    <x v="2"/>
    <x v="16"/>
  </r>
  <r>
    <n v="523"/>
    <x v="124"/>
    <x v="3"/>
    <x v="28"/>
    <n v="8979000000"/>
    <n v="2007000000"/>
    <n v="6972000000"/>
    <n v="0.77647844971600399"/>
    <n v="3499000000"/>
    <n v="1114000000"/>
    <n v="34000000"/>
    <n v="4647000000"/>
    <n v="2325000000"/>
    <n v="0.25893752088205813"/>
    <x v="2"/>
    <x v="16"/>
  </r>
  <r>
    <n v="524"/>
    <x v="125"/>
    <x v="0"/>
    <x v="0"/>
    <n v="11838700000"/>
    <n v="6385400000"/>
    <n v="5453300000"/>
    <n v="0.46063334656676835"/>
    <n v="4018300000"/>
    <s v=" $-   "/>
    <s v=" $-   "/>
    <n v="4018300000"/>
    <n v="1435000000"/>
    <n v="0.12121263314384181"/>
    <x v="8"/>
    <x v="17"/>
  </r>
  <r>
    <n v="525"/>
    <x v="125"/>
    <x v="1"/>
    <x v="1"/>
    <n v="13253400000"/>
    <n v="7161200000"/>
    <n v="6092200000"/>
    <n v="0.45967072600238434"/>
    <n v="4360300000"/>
    <s v=" $-   "/>
    <s v=" $-   "/>
    <n v="4360300000"/>
    <n v="1731900000"/>
    <n v="0.13067590203268595"/>
    <x v="8"/>
    <x v="17"/>
  </r>
  <r>
    <n v="526"/>
    <x v="125"/>
    <x v="2"/>
    <x v="2"/>
    <n v="14280500000"/>
    <n v="7679100000"/>
    <n v="6601400000"/>
    <n v="0.4622667273554848"/>
    <n v="4577600000"/>
    <s v=" $-   "/>
    <s v=" $-   "/>
    <n v="4577600000"/>
    <n v="2023800000"/>
    <n v="0.14171772697034418"/>
    <x v="8"/>
    <x v="17"/>
  </r>
  <r>
    <n v="527"/>
    <x v="125"/>
    <x v="3"/>
    <x v="3"/>
    <n v="13545100000"/>
    <n v="7223500000"/>
    <n v="6321600000"/>
    <n v="0.46670751784778264"/>
    <n v="4345500000"/>
    <s v=" $-   "/>
    <s v=" $-   "/>
    <n v="4345500000"/>
    <n v="1976100000"/>
    <n v="0.14589039578888308"/>
    <x v="8"/>
    <x v="17"/>
  </r>
  <r>
    <n v="528"/>
    <x v="126"/>
    <x v="0"/>
    <x v="1"/>
    <n v="12354000000"/>
    <n v="7191000000"/>
    <n v="5163000000"/>
    <n v="0.41792132102962598"/>
    <n v="1895000000"/>
    <s v=" $-   "/>
    <n v="1024000000"/>
    <n v="2919000000"/>
    <n v="2244000000"/>
    <n v="0.18164157357940747"/>
    <x v="5"/>
    <x v="11"/>
  </r>
  <r>
    <n v="529"/>
    <x v="126"/>
    <x v="1"/>
    <x v="2"/>
    <n v="12919000000"/>
    <n v="7807000000"/>
    <n v="5112000000"/>
    <n v="0.39569626132053559"/>
    <n v="1877000000"/>
    <s v=" $-   "/>
    <n v="1071000000"/>
    <n v="2948000000"/>
    <n v="2164000000"/>
    <n v="0.16750522486260547"/>
    <x v="5"/>
    <x v="11"/>
  </r>
  <r>
    <n v="530"/>
    <x v="126"/>
    <x v="2"/>
    <x v="3"/>
    <n v="12554000000"/>
    <n v="7060000000"/>
    <n v="5494000000"/>
    <n v="0.43762944081567623"/>
    <n v="1937000000"/>
    <s v=" $-   "/>
    <n v="1130000000"/>
    <n v="3067000000"/>
    <n v="2427000000"/>
    <n v="0.19332483670543252"/>
    <x v="5"/>
    <x v="11"/>
  </r>
  <r>
    <n v="531"/>
    <x v="126"/>
    <x v="3"/>
    <x v="28"/>
    <n v="12075000000"/>
    <n v="6357000000"/>
    <n v="5718000000"/>
    <n v="0.47354037267080751"/>
    <n v="2031000000"/>
    <s v=" $-   "/>
    <n v="1216000000"/>
    <n v="3247000000"/>
    <n v="2471000000"/>
    <n v="0.2046376811594203"/>
    <x v="5"/>
    <x v="11"/>
  </r>
  <r>
    <n v="532"/>
    <x v="127"/>
    <x v="0"/>
    <x v="0"/>
    <n v="2073000000"/>
    <n v="759500000"/>
    <n v="1313500000"/>
    <n v="0.63362276893391223"/>
    <n v="673500000"/>
    <s v=" $-   "/>
    <n v="160000000"/>
    <n v="833500000"/>
    <n v="480000000"/>
    <n v="0.23154848046309695"/>
    <x v="0"/>
    <x v="68"/>
  </r>
  <r>
    <n v="533"/>
    <x v="127"/>
    <x v="1"/>
    <x v="1"/>
    <n v="2303900000"/>
    <n v="787300000"/>
    <n v="1516600000"/>
    <n v="0.6582750987456053"/>
    <n v="715800000"/>
    <s v=" $-   "/>
    <n v="189600000"/>
    <n v="905400000"/>
    <n v="611200000"/>
    <n v="0.26528929206996832"/>
    <x v="0"/>
    <x v="68"/>
  </r>
  <r>
    <n v="534"/>
    <x v="127"/>
    <x v="2"/>
    <x v="2"/>
    <n v="2436400000"/>
    <n v="844700000"/>
    <n v="1591700000"/>
    <n v="0.65329995074700375"/>
    <n v="751700000"/>
    <s v=" $-   "/>
    <n v="201800000"/>
    <n v="953500000"/>
    <n v="638200000"/>
    <n v="0.26194385158430472"/>
    <x v="0"/>
    <x v="68"/>
  </r>
  <r>
    <n v="535"/>
    <x v="127"/>
    <x v="3"/>
    <x v="3"/>
    <n v="2663600000"/>
    <n v="887400000"/>
    <n v="1776200000"/>
    <n v="0.66684186814837065"/>
    <n v="884300000"/>
    <s v=" $-   "/>
    <n v="198000000"/>
    <n v="1082300000"/>
    <n v="693900000"/>
    <n v="0.26051208890223759"/>
    <x v="0"/>
    <x v="68"/>
  </r>
  <r>
    <n v="536"/>
    <x v="128"/>
    <x v="0"/>
    <x v="0"/>
    <n v="11862000000"/>
    <n v="7747000000"/>
    <n v="4115000000"/>
    <n v="0.34690608666329459"/>
    <n v="296000000"/>
    <s v=" $-   "/>
    <n v="1562000000"/>
    <n v="1858000000"/>
    <n v="2257000000"/>
    <n v="0.19027145506659923"/>
    <x v="5"/>
    <x v="11"/>
  </r>
  <r>
    <n v="537"/>
    <x v="128"/>
    <x v="1"/>
    <x v="1"/>
    <n v="12581000000"/>
    <n v="8364000000"/>
    <n v="4217000000"/>
    <n v="0.33518798187743426"/>
    <n v="309000000"/>
    <s v=" $-   "/>
    <n v="1622000000"/>
    <n v="1931000000"/>
    <n v="2286000000"/>
    <n v="0.18170256736348461"/>
    <x v="5"/>
    <x v="11"/>
  </r>
  <r>
    <n v="538"/>
    <x v="128"/>
    <x v="2"/>
    <x v="2"/>
    <n v="13413000000"/>
    <n v="8742000000"/>
    <n v="4671000000"/>
    <n v="0.34824424066204429"/>
    <n v="322000000"/>
    <s v=" $-   "/>
    <n v="1720000000"/>
    <n v="2042000000"/>
    <n v="2629000000"/>
    <n v="0.19600387683590548"/>
    <x v="5"/>
    <x v="11"/>
  </r>
  <r>
    <n v="539"/>
    <x v="128"/>
    <x v="3"/>
    <x v="3"/>
    <n v="11524000000"/>
    <n v="7256000000"/>
    <n v="4268000000"/>
    <n v="0.37035751475182233"/>
    <n v="336000000"/>
    <s v=" $-   "/>
    <n v="1919000000"/>
    <n v="2255000000"/>
    <n v="2013000000"/>
    <n v="0.17467893092676154"/>
    <x v="5"/>
    <x v="11"/>
  </r>
  <r>
    <n v="540"/>
    <x v="129"/>
    <x v="0"/>
    <x v="52"/>
    <n v="10181700000"/>
    <n v="2025900000"/>
    <n v="8155800000"/>
    <n v="0.80102536904446209"/>
    <n v="6597000000"/>
    <s v=" $-   "/>
    <s v=" $-   "/>
    <n v="6597000000"/>
    <n v="1558800000"/>
    <n v="0.1530982056041722"/>
    <x v="4"/>
    <x v="56"/>
  </r>
  <r>
    <n v="541"/>
    <x v="129"/>
    <x v="1"/>
    <x v="53"/>
    <n v="10968800000"/>
    <n v="2158200000"/>
    <n v="8810600000"/>
    <n v="0.80324192254394289"/>
    <n v="6985900000"/>
    <s v=" $-   "/>
    <s v=" $-   "/>
    <n v="6985900000"/>
    <n v="1824700000"/>
    <n v="0.16635365764714463"/>
    <x v="4"/>
    <x v="56"/>
  </r>
  <r>
    <n v="542"/>
    <x v="129"/>
    <x v="2"/>
    <x v="54"/>
    <n v="10780400000"/>
    <n v="2100600000"/>
    <n v="8679800000"/>
    <n v="0.80514637675781975"/>
    <n v="7073500000"/>
    <s v=" $-   "/>
    <s v=" $-   "/>
    <n v="7073500000"/>
    <n v="1606300000"/>
    <n v="0.1490018923231049"/>
    <x v="4"/>
    <x v="56"/>
  </r>
  <r>
    <n v="543"/>
    <x v="129"/>
    <x v="3"/>
    <x v="55"/>
    <n v="11262300000"/>
    <n v="2181100000"/>
    <n v="9081200000"/>
    <n v="0.80633618355042924"/>
    <n v="7337800000"/>
    <s v=" $-   "/>
    <s v=" $-   "/>
    <n v="7337800000"/>
    <n v="1743400000"/>
    <n v="0.15479964128108822"/>
    <x v="4"/>
    <x v="56"/>
  </r>
  <r>
    <n v="544"/>
    <x v="130"/>
    <x v="0"/>
    <x v="0"/>
    <n v="8102000000"/>
    <n v="6340000000"/>
    <n v="1762000000"/>
    <n v="0.21747716613181933"/>
    <n v="644000000"/>
    <n v="198000000"/>
    <s v=" $-   "/>
    <n v="842000000"/>
    <n v="920000000"/>
    <n v="0.11355220933102937"/>
    <x v="8"/>
    <x v="63"/>
  </r>
  <r>
    <n v="545"/>
    <x v="130"/>
    <x v="1"/>
    <x v="1"/>
    <n v="9350000000"/>
    <n v="6574000000"/>
    <n v="2776000000"/>
    <n v="0.29689839572192511"/>
    <n v="645000000"/>
    <n v="193000000"/>
    <s v=" $-   "/>
    <n v="838000000"/>
    <n v="1938000000"/>
    <n v="0.20727272727272728"/>
    <x v="8"/>
    <x v="63"/>
  </r>
  <r>
    <n v="546"/>
    <x v="130"/>
    <x v="2"/>
    <x v="2"/>
    <n v="9527000000"/>
    <n v="7306000000"/>
    <n v="2221000000"/>
    <n v="0.23312690248766665"/>
    <n v="755000000"/>
    <n v="227000000"/>
    <s v=" $-   "/>
    <n v="982000000"/>
    <n v="1239000000"/>
    <n v="0.13005143277002204"/>
    <x v="8"/>
    <x v="63"/>
  </r>
  <r>
    <n v="547"/>
    <x v="130"/>
    <x v="3"/>
    <x v="3"/>
    <n v="9648000000"/>
    <n v="7068000000"/>
    <n v="2580000000"/>
    <n v="0.26741293532338306"/>
    <n v="762000000"/>
    <n v="251000000"/>
    <s v=" $-   "/>
    <n v="1013000000"/>
    <n v="1567000000"/>
    <n v="0.16241708126036483"/>
    <x v="8"/>
    <x v="63"/>
  </r>
  <r>
    <n v="548"/>
    <x v="131"/>
    <x v="0"/>
    <x v="12"/>
    <n v="24669000000"/>
    <n v="14717000000"/>
    <n v="9952000000"/>
    <n v="0.40342129798532567"/>
    <n v="6010000000"/>
    <s v=" $-   "/>
    <s v=" $-   "/>
    <n v="6010000000"/>
    <n v="3942000000"/>
    <n v="0.15979569500182414"/>
    <x v="0"/>
    <x v="53"/>
  </r>
  <r>
    <n v="549"/>
    <x v="131"/>
    <x v="1"/>
    <x v="13"/>
    <n v="17733000000"/>
    <n v="9971000000"/>
    <n v="7762000000"/>
    <n v="0.43771499464275643"/>
    <n v="4375000000"/>
    <s v=" $-   "/>
    <s v=" $-   "/>
    <n v="4375000000"/>
    <n v="3387000000"/>
    <n v="0.19099983082388766"/>
    <x v="0"/>
    <x v="53"/>
  </r>
  <r>
    <n v="550"/>
    <x v="131"/>
    <x v="2"/>
    <x v="14"/>
    <n v="16249000000"/>
    <n v="9241000000"/>
    <n v="7008000000"/>
    <n v="0.43128807926641644"/>
    <n v="4065000000"/>
    <s v=" $-   "/>
    <s v=" $-   "/>
    <n v="4065000000"/>
    <n v="2943000000"/>
    <n v="0.18111883808234353"/>
    <x v="0"/>
    <x v="53"/>
  </r>
  <r>
    <n v="551"/>
    <x v="131"/>
    <x v="3"/>
    <x v="15"/>
    <n v="14522000000"/>
    <n v="8260000000"/>
    <n v="6262000000"/>
    <n v="0.43120782261396506"/>
    <n v="3758000000"/>
    <s v=" $-   "/>
    <s v=" $-   "/>
    <n v="3758000000"/>
    <n v="2504000000"/>
    <n v="0.17242804021484645"/>
    <x v="0"/>
    <x v="53"/>
  </r>
  <r>
    <n v="552"/>
    <x v="132"/>
    <x v="0"/>
    <x v="0"/>
    <n v="11682636000"/>
    <n v="1699428000"/>
    <n v="9983208000"/>
    <n v="0.85453385691379924"/>
    <n v="3862434000"/>
    <s v=" $-   "/>
    <n v="3169703000"/>
    <n v="7032137000"/>
    <n v="2951071000"/>
    <n v="0.25260317962487233"/>
    <x v="9"/>
    <x v="27"/>
  </r>
  <r>
    <n v="553"/>
    <x v="132"/>
    <x v="1"/>
    <x v="1"/>
    <n v="14487118000"/>
    <n v="2066893000"/>
    <n v="12420225000"/>
    <n v="0.85732890420303054"/>
    <n v="4621096000"/>
    <s v=" $-   "/>
    <n v="3600976000"/>
    <n v="8222072000"/>
    <n v="4198153000"/>
    <n v="0.28978524230975411"/>
    <x v="9"/>
    <x v="27"/>
  </r>
  <r>
    <n v="554"/>
    <x v="132"/>
    <x v="2"/>
    <x v="2"/>
    <n v="18035340000"/>
    <n v="2534389000"/>
    <n v="15500951000"/>
    <n v="0.85947650557183841"/>
    <n v="5285634000"/>
    <s v=" $-   "/>
    <n v="3997041000"/>
    <n v="9282675000"/>
    <n v="6218276000"/>
    <n v="0.34478285410754661"/>
    <x v="9"/>
    <x v="27"/>
  </r>
  <r>
    <n v="555"/>
    <x v="132"/>
    <x v="3"/>
    <x v="3"/>
    <n v="8757428000"/>
    <n v="2177757000"/>
    <n v="6579671000"/>
    <n v="0.75132458982249128"/>
    <n v="3174320000"/>
    <s v=" $-   "/>
    <n v="3313644000"/>
    <n v="6487964000"/>
    <n v="91707000"/>
    <n v="1.0471910245793628E-2"/>
    <x v="9"/>
    <x v="27"/>
  </r>
  <r>
    <n v="556"/>
    <x v="133"/>
    <x v="0"/>
    <x v="0"/>
    <n v="1887376000"/>
    <n v="944617000"/>
    <n v="942759000"/>
    <n v="0.49950778223311099"/>
    <n v="531180000"/>
    <s v=" $-   "/>
    <s v=" $-   "/>
    <n v="531180000"/>
    <n v="411579000"/>
    <n v="0.21806942548808506"/>
    <x v="7"/>
    <x v="14"/>
  </r>
  <r>
    <n v="557"/>
    <x v="133"/>
    <x v="1"/>
    <x v="1"/>
    <n v="2152766000"/>
    <n v="1064403000"/>
    <n v="1088363000"/>
    <n v="0.505564933671379"/>
    <n v="621413000"/>
    <s v=" $-   "/>
    <s v=" $-   "/>
    <n v="621413000"/>
    <n v="466950000"/>
    <n v="0.2169069931427754"/>
    <x v="7"/>
    <x v="14"/>
  </r>
  <r>
    <n v="558"/>
    <x v="133"/>
    <x v="2"/>
    <x v="2"/>
    <n v="2443776000"/>
    <n v="1197885000"/>
    <n v="1245891000"/>
    <n v="0.50982209498742925"/>
    <n v="734119000"/>
    <s v=" $-   "/>
    <s v=" $-   "/>
    <n v="734119000"/>
    <n v="511772000"/>
    <n v="0.20941853917871359"/>
    <x v="7"/>
    <x v="14"/>
  </r>
  <r>
    <n v="559"/>
    <x v="133"/>
    <x v="3"/>
    <x v="3"/>
    <n v="2725867000"/>
    <n v="1291506000"/>
    <n v="1434361000"/>
    <n v="0.52620358953683355"/>
    <n v="825296000"/>
    <s v=" $-   "/>
    <s v=" $-   "/>
    <n v="825296000"/>
    <n v="609065000"/>
    <n v="0.22343900124254046"/>
    <x v="7"/>
    <x v="14"/>
  </r>
  <r>
    <n v="560"/>
    <x v="134"/>
    <x v="0"/>
    <x v="0"/>
    <n v="1747502000"/>
    <n v="625507000"/>
    <n v="1121995000"/>
    <n v="0.64205648977798024"/>
    <n v="47233000"/>
    <s v=" $-   "/>
    <n v="560669000"/>
    <n v="607902000"/>
    <n v="514093000"/>
    <n v="0.29418736001446638"/>
    <x v="7"/>
    <x v="14"/>
  </r>
  <r>
    <n v="561"/>
    <x v="134"/>
    <x v="1"/>
    <x v="1"/>
    <n v="2387702000"/>
    <n v="834228000"/>
    <n v="1553474000"/>
    <n v="0.65061469144809525"/>
    <n v="62179000"/>
    <s v=" $-   "/>
    <n v="978973000"/>
    <n v="1041152000"/>
    <n v="512322000"/>
    <n v="0.21456697695106006"/>
    <x v="7"/>
    <x v="14"/>
  </r>
  <r>
    <n v="562"/>
    <x v="134"/>
    <x v="2"/>
    <x v="2"/>
    <n v="2614748000"/>
    <n v="883564000"/>
    <n v="1731184000"/>
    <n v="0.66208445326280008"/>
    <n v="50948000"/>
    <s v=" $-   "/>
    <n v="758861000"/>
    <n v="809809000"/>
    <n v="921375000"/>
    <n v="0.35237621369248584"/>
    <x v="7"/>
    <x v="14"/>
  </r>
  <r>
    <n v="563"/>
    <x v="134"/>
    <x v="3"/>
    <x v="3"/>
    <n v="2744965000"/>
    <n v="905168000"/>
    <n v="1839797000"/>
    <n v="0.67024424719440867"/>
    <n v="65082000"/>
    <s v=" $-   "/>
    <n v="765895000"/>
    <n v="830977000"/>
    <n v="1008820000"/>
    <n v="0.36751652571162108"/>
    <x v="7"/>
    <x v="14"/>
  </r>
  <r>
    <n v="564"/>
    <x v="135"/>
    <x v="0"/>
    <x v="1"/>
    <n v="1859177000"/>
    <n v="354561000"/>
    <n v="1504616000"/>
    <n v="0.8092914230328796"/>
    <n v="200849000"/>
    <s v=" $-   "/>
    <n v="653132000"/>
    <n v="853981000"/>
    <n v="650635000"/>
    <n v="0.34995861071861367"/>
    <x v="9"/>
    <x v="27"/>
  </r>
  <r>
    <n v="565"/>
    <x v="135"/>
    <x v="1"/>
    <x v="2"/>
    <n v="2388768000"/>
    <n v="443974000"/>
    <n v="1944794000"/>
    <n v="0.81414101327546251"/>
    <n v="238134000"/>
    <s v=" $-   "/>
    <n v="679298000"/>
    <n v="917432000"/>
    <n v="1027362000"/>
    <n v="0.43008027569023027"/>
    <x v="9"/>
    <x v="27"/>
  </r>
  <r>
    <n v="566"/>
    <x v="135"/>
    <x v="2"/>
    <x v="3"/>
    <n v="1954000000"/>
    <n v="523043000"/>
    <n v="1430957000"/>
    <n v="0.73232190378710338"/>
    <n v="249925000"/>
    <s v=" $-   "/>
    <n v="819216000"/>
    <n v="1069141000"/>
    <n v="361816000"/>
    <n v="0.18516683725690891"/>
    <x v="9"/>
    <x v="27"/>
  </r>
  <r>
    <n v="567"/>
    <x v="135"/>
    <x v="3"/>
    <x v="28"/>
    <n v="1857339000"/>
    <n v="613909000"/>
    <n v="1243430000"/>
    <n v="0.66946852459351791"/>
    <n v="272747000"/>
    <s v=" $-   "/>
    <n v="927920000"/>
    <n v="1200667000"/>
    <n v="42763000"/>
    <n v="2.3023799101833321E-2"/>
    <x v="9"/>
    <x v="27"/>
  </r>
  <r>
    <n v="568"/>
    <x v="136"/>
    <x v="0"/>
    <x v="0"/>
    <n v="6273787000"/>
    <n v="3667434000"/>
    <n v="2606353000"/>
    <n v="0.41543536623095434"/>
    <n v="747356000"/>
    <s v=" $-   "/>
    <n v="740791000"/>
    <n v="1488147000"/>
    <n v="1118206000"/>
    <n v="0.17823461332047136"/>
    <x v="5"/>
    <x v="10"/>
  </r>
  <r>
    <n v="569"/>
    <x v="136"/>
    <x v="1"/>
    <x v="1"/>
    <n v="7301204000"/>
    <n v="3997940000"/>
    <n v="3303264000"/>
    <n v="0.4524272982921721"/>
    <n v="914149000"/>
    <s v=" $-   "/>
    <n v="859680000"/>
    <n v="1773829000"/>
    <n v="1529435000"/>
    <n v="0.20947709446277626"/>
    <x v="5"/>
    <x v="10"/>
  </r>
  <r>
    <n v="570"/>
    <x v="136"/>
    <x v="2"/>
    <x v="2"/>
    <n v="7741856000"/>
    <n v="4449139000"/>
    <n v="3292717000"/>
    <n v="0.42531364572009611"/>
    <n v="1034507000"/>
    <s v=" $-   "/>
    <n v="625361000"/>
    <n v="1659868000"/>
    <n v="1632849000"/>
    <n v="0.2109118278614327"/>
    <x v="5"/>
    <x v="10"/>
  </r>
  <r>
    <n v="571"/>
    <x v="136"/>
    <x v="3"/>
    <x v="3"/>
    <n v="7954827000"/>
    <n v="4416194000"/>
    <n v="3538633000"/>
    <n v="0.4448409751714274"/>
    <n v="1086274000"/>
    <s v=" $-   "/>
    <n v="688195000"/>
    <n v="1774469000"/>
    <n v="1764164000"/>
    <n v="0.22177276765415516"/>
    <x v="5"/>
    <x v="10"/>
  </r>
  <r>
    <n v="572"/>
    <x v="137"/>
    <x v="0"/>
    <x v="0"/>
    <n v="535153000"/>
    <n v="172167000"/>
    <n v="362986000"/>
    <n v="0.6782845279761115"/>
    <n v="24573000"/>
    <s v=" $-   "/>
    <n v="169173000"/>
    <n v="193746000"/>
    <n v="169240000"/>
    <n v="0.31624600815094001"/>
    <x v="7"/>
    <x v="70"/>
  </r>
  <r>
    <n v="573"/>
    <x v="137"/>
    <x v="1"/>
    <x v="1"/>
    <n v="610590000"/>
    <n v="197336000"/>
    <n v="413254000"/>
    <n v="0.67681095334021191"/>
    <n v="26684000"/>
    <s v=" $-   "/>
    <n v="192420000"/>
    <n v="219104000"/>
    <n v="194150000"/>
    <n v="0.31797114266529097"/>
    <x v="7"/>
    <x v="70"/>
  </r>
  <r>
    <n v="574"/>
    <x v="137"/>
    <x v="2"/>
    <x v="2"/>
    <n v="970938000"/>
    <n v="312546000"/>
    <n v="658392000"/>
    <n v="0.67809891053805704"/>
    <n v="40878000"/>
    <s v=" $-   "/>
    <n v="360592000"/>
    <n v="401470000"/>
    <n v="256922000"/>
    <n v="0.2646121585518334"/>
    <x v="7"/>
    <x v="70"/>
  </r>
  <r>
    <n v="575"/>
    <x v="137"/>
    <x v="3"/>
    <x v="3"/>
    <n v="1194407000"/>
    <n v="363508000"/>
    <n v="830899000"/>
    <n v="0.69565818016806669"/>
    <n v="40090000"/>
    <s v=" $-   "/>
    <n v="453423000"/>
    <n v="493513000"/>
    <n v="337386000"/>
    <n v="0.28247155282914449"/>
    <x v="7"/>
    <x v="70"/>
  </r>
  <r>
    <n v="576"/>
    <x v="138"/>
    <x v="0"/>
    <x v="0"/>
    <n v="1365000000"/>
    <n v="0"/>
    <n v="1365000000"/>
    <n v="1"/>
    <n v="921000000"/>
    <n v="0"/>
    <n v="471000000"/>
    <n v="1392000000"/>
    <n v="-27000000"/>
    <n v="-1.9780219780219779E-2"/>
    <x v="6"/>
    <x v="71"/>
  </r>
  <r>
    <n v="577"/>
    <x v="138"/>
    <x v="1"/>
    <x v="1"/>
    <n v="1466000000"/>
    <n v="0"/>
    <n v="1466000000"/>
    <n v="1"/>
    <n v="888000000"/>
    <n v="0"/>
    <n v="256000000"/>
    <n v="1144000000"/>
    <n v="322000000"/>
    <n v="0.21964529331514324"/>
    <x v="6"/>
    <x v="71"/>
  </r>
  <r>
    <n v="578"/>
    <x v="138"/>
    <x v="2"/>
    <x v="2"/>
    <n v="1665000000"/>
    <n v="0"/>
    <n v="1665000000"/>
    <n v="1"/>
    <n v="958000000"/>
    <n v="0"/>
    <n v="136000000"/>
    <n v="1094000000"/>
    <n v="571000000"/>
    <n v="0.34294294294294292"/>
    <x v="6"/>
    <x v="71"/>
  </r>
  <r>
    <n v="579"/>
    <x v="138"/>
    <x v="3"/>
    <x v="3"/>
    <n v="1403000000"/>
    <n v="0"/>
    <n v="1403000000"/>
    <n v="1"/>
    <n v="1048000000"/>
    <n v="0"/>
    <n v="61000000"/>
    <n v="1109000000"/>
    <n v="294000000"/>
    <n v="0.20955096222380612"/>
    <x v="6"/>
    <x v="71"/>
  </r>
  <r>
    <n v="580"/>
    <x v="139"/>
    <x v="0"/>
    <x v="0"/>
    <n v="16311000000"/>
    <n v="11448000000"/>
    <n v="4863000000"/>
    <n v="0.2981423579179695"/>
    <n v="2894000000"/>
    <n v="439000000"/>
    <s v=" $-   "/>
    <n v="3333000000"/>
    <n v="1530000000"/>
    <n v="9.3801728894610997E-2"/>
    <x v="0"/>
    <x v="53"/>
  </r>
  <r>
    <n v="581"/>
    <x v="139"/>
    <x v="1"/>
    <x v="1"/>
    <n v="22046000000"/>
    <n v="15369000000"/>
    <n v="6677000000"/>
    <n v="0.3028667331942303"/>
    <n v="3886000000"/>
    <n v="644000000"/>
    <s v=" $-   "/>
    <n v="4530000000"/>
    <n v="2147000000"/>
    <n v="9.7387281139435719E-2"/>
    <x v="0"/>
    <x v="53"/>
  </r>
  <r>
    <n v="582"/>
    <x v="139"/>
    <x v="2"/>
    <x v="2"/>
    <n v="22552000000"/>
    <n v="15646000000"/>
    <n v="6906000000"/>
    <n v="0.30622561191912023"/>
    <n v="3810000000"/>
    <n v="647000000"/>
    <s v=" $-   "/>
    <n v="4457000000"/>
    <n v="2449000000"/>
    <n v="0.10859347286271727"/>
    <x v="0"/>
    <x v="53"/>
  </r>
  <r>
    <n v="583"/>
    <x v="139"/>
    <x v="3"/>
    <x v="3"/>
    <n v="20855000000"/>
    <n v="14292000000"/>
    <n v="6563000000"/>
    <n v="0.31469671541596744"/>
    <n v="3596000000"/>
    <n v="625000000"/>
    <s v=" $-   "/>
    <n v="4221000000"/>
    <n v="2342000000"/>
    <n v="0.11229920882282426"/>
    <x v="0"/>
    <x v="53"/>
  </r>
  <r>
    <n v="584"/>
    <x v="140"/>
    <x v="0"/>
    <x v="0"/>
    <n v="10302079000"/>
    <n v="6583627000"/>
    <n v="3718452000"/>
    <n v="0.36094190308577523"/>
    <n v="917162000"/>
    <s v=" $-   "/>
    <n v="1144585000"/>
    <n v="2061747000"/>
    <n v="1656705000"/>
    <n v="0.16081268644901675"/>
    <x v="5"/>
    <x v="11"/>
  </r>
  <r>
    <n v="585"/>
    <x v="140"/>
    <x v="1"/>
    <x v="1"/>
    <n v="11390947000"/>
    <n v="7588885000"/>
    <n v="3802062000"/>
    <n v="0.33377927225892634"/>
    <n v="888051000"/>
    <s v=" $-   "/>
    <n v="1261044000"/>
    <n v="2149095000"/>
    <n v="1652967000"/>
    <n v="0.14511234228374514"/>
    <x v="5"/>
    <x v="11"/>
  </r>
  <r>
    <n v="586"/>
    <x v="140"/>
    <x v="2"/>
    <x v="2"/>
    <n v="12494921000"/>
    <n v="8126187000"/>
    <n v="4368734000"/>
    <n v="0.34964078604418547"/>
    <n v="863455000"/>
    <s v=" $-   "/>
    <n v="1318638000"/>
    <n v="2182093000"/>
    <n v="2186641000"/>
    <n v="0.17500238696987361"/>
    <x v="5"/>
    <x v="11"/>
  </r>
  <r>
    <n v="587"/>
    <x v="140"/>
    <x v="3"/>
    <x v="3"/>
    <n v="11513251000"/>
    <n v="7449273000"/>
    <n v="4063978000"/>
    <n v="0.35298266319391458"/>
    <n v="1074998000"/>
    <s v=" $-   "/>
    <n v="1337276000"/>
    <n v="2412274000"/>
    <n v="1651704000"/>
    <n v="0.14346113013604933"/>
    <x v="5"/>
    <x v="11"/>
  </r>
  <r>
    <n v="588"/>
    <x v="141"/>
    <x v="0"/>
    <x v="0"/>
    <n v="1899600000"/>
    <n v="491000000"/>
    <n v="1408600000"/>
    <n v="0.74152453148031161"/>
    <n v="697400000"/>
    <n v="291300000"/>
    <s v=" $-   "/>
    <n v="988700000"/>
    <n v="419900000"/>
    <n v="0.22104653611286587"/>
    <x v="3"/>
    <x v="5"/>
  </r>
  <r>
    <n v="589"/>
    <x v="141"/>
    <x v="1"/>
    <x v="1"/>
    <n v="2045500000"/>
    <n v="516600000"/>
    <n v="1528900000"/>
    <n v="0.74744561231972617"/>
    <n v="749700000"/>
    <n v="323000000"/>
    <s v=" $-   "/>
    <n v="1072700000"/>
    <n v="456200000"/>
    <n v="0.2230261549743339"/>
    <x v="3"/>
    <x v="5"/>
  </r>
  <r>
    <n v="590"/>
    <x v="141"/>
    <x v="2"/>
    <x v="2"/>
    <n v="2322900000"/>
    <n v="625600000"/>
    <n v="1697300000"/>
    <n v="0.73068147574152997"/>
    <n v="928700000"/>
    <n v="346500000"/>
    <s v=" $-   "/>
    <n v="1275200000"/>
    <n v="422100000"/>
    <n v="0.18171251452925222"/>
    <x v="3"/>
    <x v="5"/>
  </r>
  <r>
    <n v="591"/>
    <x v="141"/>
    <x v="3"/>
    <x v="3"/>
    <n v="2493700000"/>
    <n v="617200000"/>
    <n v="1876500000"/>
    <n v="0.75249629065244417"/>
    <n v="850700000"/>
    <n v="383100000"/>
    <s v=" $-   "/>
    <n v="1233800000"/>
    <n v="642700000"/>
    <n v="0.25772947828527892"/>
    <x v="3"/>
    <x v="5"/>
  </r>
  <r>
    <n v="592"/>
    <x v="142"/>
    <x v="0"/>
    <x v="1"/>
    <n v="24888000000"/>
    <n v="17994000000"/>
    <n v="6894000000"/>
    <n v="0.27700096432015431"/>
    <n v="1095000000"/>
    <s v=" $-   "/>
    <n v="2153000000"/>
    <n v="3248000000"/>
    <n v="3646000000"/>
    <n v="0.14649630343940856"/>
    <x v="5"/>
    <x v="10"/>
  </r>
  <r>
    <n v="593"/>
    <x v="142"/>
    <x v="1"/>
    <x v="2"/>
    <n v="27429000000"/>
    <n v="21571000000"/>
    <n v="5858000000"/>
    <n v="0.21356957964198475"/>
    <n v="1154000000"/>
    <s v=" $-   "/>
    <n v="2314000000"/>
    <n v="3468000000"/>
    <n v="2390000000"/>
    <n v="8.7134055197054208E-2"/>
    <x v="5"/>
    <x v="10"/>
  </r>
  <r>
    <n v="594"/>
    <x v="142"/>
    <x v="2"/>
    <x v="3"/>
    <n v="29447000000"/>
    <n v="21406000000"/>
    <n v="8041000000"/>
    <n v="0.27306686589465823"/>
    <n v="1200000000"/>
    <s v=" $-   "/>
    <n v="2450000000"/>
    <n v="3650000000"/>
    <n v="4391000000"/>
    <n v="0.14911535979896084"/>
    <x v="5"/>
    <x v="10"/>
  </r>
  <r>
    <n v="595"/>
    <x v="142"/>
    <x v="3"/>
    <x v="28"/>
    <n v="31360000000"/>
    <n v="22688000000"/>
    <n v="8672000000"/>
    <n v="0.27653061224489794"/>
    <n v="1576000000"/>
    <s v=" $-   "/>
    <n v="3936000000"/>
    <n v="5512000000"/>
    <n v="3160000000"/>
    <n v="0.10076530612244898"/>
    <x v="5"/>
    <x v="10"/>
  </r>
  <r>
    <n v="596"/>
    <x v="143"/>
    <x v="0"/>
    <x v="0"/>
    <n v="5992215000"/>
    <n v="4156845000"/>
    <n v="1835370000"/>
    <n v="0.30629241440769395"/>
    <n v="1264632000"/>
    <s v=" $-   "/>
    <n v="39940000"/>
    <n v="1304572000"/>
    <n v="530798000"/>
    <n v="8.8581267527950855E-2"/>
    <x v="0"/>
    <x v="49"/>
  </r>
  <r>
    <n v="597"/>
    <x v="143"/>
    <x v="1"/>
    <x v="1"/>
    <n v="6080257000"/>
    <n v="4197404000"/>
    <n v="1882853000"/>
    <n v="0.309666680207761"/>
    <n v="1282709000"/>
    <s v=" $-   "/>
    <n v="48071000"/>
    <n v="1330780000"/>
    <n v="552073000"/>
    <n v="9.0797642270713227E-2"/>
    <x v="0"/>
    <x v="49"/>
  </r>
  <r>
    <n v="598"/>
    <x v="143"/>
    <x v="2"/>
    <x v="2"/>
    <n v="6564721000"/>
    <n v="4583294000"/>
    <n v="1981427000"/>
    <n v="0.3018295827042764"/>
    <n v="1337487000"/>
    <s v=" $-   "/>
    <n v="49292000"/>
    <n v="1386779000"/>
    <n v="594648000"/>
    <n v="9.058237204597118E-2"/>
    <x v="0"/>
    <x v="49"/>
  </r>
  <r>
    <n v="599"/>
    <x v="143"/>
    <x v="3"/>
    <x v="3"/>
    <n v="6616632000"/>
    <n v="4428855000"/>
    <n v="2187777000"/>
    <n v="0.33064813034788698"/>
    <n v="1420281000"/>
    <s v=" $-   "/>
    <n v="46012000"/>
    <n v="1466293000"/>
    <n v="721484000"/>
    <n v="0.10904097432047"/>
    <x v="0"/>
    <x v="49"/>
  </r>
  <r>
    <n v="600"/>
    <x v="144"/>
    <x v="0"/>
    <x v="1"/>
    <n v="4771259000"/>
    <n v="1038034000"/>
    <n v="3733225000"/>
    <n v="0.78244023223220538"/>
    <n v="3151043000"/>
    <s v=" $-   "/>
    <n v="71731000"/>
    <n v="3222774000"/>
    <n v="510451000"/>
    <n v="0.10698455061861031"/>
    <x v="1"/>
    <x v="24"/>
  </r>
  <r>
    <n v="601"/>
    <x v="144"/>
    <x v="1"/>
    <x v="2"/>
    <n v="5763485000"/>
    <n v="1179081000"/>
    <n v="4584404000"/>
    <n v="0.79542221416382619"/>
    <n v="3919856000"/>
    <s v=" $-   "/>
    <n v="76773000"/>
    <n v="3996629000"/>
    <n v="587775000"/>
    <n v="0.10198256783872951"/>
    <x v="1"/>
    <x v="24"/>
  </r>
  <r>
    <n v="602"/>
    <x v="144"/>
    <x v="2"/>
    <x v="3"/>
    <n v="6672317000"/>
    <n v="1309559000"/>
    <n v="5362758000"/>
    <n v="0.80373249652257228"/>
    <n v="4785243000"/>
    <s v=" $-   "/>
    <n v="156458000"/>
    <n v="4941701000"/>
    <n v="421057000"/>
    <n v="6.3105065301903365E-2"/>
    <x v="1"/>
    <x v="24"/>
  </r>
  <r>
    <n v="603"/>
    <x v="144"/>
    <x v="3"/>
    <x v="28"/>
    <n v="8773564000"/>
    <n v="1596698000"/>
    <n v="7176866000"/>
    <n v="0.81801033194719963"/>
    <n v="6280728000"/>
    <s v=" $-   "/>
    <n v="317141000"/>
    <n v="6597869000"/>
    <n v="578997000"/>
    <n v="6.5993363700316082E-2"/>
    <x v="1"/>
    <x v="24"/>
  </r>
  <r>
    <n v="604"/>
    <x v="145"/>
    <x v="0"/>
    <x v="0"/>
    <n v="409396000"/>
    <n v="114028000"/>
    <n v="295368000"/>
    <n v="0.72147260842802563"/>
    <n v="58323000"/>
    <s v=" $-   "/>
    <n v="74453000"/>
    <n v="132776000"/>
    <n v="162592000"/>
    <n v="0.39715092477698855"/>
    <x v="7"/>
    <x v="23"/>
  </r>
  <r>
    <n v="605"/>
    <x v="145"/>
    <x v="1"/>
    <x v="1"/>
    <n v="520613000"/>
    <n v="140012000"/>
    <n v="380601000"/>
    <n v="0.7310631889714625"/>
    <n v="63268000"/>
    <s v=" $-   "/>
    <n v="95232000"/>
    <n v="158500000"/>
    <n v="222101000"/>
    <n v="0.42661439495364117"/>
    <x v="7"/>
    <x v="23"/>
  </r>
  <r>
    <n v="606"/>
    <x v="145"/>
    <x v="2"/>
    <x v="2"/>
    <n v="647155000"/>
    <n v="172416000"/>
    <n v="474739000"/>
    <n v="0.73357850901252397"/>
    <n v="71369000"/>
    <s v=" $-   "/>
    <n v="115076000"/>
    <n v="186445000"/>
    <n v="288294000"/>
    <n v="0.44547905833996493"/>
    <x v="7"/>
    <x v="23"/>
  </r>
  <r>
    <n v="607"/>
    <x v="145"/>
    <x v="3"/>
    <x v="3"/>
    <n v="782270000"/>
    <n v="203965000"/>
    <n v="578305000"/>
    <n v="0.73926521533485878"/>
    <n v="80791000"/>
    <s v=" $-   "/>
    <n v="133457000"/>
    <n v="214248000"/>
    <n v="364057000"/>
    <n v="0.46538535288327559"/>
    <x v="7"/>
    <x v="23"/>
  </r>
  <r>
    <n v="608"/>
    <x v="146"/>
    <x v="0"/>
    <x v="1"/>
    <n v="146917000000"/>
    <n v="123050000000"/>
    <n v="23867000000"/>
    <n v="0.16245226896819287"/>
    <n v="10850000000"/>
    <s v=" $-   "/>
    <s v=" $-   "/>
    <n v="10850000000"/>
    <n v="13017000000"/>
    <n v="8.8601046849581741E-2"/>
    <x v="1"/>
    <x v="72"/>
  </r>
  <r>
    <n v="609"/>
    <x v="146"/>
    <x v="1"/>
    <x v="2"/>
    <n v="144077000000"/>
    <n v="131903000000"/>
    <n v="12174000000"/>
    <n v="8.4496484518694848E-2"/>
    <n v="11842000000"/>
    <s v=" $-   "/>
    <s v=" $-   "/>
    <n v="11842000000"/>
    <n v="332000000"/>
    <n v="2.3043233826356741E-3"/>
    <x v="1"/>
    <x v="72"/>
  </r>
  <r>
    <n v="610"/>
    <x v="146"/>
    <x v="2"/>
    <x v="3"/>
    <n v="149558000000"/>
    <n v="131409000000"/>
    <n v="18149000000"/>
    <n v="0.1213509140266652"/>
    <n v="10502000000"/>
    <s v=" $-   "/>
    <s v=" $-   "/>
    <n v="10502000000"/>
    <n v="7647000000"/>
    <n v="5.113066502627743E-2"/>
    <x v="1"/>
    <x v="72"/>
  </r>
  <r>
    <n v="611"/>
    <x v="146"/>
    <x v="3"/>
    <x v="28"/>
    <n v="151800000000"/>
    <n v="135488000000"/>
    <n v="16312000000"/>
    <n v="0.10745718050065878"/>
    <n v="12196000000"/>
    <s v=" $-   "/>
    <s v=" $-   "/>
    <n v="12196000000"/>
    <n v="4116000000"/>
    <n v="2.7114624505928855E-2"/>
    <x v="1"/>
    <x v="72"/>
  </r>
  <r>
    <n v="612"/>
    <x v="147"/>
    <x v="0"/>
    <x v="1"/>
    <n v="3326106000"/>
    <n v="1606661000"/>
    <n v="1719445000"/>
    <n v="0.51695436044431542"/>
    <n v="1007431000"/>
    <s v=" $-   "/>
    <s v=" $-   "/>
    <n v="1007431000"/>
    <n v="712014000"/>
    <n v="0.21406834298125196"/>
    <x v="0"/>
    <x v="18"/>
  </r>
  <r>
    <n v="613"/>
    <x v="147"/>
    <x v="1"/>
    <x v="2"/>
    <n v="3733507000"/>
    <n v="1836105000"/>
    <n v="1897402000"/>
    <n v="0.50820903777601067"/>
    <n v="1110776000"/>
    <s v=" $-   "/>
    <s v=" $-   "/>
    <n v="1110776000"/>
    <n v="786626000"/>
    <n v="0.21069359184273659"/>
    <x v="0"/>
    <x v="18"/>
  </r>
  <r>
    <n v="614"/>
    <x v="147"/>
    <x v="2"/>
    <x v="3"/>
    <n v="3869187000"/>
    <n v="1920253000"/>
    <n v="1948934000"/>
    <n v="0.50370633417304456"/>
    <n v="1121590000"/>
    <s v=" $-   "/>
    <s v=" $-   "/>
    <n v="1121590000"/>
    <n v="827344000"/>
    <n v="0.21382889997304344"/>
    <x v="0"/>
    <x v="18"/>
  </r>
  <r>
    <n v="615"/>
    <x v="147"/>
    <x v="3"/>
    <x v="28"/>
    <n v="3962036000"/>
    <n v="1997259000"/>
    <n v="1964777000"/>
    <n v="0.49590084491912745"/>
    <n v="1169470000"/>
    <s v=" $-   "/>
    <s v=" $-   "/>
    <n v="1169470000"/>
    <n v="795307000"/>
    <n v="0.20073189642900771"/>
    <x v="0"/>
    <x v="18"/>
  </r>
  <r>
    <n v="616"/>
    <x v="148"/>
    <x v="0"/>
    <x v="1"/>
    <n v="7872000000"/>
    <n v="1875000000"/>
    <n v="5997000000"/>
    <n v="0.76181402439024393"/>
    <n v="1778000000"/>
    <n v="1415000000"/>
    <s v=" $-   "/>
    <n v="3193000000"/>
    <n v="2804000000"/>
    <n v="0.35619918699186992"/>
    <x v="2"/>
    <x v="16"/>
  </r>
  <r>
    <n v="617"/>
    <x v="148"/>
    <x v="1"/>
    <x v="2"/>
    <n v="12466000000"/>
    <n v="2153000000"/>
    <n v="10313000000"/>
    <n v="0.82729022942403341"/>
    <n v="2653000000"/>
    <n v="2666000000"/>
    <s v=" $-   "/>
    <n v="5319000000"/>
    <n v="4994000000"/>
    <n v="0.40060965827049577"/>
    <x v="2"/>
    <x v="16"/>
  </r>
  <r>
    <n v="618"/>
    <x v="148"/>
    <x v="2"/>
    <x v="3"/>
    <n v="17928000000"/>
    <n v="2867000000"/>
    <n v="15061000000"/>
    <n v="0.84008255243194996"/>
    <n v="4020000000"/>
    <n v="4816000000"/>
    <s v=" $-   "/>
    <n v="8836000000"/>
    <n v="6225000000"/>
    <n v="0.34722222222222221"/>
    <x v="2"/>
    <x v="16"/>
  </r>
  <r>
    <n v="619"/>
    <x v="148"/>
    <x v="3"/>
    <x v="28"/>
    <n v="27638000000"/>
    <n v="3789000000"/>
    <n v="23849000000"/>
    <n v="0.86290614371517482"/>
    <n v="5503000000"/>
    <n v="5919000000"/>
    <s v=" $-   "/>
    <n v="11422000000"/>
    <n v="12427000000"/>
    <n v="0.44963456111151312"/>
    <x v="2"/>
    <x v="16"/>
  </r>
  <r>
    <n v="620"/>
    <x v="149"/>
    <x v="0"/>
    <x v="0"/>
    <n v="3134800000"/>
    <n v="2093200000"/>
    <n v="1041600000"/>
    <n v="0.33227000127599848"/>
    <n v="873100000"/>
    <s v=" $-   "/>
    <n v="7400000"/>
    <n v="880500000"/>
    <n v="161100000"/>
    <n v="5.1390838330994004E-2"/>
    <x v="0"/>
    <x v="18"/>
  </r>
  <r>
    <n v="621"/>
    <x v="149"/>
    <x v="1"/>
    <x v="1"/>
    <n v="3703600000"/>
    <n v="2408500000"/>
    <n v="1295100000"/>
    <n v="0.34968679123015445"/>
    <n v="938700000"/>
    <s v=" $-   "/>
    <n v="9400000"/>
    <n v="948100000"/>
    <n v="347000000"/>
    <n v="9.3692623393455021E-2"/>
    <x v="0"/>
    <x v="18"/>
  </r>
  <r>
    <n v="622"/>
    <x v="149"/>
    <x v="2"/>
    <x v="2"/>
    <n v="4013600000"/>
    <n v="2646700000"/>
    <n v="1366900000"/>
    <n v="0.34056707195535185"/>
    <n v="943300000"/>
    <s v=" $-   "/>
    <n v="13100000"/>
    <n v="956400000"/>
    <n v="410500000"/>
    <n v="0.10227725732509468"/>
    <x v="0"/>
    <x v="18"/>
  </r>
  <r>
    <n v="623"/>
    <x v="149"/>
    <x v="3"/>
    <x v="3"/>
    <n v="4579400000"/>
    <n v="2997500000"/>
    <n v="1581900000"/>
    <n v="0.34543826702188063"/>
    <n v="1047600000"/>
    <s v=" $-   "/>
    <n v="21600000"/>
    <n v="1069200000"/>
    <n v="512700000"/>
    <n v="0.11195789841463948"/>
    <x v="0"/>
    <x v="18"/>
  </r>
  <r>
    <n v="624"/>
    <x v="150"/>
    <x v="0"/>
    <x v="0"/>
    <n v="18010000000"/>
    <n v="11561000000"/>
    <n v="6449000000"/>
    <n v="0.35807884508606325"/>
    <n v="431000000"/>
    <n v="285000000"/>
    <s v=" $-   "/>
    <n v="716000000"/>
    <n v="5733000000"/>
    <n v="0.3183231538034425"/>
    <x v="8"/>
    <x v="73"/>
  </r>
  <r>
    <n v="625"/>
    <x v="150"/>
    <x v="1"/>
    <x v="1"/>
    <n v="20921000000"/>
    <n v="14637000000"/>
    <n v="6284000000"/>
    <n v="0.30036805124038046"/>
    <n v="657000000"/>
    <n v="210000000"/>
    <s v=" $-   "/>
    <n v="867000000"/>
    <n v="5417000000"/>
    <n v="0.25892643755078631"/>
    <x v="8"/>
    <x v="73"/>
  </r>
  <r>
    <n v="626"/>
    <x v="150"/>
    <x v="2"/>
    <x v="2"/>
    <n v="21438000000"/>
    <n v="19504000000"/>
    <n v="1934000000"/>
    <n v="9.0213639332027196E-2"/>
    <n v="592000000"/>
    <n v="126000000"/>
    <s v=" $-   "/>
    <n v="718000000"/>
    <n v="1216000000"/>
    <n v="5.6721709114656217E-2"/>
    <x v="8"/>
    <x v="73"/>
  </r>
  <r>
    <n v="627"/>
    <x v="150"/>
    <x v="3"/>
    <x v="3"/>
    <n v="15877000000"/>
    <n v="28524000000"/>
    <n v="-12647000000"/>
    <n v="-0.79656106317314346"/>
    <n v="569000000"/>
    <n v="127000000"/>
    <s v=" $-   "/>
    <n v="696000000"/>
    <n v="-13343000000"/>
    <n v="-0.8403980600869182"/>
    <x v="8"/>
    <x v="73"/>
  </r>
  <r>
    <n v="628"/>
    <x v="151"/>
    <x v="0"/>
    <x v="83"/>
    <n v="44287000000"/>
    <n v="16448000000"/>
    <n v="27839000000"/>
    <n v="0.62860433084200773"/>
    <n v="20359000000"/>
    <s v=" $-   "/>
    <n v="2386000000"/>
    <n v="22745000000"/>
    <n v="5094000000"/>
    <n v="0.11502246708966514"/>
    <x v="0"/>
    <x v="49"/>
  </r>
  <r>
    <n v="629"/>
    <x v="151"/>
    <x v="1"/>
    <x v="84"/>
    <n v="45567000000"/>
    <n v="17052000000"/>
    <n v="28515000000"/>
    <n v="0.62578181578774106"/>
    <n v="22113000000"/>
    <s v=" $-   "/>
    <n v="2587000000"/>
    <n v="24700000000"/>
    <n v="3815000000"/>
    <n v="8.3722869620558735E-2"/>
    <x v="0"/>
    <x v="49"/>
  </r>
  <r>
    <n v="630"/>
    <x v="151"/>
    <x v="2"/>
    <x v="50"/>
    <n v="47453000000"/>
    <n v="16984000000"/>
    <n v="30469000000"/>
    <n v="0.6420879607190273"/>
    <n v="25715000000"/>
    <s v=" $-   "/>
    <n v="2611000000"/>
    <n v="28326000000"/>
    <n v="2143000000"/>
    <n v="4.5160474574842478E-2"/>
    <x v="0"/>
    <x v="49"/>
  </r>
  <r>
    <n v="631"/>
    <x v="151"/>
    <x v="3"/>
    <x v="85"/>
    <n v="50365000000"/>
    <n v="17327000000"/>
    <n v="33038000000"/>
    <n v="0.6559714087163705"/>
    <n v="27330000000"/>
    <s v=" $-   "/>
    <n v="2631000000"/>
    <n v="29961000000"/>
    <n v="3077000000"/>
    <n v="6.1094013699990075E-2"/>
    <x v="0"/>
    <x v="49"/>
  </r>
  <r>
    <n v="632"/>
    <x v="152"/>
    <x v="0"/>
    <x v="0"/>
    <n v="15255000000"/>
    <n v="6717000000"/>
    <n v="8538000000"/>
    <n v="0.55968534906587997"/>
    <n v="5353000000"/>
    <s v=" $-   "/>
    <n v="1051000000"/>
    <n v="6404000000"/>
    <n v="2134000000"/>
    <n v="0.13988856112749917"/>
    <x v="5"/>
    <x v="11"/>
  </r>
  <r>
    <n v="633"/>
    <x v="152"/>
    <x v="1"/>
    <x v="1"/>
    <n v="14892000000"/>
    <n v="6459000000"/>
    <n v="8433000000"/>
    <n v="0.56627719580983071"/>
    <n v="4315000000"/>
    <s v=" $-   "/>
    <n v="1741000000"/>
    <n v="6056000000"/>
    <n v="2377000000"/>
    <n v="0.15961590115498253"/>
    <x v="5"/>
    <x v="11"/>
  </r>
  <r>
    <n v="634"/>
    <x v="152"/>
    <x v="2"/>
    <x v="2"/>
    <n v="15049000000"/>
    <n v="6996000000"/>
    <n v="8053000000"/>
    <n v="0.53511861253239412"/>
    <n v="5759000000"/>
    <s v=" $-   "/>
    <n v="1232000000"/>
    <n v="6991000000"/>
    <n v="1062000000"/>
    <n v="7.0569473054688026E-2"/>
    <x v="5"/>
    <x v="11"/>
  </r>
  <r>
    <n v="635"/>
    <x v="152"/>
    <x v="3"/>
    <x v="3"/>
    <n v="15026000000"/>
    <n v="6173000000"/>
    <n v="8853000000"/>
    <n v="0.58917875682150944"/>
    <n v="4969000000"/>
    <s v=" $-   "/>
    <n v="1550000000"/>
    <n v="6519000000"/>
    <n v="2334000000"/>
    <n v="0.15533076001597232"/>
    <x v="5"/>
    <x v="11"/>
  </r>
  <r>
    <n v="636"/>
    <x v="153"/>
    <x v="0"/>
    <x v="12"/>
    <n v="1481314000"/>
    <n v="253047000"/>
    <n v="1228267000"/>
    <n v="0.82917396311653035"/>
    <n v="587835000"/>
    <n v="209614000"/>
    <s v=" $-   "/>
    <n v="797449000"/>
    <n v="430818000"/>
    <n v="0.29083502890001717"/>
    <x v="2"/>
    <x v="57"/>
  </r>
  <r>
    <n v="637"/>
    <x v="153"/>
    <x v="1"/>
    <x v="13"/>
    <n v="1732046000"/>
    <n v="309959000"/>
    <n v="1422087000"/>
    <n v="0.82104459119446016"/>
    <n v="664738000"/>
    <n v="263792000"/>
    <s v=" $-   "/>
    <n v="928530000"/>
    <n v="493557000"/>
    <n v="0.28495605774904359"/>
    <x v="2"/>
    <x v="57"/>
  </r>
  <r>
    <n v="638"/>
    <x v="153"/>
    <x v="2"/>
    <x v="14"/>
    <n v="1919823000"/>
    <n v="332261000"/>
    <n v="1587562000"/>
    <n v="0.82693144107555749"/>
    <n v="738080000"/>
    <n v="296583000"/>
    <s v=" $-   "/>
    <n v="1034663000"/>
    <n v="552899000"/>
    <n v="0.28799477868532675"/>
    <x v="2"/>
    <x v="57"/>
  </r>
  <r>
    <n v="639"/>
    <x v="153"/>
    <x v="3"/>
    <x v="15"/>
    <n v="1995034000"/>
    <n v="337205000"/>
    <n v="1657829000"/>
    <n v="0.83097781792190006"/>
    <n v="767174000"/>
    <n v="334227000"/>
    <s v=" $-   "/>
    <n v="1101401000"/>
    <n v="556428000"/>
    <n v="0.27890652490133"/>
    <x v="2"/>
    <x v="57"/>
  </r>
  <r>
    <n v="640"/>
    <x v="154"/>
    <x v="0"/>
    <x v="0"/>
    <n v="5795800000"/>
    <n v="3956200000"/>
    <n v="1839600000"/>
    <n v="0.31740225680665313"/>
    <n v="763300000"/>
    <s v=" $-   "/>
    <s v=" $-   "/>
    <n v="763300000"/>
    <n v="1076300000"/>
    <n v="0.18570344042237483"/>
    <x v="2"/>
    <x v="16"/>
  </r>
  <r>
    <n v="641"/>
    <x v="154"/>
    <x v="1"/>
    <x v="1"/>
    <n v="6063400000"/>
    <n v="4092700000"/>
    <n v="1970700000"/>
    <n v="0.32501566777715474"/>
    <n v="907800000"/>
    <s v=" $-   "/>
    <s v=" $-   "/>
    <n v="907800000"/>
    <n v="1062900000"/>
    <n v="0.1752976877659399"/>
    <x v="2"/>
    <x v="16"/>
  </r>
  <r>
    <n v="642"/>
    <x v="154"/>
    <x v="2"/>
    <x v="2"/>
    <n v="6413800000"/>
    <n v="4328300000"/>
    <n v="2085500000"/>
    <n v="0.32515825251800801"/>
    <n v="814900000"/>
    <s v=" $-   "/>
    <s v=" $-   "/>
    <n v="814900000"/>
    <n v="1270600000"/>
    <n v="0.19810408806012036"/>
    <x v="2"/>
    <x v="16"/>
  </r>
  <r>
    <n v="643"/>
    <x v="154"/>
    <x v="3"/>
    <x v="3"/>
    <n v="6595200000"/>
    <n v="4393200000"/>
    <n v="2202000000"/>
    <n v="0.33387918486171764"/>
    <n v="1102800000"/>
    <s v=" $-   "/>
    <s v=" $-   "/>
    <n v="1102800000"/>
    <n v="1099200000"/>
    <n v="0.16666666666666666"/>
    <x v="2"/>
    <x v="16"/>
  </r>
  <r>
    <n v="644"/>
    <x v="155"/>
    <x v="0"/>
    <x v="0"/>
    <n v="4436000000"/>
    <n v="2564000000"/>
    <n v="1872000000"/>
    <n v="0.42200180342651039"/>
    <n v="824000000"/>
    <s v=" $-   "/>
    <s v=" $-   "/>
    <n v="824000000"/>
    <n v="1048000000"/>
    <n v="0.23624887285843102"/>
    <x v="2"/>
    <x v="16"/>
  </r>
  <r>
    <n v="645"/>
    <x v="155"/>
    <x v="1"/>
    <x v="1"/>
    <n v="4814000000"/>
    <n v="2776000000"/>
    <n v="2038000000"/>
    <n v="0.42334856668051513"/>
    <n v="977000000"/>
    <s v=" $-   "/>
    <s v=" $-   "/>
    <n v="977000000"/>
    <n v="1061000000"/>
    <n v="0.22039883672621521"/>
    <x v="2"/>
    <x v="16"/>
  </r>
  <r>
    <n v="646"/>
    <x v="155"/>
    <x v="2"/>
    <x v="2"/>
    <n v="5066000000"/>
    <n v="2881000000"/>
    <n v="2185000000"/>
    <n v="0.43130675088827475"/>
    <n v="975000000"/>
    <s v=" $-   "/>
    <s v=" $-   "/>
    <n v="975000000"/>
    <n v="1210000000"/>
    <n v="0.2388472167390446"/>
    <x v="2"/>
    <x v="16"/>
  </r>
  <r>
    <n v="647"/>
    <x v="155"/>
    <x v="3"/>
    <x v="3"/>
    <n v="5254000000"/>
    <n v="2909000000"/>
    <n v="2345000000"/>
    <n v="0.44632660829843929"/>
    <n v="1034000000"/>
    <s v=" $-   "/>
    <s v=" $-   "/>
    <n v="1034000000"/>
    <n v="1311000000"/>
    <n v="0.24952417205938332"/>
    <x v="2"/>
    <x v="16"/>
  </r>
  <r>
    <n v="648"/>
    <x v="156"/>
    <x v="0"/>
    <x v="92"/>
    <n v="6182000000"/>
    <n v="4148000000"/>
    <n v="2034000000"/>
    <n v="0.32901973471368484"/>
    <n v="1294000000"/>
    <s v=" $-   "/>
    <n v="118000000"/>
    <n v="1412000000"/>
    <n v="622000000"/>
    <n v="0.10061468780329991"/>
    <x v="1"/>
    <x v="74"/>
  </r>
  <r>
    <n v="649"/>
    <x v="156"/>
    <x v="1"/>
    <x v="46"/>
    <n v="6505000000"/>
    <n v="4372000000"/>
    <n v="2133000000"/>
    <n v="0.32790161414296692"/>
    <n v="1334000000"/>
    <s v=" $-   "/>
    <n v="133000000"/>
    <n v="1467000000"/>
    <n v="666000000"/>
    <n v="0.10238278247501921"/>
    <x v="1"/>
    <x v="74"/>
  </r>
  <r>
    <n v="650"/>
    <x v="156"/>
    <x v="2"/>
    <x v="26"/>
    <n v="7151000000"/>
    <n v="4777000000"/>
    <n v="2374000000"/>
    <n v="0.33198154104321076"/>
    <n v="1426000000"/>
    <s v=" $-   "/>
    <n v="139000000"/>
    <n v="1565000000"/>
    <n v="809000000"/>
    <n v="0.11313103062508741"/>
    <x v="1"/>
    <x v="74"/>
  </r>
  <r>
    <n v="651"/>
    <x v="156"/>
    <x v="3"/>
    <x v="47"/>
    <n v="7412000000"/>
    <n v="4907000000"/>
    <n v="2505000000"/>
    <n v="0.33796546141392336"/>
    <n v="1415000000"/>
    <s v=" $-   "/>
    <n v="148000000"/>
    <n v="1563000000"/>
    <n v="942000000"/>
    <n v="0.1270912034538586"/>
    <x v="1"/>
    <x v="74"/>
  </r>
  <r>
    <n v="652"/>
    <x v="157"/>
    <x v="0"/>
    <x v="0"/>
    <n v="1405358000"/>
    <n v="670174000"/>
    <n v="735184000"/>
    <n v="0.52312933786266558"/>
    <n v="292500000"/>
    <n v="137354000"/>
    <s v=" $-   "/>
    <n v="429854000"/>
    <n v="305330000"/>
    <n v="0.2172613668545666"/>
    <x v="2"/>
    <x v="75"/>
  </r>
  <r>
    <n v="653"/>
    <x v="157"/>
    <x v="1"/>
    <x v="1"/>
    <n v="1496372000"/>
    <n v="759362000"/>
    <n v="737010000"/>
    <n v="0.49253126896253074"/>
    <n v="322739000"/>
    <n v="147696000"/>
    <s v=" $-   "/>
    <n v="470435000"/>
    <n v="266575000"/>
    <n v="0.1781475461984052"/>
    <x v="2"/>
    <x v="75"/>
  </r>
  <r>
    <n v="654"/>
    <x v="157"/>
    <x v="2"/>
    <x v="2"/>
    <n v="1530654000"/>
    <n v="780281000"/>
    <n v="750373000"/>
    <n v="0.49023031985020782"/>
    <n v="331995000"/>
    <n v="142751000"/>
    <s v=" $-   "/>
    <n v="474746000"/>
    <n v="275627000"/>
    <n v="0.18007139431902963"/>
    <x v="2"/>
    <x v="75"/>
  </r>
  <r>
    <n v="655"/>
    <x v="157"/>
    <x v="3"/>
    <x v="3"/>
    <n v="1557067000"/>
    <n v="803506000"/>
    <n v="753561000"/>
    <n v="0.48396183337004761"/>
    <n v="313544000"/>
    <n v="132892000"/>
    <s v=" $-   "/>
    <n v="446436000"/>
    <n v="307125000"/>
    <n v="0.19724584748119381"/>
    <x v="2"/>
    <x v="75"/>
  </r>
  <r>
    <n v="656"/>
    <x v="158"/>
    <x v="0"/>
    <x v="1"/>
    <n v="27351573000"/>
    <n v="25986382000"/>
    <n v="1365191000"/>
    <n v="4.9912705203463026E-2"/>
    <n v="175148000"/>
    <s v=" $-   "/>
    <s v=" $-   "/>
    <n v="175148000"/>
    <n v="1190043000"/>
    <n v="4.3509124685443136E-2"/>
    <x v="0"/>
    <x v="76"/>
  </r>
  <r>
    <n v="657"/>
    <x v="158"/>
    <x v="1"/>
    <x v="2"/>
    <n v="21531577000"/>
    <n v="20132544000"/>
    <n v="1399033000"/>
    <n v="6.497587241287528E-2"/>
    <n v="182711000"/>
    <s v=" $-   "/>
    <s v=" $-   "/>
    <n v="182711000"/>
    <n v="1216322000"/>
    <n v="5.649014932812399E-2"/>
    <x v="0"/>
    <x v="76"/>
  </r>
  <r>
    <n v="658"/>
    <x v="158"/>
    <x v="2"/>
    <x v="3"/>
    <n v="18114048000"/>
    <n v="17019352000"/>
    <n v="1094696000"/>
    <n v="6.0433537550524274E-2"/>
    <n v="408225000"/>
    <s v=" $-   "/>
    <s v=" $-   "/>
    <n v="408225000"/>
    <n v="686471000"/>
    <n v="3.7897161363379409E-2"/>
    <x v="0"/>
    <x v="76"/>
  </r>
  <r>
    <n v="659"/>
    <x v="158"/>
    <x v="3"/>
    <x v="28"/>
    <n v="19036525000"/>
    <n v="18246209000"/>
    <n v="790316000"/>
    <n v="4.1515770341488234E-2"/>
    <n v="191073000"/>
    <s v=" $-   "/>
    <s v=" $-   "/>
    <n v="191073000"/>
    <n v="599243000"/>
    <n v="3.1478591812318685E-2"/>
    <x v="0"/>
    <x v="76"/>
  </r>
  <r>
    <n v="660"/>
    <x v="159"/>
    <x v="0"/>
    <x v="1"/>
    <n v="4954619000"/>
    <n v="3266524000"/>
    <n v="1688095000"/>
    <n v="0.34071136448635098"/>
    <n v="966829000"/>
    <s v=" $-   "/>
    <s v=" $-   "/>
    <n v="966829000"/>
    <n v="721266000"/>
    <n v="0.14557446294054094"/>
    <x v="0"/>
    <x v="52"/>
  </r>
  <r>
    <n v="661"/>
    <x v="159"/>
    <x v="1"/>
    <x v="2"/>
    <n v="4877885000"/>
    <n v="3163268000"/>
    <n v="1714617000"/>
    <n v="0.35150828689073232"/>
    <n v="936900000"/>
    <s v=" $-   "/>
    <s v=" $-   "/>
    <n v="936900000"/>
    <n v="777717000"/>
    <n v="0.15943733810862701"/>
    <x v="0"/>
    <x v="52"/>
  </r>
  <r>
    <n v="662"/>
    <x v="159"/>
    <x v="2"/>
    <x v="3"/>
    <n v="4561030000"/>
    <n v="3073712000"/>
    <n v="1487318000"/>
    <n v="0.32609257119554136"/>
    <n v="971611000"/>
    <s v=" $-   "/>
    <s v=" $-   "/>
    <n v="971611000"/>
    <n v="515707000"/>
    <n v="0.11306810084564232"/>
    <x v="0"/>
    <x v="52"/>
  </r>
  <r>
    <n v="663"/>
    <x v="159"/>
    <x v="3"/>
    <x v="28"/>
    <n v="3991462000"/>
    <n v="2759908000"/>
    <n v="1231554000"/>
    <n v="0.30854709377165557"/>
    <n v="965322000"/>
    <s v=" $-   "/>
    <s v=" $-   "/>
    <n v="965322000"/>
    <n v="266232000"/>
    <n v="6.6700371943914288E-2"/>
    <x v="0"/>
    <x v="52"/>
  </r>
  <r>
    <n v="664"/>
    <x v="160"/>
    <x v="0"/>
    <x v="0"/>
    <n v="3409900000"/>
    <n v="2141600000"/>
    <n v="1268300000"/>
    <n v="0.37194639138977681"/>
    <n v="489700000"/>
    <n v="112000000"/>
    <s v=" $-   "/>
    <n v="601700000"/>
    <n v="666600000"/>
    <n v="0.19548960380069796"/>
    <x v="8"/>
    <x v="63"/>
  </r>
  <r>
    <n v="665"/>
    <x v="160"/>
    <x v="1"/>
    <x v="1"/>
    <n v="3130700000"/>
    <n v="1929800000"/>
    <n v="1200900000"/>
    <n v="0.38358833487718402"/>
    <n v="496100000"/>
    <n v="115600000"/>
    <s v=" $-   "/>
    <n v="611700000"/>
    <n v="589200000"/>
    <n v="0.18820072188328488"/>
    <x v="8"/>
    <x v="63"/>
  </r>
  <r>
    <n v="666"/>
    <x v="160"/>
    <x v="2"/>
    <x v="2"/>
    <n v="3258700000"/>
    <n v="2047800000"/>
    <n v="1210900000"/>
    <n v="0.37158989781201091"/>
    <n v="589800000"/>
    <n v="126300000"/>
    <s v=" $-   "/>
    <n v="716100000"/>
    <n v="494800000"/>
    <n v="0.15183969067419523"/>
    <x v="8"/>
    <x v="63"/>
  </r>
  <r>
    <n v="667"/>
    <x v="160"/>
    <x v="3"/>
    <x v="3"/>
    <n v="3276500000"/>
    <n v="2201100000"/>
    <n v="1075400000"/>
    <n v="0.32821608423622772"/>
    <n v="737900000"/>
    <n v="143700000"/>
    <s v=" $-   "/>
    <n v="881600000"/>
    <n v="193800000"/>
    <n v="5.9148481611475658E-2"/>
    <x v="8"/>
    <x v="63"/>
  </r>
  <r>
    <n v="668"/>
    <x v="161"/>
    <x v="0"/>
    <x v="1"/>
    <n v="637413000"/>
    <n v="190454000"/>
    <n v="446959000"/>
    <n v="0.70120785111066142"/>
    <n v="31970000"/>
    <s v=" $-   "/>
    <n v="160828000"/>
    <n v="192798000"/>
    <n v="254161000"/>
    <n v="0.39873833762411498"/>
    <x v="7"/>
    <x v="77"/>
  </r>
  <r>
    <n v="669"/>
    <x v="161"/>
    <x v="1"/>
    <x v="2"/>
    <n v="686090000"/>
    <n v="211923000"/>
    <n v="474167000"/>
    <n v="0.69111486831173752"/>
    <n v="32316000"/>
    <s v=" $-   "/>
    <n v="170814000"/>
    <n v="203130000"/>
    <n v="271037000"/>
    <n v="0.39504583946712529"/>
    <x v="7"/>
    <x v="77"/>
  </r>
  <r>
    <n v="670"/>
    <x v="161"/>
    <x v="2"/>
    <x v="3"/>
    <n v="744012000"/>
    <n v="233417000"/>
    <n v="510595000"/>
    <n v="0.68627253323871118"/>
    <n v="35645000"/>
    <s v=" $-   "/>
    <n v="174796000"/>
    <n v="210441000"/>
    <n v="300154000"/>
    <n v="0.40342628882329856"/>
    <x v="7"/>
    <x v="77"/>
  </r>
  <r>
    <n v="671"/>
    <x v="161"/>
    <x v="3"/>
    <x v="28"/>
    <n v="801591000"/>
    <n v="253612000"/>
    <n v="547979000"/>
    <n v="0.68361421223541674"/>
    <n v="33399000"/>
    <s v=" $-   "/>
    <n v="193585000"/>
    <n v="226984000"/>
    <n v="320995000"/>
    <n v="0.40044736031217915"/>
    <x v="7"/>
    <x v="77"/>
  </r>
  <r>
    <n v="672"/>
    <x v="162"/>
    <x v="0"/>
    <x v="0"/>
    <n v="3368545000"/>
    <n v="2515796000"/>
    <n v="852749000"/>
    <n v="0.25315054422606798"/>
    <n v="280928000"/>
    <n v="132460000"/>
    <s v=" $-   "/>
    <n v="413388000"/>
    <n v="439361000"/>
    <n v="0.13043049744028951"/>
    <x v="2"/>
    <x v="7"/>
  </r>
  <r>
    <n v="673"/>
    <x v="162"/>
    <x v="1"/>
    <x v="1"/>
    <n v="3309616000"/>
    <n v="2444984000"/>
    <n v="864632000"/>
    <n v="0.2612484348637425"/>
    <n v="270261000"/>
    <n v="134300000"/>
    <s v=" $-   "/>
    <n v="404561000"/>
    <n v="460071000"/>
    <n v="0.13901038670347254"/>
    <x v="2"/>
    <x v="7"/>
  </r>
  <r>
    <n v="674"/>
    <x v="162"/>
    <x v="2"/>
    <x v="2"/>
    <n v="3391187000"/>
    <n v="2566246000"/>
    <n v="824941000"/>
    <n v="0.24326025076175395"/>
    <n v="253827000"/>
    <n v="143969000"/>
    <s v=" $-   "/>
    <n v="397796000"/>
    <n v="427145000"/>
    <n v="0.12595737126852632"/>
    <x v="2"/>
    <x v="7"/>
  </r>
  <r>
    <n v="675"/>
    <x v="162"/>
    <x v="3"/>
    <x v="3"/>
    <n v="3578995000"/>
    <n v="2659728000"/>
    <n v="919267000"/>
    <n v="0.25685059632662244"/>
    <n v="255192000"/>
    <n v="130593000"/>
    <s v=" $-   "/>
    <n v="385785000"/>
    <n v="533482000"/>
    <n v="0.1490591632567243"/>
    <x v="2"/>
    <x v="7"/>
  </r>
  <r>
    <n v="676"/>
    <x v="163"/>
    <x v="0"/>
    <x v="0"/>
    <n v="5011853000"/>
    <n v="0"/>
    <n v="5011853000"/>
    <n v="1"/>
    <n v="2676141000"/>
    <n v="0"/>
    <n v="1266807000"/>
    <n v="3942948000"/>
    <n v="1068905000"/>
    <n v="0.21327540931467862"/>
    <x v="10"/>
    <x v="61"/>
  </r>
  <r>
    <n v="677"/>
    <x v="163"/>
    <x v="1"/>
    <x v="1"/>
    <n v="4762000000"/>
    <n v="0"/>
    <n v="4762000000"/>
    <n v="1"/>
    <n v="2616000000"/>
    <n v="0"/>
    <n v="1170000000"/>
    <n v="3786000000"/>
    <n v="976000000"/>
    <n v="0.20495590088198237"/>
    <x v="10"/>
    <x v="61"/>
  </r>
  <r>
    <n v="678"/>
    <x v="163"/>
    <x v="2"/>
    <x v="2"/>
    <n v="4772000000"/>
    <n v="0"/>
    <n v="4772000000"/>
    <n v="1"/>
    <n v="2671000000"/>
    <n v="0"/>
    <n v="1139000000"/>
    <n v="3810000000"/>
    <n v="962000000"/>
    <n v="0.20159262363788769"/>
    <x v="10"/>
    <x v="61"/>
  </r>
  <r>
    <n v="679"/>
    <x v="163"/>
    <x v="3"/>
    <x v="3"/>
    <n v="5576000000"/>
    <n v="0"/>
    <n v="5576000000"/>
    <n v="1"/>
    <n v="3275000000"/>
    <n v="0"/>
    <n v="1320000000"/>
    <n v="4595000000"/>
    <n v="981000000"/>
    <n v="0.17593256814921091"/>
    <x v="10"/>
    <x v="61"/>
  </r>
  <r>
    <n v="680"/>
    <x v="164"/>
    <x v="0"/>
    <x v="1"/>
    <n v="30930000000"/>
    <n v="25202000000"/>
    <n v="5728000000"/>
    <n v="0.18519236986744259"/>
    <n v="2039000000"/>
    <s v=" $-   "/>
    <s v=" $-   "/>
    <n v="2039000000"/>
    <n v="3689000000"/>
    <n v="0.11926931781441966"/>
    <x v="0"/>
    <x v="30"/>
  </r>
  <r>
    <n v="681"/>
    <x v="164"/>
    <x v="1"/>
    <x v="2"/>
    <n v="30852000000"/>
    <n v="24979000000"/>
    <n v="5873000000"/>
    <n v="0.19036043044211071"/>
    <n v="1984000000"/>
    <s v=" $-   "/>
    <s v=" $-   "/>
    <n v="1984000000"/>
    <n v="3889000000"/>
    <n v="0.12605341631012576"/>
    <x v="0"/>
    <x v="30"/>
  </r>
  <r>
    <n v="682"/>
    <x v="164"/>
    <x v="2"/>
    <x v="3"/>
    <n v="31469000000"/>
    <n v="25339000000"/>
    <n v="6130000000"/>
    <n v="0.19479487749849056"/>
    <n v="1952000000"/>
    <s v=" $-   "/>
    <s v=" $-   "/>
    <n v="1952000000"/>
    <n v="4178000000"/>
    <n v="0.13276557882360418"/>
    <x v="0"/>
    <x v="30"/>
  </r>
  <r>
    <n v="683"/>
    <x v="164"/>
    <x v="3"/>
    <x v="28"/>
    <n v="31353000000"/>
    <n v="25104000000"/>
    <n v="6249000000"/>
    <n v="0.19931107071093679"/>
    <n v="1940000000"/>
    <s v=" $-   "/>
    <s v=" $-   "/>
    <n v="1940000000"/>
    <n v="4309000000"/>
    <n v="0.13743501419321916"/>
    <x v="0"/>
    <x v="30"/>
  </r>
  <r>
    <n v="684"/>
    <x v="165"/>
    <x v="0"/>
    <x v="0"/>
    <n v="2426301000"/>
    <n v="800336000"/>
    <n v="1625965000"/>
    <n v="0.67014150346556345"/>
    <n v="72163000"/>
    <s v=" $-   "/>
    <n v="768820000"/>
    <n v="840983000"/>
    <n v="784982000"/>
    <n v="0.32353034516327528"/>
    <x v="7"/>
    <x v="77"/>
  </r>
  <r>
    <n v="685"/>
    <x v="165"/>
    <x v="1"/>
    <x v="1"/>
    <n v="2486017000"/>
    <n v="815095000"/>
    <n v="1670922000"/>
    <n v="0.67212814715265423"/>
    <n v="76864000"/>
    <s v=" $-   "/>
    <n v="749722000"/>
    <n v="826586000"/>
    <n v="844336000"/>
    <n v="0.33963404111878559"/>
    <x v="7"/>
    <x v="77"/>
  </r>
  <r>
    <n v="686"/>
    <x v="165"/>
    <x v="2"/>
    <x v="2"/>
    <n v="2535559000"/>
    <n v="783602000"/>
    <n v="1751957000"/>
    <n v="0.69095493340916148"/>
    <n v="88705000"/>
    <s v=" $-   "/>
    <n v="708406000"/>
    <n v="797111000"/>
    <n v="954846000"/>
    <n v="0.37658204758792835"/>
    <x v="7"/>
    <x v="77"/>
  </r>
  <r>
    <n v="687"/>
    <x v="165"/>
    <x v="3"/>
    <x v="3"/>
    <n v="2403906000"/>
    <n v="747276000"/>
    <n v="1656630000"/>
    <n v="0.68914092314757736"/>
    <n v="72363000"/>
    <s v=" $-   "/>
    <n v="643689000"/>
    <n v="716052000"/>
    <n v="940578000"/>
    <n v="0.3912707069244804"/>
    <x v="7"/>
    <x v="77"/>
  </r>
  <r>
    <n v="688"/>
    <x v="166"/>
    <x v="0"/>
    <x v="0"/>
    <n v="9702000000"/>
    <n v="2471000000"/>
    <n v="7231000000"/>
    <n v="0.74531024531024537"/>
    <n v="1461000000"/>
    <n v="1760000000"/>
    <s v=" $-   "/>
    <n v="3221000000"/>
    <n v="4010000000"/>
    <n v="0.41331684188827045"/>
    <x v="3"/>
    <x v="19"/>
  </r>
  <r>
    <n v="689"/>
    <x v="166"/>
    <x v="1"/>
    <x v="1"/>
    <n v="11202000000"/>
    <n v="2859000000"/>
    <n v="8343000000"/>
    <n v="0.7447777182645956"/>
    <n v="1699000000"/>
    <n v="2120000000"/>
    <s v=" $-   "/>
    <n v="3819000000"/>
    <n v="4524000000"/>
    <n v="0.40385645420460631"/>
    <x v="3"/>
    <x v="19"/>
  </r>
  <r>
    <n v="690"/>
    <x v="166"/>
    <x v="2"/>
    <x v="2"/>
    <n v="24890000000"/>
    <n v="3788000000"/>
    <n v="21102000000"/>
    <n v="0.84781036560867817"/>
    <n v="2983000000"/>
    <n v="2854000000"/>
    <s v=" $-   "/>
    <n v="5837000000"/>
    <n v="15265000000"/>
    <n v="0.6132985134592206"/>
    <x v="3"/>
    <x v="19"/>
  </r>
  <r>
    <n v="691"/>
    <x v="166"/>
    <x v="3"/>
    <x v="3"/>
    <n v="32639000000"/>
    <n v="4006000000"/>
    <n v="28633000000"/>
    <n v="0.87726339655013941"/>
    <n v="3426000000"/>
    <n v="3014000000"/>
    <s v=" $-   "/>
    <n v="6440000000"/>
    <n v="22193000000"/>
    <n v="0.67995342994577035"/>
    <x v="3"/>
    <x v="19"/>
  </r>
  <r>
    <n v="692"/>
    <x v="167"/>
    <x v="0"/>
    <x v="48"/>
    <n v="17774100000"/>
    <n v="11350200000"/>
    <n v="6423900000"/>
    <n v="0.36141914358532923"/>
    <n v="3552300000"/>
    <s v=" $-   "/>
    <s v=" $-   "/>
    <n v="3552300000"/>
    <n v="2871600000"/>
    <n v="0.16156092291592825"/>
    <x v="4"/>
    <x v="40"/>
  </r>
  <r>
    <n v="693"/>
    <x v="167"/>
    <x v="1"/>
    <x v="49"/>
    <n v="17909600000"/>
    <n v="11539800000"/>
    <n v="6369800000"/>
    <n v="0.35566400142940102"/>
    <n v="3474300000"/>
    <s v=" $-   "/>
    <s v=" $-   "/>
    <n v="3474300000"/>
    <n v="2895500000"/>
    <n v="0.16167306919194174"/>
    <x v="4"/>
    <x v="40"/>
  </r>
  <r>
    <n v="694"/>
    <x v="167"/>
    <x v="2"/>
    <x v="50"/>
    <n v="17630300000"/>
    <n v="11681100000"/>
    <n v="5949200000"/>
    <n v="0.33744179055376256"/>
    <n v="3328000000"/>
    <s v=" $-   "/>
    <s v=" $-   "/>
    <n v="3328000000"/>
    <n v="2621200000"/>
    <n v="0.14867585917426249"/>
    <x v="4"/>
    <x v="40"/>
  </r>
  <r>
    <n v="695"/>
    <x v="167"/>
    <x v="3"/>
    <x v="51"/>
    <n v="16563100000"/>
    <n v="10733600000"/>
    <n v="5829500000"/>
    <n v="0.35195706117816106"/>
    <n v="3118900000"/>
    <s v=" $-   "/>
    <s v=" $-   "/>
    <n v="3118900000"/>
    <n v="2710600000"/>
    <n v="0.16365293936521544"/>
    <x v="4"/>
    <x v="40"/>
  </r>
  <r>
    <n v="696"/>
    <x v="168"/>
    <x v="0"/>
    <x v="1"/>
    <n v="7819000000"/>
    <n v="4495000000"/>
    <n v="3324000000"/>
    <n v="0.42511830157309116"/>
    <n v="1126000000"/>
    <n v="710000000"/>
    <n v="31000000"/>
    <n v="1867000000"/>
    <n v="1457000000"/>
    <n v="0.18634096431768768"/>
    <x v="2"/>
    <x v="29"/>
  </r>
  <r>
    <n v="697"/>
    <x v="168"/>
    <x v="1"/>
    <x v="2"/>
    <n v="9715000000"/>
    <n v="5663000000"/>
    <n v="4052000000"/>
    <n v="0.41708697889861035"/>
    <n v="1202000000"/>
    <n v="815000000"/>
    <n v="33000000"/>
    <n v="2050000000"/>
    <n v="2002000000"/>
    <n v="0.20607308286155429"/>
    <x v="2"/>
    <x v="29"/>
  </r>
  <r>
    <n v="698"/>
    <x v="168"/>
    <x v="2"/>
    <x v="3"/>
    <n v="9111000000"/>
    <n v="5458000000"/>
    <n v="3653000000"/>
    <n v="0.40094391395017015"/>
    <n v="1508000000"/>
    <n v="769000000"/>
    <n v="54000000"/>
    <n v="2331000000"/>
    <n v="1322000000"/>
    <n v="0.14509933047963999"/>
    <x v="2"/>
    <x v="29"/>
  </r>
  <r>
    <n v="699"/>
    <x v="168"/>
    <x v="3"/>
    <x v="28"/>
    <n v="9390000000"/>
    <n v="5644000000"/>
    <n v="3746000000"/>
    <n v="0.39893503727369539"/>
    <n v="1472000000"/>
    <n v="742000000"/>
    <n v="64000000"/>
    <n v="2278000000"/>
    <n v="1468000000"/>
    <n v="0.15633652822151226"/>
    <x v="2"/>
    <x v="29"/>
  </r>
  <r>
    <n v="700"/>
    <x v="169"/>
    <x v="0"/>
    <x v="1"/>
    <n v="155427000000"/>
    <n v="137373000000"/>
    <n v="18054000000"/>
    <n v="0.11615742438572452"/>
    <n v="12382000000"/>
    <s v=" $-   "/>
    <s v=" $-   "/>
    <n v="12382000000"/>
    <n v="5672000000"/>
    <n v="3.6493016013948672E-2"/>
    <x v="1"/>
    <x v="72"/>
  </r>
  <r>
    <n v="701"/>
    <x v="169"/>
    <x v="1"/>
    <x v="2"/>
    <n v="155929000000"/>
    <n v="142121000000"/>
    <n v="13808000000"/>
    <n v="8.8553123536994405E-2"/>
    <n v="12158000000"/>
    <s v=" $-   "/>
    <s v=" $-   "/>
    <n v="12158000000"/>
    <n v="1650000000"/>
    <n v="1.0581739124858108E-2"/>
    <x v="1"/>
    <x v="72"/>
  </r>
  <r>
    <n v="702"/>
    <x v="169"/>
    <x v="2"/>
    <x v="3"/>
    <n v="152356000000"/>
    <n v="134054000000"/>
    <n v="18302000000"/>
    <n v="0.12012654572186199"/>
    <n v="13405000000"/>
    <s v=" $-   "/>
    <s v=" $-   "/>
    <n v="13405000000"/>
    <n v="4897000000"/>
    <n v="3.2141825723962299E-2"/>
    <x v="1"/>
    <x v="72"/>
  </r>
  <r>
    <n v="703"/>
    <x v="169"/>
    <x v="3"/>
    <x v="28"/>
    <n v="166380000000"/>
    <n v="145125000000"/>
    <n v="21255000000"/>
    <n v="0.12774972953479991"/>
    <n v="11710000000"/>
    <s v=" $-   "/>
    <s v=" $-   "/>
    <n v="11710000000"/>
    <n v="9545000000"/>
    <n v="5.7368674119485513E-2"/>
    <x v="1"/>
    <x v="72"/>
  </r>
  <r>
    <n v="704"/>
    <x v="170"/>
    <x v="0"/>
    <x v="0"/>
    <n v="13013868000"/>
    <n v="9235777000"/>
    <n v="3778091000"/>
    <n v="0.29031268797255361"/>
    <n v="2656530000"/>
    <s v=" $-   "/>
    <n v="98383000"/>
    <n v="2754913000"/>
    <n v="1023178000"/>
    <n v="7.8622128332637153E-2"/>
    <x v="1"/>
    <x v="25"/>
  </r>
  <r>
    <n v="705"/>
    <x v="170"/>
    <x v="1"/>
    <x v="1"/>
    <n v="14077843000"/>
    <n v="9857923000"/>
    <n v="4219920000"/>
    <n v="0.29975614872249956"/>
    <n v="3028028000"/>
    <s v=" $-   "/>
    <n v="133957000"/>
    <n v="3161985000"/>
    <n v="1057935000"/>
    <n v="7.5148941496222116E-2"/>
    <x v="1"/>
    <x v="25"/>
  </r>
  <r>
    <n v="706"/>
    <x v="170"/>
    <x v="2"/>
    <x v="2"/>
    <n v="15341647000"/>
    <n v="10747886000"/>
    <n v="4593761000"/>
    <n v="0.29943075864019031"/>
    <n v="3314030000"/>
    <s v=" $-   "/>
    <n v="148313000"/>
    <n v="3462343000"/>
    <n v="1131418000"/>
    <n v="7.3748144511472588E-2"/>
    <x v="1"/>
    <x v="25"/>
  </r>
  <r>
    <n v="707"/>
    <x v="170"/>
    <x v="3"/>
    <x v="3"/>
    <n v="15280044000"/>
    <n v="10724192000"/>
    <n v="4555852000"/>
    <n v="0.29815699483587876"/>
    <n v="3277390000"/>
    <s v=" $-   "/>
    <n v="141675000"/>
    <n v="3419065000"/>
    <n v="1136787000"/>
    <n v="7.4396840742081638E-2"/>
    <x v="1"/>
    <x v="25"/>
  </r>
  <r>
    <n v="708"/>
    <x v="171"/>
    <x v="0"/>
    <x v="83"/>
    <n v="2375923000"/>
    <n v="862075000"/>
    <n v="1513848000"/>
    <n v="0.63716206291197142"/>
    <n v="1156635000"/>
    <s v=" $-   "/>
    <s v=" $-   "/>
    <n v="1156635000"/>
    <n v="357213000"/>
    <n v="0.15034704407508157"/>
    <x v="2"/>
    <x v="9"/>
  </r>
  <r>
    <n v="709"/>
    <x v="171"/>
    <x v="1"/>
    <x v="84"/>
    <n v="2554236000"/>
    <n v="952225000"/>
    <n v="1602011000"/>
    <n v="0.62719772174536725"/>
    <n v="1196512000"/>
    <s v=" $-   "/>
    <s v=" $-   "/>
    <n v="1196512000"/>
    <n v="405499000"/>
    <n v="0.15875549479374654"/>
    <x v="2"/>
    <x v="9"/>
  </r>
  <r>
    <n v="710"/>
    <x v="171"/>
    <x v="2"/>
    <x v="50"/>
    <n v="2773718000"/>
    <n v="1022107000"/>
    <n v="1751611000"/>
    <n v="0.63150291413907256"/>
    <n v="1295014000"/>
    <s v=" $-   "/>
    <s v=" $-   "/>
    <n v="1295014000"/>
    <n v="456597000"/>
    <n v="0.1646155088585069"/>
    <x v="2"/>
    <x v="9"/>
  </r>
  <r>
    <n v="711"/>
    <x v="171"/>
    <x v="3"/>
    <x v="85"/>
    <n v="2898150000"/>
    <n v="1147639000"/>
    <n v="1750511000"/>
    <n v="0.60400979935476085"/>
    <n v="1325567000"/>
    <s v=" $-   "/>
    <s v=" $-   "/>
    <n v="1325567000"/>
    <n v="424944000"/>
    <n v="0.14662595103773096"/>
    <x v="2"/>
    <x v="9"/>
  </r>
  <r>
    <n v="712"/>
    <x v="172"/>
    <x v="0"/>
    <x v="92"/>
    <n v="15651000000"/>
    <n v="9480000000"/>
    <n v="6171000000"/>
    <n v="0.3942879049262028"/>
    <s v=" $-   "/>
    <s v=" $-   "/>
    <s v=" $-   "/>
    <n v="0"/>
    <n v="6171000000"/>
    <n v="0.3942879049262028"/>
    <x v="1"/>
    <x v="74"/>
  </r>
  <r>
    <n v="713"/>
    <x v="172"/>
    <x v="1"/>
    <x v="46"/>
    <n v="16148000000"/>
    <n v="9855000000"/>
    <n v="6293000000"/>
    <n v="0.38970770374040131"/>
    <s v=" $-   "/>
    <s v=" $-   "/>
    <s v=" $-   "/>
    <n v="0"/>
    <n v="6293000000"/>
    <n v="0.38970770374040131"/>
    <x v="1"/>
    <x v="74"/>
  </r>
  <r>
    <n v="714"/>
    <x v="172"/>
    <x v="2"/>
    <x v="26"/>
    <n v="16435000000"/>
    <n v="10146000000"/>
    <n v="6289000000"/>
    <n v="0.38265895953757223"/>
    <s v=" $-   "/>
    <s v=" $-   "/>
    <s v=" $-   "/>
    <n v="0"/>
    <n v="6289000000"/>
    <n v="0.38265895953757223"/>
    <x v="1"/>
    <x v="74"/>
  </r>
  <r>
    <n v="715"/>
    <x v="172"/>
    <x v="3"/>
    <x v="47"/>
    <n v="15797000000"/>
    <n v="10077000000"/>
    <n v="5720000000"/>
    <n v="0.36209406849401782"/>
    <s v=" $-   "/>
    <s v=" $-   "/>
    <s v=" $-   "/>
    <n v="0"/>
    <n v="5720000000"/>
    <n v="0.36209406849401787"/>
    <x v="1"/>
    <x v="74"/>
  </r>
  <r>
    <n v="716"/>
    <x v="173"/>
    <x v="0"/>
    <x v="4"/>
    <n v="2715675000"/>
    <n v="1277195000"/>
    <n v="1438480000"/>
    <n v="0.52969519548546862"/>
    <n v="508547000"/>
    <n v="325773000"/>
    <s v=" $-   "/>
    <n v="834320000"/>
    <n v="604160000"/>
    <n v="0.2224713929317757"/>
    <x v="1"/>
    <x v="78"/>
  </r>
  <r>
    <n v="717"/>
    <x v="173"/>
    <x v="1"/>
    <x v="5"/>
    <n v="2631851000"/>
    <n v="1224551000"/>
    <n v="1407300000"/>
    <n v="0.53471872077864591"/>
    <n v="468345000"/>
    <n v="364923000"/>
    <s v=" $-   "/>
    <n v="833268000"/>
    <n v="574032000"/>
    <n v="0.21810961182832919"/>
    <x v="1"/>
    <x v="78"/>
  </r>
  <r>
    <n v="718"/>
    <x v="173"/>
    <x v="2"/>
    <x v="97"/>
    <n v="2870658000"/>
    <n v="1266246000"/>
    <n v="1604412000"/>
    <n v="0.55890043328045347"/>
    <n v="518665000"/>
    <n v="395121000"/>
    <s v=" $-   "/>
    <n v="913786000"/>
    <n v="690626000"/>
    <n v="0.24058107932049028"/>
    <x v="1"/>
    <x v="78"/>
  </r>
  <r>
    <n v="719"/>
    <x v="173"/>
    <x v="3"/>
    <x v="98"/>
    <n v="2820270000"/>
    <n v="1281566000"/>
    <n v="1538704000"/>
    <n v="0.54558747921298312"/>
    <n v="562080000"/>
    <n v="427043000"/>
    <s v=" $-   "/>
    <n v="989123000"/>
    <n v="549581000"/>
    <n v="0.19486822183691632"/>
    <x v="1"/>
    <x v="78"/>
  </r>
  <r>
    <n v="720"/>
    <x v="174"/>
    <x v="0"/>
    <x v="1"/>
    <n v="19540000000"/>
    <n v="15422000000"/>
    <n v="4118000000"/>
    <n v="0.21074718526100311"/>
    <n v="2816000000"/>
    <s v=" $-   "/>
    <s v=" $-   "/>
    <n v="2816000000"/>
    <n v="1302000000"/>
    <n v="6.6632548618219031E-2"/>
    <x v="1"/>
    <x v="79"/>
  </r>
  <r>
    <n v="721"/>
    <x v="174"/>
    <x v="1"/>
    <x v="2"/>
    <n v="18138000000"/>
    <n v="13906000000"/>
    <n v="4232000000"/>
    <n v="0.23332230675928989"/>
    <n v="2815000000"/>
    <s v=" $-   "/>
    <s v=" $-   "/>
    <n v="2815000000"/>
    <n v="1417000000"/>
    <n v="7.8123277097805713E-2"/>
    <x v="1"/>
    <x v="79"/>
  </r>
  <r>
    <n v="722"/>
    <x v="174"/>
    <x v="2"/>
    <x v="3"/>
    <n v="16443000000"/>
    <n v="12164000000"/>
    <n v="4279000000"/>
    <n v="0.26023231770358202"/>
    <n v="2728000000"/>
    <s v=" $-   "/>
    <s v=" $-   "/>
    <n v="2728000000"/>
    <n v="1551000000"/>
    <n v="9.4325852946542596E-2"/>
    <x v="1"/>
    <x v="79"/>
  </r>
  <r>
    <n v="723"/>
    <x v="174"/>
    <x v="3"/>
    <x v="28"/>
    <n v="15158000000"/>
    <n v="10972000000"/>
    <n v="4186000000"/>
    <n v="0.27615780445969129"/>
    <n v="2617000000"/>
    <s v=" $-   "/>
    <s v=" $-   "/>
    <n v="2617000000"/>
    <n v="1569000000"/>
    <n v="0.10350969784932049"/>
    <x v="1"/>
    <x v="79"/>
  </r>
  <r>
    <n v="724"/>
    <x v="175"/>
    <x v="0"/>
    <x v="0"/>
    <n v="8950045000"/>
    <n v="5033885000"/>
    <n v="3916160000"/>
    <n v="0.43755757652615157"/>
    <n v="2785035000"/>
    <s v=" $-   "/>
    <s v=" $-   "/>
    <n v="2785035000"/>
    <n v="1131125000"/>
    <n v="0.12638204612379045"/>
    <x v="0"/>
    <x v="80"/>
  </r>
  <r>
    <n v="725"/>
    <x v="175"/>
    <x v="1"/>
    <x v="1"/>
    <n v="9437758000"/>
    <n v="5301275000"/>
    <n v="4136483000"/>
    <n v="0.43829085255205735"/>
    <n v="2839629000"/>
    <s v=" $-   "/>
    <s v=" $-   "/>
    <n v="2839629000"/>
    <n v="1296854000"/>
    <n v="0.13741123686367038"/>
    <x v="0"/>
    <x v="80"/>
  </r>
  <r>
    <n v="726"/>
    <x v="175"/>
    <x v="2"/>
    <x v="2"/>
    <n v="9964953000"/>
    <n v="5650711000"/>
    <n v="4314242000"/>
    <n v="0.43294153018082471"/>
    <n v="2967125000"/>
    <s v=" $-   "/>
    <s v=" $-   "/>
    <n v="2967125000"/>
    <n v="1347117000"/>
    <n v="0.13518548456776464"/>
    <x v="0"/>
    <x v="80"/>
  </r>
  <r>
    <n v="727"/>
    <x v="175"/>
    <x v="3"/>
    <x v="3"/>
    <n v="9973384000"/>
    <n v="5741956000"/>
    <n v="4231428000"/>
    <n v="0.42427204246823347"/>
    <n v="2931108000"/>
    <s v=" $-   "/>
    <s v=" $-   "/>
    <n v="2931108000"/>
    <n v="1300320000"/>
    <n v="0.13037901679109118"/>
    <x v="0"/>
    <x v="80"/>
  </r>
  <r>
    <n v="728"/>
    <x v="176"/>
    <x v="0"/>
    <x v="1"/>
    <n v="29402000000"/>
    <n v="24931000000"/>
    <n v="4471000000"/>
    <n v="0.15206448540915585"/>
    <n v="1333000000"/>
    <s v=" $-   "/>
    <s v=" $-   "/>
    <n v="1333000000"/>
    <n v="3138000000"/>
    <n v="0.10672743350792463"/>
    <x v="9"/>
    <x v="37"/>
  </r>
  <r>
    <n v="729"/>
    <x v="176"/>
    <x v="1"/>
    <x v="2"/>
    <n v="32870000000"/>
    <n v="27334000000"/>
    <n v="5536000000"/>
    <n v="0.16842105263157892"/>
    <n v="293000000"/>
    <s v=" $-   "/>
    <s v=" $-   "/>
    <n v="293000000"/>
    <n v="5243000000"/>
    <n v="0.15950714937633101"/>
    <x v="9"/>
    <x v="37"/>
  </r>
  <r>
    <n v="730"/>
    <x v="176"/>
    <x v="2"/>
    <x v="3"/>
    <n v="23633000000"/>
    <n v="21113000000"/>
    <n v="2520000000"/>
    <n v="0.10663055896416029"/>
    <n v="200000000"/>
    <s v=" $-   "/>
    <s v=" $-   "/>
    <n v="200000000"/>
    <n v="2320000000"/>
    <n v="9.8167816189226931E-2"/>
    <x v="9"/>
    <x v="37"/>
  </r>
  <r>
    <n v="731"/>
    <x v="176"/>
    <x v="3"/>
    <x v="28"/>
    <n v="15887000000"/>
    <n v="15023000000"/>
    <n v="864000000"/>
    <n v="5.4384087618807864E-2"/>
    <n v="228000000"/>
    <s v=" $-   "/>
    <s v=" $-   "/>
    <n v="228000000"/>
    <n v="636000000"/>
    <n v="4.0032731163844655E-2"/>
    <x v="9"/>
    <x v="37"/>
  </r>
  <r>
    <n v="732"/>
    <x v="177"/>
    <x v="0"/>
    <x v="52"/>
    <n v="4297842000"/>
    <n v="3193722000"/>
    <n v="1104120000"/>
    <n v="0.25690102148938931"/>
    <n v="902869000"/>
    <s v=" $-   "/>
    <s v=" $-   "/>
    <n v="902869000"/>
    <n v="201251000"/>
    <n v="4.682605828692632E-2"/>
    <x v="1"/>
    <x v="78"/>
  </r>
  <r>
    <n v="733"/>
    <x v="177"/>
    <x v="1"/>
    <x v="53"/>
    <n v="5348483000"/>
    <n v="3891816000"/>
    <n v="1456667000"/>
    <n v="0.27235143123760508"/>
    <n v="1126940000"/>
    <s v=" $-   "/>
    <s v=" $-   "/>
    <n v="1126940000"/>
    <n v="329727000"/>
    <n v="6.1648695527311205E-2"/>
    <x v="1"/>
    <x v="78"/>
  </r>
  <r>
    <n v="734"/>
    <x v="177"/>
    <x v="2"/>
    <x v="54"/>
    <n v="6155297000"/>
    <n v="4338193000"/>
    <n v="1817104000"/>
    <n v="0.29520980059938617"/>
    <n v="1347510000"/>
    <s v=" $-   "/>
    <s v=" $-   "/>
    <n v="1347510000"/>
    <n v="469594000"/>
    <n v="7.6291038434051189E-2"/>
    <x v="1"/>
    <x v="78"/>
  </r>
  <r>
    <n v="735"/>
    <x v="177"/>
    <x v="3"/>
    <x v="55"/>
    <n v="6911676000"/>
    <n v="4818585000"/>
    <n v="2093091000"/>
    <n v="0.3028340738194325"/>
    <n v="1513064000"/>
    <s v=" $-   "/>
    <s v=" $-   "/>
    <n v="1513064000"/>
    <n v="580027000"/>
    <n v="8.3919877031272877E-2"/>
    <x v="1"/>
    <x v="78"/>
  </r>
  <r>
    <n v="736"/>
    <x v="178"/>
    <x v="0"/>
    <x v="0"/>
    <n v="4088983000"/>
    <n v="1671980000"/>
    <n v="2417003000"/>
    <n v="0.59110125916395351"/>
    <n v="1269586000"/>
    <n v="201197000"/>
    <n v="92369000"/>
    <n v="1563152000"/>
    <n v="853851000"/>
    <n v="0.20881744922881801"/>
    <x v="1"/>
    <x v="81"/>
  </r>
  <r>
    <n v="737"/>
    <x v="178"/>
    <x v="1"/>
    <x v="99"/>
    <n v="4082157000"/>
    <n v="1672901000"/>
    <n v="2409256000"/>
    <n v="0.59019190099743835"/>
    <n v="1269777000"/>
    <n v="207591000"/>
    <n v="125876000"/>
    <n v="1603244000"/>
    <n v="806012000"/>
    <n v="0.19744757489729081"/>
    <x v="1"/>
    <x v="81"/>
  </r>
  <r>
    <n v="738"/>
    <x v="178"/>
    <x v="2"/>
    <x v="100"/>
    <n v="4277207000"/>
    <n v="1698372000"/>
    <n v="2578835000"/>
    <n v="0.60292499287502332"/>
    <n v="1315793000"/>
    <n v="222556000"/>
    <n v="99794000"/>
    <n v="1638143000"/>
    <n v="940692000"/>
    <n v="0.21993137110268454"/>
    <x v="1"/>
    <x v="81"/>
  </r>
  <r>
    <n v="739"/>
    <x v="178"/>
    <x v="3"/>
    <x v="101"/>
    <n v="4447509000"/>
    <n v="1677033000"/>
    <n v="2770476000"/>
    <n v="0.62292757586325287"/>
    <n v="1370183000"/>
    <n v="242944000"/>
    <n v="86171000"/>
    <n v="1699298000"/>
    <n v="1071178000"/>
    <n v="0.24084897860802529"/>
    <x v="1"/>
    <x v="81"/>
  </r>
  <r>
    <n v="740"/>
    <x v="179"/>
    <x v="0"/>
    <x v="0"/>
    <n v="3036584000"/>
    <n v="162167000"/>
    <n v="2874417000"/>
    <n v="0.94659558240443864"/>
    <n v="1789327000"/>
    <s v=" $-   "/>
    <n v="193937000"/>
    <n v="1983264000"/>
    <n v="891153000"/>
    <n v="0.29347220429271842"/>
    <x v="6"/>
    <x v="35"/>
  </r>
  <r>
    <n v="741"/>
    <x v="179"/>
    <x v="1"/>
    <x v="1"/>
    <n v="2872833000"/>
    <n v="116241000"/>
    <n v="2756592000"/>
    <n v="0.95953784992027036"/>
    <n v="1716639000"/>
    <s v=" $-   "/>
    <n v="131409000"/>
    <n v="1848048000"/>
    <n v="908544000"/>
    <n v="0.31625367711941488"/>
    <x v="6"/>
    <x v="35"/>
  </r>
  <r>
    <n v="742"/>
    <x v="179"/>
    <x v="2"/>
    <x v="2"/>
    <n v="2955641000"/>
    <n v="86453000"/>
    <n v="2869188000"/>
    <n v="0.97074983057820619"/>
    <n v="1843069000"/>
    <s v=" $-   "/>
    <n v="120266000"/>
    <n v="1963335000"/>
    <n v="905853000"/>
    <n v="0.30648275619400328"/>
    <x v="6"/>
    <x v="35"/>
  </r>
  <r>
    <n v="743"/>
    <x v="179"/>
    <x v="3"/>
    <x v="3"/>
    <n v="3153251000"/>
    <n v="82175000"/>
    <n v="3071076000"/>
    <n v="0.9739395944059005"/>
    <n v="1948041000"/>
    <s v=" $-   "/>
    <n v="127821000"/>
    <n v="2075862000"/>
    <n v="995214000"/>
    <n v="0.31561521743749549"/>
    <x v="6"/>
    <x v="35"/>
  </r>
  <r>
    <n v="744"/>
    <x v="180"/>
    <x v="0"/>
    <x v="5"/>
    <n v="4627802000"/>
    <n v="3016109000"/>
    <n v="1611693000"/>
    <n v="0.34826317115555072"/>
    <n v="1096507000"/>
    <s v=" $-   "/>
    <s v=" $-   "/>
    <n v="1096507000"/>
    <n v="515186000"/>
    <n v="0.11132412320146799"/>
    <x v="1"/>
    <x v="82"/>
  </r>
  <r>
    <n v="745"/>
    <x v="180"/>
    <x v="1"/>
    <x v="6"/>
    <n v="5324746000"/>
    <n v="3420339000"/>
    <n v="1904407000"/>
    <n v="0.35765217721183318"/>
    <n v="1340453000"/>
    <s v=" $-   "/>
    <s v=" $-   "/>
    <n v="1340453000"/>
    <n v="563954000"/>
    <n v="0.10591190640830567"/>
    <x v="1"/>
    <x v="82"/>
  </r>
  <r>
    <n v="746"/>
    <x v="180"/>
    <x v="2"/>
    <x v="7"/>
    <n v="5731549000"/>
    <n v="3595217000"/>
    <n v="2136332000"/>
    <n v="0.37273204852649777"/>
    <n v="1541214000"/>
    <s v=" $-   "/>
    <s v=" $-   "/>
    <n v="1541214000"/>
    <n v="595118000"/>
    <n v="0.10383196584378848"/>
    <x v="1"/>
    <x v="82"/>
  </r>
  <r>
    <n v="747"/>
    <x v="180"/>
    <x v="3"/>
    <x v="28"/>
    <n v="6028199000"/>
    <n v="3752151000"/>
    <n v="2276048000"/>
    <n v="0.3775668321500335"/>
    <n v="1500399000"/>
    <s v=" $-   "/>
    <s v=" $-   "/>
    <n v="1500399000"/>
    <n v="775649000"/>
    <n v="0.12867010528351835"/>
    <x v="1"/>
    <x v="82"/>
  </r>
  <r>
    <n v="748"/>
    <x v="181"/>
    <x v="0"/>
    <x v="0"/>
    <n v="33013000000"/>
    <n v="5717000000"/>
    <n v="27296000000"/>
    <n v="0.8268257958985854"/>
    <n v="20801000000"/>
    <s v=" $-   "/>
    <n v="1679000000"/>
    <n v="22480000000"/>
    <n v="4816000000"/>
    <n v="0.14588192530215369"/>
    <x v="3"/>
    <x v="65"/>
  </r>
  <r>
    <n v="749"/>
    <x v="181"/>
    <x v="1"/>
    <x v="1"/>
    <n v="34182000000"/>
    <n v="5970000000"/>
    <n v="28212000000"/>
    <n v="0.82534667368790593"/>
    <n v="21667000000"/>
    <s v=" $-   "/>
    <n v="1753000000"/>
    <n v="23420000000"/>
    <n v="4792000000"/>
    <n v="0.14019074366625708"/>
    <x v="3"/>
    <x v="65"/>
  </r>
  <r>
    <n v="750"/>
    <x v="181"/>
    <x v="2"/>
    <x v="2"/>
    <n v="36918000000"/>
    <n v="6262000000"/>
    <n v="30656000000"/>
    <n v="0.83038084403272117"/>
    <n v="23271000000"/>
    <s v=" $-   "/>
    <n v="1820000000"/>
    <n v="25091000000"/>
    <n v="5565000000"/>
    <n v="0.15073947667804324"/>
    <x v="3"/>
    <x v="65"/>
  </r>
  <r>
    <n v="751"/>
    <x v="181"/>
    <x v="3"/>
    <x v="3"/>
    <n v="39678000000"/>
    <n v="6638000000"/>
    <n v="33040000000"/>
    <n v="0.83270326125308736"/>
    <n v="25171000000"/>
    <s v=" $-   "/>
    <n v="1904000000"/>
    <n v="27075000000"/>
    <n v="5965000000"/>
    <n v="0.15033519834669087"/>
    <x v="3"/>
    <x v="65"/>
  </r>
  <r>
    <n v="752"/>
    <x v="182"/>
    <x v="0"/>
    <x v="0"/>
    <n v="1765979000"/>
    <n v="567989000"/>
    <n v="1197990000"/>
    <n v="0.67837160011529019"/>
    <n v="158950000"/>
    <s v=" $-   "/>
    <n v="506220000"/>
    <n v="665170000"/>
    <n v="532820000"/>
    <n v="0.30171366703681074"/>
    <x v="7"/>
    <x v="14"/>
  </r>
  <r>
    <n v="753"/>
    <x v="182"/>
    <x v="1"/>
    <x v="1"/>
    <n v="2847945000"/>
    <n v="1206813000"/>
    <n v="1641132000"/>
    <n v="0.57625129698782807"/>
    <n v="241719000"/>
    <s v=" $-   "/>
    <n v="865800000"/>
    <n v="1107519000"/>
    <n v="533613000"/>
    <n v="0.18736773357631556"/>
    <x v="7"/>
    <x v="14"/>
  </r>
  <r>
    <n v="754"/>
    <x v="182"/>
    <x v="2"/>
    <x v="2"/>
    <n v="3305879000"/>
    <n v="1403358000"/>
    <n v="1902521000"/>
    <n v="0.57549625984496111"/>
    <n v="212481000"/>
    <s v=" $-   "/>
    <n v="844130000"/>
    <n v="1056611000"/>
    <n v="845910000"/>
    <n v="0.25588050863325607"/>
    <x v="7"/>
    <x v="14"/>
  </r>
  <r>
    <n v="755"/>
    <x v="182"/>
    <x v="3"/>
    <x v="3"/>
    <n v="3775685000"/>
    <n v="1622257000"/>
    <n v="2153428000"/>
    <n v="0.57034101096887058"/>
    <n v="258342000"/>
    <s v=" $-   "/>
    <n v="826240000"/>
    <n v="1084582000"/>
    <n v="1068846000"/>
    <n v="0.28308664520477739"/>
    <x v="7"/>
    <x v="14"/>
  </r>
  <r>
    <n v="756"/>
    <x v="183"/>
    <x v="0"/>
    <x v="1"/>
    <n v="2013719000"/>
    <n v="0"/>
    <n v="2013719000"/>
    <n v="1"/>
    <n v="401324000"/>
    <n v="0"/>
    <n v="423312000"/>
    <n v="824636000"/>
    <n v="1189083000"/>
    <n v="0.59049102680165411"/>
    <x v="7"/>
    <x v="14"/>
  </r>
  <r>
    <n v="757"/>
    <x v="183"/>
    <x v="1"/>
    <x v="2"/>
    <n v="1563210000"/>
    <n v="0"/>
    <n v="1563210000"/>
    <n v="1"/>
    <n v="463059000"/>
    <n v="0"/>
    <n v="455016000"/>
    <n v="918075000"/>
    <n v="645135000"/>
    <n v="0.4126988696336385"/>
    <x v="7"/>
    <x v="14"/>
  </r>
  <r>
    <n v="758"/>
    <x v="183"/>
    <x v="2"/>
    <x v="3"/>
    <n v="1828305000"/>
    <n v="0"/>
    <n v="1828305000"/>
    <n v="1"/>
    <n v="706644000"/>
    <n v="0"/>
    <n v="504905000"/>
    <n v="1211549000"/>
    <n v="616756000"/>
    <n v="0.33733758864084495"/>
    <x v="7"/>
    <x v="14"/>
  </r>
  <r>
    <n v="759"/>
    <x v="183"/>
    <x v="3"/>
    <x v="28"/>
    <n v="2040486000"/>
    <n v="0"/>
    <n v="2040486000"/>
    <n v="1"/>
    <n v="842010000"/>
    <n v="0"/>
    <n v="568108000"/>
    <n v="1410118000"/>
    <n v="630368000"/>
    <n v="0.3089303234621556"/>
    <x v="7"/>
    <x v="14"/>
  </r>
  <r>
    <n v="760"/>
    <x v="184"/>
    <x v="0"/>
    <x v="102"/>
    <n v="74754000000"/>
    <n v="48912000000"/>
    <n v="25842000000"/>
    <n v="0.34569387591299461"/>
    <n v="16508000000"/>
    <s v=" $-   "/>
    <n v="1568000000"/>
    <n v="18076000000"/>
    <n v="7766000000"/>
    <n v="0.10388741739572464"/>
    <x v="1"/>
    <x v="83"/>
  </r>
  <r>
    <n v="761"/>
    <x v="184"/>
    <x v="1"/>
    <x v="103"/>
    <n v="78812000000"/>
    <n v="51897000000"/>
    <n v="26915000000"/>
    <n v="0.34150890727300409"/>
    <n v="16122000000"/>
    <s v=" $-   "/>
    <n v="1627000000"/>
    <n v="17749000000"/>
    <n v="9166000000"/>
    <n v="0.11630208597675482"/>
    <x v="1"/>
    <x v="83"/>
  </r>
  <r>
    <n v="762"/>
    <x v="184"/>
    <x v="2"/>
    <x v="104"/>
    <n v="83176000000"/>
    <n v="54787000000"/>
    <n v="28389000000"/>
    <n v="0.34131239780705969"/>
    <n v="16280000000"/>
    <s v=" $-   "/>
    <n v="1640000000"/>
    <n v="17920000000"/>
    <n v="10469000000"/>
    <n v="0.12586563431759162"/>
    <x v="1"/>
    <x v="83"/>
  </r>
  <r>
    <n v="763"/>
    <x v="184"/>
    <x v="3"/>
    <x v="27"/>
    <n v="88519000000"/>
    <n v="58254000000"/>
    <n v="30265000000"/>
    <n v="0.34190399801172633"/>
    <n v="16801000000"/>
    <s v=" $-   "/>
    <n v="1690000000"/>
    <n v="18491000000"/>
    <n v="11774000000"/>
    <n v="0.13301099199042013"/>
    <x v="1"/>
    <x v="83"/>
  </r>
  <r>
    <n v="764"/>
    <x v="185"/>
    <x v="0"/>
    <x v="0"/>
    <n v="12245000000"/>
    <n v="3535000000"/>
    <n v="8710000000"/>
    <n v="0.71131073907717435"/>
    <n v="1126000000"/>
    <s v=" $-   "/>
    <n v="2866000000"/>
    <n v="3992000000"/>
    <n v="4718000000"/>
    <n v="0.38530012249897916"/>
    <x v="9"/>
    <x v="48"/>
  </r>
  <r>
    <n v="765"/>
    <x v="185"/>
    <x v="1"/>
    <x v="1"/>
    <n v="11905000000"/>
    <n v="3969000000"/>
    <n v="7936000000"/>
    <n v="0.66661066778664424"/>
    <n v="1045000000"/>
    <s v=" $-   "/>
    <n v="2687000000"/>
    <n v="3732000000"/>
    <n v="4204000000"/>
    <n v="0.35312893742125157"/>
    <x v="9"/>
    <x v="48"/>
  </r>
  <r>
    <n v="766"/>
    <x v="185"/>
    <x v="2"/>
    <x v="2"/>
    <n v="10737000000"/>
    <n v="3753000000"/>
    <n v="6984000000"/>
    <n v="0.6504610226320201"/>
    <n v="863000000"/>
    <s v=" $-   "/>
    <n v="3224000000"/>
    <n v="4087000000"/>
    <n v="2897000000"/>
    <n v="0.26981465958833939"/>
    <x v="9"/>
    <x v="48"/>
  </r>
  <r>
    <n v="767"/>
    <x v="185"/>
    <x v="3"/>
    <x v="3"/>
    <n v="6636000000"/>
    <n v="3323000000"/>
    <n v="3313000000"/>
    <n v="0.49924653405666064"/>
    <n v="703000000"/>
    <s v=" $-   "/>
    <n v="3955000000"/>
    <n v="4658000000"/>
    <n v="-1345000000"/>
    <n v="-0.20268233875828812"/>
    <x v="9"/>
    <x v="48"/>
  </r>
  <r>
    <n v="768"/>
    <x v="186"/>
    <x v="0"/>
    <x v="0"/>
    <n v="22086000000"/>
    <n v="13195000000"/>
    <n v="8891000000"/>
    <n v="0.40256270940867522"/>
    <s v=" $-   "/>
    <s v=" $-   "/>
    <n v="7080000000"/>
    <n v="7080000000"/>
    <n v="1811000000"/>
    <n v="8.199764556732772E-2"/>
    <x v="6"/>
    <x v="13"/>
  </r>
  <r>
    <n v="769"/>
    <x v="186"/>
    <x v="1"/>
    <x v="1"/>
    <n v="20673000000"/>
    <n v="11048000000"/>
    <n v="9625000000"/>
    <n v="0.46558312775117305"/>
    <s v=" $-   "/>
    <s v=" $-   "/>
    <n v="5970000000"/>
    <n v="5970000000"/>
    <n v="3655000000"/>
    <n v="0.17680065786291299"/>
    <x v="6"/>
    <x v="13"/>
  </r>
  <r>
    <n v="770"/>
    <x v="186"/>
    <x v="2"/>
    <x v="2"/>
    <n v="18614000000"/>
    <n v="10805000000"/>
    <n v="7809000000"/>
    <n v="0.41952293972278931"/>
    <s v=" $-   "/>
    <s v=" $-   "/>
    <n v="5757000000"/>
    <n v="5757000000"/>
    <n v="2052000000"/>
    <n v="0.11023960459868916"/>
    <x v="6"/>
    <x v="13"/>
  </r>
  <r>
    <n v="771"/>
    <x v="186"/>
    <x v="3"/>
    <x v="3"/>
    <n v="18377000000"/>
    <n v="10775000000"/>
    <n v="7602000000"/>
    <n v="0.41366926048865427"/>
    <s v=" $-   "/>
    <s v=" $-   "/>
    <n v="5274000000"/>
    <n v="5274000000"/>
    <n v="2328000000"/>
    <n v="0.12668008924198726"/>
    <x v="6"/>
    <x v="13"/>
  </r>
  <r>
    <n v="772"/>
    <x v="187"/>
    <x v="0"/>
    <x v="0"/>
    <n v="5580506000"/>
    <n v="3440623000"/>
    <n v="2139883000"/>
    <n v="0.38345680481304023"/>
    <n v="1111232000"/>
    <s v=" $-   "/>
    <s v=" $-   "/>
    <n v="1111232000"/>
    <n v="1028651000"/>
    <n v="0.18432934217793154"/>
    <x v="1"/>
    <x v="84"/>
  </r>
  <r>
    <n v="773"/>
    <x v="187"/>
    <x v="1"/>
    <x v="1"/>
    <n v="5899872000"/>
    <n v="3621417000"/>
    <n v="2278455000"/>
    <n v="0.38618719185772166"/>
    <n v="1124753000"/>
    <s v=" $-   "/>
    <s v=" $-   "/>
    <n v="1124753000"/>
    <n v="1153702000"/>
    <n v="0.19554695423900723"/>
    <x v="1"/>
    <x v="84"/>
  </r>
  <r>
    <n v="774"/>
    <x v="187"/>
    <x v="2"/>
    <x v="2"/>
    <n v="6228508000"/>
    <n v="3788023000"/>
    <n v="2440485000"/>
    <n v="0.39182497638278702"/>
    <n v="1159502000"/>
    <s v=" $-   "/>
    <s v=" $-   "/>
    <n v="1159502000"/>
    <n v="1280983000"/>
    <n v="0.2056645026385131"/>
    <x v="1"/>
    <x v="84"/>
  </r>
  <r>
    <n v="775"/>
    <x v="187"/>
    <x v="3"/>
    <x v="3"/>
    <n v="5995402000"/>
    <n v="3619612000"/>
    <n v="2375790000"/>
    <n v="0.39626867389376064"/>
    <n v="1220095000"/>
    <s v=" $-   "/>
    <s v=" $-   "/>
    <n v="1220095000"/>
    <n v="1155695000"/>
    <n v="0.19276355447057594"/>
    <x v="1"/>
    <x v="84"/>
  </r>
  <r>
    <n v="776"/>
    <x v="188"/>
    <x v="0"/>
    <x v="8"/>
    <n v="2492300000"/>
    <n v="1330900000"/>
    <n v="1161400000"/>
    <n v="0.46599526541748582"/>
    <n v="661100000"/>
    <n v="197600000"/>
    <n v="112600000"/>
    <n v="971300000"/>
    <n v="190100000"/>
    <n v="7.627492677446536E-2"/>
    <x v="3"/>
    <x v="5"/>
  </r>
  <r>
    <n v="777"/>
    <x v="188"/>
    <x v="1"/>
    <x v="9"/>
    <n v="2530700000"/>
    <n v="1285200000"/>
    <n v="1245500000"/>
    <n v="0.49215632038566404"/>
    <n v="591500000"/>
    <n v="203200000"/>
    <n v="113800000"/>
    <n v="908500000"/>
    <n v="337000000"/>
    <n v="0.13316473702928044"/>
    <x v="3"/>
    <x v="5"/>
  </r>
  <r>
    <n v="778"/>
    <x v="188"/>
    <x v="2"/>
    <x v="10"/>
    <n v="2705000000"/>
    <n v="1272300000"/>
    <n v="1432700000"/>
    <n v="0.52964879852125701"/>
    <n v="624000000"/>
    <n v="214900000"/>
    <n v="110200000"/>
    <n v="949100000"/>
    <n v="483600000"/>
    <n v="0.17878003696857672"/>
    <x v="3"/>
    <x v="5"/>
  </r>
  <r>
    <n v="779"/>
    <x v="188"/>
    <x v="3"/>
    <x v="11"/>
    <n v="2832700000"/>
    <n v="1269400000"/>
    <n v="1563300000"/>
    <n v="0.55187630176157021"/>
    <n v="682400000"/>
    <n v="232100000"/>
    <n v="89700000"/>
    <n v="1004200000"/>
    <n v="559100000"/>
    <n v="0.19737353055388851"/>
    <x v="3"/>
    <x v="5"/>
  </r>
  <r>
    <n v="780"/>
    <x v="189"/>
    <x v="0"/>
    <x v="1"/>
    <n v="39055000000"/>
    <n v="28364000000"/>
    <n v="10691000000"/>
    <n v="0.27374215849443095"/>
    <n v="5190000000"/>
    <s v=" $-   "/>
    <s v=" $-   "/>
    <n v="5190000000"/>
    <n v="5501000000"/>
    <n v="0.14085264370759185"/>
    <x v="0"/>
    <x v="53"/>
  </r>
  <r>
    <n v="781"/>
    <x v="189"/>
    <x v="1"/>
    <x v="2"/>
    <n v="40306000000"/>
    <n v="28957000000"/>
    <n v="11349000000"/>
    <n v="0.2815709819877934"/>
    <n v="5518000000"/>
    <s v=" $-   "/>
    <s v=" $-   "/>
    <n v="5518000000"/>
    <n v="5831000000"/>
    <n v="0.14466828759986106"/>
    <x v="0"/>
    <x v="53"/>
  </r>
  <r>
    <n v="782"/>
    <x v="189"/>
    <x v="2"/>
    <x v="3"/>
    <n v="38581000000"/>
    <n v="26747000000"/>
    <n v="11834000000"/>
    <n v="0.30673129260516829"/>
    <n v="5006000000"/>
    <s v=" $-   "/>
    <s v=" $-   "/>
    <n v="5006000000"/>
    <n v="6828000000"/>
    <n v="0.17697830538347892"/>
    <x v="0"/>
    <x v="53"/>
  </r>
  <r>
    <n v="783"/>
    <x v="189"/>
    <x v="3"/>
    <x v="28"/>
    <n v="39302000000"/>
    <n v="27150000000"/>
    <n v="12152000000"/>
    <n v="0.3091954607907994"/>
    <n v="5469000000"/>
    <s v=" $-   "/>
    <s v=" $-   "/>
    <n v="5469000000"/>
    <n v="6683000000"/>
    <n v="0.17004223703628313"/>
    <x v="0"/>
    <x v="53"/>
  </r>
  <r>
    <n v="784"/>
    <x v="190"/>
    <x v="0"/>
    <x v="12"/>
    <n v="3387614000"/>
    <n v="1852768000"/>
    <n v="1534846000"/>
    <n v="0.45307582268818114"/>
    <n v="126250000"/>
    <n v="15235000"/>
    <n v="455623000"/>
    <n v="597108000"/>
    <n v="937738000"/>
    <n v="0.27681371018067585"/>
    <x v="9"/>
    <x v="85"/>
  </r>
  <r>
    <n v="785"/>
    <x v="190"/>
    <x v="1"/>
    <x v="13"/>
    <n v="3715968000"/>
    <n v="2006715000"/>
    <n v="1709253000"/>
    <n v="0.45997516663222071"/>
    <n v="116190000"/>
    <n v="15905000"/>
    <n v="523984000"/>
    <n v="656079000"/>
    <n v="1053174000"/>
    <n v="0.28341847938410664"/>
    <x v="9"/>
    <x v="85"/>
  </r>
  <r>
    <n v="786"/>
    <x v="190"/>
    <x v="2"/>
    <x v="14"/>
    <n v="3161702000"/>
    <n v="1703476000"/>
    <n v="1458226000"/>
    <n v="0.46121550987411208"/>
    <n v="122878000"/>
    <n v="16104000"/>
    <n v="608039000"/>
    <n v="747021000"/>
    <n v="711205000"/>
    <n v="0.22494371702329949"/>
    <x v="9"/>
    <x v="85"/>
  </r>
  <r>
    <n v="787"/>
    <x v="190"/>
    <x v="3"/>
    <x v="15"/>
    <n v="1624232000"/>
    <n v="898805000"/>
    <n v="725427000"/>
    <n v="0.44662769850612472"/>
    <n v="136287000"/>
    <n v="10269000"/>
    <n v="598587000"/>
    <n v="745143000"/>
    <n v="-19716000"/>
    <n v="-1.2138659994385039E-2"/>
    <x v="9"/>
    <x v="85"/>
  </r>
  <r>
    <n v="788"/>
    <x v="191"/>
    <x v="0"/>
    <x v="61"/>
    <n v="55123000000"/>
    <n v="39486000000"/>
    <n v="15637000000"/>
    <n v="0.28367469114525701"/>
    <n v="8717000000"/>
    <n v="2197000000"/>
    <n v="906000000"/>
    <n v="11820000000"/>
    <n v="3817000000"/>
    <n v="6.9245142680913599E-2"/>
    <x v="2"/>
    <x v="86"/>
  </r>
  <r>
    <n v="789"/>
    <x v="191"/>
    <x v="1"/>
    <x v="22"/>
    <n v="52107000000"/>
    <n v="37168000000"/>
    <n v="14939000000"/>
    <n v="0.28669852419060782"/>
    <n v="9047000000"/>
    <n v="2338000000"/>
    <n v="852000000"/>
    <n v="12237000000"/>
    <n v="2702000000"/>
    <n v="5.1854837161993593E-2"/>
    <x v="2"/>
    <x v="86"/>
  </r>
  <r>
    <n v="790"/>
    <x v="191"/>
    <x v="2"/>
    <x v="62"/>
    <n v="50123000000"/>
    <n v="35507000000"/>
    <n v="14616000000"/>
    <n v="0.29160265746264191"/>
    <n v="8419000000"/>
    <n v="2298000000"/>
    <n v="755000000"/>
    <n v="11472000000"/>
    <n v="3144000000"/>
    <n v="6.2725694790814593E-2"/>
    <x v="2"/>
    <x v="86"/>
  </r>
  <r>
    <n v="791"/>
    <x v="192"/>
    <x v="0"/>
    <x v="60"/>
    <n v="112298000000"/>
    <n v="86380000000"/>
    <n v="25918000000"/>
    <n v="0.2307966303941299"/>
    <n v="13267000000"/>
    <n v="3135000000"/>
    <n v="1373000000"/>
    <n v="17775000000"/>
    <n v="8143000000"/>
    <n v="7.2512422304938651E-2"/>
    <x v="2"/>
    <x v="2"/>
  </r>
  <r>
    <n v="792"/>
    <x v="192"/>
    <x v="1"/>
    <x v="61"/>
    <n v="56651000000"/>
    <n v="45431000000"/>
    <n v="11220000000"/>
    <n v="0.19805475631498115"/>
    <n v="5361000000"/>
    <n v="1298000000"/>
    <n v="129000000"/>
    <n v="6788000000"/>
    <n v="4432000000"/>
    <n v="7.8233393938324125E-2"/>
    <x v="2"/>
    <x v="2"/>
  </r>
  <r>
    <n v="793"/>
    <x v="192"/>
    <x v="2"/>
    <x v="22"/>
    <n v="51463000000"/>
    <n v="41524000000"/>
    <n v="9939000000"/>
    <n v="0.19312904416765442"/>
    <n v="4663000000"/>
    <n v="1191000000"/>
    <n v="102000000"/>
    <n v="5956000000"/>
    <n v="3983000000"/>
    <n v="7.7395410294774883E-2"/>
    <x v="2"/>
    <x v="2"/>
  </r>
  <r>
    <n v="794"/>
    <x v="192"/>
    <x v="3"/>
    <x v="62"/>
    <n v="48238000000"/>
    <n v="39240000000"/>
    <n v="8998000000"/>
    <n v="0.18653343836809155"/>
    <n v="4019000000"/>
    <n v="1209000000"/>
    <n v="16000000"/>
    <n v="5244000000"/>
    <n v="3754000000"/>
    <n v="7.7822463617894605E-2"/>
    <x v="2"/>
    <x v="2"/>
  </r>
  <r>
    <n v="795"/>
    <x v="193"/>
    <x v="0"/>
    <x v="105"/>
    <n v="2807114000"/>
    <n v="1123773000"/>
    <n v="1683341000"/>
    <n v="0.59966962510250743"/>
    <n v="828095000"/>
    <s v=" $-   "/>
    <n v="92407000"/>
    <n v="920502000"/>
    <n v="762839000"/>
    <n v="0.27175205566998706"/>
    <x v="6"/>
    <x v="34"/>
  </r>
  <r>
    <n v="796"/>
    <x v="193"/>
    <x v="1"/>
    <x v="106"/>
    <n v="3024295000"/>
    <n v="1179405000"/>
    <n v="1844890000"/>
    <n v="0.61002316242297794"/>
    <n v="830789000"/>
    <s v=" $-   "/>
    <n v="115604000"/>
    <n v="946393000"/>
    <n v="898497000"/>
    <n v="0.2970930415187672"/>
    <x v="6"/>
    <x v="34"/>
  </r>
  <r>
    <n v="797"/>
    <x v="193"/>
    <x v="2"/>
    <x v="107"/>
    <n v="3078658000"/>
    <n v="1231104000"/>
    <n v="1847554000"/>
    <n v="0.60011667421324488"/>
    <n v="818091000"/>
    <s v=" $-   "/>
    <n v="159804000"/>
    <n v="977895000"/>
    <n v="869659000"/>
    <n v="0.28247989870911289"/>
    <x v="6"/>
    <x v="34"/>
  </r>
  <r>
    <n v="798"/>
    <x v="193"/>
    <x v="3"/>
    <x v="108"/>
    <n v="3038153000"/>
    <n v="1250320000"/>
    <n v="1787833000"/>
    <n v="0.58846048898788172"/>
    <n v="905648000"/>
    <s v=" $-   "/>
    <n v="173598000"/>
    <n v="1079246000"/>
    <n v="708587000"/>
    <n v="0.23322953123163975"/>
    <x v="6"/>
    <x v="34"/>
  </r>
  <r>
    <n v="799"/>
    <x v="194"/>
    <x v="0"/>
    <x v="29"/>
    <n v="8751654000"/>
    <n v="7338838000"/>
    <n v="1412816000"/>
    <n v="0.16143417004374261"/>
    <n v="627340000"/>
    <s v=" $-   "/>
    <s v=" $-   "/>
    <n v="627340000"/>
    <n v="785476000"/>
    <n v="8.9751720074856711E-2"/>
    <x v="4"/>
    <x v="40"/>
  </r>
  <r>
    <n v="800"/>
    <x v="194"/>
    <x v="1"/>
    <x v="30"/>
    <n v="9316256000"/>
    <n v="7751273000"/>
    <n v="1564983000"/>
    <n v="0.1679841129312033"/>
    <n v="650948000"/>
    <s v=" $-   "/>
    <s v=" $-   "/>
    <n v="650948000"/>
    <n v="914035000"/>
    <n v="9.8111838060267992E-2"/>
    <x v="4"/>
    <x v="40"/>
  </r>
  <r>
    <n v="801"/>
    <x v="194"/>
    <x v="2"/>
    <x v="22"/>
    <n v="9263863000"/>
    <n v="7455282000"/>
    <n v="1808581000"/>
    <n v="0.19522967902267119"/>
    <n v="743611000"/>
    <s v=" $-   "/>
    <s v=" $-   "/>
    <n v="743611000"/>
    <n v="1064970000"/>
    <n v="0.11495960162623303"/>
    <x v="4"/>
    <x v="40"/>
  </r>
  <r>
    <n v="802"/>
    <x v="194"/>
    <x v="3"/>
    <x v="32"/>
    <n v="9523224000"/>
    <n v="7365049000"/>
    <n v="2158175000"/>
    <n v="0.22662230773947978"/>
    <n v="871974000"/>
    <s v=" $-   "/>
    <s v=" $-   "/>
    <n v="871974000"/>
    <n v="1286201000"/>
    <n v="0.13505940845243167"/>
    <x v="4"/>
    <x v="40"/>
  </r>
  <r>
    <n v="803"/>
    <x v="195"/>
    <x v="0"/>
    <x v="109"/>
    <n v="5112000000"/>
    <n v="3385000000"/>
    <n v="1727000000"/>
    <n v="0.33783255086071984"/>
    <n v="914000000"/>
    <s v=" $-   "/>
    <s v=" $-   "/>
    <n v="914000000"/>
    <n v="813000000"/>
    <n v="0.159037558685446"/>
    <x v="2"/>
    <x v="87"/>
  </r>
  <r>
    <n v="804"/>
    <x v="195"/>
    <x v="1"/>
    <x v="110"/>
    <n v="5012000000"/>
    <n v="3310000000"/>
    <n v="1702000000"/>
    <n v="0.33958499600957703"/>
    <n v="820000000"/>
    <s v=" $-   "/>
    <s v=" $-   "/>
    <n v="820000000"/>
    <n v="882000000"/>
    <n v="0.17597765363128492"/>
    <x v="2"/>
    <x v="87"/>
  </r>
  <r>
    <n v="805"/>
    <x v="195"/>
    <x v="2"/>
    <x v="111"/>
    <n v="5083000000"/>
    <n v="3348000000"/>
    <n v="1735000000"/>
    <n v="0.34133385795789883"/>
    <n v="976000000"/>
    <s v=" $-   "/>
    <s v=" $-   "/>
    <n v="976000000"/>
    <n v="759000000"/>
    <n v="0.14932126696832579"/>
    <x v="2"/>
    <x v="87"/>
  </r>
  <r>
    <n v="806"/>
    <x v="195"/>
    <x v="3"/>
    <x v="112"/>
    <n v="7467000000"/>
    <n v="5132000000"/>
    <n v="2335000000"/>
    <n v="0.31270925405115846"/>
    <n v="1186000000"/>
    <s v=" $-   "/>
    <s v=" $-   "/>
    <n v="1186000000"/>
    <n v="1149000000"/>
    <n v="0.1538770590598634"/>
    <x v="2"/>
    <x v="87"/>
  </r>
  <r>
    <n v="807"/>
    <x v="196"/>
    <x v="0"/>
    <x v="4"/>
    <n v="8939967000"/>
    <n v="6432454000"/>
    <n v="2507513000"/>
    <n v="0.28048347382042904"/>
    <n v="1873360000"/>
    <s v=" $-   "/>
    <s v=" $-   "/>
    <n v="1873360000"/>
    <n v="634153000"/>
    <n v="7.0934601883877194E-2"/>
    <x v="3"/>
    <x v="4"/>
  </r>
  <r>
    <n v="808"/>
    <x v="196"/>
    <x v="1"/>
    <x v="5"/>
    <n v="9560647000"/>
    <n v="6904633000"/>
    <n v="2656014000"/>
    <n v="0.27780693084892683"/>
    <n v="1978960000"/>
    <s v=" $-   "/>
    <s v=" $-   "/>
    <n v="1978960000"/>
    <n v="677054000"/>
    <n v="7.0816755393228098E-2"/>
    <x v="3"/>
    <x v="4"/>
  </r>
  <r>
    <n v="809"/>
    <x v="196"/>
    <x v="2"/>
    <x v="97"/>
    <n v="10371390000"/>
    <n v="7460075000"/>
    <n v="2911315000"/>
    <n v="0.28070634697952734"/>
    <n v="2196173000"/>
    <s v=" $-   "/>
    <s v=" $-   "/>
    <n v="2196173000"/>
    <n v="715142000"/>
    <n v="6.8953341837497198E-2"/>
    <x v="3"/>
    <x v="4"/>
  </r>
  <r>
    <n v="810"/>
    <x v="196"/>
    <x v="3"/>
    <x v="98"/>
    <n v="10629719000"/>
    <n v="7617460000"/>
    <n v="3012259000"/>
    <n v="0.28338086829952891"/>
    <n v="2243356000"/>
    <s v=" $-   "/>
    <s v=" $-   "/>
    <n v="2243356000"/>
    <n v="768903000"/>
    <n v="7.2335214129366915E-2"/>
    <x v="3"/>
    <x v="4"/>
  </r>
  <r>
    <n v="811"/>
    <x v="197"/>
    <x v="0"/>
    <x v="0"/>
    <n v="5059000000"/>
    <n v="1885000000"/>
    <n v="3174000000"/>
    <n v="0.62739671871911451"/>
    <n v="2101000000"/>
    <s v=" $-   "/>
    <n v="722000000"/>
    <n v="2823000000"/>
    <n v="351000000"/>
    <n v="6.938130065230283E-2"/>
    <x v="7"/>
    <x v="14"/>
  </r>
  <r>
    <n v="812"/>
    <x v="197"/>
    <x v="1"/>
    <x v="1"/>
    <n v="5166000000"/>
    <n v="1989000000"/>
    <n v="3177000000"/>
    <n v="0.61498257839721249"/>
    <n v="1968000000"/>
    <s v=" $-   "/>
    <n v="697000000"/>
    <n v="2665000000"/>
    <n v="512000000"/>
    <n v="9.910956252419667E-2"/>
    <x v="7"/>
    <x v="14"/>
  </r>
  <r>
    <n v="813"/>
    <x v="197"/>
    <x v="2"/>
    <x v="2"/>
    <n v="5354000000"/>
    <n v="2033000000"/>
    <n v="3321000000"/>
    <n v="0.62028389988793431"/>
    <n v="1920000000"/>
    <s v=" $-   "/>
    <n v="701000000"/>
    <n v="2621000000"/>
    <n v="700000000"/>
    <n v="0.13074336944340681"/>
    <x v="7"/>
    <x v="14"/>
  </r>
  <r>
    <n v="814"/>
    <x v="197"/>
    <x v="3"/>
    <x v="3"/>
    <n v="5387000000"/>
    <n v="2012000000"/>
    <n v="3375000000"/>
    <n v="0.62650826062743636"/>
    <n v="2011000000"/>
    <s v=" $-   "/>
    <n v="716000000"/>
    <n v="2727000000"/>
    <n v="648000000"/>
    <n v="0.1202895860404678"/>
    <x v="7"/>
    <x v="14"/>
  </r>
  <r>
    <n v="815"/>
    <x v="198"/>
    <x v="0"/>
    <x v="0"/>
    <n v="6644252000"/>
    <n v="3784370000"/>
    <n v="2859882000"/>
    <n v="0.43042949003138353"/>
    <n v="1703796000"/>
    <s v=" $-   "/>
    <s v=" $-   "/>
    <n v="1703796000"/>
    <n v="1156086000"/>
    <n v="0.17399791579247748"/>
    <x v="4"/>
    <x v="40"/>
  </r>
  <r>
    <n v="816"/>
    <x v="198"/>
    <x v="1"/>
    <x v="1"/>
    <n v="7146079000"/>
    <n v="3865231000"/>
    <n v="3280848000"/>
    <n v="0.45911163310677083"/>
    <n v="1924132000"/>
    <s v=" $-   "/>
    <s v=" $-   "/>
    <n v="1924132000"/>
    <n v="1356716000"/>
    <n v="0.18985460418223757"/>
    <x v="4"/>
    <x v="40"/>
  </r>
  <r>
    <n v="817"/>
    <x v="198"/>
    <x v="2"/>
    <x v="2"/>
    <n v="7421768000"/>
    <n v="4085602000"/>
    <n v="3336166000"/>
    <n v="0.44951095210736847"/>
    <n v="1898284000"/>
    <s v=" $-   "/>
    <s v=" $-   "/>
    <n v="1898284000"/>
    <n v="1437882000"/>
    <n v="0.19373847309697637"/>
    <x v="4"/>
    <x v="40"/>
  </r>
  <r>
    <n v="818"/>
    <x v="198"/>
    <x v="3"/>
    <x v="3"/>
    <n v="7386626000"/>
    <n v="4003951000"/>
    <n v="3382675000"/>
    <n v="0.45794588760822597"/>
    <n v="1969308000"/>
    <s v=" $-   "/>
    <s v=" $-   "/>
    <n v="1969308000"/>
    <n v="1413367000"/>
    <n v="0.19134135124751139"/>
    <x v="4"/>
    <x v="40"/>
  </r>
  <r>
    <n v="819"/>
    <x v="199"/>
    <x v="0"/>
    <x v="1"/>
    <n v="41313000000"/>
    <n v="32564000000"/>
    <n v="8749000000"/>
    <n v="0.21177353375450825"/>
    <s v=" $-   "/>
    <s v=" $-   "/>
    <n v="6688000000"/>
    <n v="6688000000"/>
    <n v="2061000000"/>
    <n v="4.9887444630019609E-2"/>
    <x v="3"/>
    <x v="26"/>
  </r>
  <r>
    <n v="820"/>
    <x v="199"/>
    <x v="1"/>
    <x v="2"/>
    <n v="48500000000"/>
    <n v="38166000000"/>
    <n v="10334000000"/>
    <n v="0.2130721649484536"/>
    <s v=" $-   "/>
    <s v=" $-   "/>
    <n v="7972000000"/>
    <n v="7972000000"/>
    <n v="2362000000"/>
    <n v="4.8701030927835051E-2"/>
    <x v="3"/>
    <x v="26"/>
  </r>
  <r>
    <n v="821"/>
    <x v="199"/>
    <x v="2"/>
    <x v="3"/>
    <n v="54289000000"/>
    <n v="44269000000"/>
    <n v="10020000000"/>
    <n v="0.18456777616091657"/>
    <s v=" $-   "/>
    <s v=" $-   "/>
    <n v="7673000000"/>
    <n v="7673000000"/>
    <n v="2347000000"/>
    <n v="4.3231593877212697E-2"/>
    <x v="3"/>
    <x v="26"/>
  </r>
  <r>
    <n v="822"/>
    <x v="199"/>
    <x v="3"/>
    <x v="28"/>
    <n v="54379000000"/>
    <n v="45007000000"/>
    <n v="9372000000"/>
    <n v="0.17234594236745804"/>
    <s v=" $-   "/>
    <s v=" $-   "/>
    <n v="7631000000"/>
    <n v="7631000000"/>
    <n v="1741000000"/>
    <n v="3.2016035601978708E-2"/>
    <x v="3"/>
    <x v="26"/>
  </r>
  <r>
    <n v="823"/>
    <x v="200"/>
    <x v="0"/>
    <x v="0"/>
    <n v="102874000000"/>
    <n v="52513000000"/>
    <n v="50361000000"/>
    <n v="0.48954060306783054"/>
    <n v="22389000000"/>
    <n v="5816000000"/>
    <s v=" $-   "/>
    <n v="28205000000"/>
    <n v="22156000000"/>
    <n v="0.21537025876314714"/>
    <x v="2"/>
    <x v="58"/>
  </r>
  <r>
    <n v="824"/>
    <x v="200"/>
    <x v="1"/>
    <x v="1"/>
    <n v="98367000000"/>
    <n v="49683000000"/>
    <n v="48684000000"/>
    <n v="0.49492207752599959"/>
    <n v="22629000000"/>
    <n v="5743000000"/>
    <s v=" $-   "/>
    <n v="28372000000"/>
    <n v="20312000000"/>
    <n v="0.20649201459839173"/>
    <x v="2"/>
    <x v="58"/>
  </r>
  <r>
    <n v="825"/>
    <x v="200"/>
    <x v="2"/>
    <x v="2"/>
    <n v="92793000000"/>
    <n v="46386000000"/>
    <n v="46407000000"/>
    <n v="0.50011315508712939"/>
    <n v="22438000000"/>
    <n v="5437000000"/>
    <s v=" $-   "/>
    <n v="27875000000"/>
    <n v="18532000000"/>
    <n v="0.1997133404459388"/>
    <x v="2"/>
    <x v="58"/>
  </r>
  <r>
    <n v="826"/>
    <x v="200"/>
    <x v="3"/>
    <x v="3"/>
    <n v="81741000000"/>
    <n v="41057000000"/>
    <n v="40684000000"/>
    <n v="0.4977184032492874"/>
    <n v="19748000000"/>
    <n v="5247000000"/>
    <s v=" $-   "/>
    <n v="24995000000"/>
    <n v="15689000000"/>
    <n v="0.19193550360284312"/>
    <x v="2"/>
    <x v="58"/>
  </r>
  <r>
    <n v="827"/>
    <x v="201"/>
    <x v="0"/>
    <x v="0"/>
    <n v="1293338000"/>
    <n v="594190000"/>
    <n v="699148000"/>
    <n v="0.54057639998206186"/>
    <n v="354571000"/>
    <n v="82014000"/>
    <s v=" $-   "/>
    <n v="436585000"/>
    <n v="262563000"/>
    <n v="0.2030118963488276"/>
    <x v="3"/>
    <x v="5"/>
  </r>
  <r>
    <n v="828"/>
    <x v="201"/>
    <x v="1"/>
    <x v="1"/>
    <n v="1377058000"/>
    <n v="620940000"/>
    <n v="756118000"/>
    <n v="0.54908217373560153"/>
    <n v="401353000"/>
    <n v="88003000"/>
    <s v=" $-   "/>
    <n v="489356000"/>
    <n v="266762000"/>
    <n v="0.19371878308684165"/>
    <x v="3"/>
    <x v="5"/>
  </r>
  <r>
    <n v="829"/>
    <x v="201"/>
    <x v="2"/>
    <x v="2"/>
    <n v="1485807000"/>
    <n v="669691000"/>
    <n v="816116000"/>
    <n v="0.5492745693081269"/>
    <n v="457598000"/>
    <n v="98263000"/>
    <s v=" $-   "/>
    <n v="555861000"/>
    <n v="260255000"/>
    <n v="0.17516070391376537"/>
    <x v="3"/>
    <x v="5"/>
  </r>
  <r>
    <n v="830"/>
    <x v="201"/>
    <x v="3"/>
    <x v="3"/>
    <n v="1601892000"/>
    <n v="711622000"/>
    <n v="890270000"/>
    <n v="0.55576156195299053"/>
    <n v="482465000"/>
    <n v="99681000"/>
    <s v=" $-   "/>
    <n v="582146000"/>
    <n v="308124000"/>
    <n v="0.19235004607052161"/>
    <x v="3"/>
    <x v="5"/>
  </r>
  <r>
    <n v="831"/>
    <x v="202"/>
    <x v="0"/>
    <x v="0"/>
    <n v="2821446000"/>
    <n v="1645912000"/>
    <n v="1175534000"/>
    <n v="0.4166423883356265"/>
    <n v="453535000"/>
    <n v="233713000"/>
    <s v=" $-   "/>
    <n v="687248000"/>
    <n v="488286000"/>
    <n v="0.17306232336185062"/>
    <x v="8"/>
    <x v="17"/>
  </r>
  <r>
    <n v="832"/>
    <x v="202"/>
    <x v="1"/>
    <x v="1"/>
    <n v="2952896000"/>
    <n v="1668691000"/>
    <n v="1284205000"/>
    <n v="0.43489679284336458"/>
    <n v="505877000"/>
    <n v="259838000"/>
    <s v=" $-   "/>
    <n v="765715000"/>
    <n v="518490000"/>
    <n v="0.17558694921866533"/>
    <x v="8"/>
    <x v="17"/>
  </r>
  <r>
    <n v="833"/>
    <x v="202"/>
    <x v="2"/>
    <x v="2"/>
    <n v="3088533000"/>
    <n v="1726383000"/>
    <n v="1362150000"/>
    <n v="0.44103462711908858"/>
    <n v="514891000"/>
    <n v="253640000"/>
    <s v=" $-   "/>
    <n v="768531000"/>
    <n v="593619000"/>
    <n v="0.19220095754197866"/>
    <x v="8"/>
    <x v="17"/>
  </r>
  <r>
    <n v="834"/>
    <x v="202"/>
    <x v="3"/>
    <x v="3"/>
    <n v="3023189000"/>
    <n v="1671590000"/>
    <n v="1351599000"/>
    <n v="0.44707724194550857"/>
    <n v="509557000"/>
    <n v="246101000"/>
    <s v=" $-   "/>
    <n v="755658000"/>
    <n v="595941000"/>
    <n v="0.19712330257883315"/>
    <x v="8"/>
    <x v="17"/>
  </r>
  <r>
    <n v="835"/>
    <x v="203"/>
    <x v="0"/>
    <x v="99"/>
    <n v="1421178000"/>
    <n v="509291000"/>
    <n v="911887000"/>
    <n v="0.64164165220683123"/>
    <n v="397285000"/>
    <n v="276743000"/>
    <s v=" $-   "/>
    <n v="674028000"/>
    <n v="237859000"/>
    <n v="0.16736749372703488"/>
    <x v="3"/>
    <x v="88"/>
  </r>
  <r>
    <n v="836"/>
    <x v="203"/>
    <x v="1"/>
    <x v="100"/>
    <n v="1861358000"/>
    <n v="563648000"/>
    <n v="1297710000"/>
    <n v="0.69718452871505643"/>
    <n v="471921000"/>
    <n v="388055000"/>
    <s v=" $-   "/>
    <n v="859976000"/>
    <n v="437734000"/>
    <n v="0.23516916144019581"/>
    <x v="3"/>
    <x v="88"/>
  </r>
  <r>
    <n v="837"/>
    <x v="203"/>
    <x v="2"/>
    <x v="113"/>
    <n v="2219762000"/>
    <n v="670472000"/>
    <n v="1549290000"/>
    <n v="0.69795320399213967"/>
    <n v="522046000"/>
    <n v="401527000"/>
    <s v=" $-   "/>
    <n v="923573000"/>
    <n v="625717000"/>
    <n v="0.28188472457858094"/>
    <x v="3"/>
    <x v="88"/>
  </r>
  <r>
    <n v="838"/>
    <x v="203"/>
    <x v="3"/>
    <x v="114"/>
    <n v="2398373000"/>
    <n v="731925000"/>
    <n v="1666448000"/>
    <n v="0.69482436635168932"/>
    <n v="584491000"/>
    <n v="504415000"/>
    <s v=" $-   "/>
    <n v="1088906000"/>
    <n v="577542000"/>
    <n v="0.24080574622879761"/>
    <x v="3"/>
    <x v="88"/>
  </r>
  <r>
    <n v="839"/>
    <x v="204"/>
    <x v="0"/>
    <x v="5"/>
    <n v="52708000000"/>
    <n v="21187000000"/>
    <n v="31521000000"/>
    <n v="0.5980306594824315"/>
    <n v="8088000000"/>
    <n v="10611000000"/>
    <n v="291000000"/>
    <n v="18990000000"/>
    <n v="12531000000"/>
    <n v="0.23774379600819609"/>
    <x v="2"/>
    <x v="7"/>
  </r>
  <r>
    <n v="840"/>
    <x v="204"/>
    <x v="1"/>
    <x v="97"/>
    <n v="55870000000"/>
    <n v="20261000000"/>
    <n v="35609000000"/>
    <n v="0.6373545731161625"/>
    <n v="8136000000"/>
    <n v="11537000000"/>
    <n v="294000000"/>
    <n v="19967000000"/>
    <n v="15642000000"/>
    <n v="0.27997136209056739"/>
    <x v="2"/>
    <x v="7"/>
  </r>
  <r>
    <n v="841"/>
    <x v="204"/>
    <x v="2"/>
    <x v="98"/>
    <n v="55355000000"/>
    <n v="20676000000"/>
    <n v="34679000000"/>
    <n v="0.62648360581699936"/>
    <n v="7930000000"/>
    <n v="12128000000"/>
    <n v="265000000"/>
    <n v="20323000000"/>
    <n v="14356000000"/>
    <n v="0.2593442326799747"/>
    <x v="2"/>
    <x v="7"/>
  </r>
  <r>
    <n v="842"/>
    <x v="204"/>
    <x v="3"/>
    <x v="28"/>
    <n v="59387000000"/>
    <n v="23196000000"/>
    <n v="36191000000"/>
    <n v="0.60940946671830543"/>
    <n v="8397000000"/>
    <n v="12740000000"/>
    <n v="294000000"/>
    <n v="21431000000"/>
    <n v="14760000000"/>
    <n v="0.24853924259518076"/>
    <x v="2"/>
    <x v="7"/>
  </r>
  <r>
    <n v="843"/>
    <x v="205"/>
    <x v="0"/>
    <x v="115"/>
    <n v="3946000000"/>
    <n v="527000000"/>
    <n v="3419000000"/>
    <n v="0.86644703497212361"/>
    <n v="1534000000"/>
    <n v="647000000"/>
    <n v="30000000"/>
    <n v="2211000000"/>
    <n v="1208000000"/>
    <n v="0.30613279270146987"/>
    <x v="2"/>
    <x v="16"/>
  </r>
  <r>
    <n v="844"/>
    <x v="205"/>
    <x v="1"/>
    <x v="116"/>
    <n v="4243000000"/>
    <n v="603000000"/>
    <n v="3640000000"/>
    <n v="0.8578835729436719"/>
    <n v="1601000000"/>
    <n v="714000000"/>
    <n v="25000000"/>
    <n v="2340000000"/>
    <n v="1300000000"/>
    <n v="0.30638699033702571"/>
    <x v="2"/>
    <x v="16"/>
  </r>
  <r>
    <n v="845"/>
    <x v="205"/>
    <x v="2"/>
    <x v="117"/>
    <n v="4192000000"/>
    <n v="695000000"/>
    <n v="3497000000"/>
    <n v="0.83420801526717558"/>
    <n v="1771000000"/>
    <n v="798000000"/>
    <n v="42000000"/>
    <n v="2611000000"/>
    <n v="886000000"/>
    <n v="0.21135496183206107"/>
    <x v="2"/>
    <x v="16"/>
  </r>
  <r>
    <n v="846"/>
    <x v="205"/>
    <x v="3"/>
    <x v="73"/>
    <n v="4694000000"/>
    <n v="730000000"/>
    <n v="3964000000"/>
    <n v="0.84448231785257777"/>
    <n v="1807000000"/>
    <n v="881000000"/>
    <n v="34000000"/>
    <n v="2722000000"/>
    <n v="1242000000"/>
    <n v="0.26459309757136773"/>
    <x v="2"/>
    <x v="16"/>
  </r>
  <r>
    <n v="847"/>
    <x v="206"/>
    <x v="0"/>
    <x v="0"/>
    <n v="21852000000"/>
    <n v="15287000000"/>
    <n v="6565000000"/>
    <n v="0.30043016657514188"/>
    <n v="3303000000"/>
    <s v=" $-   "/>
    <n v="1473000000"/>
    <n v="4776000000"/>
    <n v="1789000000"/>
    <n v="8.1868936481786558E-2"/>
    <x v="8"/>
    <x v="32"/>
  </r>
  <r>
    <n v="848"/>
    <x v="206"/>
    <x v="1"/>
    <x v="1"/>
    <n v="23483000000"/>
    <n v="16282000000"/>
    <n v="7201000000"/>
    <n v="0.30664736192138997"/>
    <n v="3557000000"/>
    <s v=" $-   "/>
    <n v="1531000000"/>
    <n v="5088000000"/>
    <n v="2113000000"/>
    <n v="8.9979985521441042E-2"/>
    <x v="8"/>
    <x v="32"/>
  </r>
  <r>
    <n v="849"/>
    <x v="206"/>
    <x v="2"/>
    <x v="2"/>
    <n v="23617000000"/>
    <n v="16254000000"/>
    <n v="7363000000"/>
    <n v="0.31176694753779055"/>
    <n v="3494000000"/>
    <s v=" $-   "/>
    <n v="1406000000"/>
    <n v="4900000000"/>
    <n v="2463000000"/>
    <n v="0.10428928314349832"/>
    <x v="8"/>
    <x v="32"/>
  </r>
  <r>
    <n v="850"/>
    <x v="206"/>
    <x v="3"/>
    <x v="3"/>
    <n v="22365000000"/>
    <n v="15468000000"/>
    <n v="6897000000"/>
    <n v="0.30838363514419853"/>
    <n v="3219000000"/>
    <s v=" $-   "/>
    <n v="1294000000"/>
    <n v="4513000000"/>
    <n v="2384000000"/>
    <n v="0.10659512631343618"/>
    <x v="8"/>
    <x v="32"/>
  </r>
  <r>
    <n v="851"/>
    <x v="207"/>
    <x v="0"/>
    <x v="0"/>
    <n v="6956200000"/>
    <n v="0"/>
    <n v="6956200000"/>
    <n v="1"/>
    <n v="6279100000"/>
    <n v="0"/>
    <n v="0"/>
    <n v="6279100000"/>
    <n v="677100000"/>
    <n v="9.7337626865242513E-2"/>
    <x v="1"/>
    <x v="89"/>
  </r>
  <r>
    <n v="852"/>
    <x v="207"/>
    <x v="1"/>
    <x v="1"/>
    <n v="7122300000"/>
    <n v="0"/>
    <n v="7122300000"/>
    <n v="1"/>
    <n v="6463400000"/>
    <n v="0"/>
    <n v="0"/>
    <n v="6463400000"/>
    <n v="658900000"/>
    <n v="9.2512250256237452E-2"/>
    <x v="1"/>
    <x v="89"/>
  </r>
  <r>
    <n v="853"/>
    <x v="207"/>
    <x v="2"/>
    <x v="2"/>
    <n v="7537100000"/>
    <n v="0"/>
    <n v="7537100000"/>
    <n v="1"/>
    <n v="6748500000"/>
    <n v="0"/>
    <n v="0"/>
    <n v="6748500000"/>
    <n v="788600000"/>
    <n v="0.10462910137851428"/>
    <x v="1"/>
    <x v="89"/>
  </r>
  <r>
    <n v="854"/>
    <x v="207"/>
    <x v="3"/>
    <x v="3"/>
    <n v="7613800000"/>
    <n v="0"/>
    <n v="7613800000"/>
    <n v="1"/>
    <n v="6742700000"/>
    <n v="0"/>
    <n v="0"/>
    <n v="6742700000"/>
    <n v="871100000"/>
    <n v="0.11441067535264914"/>
    <x v="1"/>
    <x v="89"/>
  </r>
  <r>
    <n v="855"/>
    <x v="208"/>
    <x v="0"/>
    <x v="0"/>
    <n v="3003955000"/>
    <n v="1277113000"/>
    <n v="1726842000"/>
    <n v="0.57485614797824869"/>
    <n v="850371000"/>
    <s v=" $-   "/>
    <n v="316344000"/>
    <n v="1166715000"/>
    <n v="560127000"/>
    <n v="0.18646317937519039"/>
    <x v="7"/>
    <x v="14"/>
  </r>
  <r>
    <n v="856"/>
    <x v="208"/>
    <x v="1"/>
    <x v="1"/>
    <n v="3024623000"/>
    <n v="1288878000"/>
    <n v="1735745000"/>
    <n v="0.57387152051677182"/>
    <n v="924031000"/>
    <s v=" $-   "/>
    <n v="322037000"/>
    <n v="1246068000"/>
    <n v="489677000"/>
    <n v="0.16189687111418513"/>
    <x v="7"/>
    <x v="14"/>
  </r>
  <r>
    <n v="857"/>
    <x v="208"/>
    <x v="2"/>
    <x v="2"/>
    <n v="3117693000"/>
    <n v="1344636000"/>
    <n v="1773057000"/>
    <n v="0.56870801583093655"/>
    <n v="869572000"/>
    <s v=" $-   "/>
    <n v="353143000"/>
    <n v="1222715000"/>
    <n v="550342000"/>
    <n v="0.1765221912484648"/>
    <x v="7"/>
    <x v="14"/>
  </r>
  <r>
    <n v="858"/>
    <x v="208"/>
    <x v="3"/>
    <x v="3"/>
    <n v="3007976000"/>
    <n v="1290025000"/>
    <n v="1717951000"/>
    <n v="0.57113188403098958"/>
    <n v="844960000"/>
    <s v=" $-   "/>
    <n v="345464000"/>
    <n v="1190424000"/>
    <n v="527527000"/>
    <n v="0.17537606683032045"/>
    <x v="7"/>
    <x v="14"/>
  </r>
  <r>
    <n v="859"/>
    <x v="209"/>
    <x v="0"/>
    <x v="1"/>
    <n v="2265100000"/>
    <n v="670900000"/>
    <n v="1594200000"/>
    <n v="0.7038099863140701"/>
    <n v="574000000"/>
    <n v="167700000"/>
    <s v=" $-   "/>
    <n v="741700000"/>
    <n v="852500000"/>
    <n v="0.37636307447794798"/>
    <x v="3"/>
    <x v="5"/>
  </r>
  <r>
    <n v="860"/>
    <x v="209"/>
    <x v="1"/>
    <x v="2"/>
    <n v="2131700000"/>
    <n v="717900000"/>
    <n v="1413800000"/>
    <n v="0.66322653281418587"/>
    <n v="691000000"/>
    <n v="178000000"/>
    <s v=" $-   "/>
    <n v="869000000"/>
    <n v="544800000"/>
    <n v="0.25557067129521038"/>
    <x v="3"/>
    <x v="5"/>
  </r>
  <r>
    <n v="861"/>
    <x v="209"/>
    <x v="2"/>
    <x v="3"/>
    <n v="2384400000"/>
    <n v="806500000"/>
    <n v="1577900000"/>
    <n v="0.66175977185036072"/>
    <n v="640500000"/>
    <n v="197400000"/>
    <s v=" $-   "/>
    <n v="837900000"/>
    <n v="740000000"/>
    <n v="0.31035061231337024"/>
    <x v="3"/>
    <x v="5"/>
  </r>
  <r>
    <n v="862"/>
    <x v="209"/>
    <x v="3"/>
    <x v="28"/>
    <n v="2704400000"/>
    <n v="814300000"/>
    <n v="1890100000"/>
    <n v="0.69889809199822506"/>
    <n v="705300000"/>
    <n v="239600000"/>
    <s v=" $-   "/>
    <n v="944900000"/>
    <n v="945200000"/>
    <n v="0.34950451116698711"/>
    <x v="3"/>
    <x v="5"/>
  </r>
  <r>
    <n v="863"/>
    <x v="210"/>
    <x v="0"/>
    <x v="1"/>
    <n v="14135000000"/>
    <n v="8554000000"/>
    <n v="5581000000"/>
    <n v="0.39483551467987266"/>
    <n v="2815000000"/>
    <s v=" $-   "/>
    <n v="250000000"/>
    <n v="3065000000"/>
    <n v="2516000000"/>
    <n v="0.17799787760877256"/>
    <x v="0"/>
    <x v="52"/>
  </r>
  <r>
    <n v="864"/>
    <x v="210"/>
    <x v="1"/>
    <x v="2"/>
    <n v="14484000000"/>
    <n v="8673000000"/>
    <n v="5811000000"/>
    <n v="0.40120132560066279"/>
    <n v="2678000000"/>
    <s v=" $-   "/>
    <n v="245000000"/>
    <n v="2923000000"/>
    <n v="2888000000"/>
    <n v="0.19939243302954984"/>
    <x v="0"/>
    <x v="52"/>
  </r>
  <r>
    <n v="865"/>
    <x v="210"/>
    <x v="2"/>
    <x v="3"/>
    <n v="13405000000"/>
    <n v="7888000000"/>
    <n v="5517000000"/>
    <n v="0.41156284968295409"/>
    <n v="2417000000"/>
    <s v=" $-   "/>
    <n v="233000000"/>
    <n v="2650000000"/>
    <n v="2867000000"/>
    <n v="0.21387541961954495"/>
    <x v="0"/>
    <x v="52"/>
  </r>
  <r>
    <n v="866"/>
    <x v="210"/>
    <x v="3"/>
    <x v="28"/>
    <n v="13599000000"/>
    <n v="7896000000"/>
    <n v="5703000000"/>
    <n v="0.41936907125523937"/>
    <n v="2415000000"/>
    <s v=" $-   "/>
    <n v="224000000"/>
    <n v="2639000000"/>
    <n v="3064000000"/>
    <n v="0.22531068460916243"/>
    <x v="0"/>
    <x v="52"/>
  </r>
  <r>
    <n v="867"/>
    <x v="211"/>
    <x v="0"/>
    <x v="0"/>
    <n v="4050400000"/>
    <n v="0"/>
    <n v="4050400000"/>
    <n v="1"/>
    <n v="3207800000"/>
    <n v="0"/>
    <n v="0"/>
    <n v="3207800000"/>
    <n v="842600000"/>
    <n v="0.20802883665810784"/>
    <x v="6"/>
    <x v="22"/>
  </r>
  <r>
    <n v="868"/>
    <x v="211"/>
    <x v="1"/>
    <x v="1"/>
    <n v="4644600000"/>
    <n v="0"/>
    <n v="4644600000"/>
    <n v="1"/>
    <n v="3524400000"/>
    <n v="0"/>
    <n v="0"/>
    <n v="3524400000"/>
    <n v="1120200000"/>
    <n v="0.24118330964991602"/>
    <x v="6"/>
    <x v="22"/>
  </r>
  <r>
    <n v="869"/>
    <x v="211"/>
    <x v="2"/>
    <x v="2"/>
    <n v="5147100000"/>
    <n v="0"/>
    <n v="5147100000"/>
    <n v="1"/>
    <n v="3870200000"/>
    <n v="0"/>
    <n v="0"/>
    <n v="3870200000"/>
    <n v="1276900000"/>
    <n v="0.24808144391987721"/>
    <x v="6"/>
    <x v="22"/>
  </r>
  <r>
    <n v="870"/>
    <x v="211"/>
    <x v="3"/>
    <x v="3"/>
    <n v="5122900000"/>
    <n v="0"/>
    <n v="5122900000"/>
    <n v="1"/>
    <n v="3764500000"/>
    <n v="0"/>
    <n v="0"/>
    <n v="3764500000"/>
    <n v="1358400000"/>
    <n v="0.26516231041011928"/>
    <x v="6"/>
    <x v="22"/>
  </r>
  <r>
    <n v="871"/>
    <x v="212"/>
    <x v="0"/>
    <x v="0"/>
    <n v="5054980000"/>
    <n v="3230857000"/>
    <n v="1824123000"/>
    <n v="0.36085662059988366"/>
    <n v="1064757000"/>
    <s v=" $-   "/>
    <n v="229166000"/>
    <n v="1293923000"/>
    <n v="530200000"/>
    <n v="0.10488666621826397"/>
    <x v="0"/>
    <x v="90"/>
  </r>
  <r>
    <n v="872"/>
    <x v="212"/>
    <x v="1"/>
    <x v="1"/>
    <n v="5584571000"/>
    <n v="3570801000"/>
    <n v="2013770000"/>
    <n v="0.36059529013061165"/>
    <n v="1183682000"/>
    <s v=" $-   "/>
    <n v="253380000"/>
    <n v="1437062000"/>
    <n v="576708000"/>
    <n v="0.10326809346680345"/>
    <x v="0"/>
    <x v="90"/>
  </r>
  <r>
    <n v="873"/>
    <x v="212"/>
    <x v="2"/>
    <x v="2"/>
    <n v="6165441000"/>
    <n v="3898403000"/>
    <n v="2267038000"/>
    <n v="0.36770086681552872"/>
    <n v="1341000000"/>
    <s v=" $-   "/>
    <n v="294496000"/>
    <n v="1635496000"/>
    <n v="631542000"/>
    <n v="0.10243257538268552"/>
    <x v="0"/>
    <x v="90"/>
  </r>
  <r>
    <n v="874"/>
    <x v="212"/>
    <x v="3"/>
    <x v="3"/>
    <n v="6187646000"/>
    <n v="3665578000"/>
    <n v="2522068000"/>
    <n v="0.40759733184477587"/>
    <n v="1466761000"/>
    <s v=" $-   "/>
    <n v="339613000"/>
    <n v="1806374000"/>
    <n v="715694000"/>
    <n v="0.11566498794533495"/>
    <x v="0"/>
    <x v="90"/>
  </r>
  <r>
    <n v="875"/>
    <x v="213"/>
    <x v="0"/>
    <x v="118"/>
    <n v="11818376000"/>
    <n v="9976057000"/>
    <n v="1842319000"/>
    <n v="0.1558859694428405"/>
    <n v="1173340000"/>
    <s v=" $-   "/>
    <s v=" $-   "/>
    <n v="1173340000"/>
    <n v="668979000"/>
    <n v="5.6604985321164258E-2"/>
    <x v="0"/>
    <x v="53"/>
  </r>
  <r>
    <n v="876"/>
    <x v="213"/>
    <x v="1"/>
    <x v="119"/>
    <n v="12695157000"/>
    <n v="10621373000"/>
    <n v="2073784000"/>
    <n v="0.16335237130190672"/>
    <n v="1545716000"/>
    <s v=" $-   "/>
    <s v=" $-   "/>
    <n v="1545716000"/>
    <n v="528068000"/>
    <n v="4.1596019647492349E-2"/>
    <x v="0"/>
    <x v="53"/>
  </r>
  <r>
    <n v="877"/>
    <x v="213"/>
    <x v="2"/>
    <x v="120"/>
    <n v="12114832000"/>
    <n v="10146494000"/>
    <n v="1968338000"/>
    <n v="0.1624734045011933"/>
    <n v="1522811000"/>
    <s v=" $-   "/>
    <s v=" $-   "/>
    <n v="1522811000"/>
    <n v="445527000"/>
    <n v="3.6775334565101687E-2"/>
    <x v="0"/>
    <x v="53"/>
  </r>
  <r>
    <n v="878"/>
    <x v="213"/>
    <x v="3"/>
    <x v="15"/>
    <n v="10964157000"/>
    <n v="9196326000"/>
    <n v="1767831000"/>
    <n v="0.16123729348275473"/>
    <n v="1429233000"/>
    <s v=" $-   "/>
    <s v=" $-   "/>
    <n v="1429233000"/>
    <n v="338598000"/>
    <n v="3.0882264819812412E-2"/>
    <x v="0"/>
    <x v="53"/>
  </r>
  <r>
    <n v="879"/>
    <x v="214"/>
    <x v="0"/>
    <x v="0"/>
    <n v="4365400000"/>
    <n v="1656600000"/>
    <n v="2708800000"/>
    <n v="0.62051587483392123"/>
    <n v="1252300000"/>
    <n v="1101600000"/>
    <s v=" $-   "/>
    <n v="2353900000"/>
    <n v="354900000"/>
    <n v="8.1298391899940439E-2"/>
    <x v="2"/>
    <x v="57"/>
  </r>
  <r>
    <n v="880"/>
    <x v="214"/>
    <x v="1"/>
    <x v="1"/>
    <n v="4669100000"/>
    <n v="1727700000"/>
    <n v="2941400000"/>
    <n v="0.62997151485296954"/>
    <n v="1293200000"/>
    <n v="1043200000"/>
    <s v=" $-   "/>
    <n v="2336400000"/>
    <n v="605000000"/>
    <n v="0.12957529288299671"/>
    <x v="2"/>
    <x v="57"/>
  </r>
  <r>
    <n v="881"/>
    <x v="214"/>
    <x v="2"/>
    <x v="2"/>
    <n v="4627100000"/>
    <n v="1768900000"/>
    <n v="2858200000"/>
    <n v="0.61770871604244559"/>
    <n v="1254700000"/>
    <n v="1006200000"/>
    <s v=" $-   "/>
    <n v="2260900000"/>
    <n v="597300000"/>
    <n v="0.12908733331892547"/>
    <x v="2"/>
    <x v="57"/>
  </r>
  <r>
    <n v="882"/>
    <x v="214"/>
    <x v="3"/>
    <x v="3"/>
    <n v="4857800000"/>
    <n v="1779200000"/>
    <n v="3078600000"/>
    <n v="0.6337436699740624"/>
    <n v="1172700000"/>
    <n v="994500000"/>
    <s v=" $-   "/>
    <n v="2167200000"/>
    <n v="911400000"/>
    <n v="0.18761579315739635"/>
    <x v="2"/>
    <x v="57"/>
  </r>
  <r>
    <n v="883"/>
    <x v="215"/>
    <x v="0"/>
    <x v="0"/>
    <n v="93646000000"/>
    <n v="0"/>
    <n v="93646000000"/>
    <n v="1"/>
    <n v="64729000000"/>
    <n v="0"/>
    <n v="3385000000"/>
    <n v="68114000000"/>
    <n v="25532000000"/>
    <n v="0.27264378617346174"/>
    <x v="6"/>
    <x v="35"/>
  </r>
  <r>
    <n v="884"/>
    <x v="215"/>
    <x v="1"/>
    <x v="1"/>
    <n v="97142000000"/>
    <n v="0"/>
    <n v="97142000000"/>
    <n v="1"/>
    <n v="70467000000"/>
    <n v="0"/>
    <n v="225000000"/>
    <n v="70692000000"/>
    <n v="26450000000"/>
    <n v="0.27228181425130221"/>
    <x v="6"/>
    <x v="35"/>
  </r>
  <r>
    <n v="885"/>
    <x v="215"/>
    <x v="2"/>
    <x v="2"/>
    <n v="91973000000"/>
    <n v="0"/>
    <n v="91973000000"/>
    <n v="1"/>
    <n v="61274000000"/>
    <n v="0"/>
    <n v="3139000000"/>
    <n v="64413000000"/>
    <n v="27560000000"/>
    <n v="0.29965315907929502"/>
    <x v="6"/>
    <x v="35"/>
  </r>
  <r>
    <n v="886"/>
    <x v="215"/>
    <x v="3"/>
    <x v="3"/>
    <n v="89716000000"/>
    <n v="0"/>
    <n v="89716000000"/>
    <n v="1"/>
    <n v="59014000000"/>
    <n v="0"/>
    <n v="3827000000"/>
    <n v="62841000000"/>
    <n v="26875000000"/>
    <n v="0.29955637790360695"/>
    <x v="6"/>
    <x v="35"/>
  </r>
  <r>
    <n v="887"/>
    <x v="216"/>
    <x v="0"/>
    <x v="92"/>
    <n v="12134000000"/>
    <n v="7432000000"/>
    <n v="4702000000"/>
    <n v="0.38750618097906708"/>
    <n v="3357000000"/>
    <s v=" $-   "/>
    <s v=" $-   "/>
    <n v="3357000000"/>
    <n v="1345000000"/>
    <n v="0.11084555793637713"/>
    <x v="1"/>
    <x v="91"/>
  </r>
  <r>
    <n v="888"/>
    <x v="216"/>
    <x v="1"/>
    <x v="46"/>
    <n v="12540000000"/>
    <n v="7737000000"/>
    <n v="4803000000"/>
    <n v="0.3830143540669857"/>
    <n v="3453000000"/>
    <s v=" $-   "/>
    <s v=" $-   "/>
    <n v="3453000000"/>
    <n v="1350000000"/>
    <n v="0.1076555023923445"/>
    <x v="1"/>
    <x v="91"/>
  </r>
  <r>
    <n v="889"/>
    <x v="216"/>
    <x v="2"/>
    <x v="26"/>
    <n v="13506000000"/>
    <n v="8406000000"/>
    <n v="5100000000"/>
    <n v="0.3776099511328298"/>
    <n v="3777000000"/>
    <s v=" $-   "/>
    <s v=" $-   "/>
    <n v="3777000000"/>
    <n v="1323000000"/>
    <n v="9.7956463793869394E-2"/>
    <x v="1"/>
    <x v="91"/>
  </r>
  <r>
    <n v="890"/>
    <x v="216"/>
    <x v="3"/>
    <x v="47"/>
    <n v="14437000000"/>
    <n v="9168000000"/>
    <n v="5269000000"/>
    <n v="0.36496502043360812"/>
    <n v="4168000000"/>
    <s v=" $-   "/>
    <s v=" $-   "/>
    <n v="4168000000"/>
    <n v="1101000000"/>
    <n v="7.6262381381173375E-2"/>
    <x v="1"/>
    <x v="91"/>
  </r>
  <r>
    <n v="891"/>
    <x v="217"/>
    <x v="0"/>
    <x v="4"/>
    <n v="14197000000"/>
    <n v="8763000000"/>
    <n v="5434000000"/>
    <n v="0.38275692047615695"/>
    <n v="3872000000"/>
    <s v=" $-   "/>
    <s v=" $-   "/>
    <n v="3872000000"/>
    <n v="1562000000"/>
    <n v="0.11002324434739734"/>
    <x v="4"/>
    <x v="40"/>
  </r>
  <r>
    <n v="892"/>
    <x v="217"/>
    <x v="1"/>
    <x v="5"/>
    <n v="14792000000"/>
    <n v="8689000000"/>
    <n v="6103000000"/>
    <n v="0.41258788534342883"/>
    <n v="3266000000"/>
    <s v=" $-   "/>
    <s v=" $-   "/>
    <n v="3266000000"/>
    <n v="2837000000"/>
    <n v="0.19179286100594917"/>
    <x v="4"/>
    <x v="40"/>
  </r>
  <r>
    <n v="893"/>
    <x v="217"/>
    <x v="2"/>
    <x v="6"/>
    <n v="14580000000"/>
    <n v="9517000000"/>
    <n v="5063000000"/>
    <n v="0.34725651577503425"/>
    <n v="4039000000"/>
    <s v=" $-   "/>
    <s v=" $-   "/>
    <n v="4039000000"/>
    <n v="1024000000"/>
    <n v="7.0233196159122088E-2"/>
    <x v="4"/>
    <x v="40"/>
  </r>
  <r>
    <n v="894"/>
    <x v="217"/>
    <x v="3"/>
    <x v="7"/>
    <n v="13525000000"/>
    <n v="8844000000"/>
    <n v="4681000000"/>
    <n v="0.34609981515711641"/>
    <n v="3590000000"/>
    <s v=" $-   "/>
    <s v=" $-   "/>
    <n v="3590000000"/>
    <n v="1091000000"/>
    <n v="8.0665434380776335E-2"/>
    <x v="4"/>
    <x v="40"/>
  </r>
  <r>
    <n v="895"/>
    <x v="218"/>
    <x v="0"/>
    <x v="12"/>
    <n v="1287577000"/>
    <n v="1073447000"/>
    <n v="214130000"/>
    <n v="0.16630461712192746"/>
    <n v="174085000"/>
    <s v=" $-   "/>
    <n v="12784000"/>
    <n v="186869000"/>
    <n v="27261000"/>
    <n v="2.1172326004580695E-2"/>
    <x v="6"/>
    <x v="35"/>
  </r>
  <r>
    <n v="896"/>
    <x v="218"/>
    <x v="1"/>
    <x v="13"/>
    <n v="1463767000"/>
    <n v="1200308000"/>
    <n v="263459000"/>
    <n v="0.17998697880195413"/>
    <n v="194491000"/>
    <s v=" $-   "/>
    <n v="13279000"/>
    <n v="207770000"/>
    <n v="55689000"/>
    <n v="3.8044989400635484E-2"/>
    <x v="6"/>
    <x v="35"/>
  </r>
  <r>
    <n v="897"/>
    <x v="218"/>
    <x v="2"/>
    <x v="14"/>
    <n v="1627413000"/>
    <n v="1354969000"/>
    <n v="272444000"/>
    <n v="0.16740925628589665"/>
    <n v="207519000"/>
    <s v=" $-   "/>
    <n v="13338000"/>
    <n v="220857000"/>
    <n v="51587000"/>
    <n v="3.1698775909987202E-2"/>
    <x v="6"/>
    <x v="35"/>
  </r>
  <r>
    <n v="898"/>
    <x v="218"/>
    <x v="3"/>
    <x v="15"/>
    <n v="1822114000"/>
    <n v="1524907000"/>
    <n v="297207000"/>
    <n v="0.16311108964642174"/>
    <n v="224088000"/>
    <s v=" $-   "/>
    <n v="13794000"/>
    <n v="237882000"/>
    <n v="59325000"/>
    <n v="3.2558336086545625E-2"/>
    <x v="6"/>
    <x v="35"/>
  </r>
  <r>
    <n v="899"/>
    <x v="219"/>
    <x v="0"/>
    <x v="0"/>
    <n v="793373000"/>
    <n v="206974000"/>
    <n v="586399000"/>
    <n v="0.7391214472889801"/>
    <n v="123524000"/>
    <s v=" $-   "/>
    <n v="214827000"/>
    <n v="338351000"/>
    <n v="248048000"/>
    <n v="0.31264991372280126"/>
    <x v="7"/>
    <x v="14"/>
  </r>
  <r>
    <n v="900"/>
    <x v="219"/>
    <x v="1"/>
    <x v="1"/>
    <n v="861527000"/>
    <n v="221498000"/>
    <n v="640029000"/>
    <n v="0.74290068680377974"/>
    <n v="127470000"/>
    <s v=" $-   "/>
    <n v="224713000"/>
    <n v="352183000"/>
    <n v="287846000"/>
    <n v="0.33411140916071114"/>
    <x v="7"/>
    <x v="14"/>
  </r>
  <r>
    <n v="901"/>
    <x v="219"/>
    <x v="2"/>
    <x v="2"/>
    <n v="993897000"/>
    <n v="258617000"/>
    <n v="735280000"/>
    <n v="0.73979496869393913"/>
    <n v="122201000"/>
    <s v=" $-   "/>
    <n v="258074000"/>
    <n v="380275000"/>
    <n v="355005000"/>
    <n v="0.35718489944129017"/>
    <x v="7"/>
    <x v="14"/>
  </r>
  <r>
    <n v="902"/>
    <x v="219"/>
    <x v="3"/>
    <x v="3"/>
    <n v="1166769000"/>
    <n v="304477000"/>
    <n v="862292000"/>
    <n v="0.73904260397730825"/>
    <n v="122735000"/>
    <s v=" $-   "/>
    <n v="344527000"/>
    <n v="467262000"/>
    <n v="395030000"/>
    <n v="0.33856744565548108"/>
    <x v="7"/>
    <x v="14"/>
  </r>
  <r>
    <n v="903"/>
    <x v="220"/>
    <x v="0"/>
    <x v="52"/>
    <n v="2842781000"/>
    <n v="1237452000"/>
    <n v="1605329000"/>
    <n v="0.56470371794380214"/>
    <n v="387812000"/>
    <n v="487832000"/>
    <s v=" $-   "/>
    <n v="875644000"/>
    <n v="729685000"/>
    <n v="0.25667999047411671"/>
    <x v="2"/>
    <x v="20"/>
  </r>
  <r>
    <n v="904"/>
    <x v="220"/>
    <x v="1"/>
    <x v="53"/>
    <n v="2929408000"/>
    <n v="1232962000"/>
    <n v="1696446000"/>
    <n v="0.5791088165253867"/>
    <n v="384907000"/>
    <n v="539469000"/>
    <s v=" $-   "/>
    <n v="924376000"/>
    <n v="772070000"/>
    <n v="0.26355837083806694"/>
    <x v="2"/>
    <x v="20"/>
  </r>
  <r>
    <n v="905"/>
    <x v="220"/>
    <x v="2"/>
    <x v="54"/>
    <n v="2814049000"/>
    <n v="1215229000"/>
    <n v="1598820000"/>
    <n v="0.56815641802967898"/>
    <n v="406864000"/>
    <n v="530616000"/>
    <s v=" $-   "/>
    <n v="937480000"/>
    <n v="661340000"/>
    <n v="0.2350136760234097"/>
    <x v="2"/>
    <x v="20"/>
  </r>
  <r>
    <n v="906"/>
    <x v="220"/>
    <x v="3"/>
    <x v="55"/>
    <n v="2984493000"/>
    <n v="1163391000"/>
    <n v="1821102000"/>
    <n v="0.61018806209295851"/>
    <n v="379399000"/>
    <n v="481258000"/>
    <s v=" $-   "/>
    <n v="860657000"/>
    <n v="960445000"/>
    <n v="0.32181177841596548"/>
    <x v="2"/>
    <x v="20"/>
  </r>
  <r>
    <n v="907"/>
    <x v="221"/>
    <x v="0"/>
    <x v="1"/>
    <n v="19561000000"/>
    <n v="12952000000"/>
    <n v="6609000000"/>
    <n v="0.33786616226164301"/>
    <n v="3706000000"/>
    <s v=" $-   "/>
    <s v=" $-   "/>
    <n v="3706000000"/>
    <n v="2903000000"/>
    <n v="0.14840754562650171"/>
    <x v="4"/>
    <x v="47"/>
  </r>
  <r>
    <n v="908"/>
    <x v="221"/>
    <x v="1"/>
    <x v="2"/>
    <n v="19724000000"/>
    <n v="13041000000"/>
    <n v="6683000000"/>
    <n v="0.33882579598458729"/>
    <n v="4162000000"/>
    <s v=" $-   "/>
    <s v=" $-   "/>
    <n v="4162000000"/>
    <n v="2521000000"/>
    <n v="0.12781383086595011"/>
    <x v="4"/>
    <x v="47"/>
  </r>
  <r>
    <n v="909"/>
    <x v="221"/>
    <x v="2"/>
    <x v="3"/>
    <n v="18591000000"/>
    <n v="11967000000"/>
    <n v="6624000000"/>
    <n v="0.35630143617879617"/>
    <n v="5011000000"/>
    <s v=" $-   "/>
    <s v=" $-   "/>
    <n v="5011000000"/>
    <n v="1613000000"/>
    <n v="8.676241191974611E-2"/>
    <x v="4"/>
    <x v="47"/>
  </r>
  <r>
    <n v="910"/>
    <x v="221"/>
    <x v="3"/>
    <x v="28"/>
    <n v="18202000000"/>
    <n v="11551000000"/>
    <n v="6651000000"/>
    <n v="0.36539940665860893"/>
    <n v="3334000000"/>
    <s v=" $-   "/>
    <s v=" $-   "/>
    <n v="3334000000"/>
    <n v="3317000000"/>
    <n v="0.18223272167893639"/>
    <x v="4"/>
    <x v="47"/>
  </r>
  <r>
    <n v="911"/>
    <x v="222"/>
    <x v="0"/>
    <x v="1"/>
    <n v="14070000000"/>
    <n v="7365000000"/>
    <n v="6705000000"/>
    <n v="0.47654584221748397"/>
    <n v="1007000000"/>
    <s v=" $-   "/>
    <n v="1806000000"/>
    <n v="2813000000"/>
    <n v="3892000000"/>
    <n v="0.27661691542288558"/>
    <x v="9"/>
    <x v="92"/>
  </r>
  <r>
    <n v="912"/>
    <x v="222"/>
    <x v="1"/>
    <x v="2"/>
    <n v="16226000000"/>
    <n v="8435000000"/>
    <n v="7791000000"/>
    <n v="0.4801553062985332"/>
    <n v="1029000000"/>
    <s v=" $-   "/>
    <n v="2040000000"/>
    <n v="3069000000"/>
    <n v="4722000000"/>
    <n v="0.29101442129914951"/>
    <x v="9"/>
    <x v="92"/>
  </r>
  <r>
    <n v="913"/>
    <x v="222"/>
    <x v="2"/>
    <x v="3"/>
    <n v="14403000000"/>
    <n v="6452000000"/>
    <n v="7951000000"/>
    <n v="0.55203776990904674"/>
    <n v="1126000000"/>
    <s v=" $-   "/>
    <n v="2309000000"/>
    <n v="3435000000"/>
    <n v="4516000000"/>
    <n v="0.31354578907172115"/>
    <x v="9"/>
    <x v="92"/>
  </r>
  <r>
    <n v="914"/>
    <x v="222"/>
    <x v="3"/>
    <x v="28"/>
    <n v="13058000000"/>
    <n v="5801000000"/>
    <n v="7257000000"/>
    <n v="0.5557512635931996"/>
    <n v="1089000000"/>
    <s v=" $-   "/>
    <n v="2209000000"/>
    <n v="3298000000"/>
    <n v="3959000000"/>
    <n v="0.30318578649104"/>
    <x v="9"/>
    <x v="92"/>
  </r>
  <r>
    <n v="915"/>
    <x v="223"/>
    <x v="0"/>
    <x v="121"/>
    <n v="10962818000"/>
    <n v="9498456000"/>
    <n v="1464362000"/>
    <n v="0.13357532707375053"/>
    <n v="731767000"/>
    <s v=" $-   "/>
    <s v=" $-   "/>
    <n v="731767000"/>
    <n v="732595000"/>
    <n v="6.6825427549741315E-2"/>
    <x v="1"/>
    <x v="25"/>
  </r>
  <r>
    <n v="916"/>
    <x v="223"/>
    <x v="1"/>
    <x v="122"/>
    <n v="12574299000"/>
    <n v="10925598000"/>
    <n v="1648701000"/>
    <n v="0.13111673263058243"/>
    <n v="819048000"/>
    <s v=" $-   "/>
    <s v=" $-   "/>
    <n v="819048000"/>
    <n v="829653000"/>
    <n v="6.5980059802936128E-2"/>
    <x v="1"/>
    <x v="25"/>
  </r>
  <r>
    <n v="917"/>
    <x v="223"/>
    <x v="2"/>
    <x v="43"/>
    <n v="14268716000"/>
    <n v="12381189000"/>
    <n v="1887527000"/>
    <n v="0.13228429243388118"/>
    <n v="890431000"/>
    <s v=" $-   "/>
    <s v=" $-   "/>
    <n v="890431000"/>
    <n v="997096000"/>
    <n v="6.9879868658118918E-2"/>
    <x v="1"/>
    <x v="25"/>
  </r>
  <r>
    <n v="918"/>
    <x v="223"/>
    <x v="3"/>
    <x v="123"/>
    <n v="15149675000"/>
    <n v="13130915000"/>
    <n v="2018760000"/>
    <n v="0.13325434374004719"/>
    <n v="959899000"/>
    <s v=" $-   "/>
    <s v=" $-   "/>
    <n v="959899000"/>
    <n v="1058861000"/>
    <n v="6.9893314543051255E-2"/>
    <x v="1"/>
    <x v="25"/>
  </r>
  <r>
    <n v="919"/>
    <x v="224"/>
    <x v="0"/>
    <x v="0"/>
    <n v="48017000000"/>
    <n v="19053000000"/>
    <n v="28964000000"/>
    <n v="0.60320303225940819"/>
    <n v="18185000000"/>
    <s v=" $-   "/>
    <s v=" $-   "/>
    <n v="18185000000"/>
    <n v="10779000000"/>
    <n v="0.22448299560572296"/>
    <x v="4"/>
    <x v="69"/>
  </r>
  <r>
    <n v="920"/>
    <x v="224"/>
    <x v="1"/>
    <x v="1"/>
    <n v="46854000000"/>
    <n v="18421000000"/>
    <n v="28433000000"/>
    <n v="0.60684253212105688"/>
    <n v="18205000000"/>
    <s v=" $-   "/>
    <s v=" $-   "/>
    <n v="18205000000"/>
    <n v="10228000000"/>
    <n v="0.21829512955137234"/>
    <x v="4"/>
    <x v="69"/>
  </r>
  <r>
    <n v="921"/>
    <x v="224"/>
    <x v="2"/>
    <x v="2"/>
    <n v="45998000000"/>
    <n v="17889000000"/>
    <n v="28109000000"/>
    <n v="0.61109178659941743"/>
    <n v="18401000000"/>
    <s v=" $-   "/>
    <s v=" $-   "/>
    <n v="18401000000"/>
    <n v="9708000000"/>
    <n v="0.21105265446323754"/>
    <x v="4"/>
    <x v="69"/>
  </r>
  <r>
    <n v="922"/>
    <x v="224"/>
    <x v="3"/>
    <x v="3"/>
    <n v="44294000000"/>
    <n v="17482000000"/>
    <n v="26812000000"/>
    <n v="0.60531900483135415"/>
    <n v="18084000000"/>
    <s v=" $-   "/>
    <s v=" $-   "/>
    <n v="18084000000"/>
    <n v="8728000000"/>
    <n v="0.19704700410890866"/>
    <x v="4"/>
    <x v="69"/>
  </r>
  <r>
    <n v="923"/>
    <x v="225"/>
    <x v="0"/>
    <x v="124"/>
    <n v="2181732000"/>
    <n v="875166000"/>
    <n v="1306566000"/>
    <n v="0.59886640522300638"/>
    <n v="621536000"/>
    <s v=" $-   "/>
    <n v="54291000"/>
    <n v="675827000"/>
    <n v="630739000"/>
    <n v="0.28910012778838096"/>
    <x v="1"/>
    <x v="82"/>
  </r>
  <r>
    <n v="924"/>
    <x v="225"/>
    <x v="1"/>
    <x v="125"/>
    <n v="3310800000"/>
    <n v="1294700000"/>
    <n v="2016100000"/>
    <n v="0.60894647819258185"/>
    <n v="926900000"/>
    <s v=" $-   "/>
    <n v="79700000"/>
    <n v="1006600000"/>
    <n v="1009500000"/>
    <n v="0.30491119971003988"/>
    <x v="1"/>
    <x v="82"/>
  </r>
  <r>
    <n v="925"/>
    <x v="225"/>
    <x v="2"/>
    <x v="126"/>
    <n v="4371500000"/>
    <n v="1723800000"/>
    <n v="2647700000"/>
    <n v="0.60567310991650469"/>
    <n v="1251500000"/>
    <s v=" $-   "/>
    <n v="138400000"/>
    <n v="1389900000"/>
    <n v="1257800000"/>
    <n v="0.28772732471691637"/>
    <x v="1"/>
    <x v="82"/>
  </r>
  <r>
    <n v="926"/>
    <x v="225"/>
    <x v="3"/>
    <x v="127"/>
    <n v="4712100000"/>
    <n v="1914900000"/>
    <n v="2797200000"/>
    <n v="0.59362067867829627"/>
    <n v="1428000000"/>
    <s v=" $-   "/>
    <n v="183200000"/>
    <n v="1611200000"/>
    <n v="1186000000"/>
    <n v="0.25169245134865559"/>
    <x v="1"/>
    <x v="82"/>
  </r>
  <r>
    <n v="927"/>
    <x v="226"/>
    <x v="0"/>
    <x v="92"/>
    <n v="96619000000"/>
    <n v="76726000000"/>
    <n v="19893000000"/>
    <n v="0.20589118082364755"/>
    <n v="15477000000"/>
    <s v=" $-   "/>
    <n v="1652000000"/>
    <n v="17129000000"/>
    <n v="2764000000"/>
    <n v="2.8607209762055084E-2"/>
    <x v="4"/>
    <x v="93"/>
  </r>
  <r>
    <n v="928"/>
    <x v="226"/>
    <x v="1"/>
    <x v="46"/>
    <n v="98375000000"/>
    <n v="78138000000"/>
    <n v="20237000000"/>
    <n v="0.20571283354510805"/>
    <n v="15809000000"/>
    <s v=" $-   "/>
    <n v="1703000000"/>
    <n v="17512000000"/>
    <n v="2725000000"/>
    <n v="2.770012706480305E-2"/>
    <x v="4"/>
    <x v="93"/>
  </r>
  <r>
    <n v="929"/>
    <x v="226"/>
    <x v="2"/>
    <x v="26"/>
    <n v="108465000000"/>
    <n v="85512000000"/>
    <n v="22953000000"/>
    <n v="0.21161665053242984"/>
    <n v="17868000000"/>
    <s v=" $-   "/>
    <n v="1948000000"/>
    <n v="19816000000"/>
    <n v="3137000000"/>
    <n v="2.8921772000184393E-2"/>
    <x v="4"/>
    <x v="93"/>
  </r>
  <r>
    <n v="930"/>
    <x v="226"/>
    <x v="3"/>
    <x v="47"/>
    <n v="109830000000"/>
    <n v="85496000000"/>
    <n v="24334000000"/>
    <n v="0.22156059364472369"/>
    <n v="18669000000"/>
    <s v=" $-   "/>
    <n v="2089000000"/>
    <n v="20758000000"/>
    <n v="3576000000"/>
    <n v="3.2559409997268508E-2"/>
    <x v="4"/>
    <x v="93"/>
  </r>
  <r>
    <n v="931"/>
    <x v="227"/>
    <x v="0"/>
    <x v="92"/>
    <n v="19279000000"/>
    <n v="12289000000"/>
    <n v="6990000000"/>
    <n v="0.36257067275273613"/>
    <n v="4267000000"/>
    <s v=" $-   "/>
    <n v="833000000"/>
    <n v="5100000000"/>
    <n v="1890000000"/>
    <n v="9.8034130400954406E-2"/>
    <x v="1"/>
    <x v="64"/>
  </r>
  <r>
    <n v="932"/>
    <x v="227"/>
    <x v="1"/>
    <x v="46"/>
    <n v="19031000000"/>
    <n v="12087000000"/>
    <n v="6944000000"/>
    <n v="0.36487835636592925"/>
    <n v="4313000000"/>
    <s v=" $-   "/>
    <n v="889000000"/>
    <n v="5202000000"/>
    <n v="1742000000"/>
    <n v="9.1534864168987443E-2"/>
    <x v="1"/>
    <x v="64"/>
  </r>
  <r>
    <n v="933"/>
    <x v="227"/>
    <x v="2"/>
    <x v="26"/>
    <n v="19023000000"/>
    <n v="12098000000"/>
    <n v="6925000000"/>
    <n v="0.36403301266887456"/>
    <n v="4350000000"/>
    <s v=" $-   "/>
    <n v="886000000"/>
    <n v="5236000000"/>
    <n v="1689000000"/>
    <n v="8.8787257530357988E-2"/>
    <x v="1"/>
    <x v="64"/>
  </r>
  <r>
    <n v="934"/>
    <x v="227"/>
    <x v="3"/>
    <x v="47"/>
    <n v="19204000000"/>
    <n v="12265000000"/>
    <n v="6939000000"/>
    <n v="0.36133097271401793"/>
    <n v="4452000000"/>
    <s v=" $-   "/>
    <n v="934000000"/>
    <n v="5386000000"/>
    <n v="1553000000"/>
    <n v="8.0868569048114972E-2"/>
    <x v="1"/>
    <x v="64"/>
  </r>
  <r>
    <n v="935"/>
    <x v="228"/>
    <x v="0"/>
    <x v="1"/>
    <n v="2369300000"/>
    <n v="805300000"/>
    <n v="1564000000"/>
    <n v="0.66011058118431598"/>
    <n v="602100000"/>
    <s v=" $-   "/>
    <n v="223300000"/>
    <n v="825400000"/>
    <n v="738600000"/>
    <n v="0.31173764402988224"/>
    <x v="0"/>
    <x v="59"/>
  </r>
  <r>
    <n v="936"/>
    <x v="228"/>
    <x v="1"/>
    <x v="2"/>
    <n v="2577100000"/>
    <n v="877900000"/>
    <n v="1699200000"/>
    <n v="0.65934577626013735"/>
    <n v="632000000"/>
    <s v=" $-   "/>
    <n v="258100000"/>
    <n v="890100000"/>
    <n v="809100000"/>
    <n v="0.31395754918319041"/>
    <x v="0"/>
    <x v="59"/>
  </r>
  <r>
    <n v="937"/>
    <x v="228"/>
    <x v="2"/>
    <x v="3"/>
    <n v="2418800000"/>
    <n v="759200000"/>
    <n v="1659600000"/>
    <n v="0.68612535141392428"/>
    <n v="571200000"/>
    <s v=" $-   "/>
    <n v="284600000"/>
    <n v="855800000"/>
    <n v="803800000"/>
    <n v="0.3323135439060691"/>
    <x v="0"/>
    <x v="59"/>
  </r>
  <r>
    <n v="938"/>
    <x v="228"/>
    <x v="3"/>
    <x v="28"/>
    <n v="2334200000"/>
    <n v="691100000"/>
    <n v="1643100000"/>
    <n v="0.70392425670465264"/>
    <n v="519600000"/>
    <s v=" $-   "/>
    <n v="305000000"/>
    <n v="824600000"/>
    <n v="818500000"/>
    <n v="0.35065547082512211"/>
    <x v="0"/>
    <x v="59"/>
  </r>
  <r>
    <n v="939"/>
    <x v="229"/>
    <x v="0"/>
    <x v="92"/>
    <n v="10459000000"/>
    <n v="6073000000"/>
    <n v="4386000000"/>
    <n v="0.41935175446983464"/>
    <n v="2720000000"/>
    <s v=" $-   "/>
    <s v=" $-   "/>
    <n v="2720000000"/>
    <n v="1666000000"/>
    <n v="0.15928865092265035"/>
    <x v="1"/>
    <x v="74"/>
  </r>
  <r>
    <n v="940"/>
    <x v="229"/>
    <x v="1"/>
    <x v="46"/>
    <n v="10773000000"/>
    <n v="6344000000"/>
    <n v="4429000000"/>
    <n v="0.41112039357653396"/>
    <n v="2686000000"/>
    <s v=" $-   "/>
    <s v=" $-   "/>
    <n v="2686000000"/>
    <n v="1743000000"/>
    <n v="0.1617933723196881"/>
    <x v="1"/>
    <x v="74"/>
  </r>
  <r>
    <n v="941"/>
    <x v="229"/>
    <x v="2"/>
    <x v="26"/>
    <n v="11454000000"/>
    <n v="6646000000"/>
    <n v="4808000000"/>
    <n v="0.4197660206041558"/>
    <n v="2855000000"/>
    <s v=" $-   "/>
    <s v=" $-   "/>
    <n v="2855000000"/>
    <n v="1953000000"/>
    <n v="0.17050811943425878"/>
    <x v="1"/>
    <x v="74"/>
  </r>
  <r>
    <n v="942"/>
    <x v="229"/>
    <x v="3"/>
    <x v="47"/>
    <n v="12154000000"/>
    <n v="6950000000"/>
    <n v="5204000000"/>
    <n v="0.42817179529373051"/>
    <n v="3012000000"/>
    <s v=" $-   "/>
    <s v=" $-   "/>
    <n v="3012000000"/>
    <n v="2192000000"/>
    <n v="0.18035214744117162"/>
    <x v="1"/>
    <x v="74"/>
  </r>
  <r>
    <n v="943"/>
    <x v="230"/>
    <x v="0"/>
    <x v="0"/>
    <n v="3414500000"/>
    <n v="2718900000"/>
    <n v="695600000"/>
    <n v="0.20371943183482211"/>
    <n v="346100000"/>
    <s v=" $-   "/>
    <n v="25100000"/>
    <n v="371200000"/>
    <n v="324400000"/>
    <n v="9.5006589544589251E-2"/>
    <x v="0"/>
    <x v="53"/>
  </r>
  <r>
    <n v="944"/>
    <x v="230"/>
    <x v="1"/>
    <x v="1"/>
    <n v="3477200000"/>
    <n v="2767300000"/>
    <n v="709900000"/>
    <n v="0.20415851834809617"/>
    <n v="346900000"/>
    <s v=" $-   "/>
    <n v="25400000"/>
    <n v="372300000"/>
    <n v="337600000"/>
    <n v="9.7089612331761194E-2"/>
    <x v="0"/>
    <x v="53"/>
  </r>
  <r>
    <n v="945"/>
    <x v="230"/>
    <x v="2"/>
    <x v="2"/>
    <n v="3782300000"/>
    <n v="2991900000"/>
    <n v="790400000"/>
    <n v="0.20897337598815535"/>
    <n v="439200000"/>
    <s v=" $-   "/>
    <n v="19700000"/>
    <n v="458900000"/>
    <n v="331500000"/>
    <n v="8.7645083679242786E-2"/>
    <x v="0"/>
    <x v="53"/>
  </r>
  <r>
    <n v="946"/>
    <x v="230"/>
    <x v="3"/>
    <x v="3"/>
    <n v="3917200000"/>
    <n v="2994000000"/>
    <n v="923200000"/>
    <n v="0.23567854590013271"/>
    <n v="411800000"/>
    <s v=" $-   "/>
    <n v="20800000"/>
    <n v="432600000"/>
    <n v="490600000"/>
    <n v="0.12524252016746656"/>
    <x v="0"/>
    <x v="53"/>
  </r>
  <r>
    <n v="947"/>
    <x v="231"/>
    <x v="0"/>
    <x v="56"/>
    <n v="5935095000"/>
    <n v="4920664000"/>
    <n v="1014431000"/>
    <n v="0.17092076874927864"/>
    <n v="328595000"/>
    <s v=" $-   "/>
    <s v=" $-   "/>
    <n v="328595000"/>
    <n v="685836000"/>
    <n v="0.11555602732559463"/>
    <x v="1"/>
    <x v="66"/>
  </r>
  <r>
    <n v="948"/>
    <x v="231"/>
    <x v="1"/>
    <x v="57"/>
    <n v="7779812000"/>
    <n v="6336272000"/>
    <n v="1443540000"/>
    <n v="0.18554947086124962"/>
    <n v="521502000"/>
    <s v=" $-   "/>
    <s v=" $-   "/>
    <n v="521502000"/>
    <n v="922038000"/>
    <n v="0.11851674564886658"/>
    <x v="1"/>
    <x v="66"/>
  </r>
  <r>
    <n v="949"/>
    <x v="231"/>
    <x v="2"/>
    <x v="58"/>
    <n v="9474008000"/>
    <n v="7757571000"/>
    <n v="1716437000"/>
    <n v="0.18117326901138353"/>
    <n v="630421000"/>
    <s v=" $-   "/>
    <s v=" $-   "/>
    <n v="630421000"/>
    <n v="1086016000"/>
    <n v="0.1146311043858101"/>
    <x v="1"/>
    <x v="66"/>
  </r>
  <r>
    <n v="950"/>
    <x v="231"/>
    <x v="3"/>
    <x v="59"/>
    <n v="10949999000"/>
    <n v="8923519000"/>
    <n v="2026480000"/>
    <n v="0.1850666835677337"/>
    <n v="764117000"/>
    <s v=" $-   "/>
    <s v=" $-   "/>
    <n v="764117000"/>
    <n v="1262363000"/>
    <n v="0.11528430276568975"/>
    <x v="1"/>
    <x v="66"/>
  </r>
  <r>
    <n v="951"/>
    <x v="232"/>
    <x v="0"/>
    <x v="0"/>
    <n v="5671400000"/>
    <n v="3421700000"/>
    <n v="2249700000"/>
    <n v="0.39667454244101985"/>
    <n v="1114600000"/>
    <s v=" $-   "/>
    <n v="86300000"/>
    <n v="1200900000"/>
    <n v="1048800000"/>
    <n v="0.18492788376767641"/>
    <x v="3"/>
    <x v="65"/>
  </r>
  <r>
    <n v="952"/>
    <x v="232"/>
    <x v="1"/>
    <x v="1"/>
    <n v="5808300000"/>
    <n v="3585100000"/>
    <n v="2223200000"/>
    <n v="0.3827625983506362"/>
    <n v="1128800000"/>
    <s v=" $-   "/>
    <n v="81700000"/>
    <n v="1210500000"/>
    <n v="1012700000"/>
    <n v="0.17435394177298005"/>
    <x v="3"/>
    <x v="65"/>
  </r>
  <r>
    <n v="953"/>
    <x v="232"/>
    <x v="2"/>
    <x v="2"/>
    <n v="6011600000"/>
    <n v="3808500000"/>
    <n v="2203100000"/>
    <n v="0.36647481535697646"/>
    <n v="1198200000"/>
    <s v=" $-   "/>
    <n v="76700000"/>
    <n v="1274900000"/>
    <n v="928200000"/>
    <n v="0.15440149045179319"/>
    <x v="3"/>
    <x v="65"/>
  </r>
  <r>
    <n v="954"/>
    <x v="232"/>
    <x v="3"/>
    <x v="3"/>
    <n v="8680100000"/>
    <n v="5776800000"/>
    <n v="2903300000"/>
    <n v="0.33447771339039878"/>
    <n v="1622000000"/>
    <s v=" $-   "/>
    <n v="164500000"/>
    <n v="1786500000"/>
    <n v="1116800000"/>
    <n v="0.12866211218764761"/>
    <x v="3"/>
    <x v="65"/>
  </r>
  <r>
    <n v="955"/>
    <x v="233"/>
    <x v="0"/>
    <x v="0"/>
    <n v="4122930000"/>
    <n v="2398790000"/>
    <n v="1724140000"/>
    <n v="0.41818318525902698"/>
    <n v="1219343000"/>
    <s v=" $-   "/>
    <n v="64093000"/>
    <n v="1283436000"/>
    <n v="440704000"/>
    <n v="0.10689097316714084"/>
    <x v="1"/>
    <x v="94"/>
  </r>
  <r>
    <n v="956"/>
    <x v="233"/>
    <x v="1"/>
    <x v="1"/>
    <n v="5062528000"/>
    <n v="2987126000"/>
    <n v="2075402000"/>
    <n v="0.40995368321913483"/>
    <n v="1454080000"/>
    <s v=" $-   "/>
    <n v="80969000"/>
    <n v="1535049000"/>
    <n v="540353000"/>
    <n v="0.10673580472048748"/>
    <x v="1"/>
    <x v="94"/>
  </r>
  <r>
    <n v="957"/>
    <x v="233"/>
    <x v="2"/>
    <x v="2"/>
    <n v="6740064000"/>
    <n v="4088151000"/>
    <n v="2651913000"/>
    <n v="0.39345516600435837"/>
    <n v="1866520000"/>
    <s v=" $-   "/>
    <n v="120719000"/>
    <n v="1987239000"/>
    <n v="664674000"/>
    <n v="9.8615384067569686E-2"/>
    <x v="1"/>
    <x v="94"/>
  </r>
  <r>
    <n v="958"/>
    <x v="233"/>
    <x v="3"/>
    <x v="3"/>
    <n v="7192633000"/>
    <n v="4359104000"/>
    <n v="2833529000"/>
    <n v="0.39394878064819938"/>
    <n v="1987271000"/>
    <s v=" $-   "/>
    <n v="122120000"/>
    <n v="2109391000"/>
    <n v="724138000"/>
    <n v="0.10067773512147776"/>
    <x v="1"/>
    <x v="94"/>
  </r>
  <r>
    <n v="959"/>
    <x v="234"/>
    <x v="0"/>
    <x v="0"/>
    <n v="13107000000"/>
    <n v="11799000000"/>
    <n v="1308000000"/>
    <n v="9.9794003204394577E-2"/>
    <s v=" $-   "/>
    <s v=" $-   "/>
    <s v=" $-   "/>
    <n v="0"/>
    <n v="1308000000"/>
    <n v="9.9794003204394605E-2"/>
    <x v="0"/>
    <x v="53"/>
  </r>
  <r>
    <n v="960"/>
    <x v="234"/>
    <x v="1"/>
    <x v="1"/>
    <n v="11420000000"/>
    <n v="10303000000"/>
    <n v="1117000000"/>
    <n v="9.7810858143607682E-2"/>
    <s v=" $-   "/>
    <s v=" $-   "/>
    <s v=" $-   "/>
    <n v="0"/>
    <n v="1117000000"/>
    <n v="9.781085814360771E-2"/>
    <x v="0"/>
    <x v="53"/>
  </r>
  <r>
    <n v="961"/>
    <x v="234"/>
    <x v="2"/>
    <x v="2"/>
    <n v="10986000000"/>
    <n v="9974000000"/>
    <n v="1012000000"/>
    <n v="9.2117240123793964E-2"/>
    <s v=" $-   "/>
    <s v=" $-   "/>
    <s v=" $-   "/>
    <n v="0"/>
    <n v="1012000000"/>
    <n v="9.2117240123793923E-2"/>
    <x v="0"/>
    <x v="53"/>
  </r>
  <r>
    <n v="962"/>
    <x v="234"/>
    <x v="3"/>
    <x v="3"/>
    <n v="10466000000"/>
    <n v="9576000000"/>
    <n v="890000000"/>
    <n v="8.503726351996943E-2"/>
    <s v=" $-   "/>
    <s v=" $-   "/>
    <s v=" $-   "/>
    <n v="0"/>
    <n v="890000000"/>
    <n v="8.503726351996943E-2"/>
    <x v="0"/>
    <x v="53"/>
  </r>
  <r>
    <n v="963"/>
    <x v="235"/>
    <x v="0"/>
    <x v="52"/>
    <n v="1282236000"/>
    <n v="322516000"/>
    <n v="959720000"/>
    <n v="0.74847375990067344"/>
    <n v="151382000"/>
    <n v="235184000"/>
    <s v=" $-   "/>
    <n v="386566000"/>
    <n v="573154000"/>
    <n v="0.4469957168571152"/>
    <x v="2"/>
    <x v="7"/>
  </r>
  <r>
    <n v="964"/>
    <x v="235"/>
    <x v="1"/>
    <x v="128"/>
    <n v="1388386000"/>
    <n v="338580000"/>
    <n v="1049806000"/>
    <n v="0.75613410103530287"/>
    <n v="159642000"/>
    <n v="250434000"/>
    <s v=" $-   "/>
    <n v="410076000"/>
    <n v="639730000"/>
    <n v="0.46077243648380206"/>
    <x v="2"/>
    <x v="7"/>
  </r>
  <r>
    <n v="965"/>
    <x v="235"/>
    <x v="2"/>
    <x v="129"/>
    <n v="1475139000"/>
    <n v="355727000"/>
    <n v="1119412000"/>
    <n v="0.75885187768745865"/>
    <n v="169952000"/>
    <n v="266761000"/>
    <s v=" $-   "/>
    <n v="436713000"/>
    <n v="682699000"/>
    <n v="0.46280316634567997"/>
    <x v="2"/>
    <x v="7"/>
  </r>
  <r>
    <n v="966"/>
    <x v="235"/>
    <x v="3"/>
    <x v="130"/>
    <n v="1423936000"/>
    <n v="343801000"/>
    <n v="1080135000"/>
    <n v="0.75855586206121628"/>
    <n v="170120000"/>
    <n v="276462000"/>
    <s v=" $-   "/>
    <n v="446582000"/>
    <n v="633553000"/>
    <n v="0.44493081149714592"/>
    <x v="2"/>
    <x v="7"/>
  </r>
  <r>
    <n v="967"/>
    <x v="236"/>
    <x v="0"/>
    <x v="0"/>
    <n v="22603400000"/>
    <n v="4796500000"/>
    <n v="17806900000"/>
    <n v="0.78779741100896328"/>
    <n v="6839500000"/>
    <n v="5278100000"/>
    <s v=" $-   "/>
    <n v="12117600000"/>
    <n v="5689300000"/>
    <n v="0.25170107152021376"/>
    <x v="3"/>
    <x v="3"/>
  </r>
  <r>
    <n v="968"/>
    <x v="236"/>
    <x v="1"/>
    <x v="1"/>
    <n v="23113100000"/>
    <n v="4908100000"/>
    <n v="18205000000"/>
    <n v="0.78764856293617036"/>
    <n v="6606700000"/>
    <n v="5531300000"/>
    <s v=" $-   "/>
    <n v="12138000000"/>
    <n v="6067000000"/>
    <n v="0.26249183363547079"/>
    <x v="3"/>
    <x v="3"/>
  </r>
  <r>
    <n v="969"/>
    <x v="236"/>
    <x v="2"/>
    <x v="2"/>
    <n v="19615600000"/>
    <n v="4932500000"/>
    <n v="14683100000"/>
    <n v="0.74854197679398027"/>
    <n v="6280300000"/>
    <n v="4733600000"/>
    <s v=" $-   "/>
    <n v="11013900000"/>
    <n v="3669200000"/>
    <n v="0.18705520096249922"/>
    <x v="3"/>
    <x v="3"/>
  </r>
  <r>
    <n v="970"/>
    <x v="236"/>
    <x v="3"/>
    <x v="3"/>
    <n v="19958700000"/>
    <n v="5037200000"/>
    <n v="14921500000"/>
    <n v="0.74761883288991771"/>
    <n v="6432400000"/>
    <n v="4796400000"/>
    <s v=" $-   "/>
    <n v="11228800000"/>
    <n v="3692700000"/>
    <n v="0.18501706022937367"/>
    <x v="3"/>
    <x v="3"/>
  </r>
  <r>
    <n v="971"/>
    <x v="237"/>
    <x v="0"/>
    <x v="1"/>
    <n v="45358000000"/>
    <n v="41171000000"/>
    <n v="4187000000"/>
    <n v="9.2310066581418937E-2"/>
    <n v="-318000000"/>
    <s v=" $-   "/>
    <s v=" $-   "/>
    <n v="-318000000"/>
    <n v="4505000000"/>
    <n v="9.9320957714184935E-2"/>
    <x v="0"/>
    <x v="30"/>
  </r>
  <r>
    <n v="972"/>
    <x v="237"/>
    <x v="1"/>
    <x v="2"/>
    <n v="39946000000"/>
    <n v="35263000000"/>
    <n v="4683000000"/>
    <n v="0.11723326490762531"/>
    <n v="-329000000"/>
    <s v=" $-   "/>
    <s v=" $-   "/>
    <n v="-329000000"/>
    <n v="5012000000"/>
    <n v="0.12546938366795174"/>
    <x v="0"/>
    <x v="30"/>
  </r>
  <r>
    <n v="973"/>
    <x v="237"/>
    <x v="2"/>
    <x v="3"/>
    <n v="40536000000"/>
    <n v="36044000000"/>
    <n v="4492000000"/>
    <n v="0.11081507795539769"/>
    <n v="-220000000"/>
    <s v=" $-   "/>
    <s v=" $-   "/>
    <n v="-220000000"/>
    <n v="4712000000"/>
    <n v="0.11624235247681074"/>
    <x v="0"/>
    <x v="30"/>
  </r>
  <r>
    <n v="974"/>
    <x v="237"/>
    <x v="3"/>
    <x v="28"/>
    <n v="47248000000"/>
    <n v="42186000000"/>
    <n v="5062000000"/>
    <n v="0.10713681002370468"/>
    <n v="-487000000"/>
    <s v=" $-   "/>
    <s v=" $-   "/>
    <n v="-487000000"/>
    <n v="5549000000"/>
    <n v="0.11744412461903149"/>
    <x v="0"/>
    <x v="30"/>
  </r>
  <r>
    <n v="975"/>
    <x v="238"/>
    <x v="0"/>
    <x v="0"/>
    <n v="3094500000"/>
    <n v="2144200000"/>
    <n v="950300000"/>
    <n v="0.30709322992405885"/>
    <n v="98200000"/>
    <s v=" $-   "/>
    <n v="332400000"/>
    <n v="430600000"/>
    <n v="519700000"/>
    <n v="0.16794312489901439"/>
    <x v="5"/>
    <x v="11"/>
  </r>
  <r>
    <n v="976"/>
    <x v="238"/>
    <x v="1"/>
    <x v="1"/>
    <n v="3276800000"/>
    <n v="2272400000"/>
    <n v="1004400000"/>
    <n v="0.3065185546875"/>
    <n v="99600000"/>
    <s v=" $-   "/>
    <n v="370900000"/>
    <n v="470500000"/>
    <n v="533900000"/>
    <n v="0.162933349609375"/>
    <x v="5"/>
    <x v="11"/>
  </r>
  <r>
    <n v="977"/>
    <x v="238"/>
    <x v="2"/>
    <x v="2"/>
    <n v="3350300000"/>
    <n v="2317500000"/>
    <n v="1032800000"/>
    <n v="0.30827090111333311"/>
    <n v="101100000"/>
    <s v=" $-   "/>
    <n v="388100000"/>
    <n v="489200000"/>
    <n v="543600000"/>
    <n v="0.16225412649613469"/>
    <x v="5"/>
    <x v="11"/>
  </r>
  <r>
    <n v="978"/>
    <x v="238"/>
    <x v="3"/>
    <x v="3"/>
    <n v="3253600000"/>
    <n v="2171600000"/>
    <n v="1082000000"/>
    <n v="0.33255470863044012"/>
    <n v="103700000"/>
    <s v=" $-   "/>
    <n v="401300000"/>
    <n v="505000000"/>
    <n v="577000000"/>
    <n v="0.17734202114580772"/>
    <x v="5"/>
    <x v="11"/>
  </r>
  <r>
    <n v="979"/>
    <x v="239"/>
    <x v="0"/>
    <x v="87"/>
    <n v="50521000000"/>
    <n v="33194000000"/>
    <n v="17327000000"/>
    <n v="0.34296629124522471"/>
    <n v="12244000000"/>
    <s v=" $-   "/>
    <n v="1523000000"/>
    <n v="13767000000"/>
    <n v="3560000000"/>
    <n v="7.0465746917123567E-2"/>
    <x v="1"/>
    <x v="83"/>
  </r>
  <r>
    <n v="980"/>
    <x v="239"/>
    <x v="1"/>
    <x v="25"/>
    <n v="53417000000"/>
    <n v="34941000000"/>
    <n v="18476000000"/>
    <n v="0.34588239698972234"/>
    <n v="12865000000"/>
    <s v=" $-   "/>
    <n v="1462000000"/>
    <n v="14327000000"/>
    <n v="4149000000"/>
    <n v="7.7671902203418394E-2"/>
    <x v="1"/>
    <x v="83"/>
  </r>
  <r>
    <n v="981"/>
    <x v="239"/>
    <x v="2"/>
    <x v="88"/>
    <n v="56223000000"/>
    <n v="36665000000"/>
    <n v="19558000000"/>
    <n v="0.34786475285915019"/>
    <n v="13281000000"/>
    <s v=" $-   "/>
    <n v="1485000000"/>
    <n v="14766000000"/>
    <n v="4792000000"/>
    <n v="8.5232022481902425E-2"/>
    <x v="1"/>
    <x v="83"/>
  </r>
  <r>
    <n v="982"/>
    <x v="239"/>
    <x v="3"/>
    <x v="89"/>
    <n v="59074000000"/>
    <n v="38504000000"/>
    <n v="20570000000"/>
    <n v="0.34820733317533936"/>
    <n v="14115000000"/>
    <s v=" $-   "/>
    <n v="1484000000"/>
    <n v="15599000000"/>
    <n v="4971000000"/>
    <n v="8.4148694857297632E-2"/>
    <x v="1"/>
    <x v="83"/>
  </r>
  <r>
    <n v="983"/>
    <x v="240"/>
    <x v="0"/>
    <x v="52"/>
    <n v="3598916000"/>
    <n v="2195857000"/>
    <n v="1403059000"/>
    <n v="0.38985600108477103"/>
    <n v="601300000"/>
    <n v="683688000"/>
    <s v=" $-   "/>
    <n v="1284988000"/>
    <n v="118071000"/>
    <n v="3.2807378666242837E-2"/>
    <x v="2"/>
    <x v="20"/>
  </r>
  <r>
    <n v="984"/>
    <x v="240"/>
    <x v="1"/>
    <x v="128"/>
    <n v="4607309000"/>
    <n v="2599828000"/>
    <n v="2007481000"/>
    <n v="0.43571659725883372"/>
    <n v="613341000"/>
    <n v="716471000"/>
    <s v=" $-   "/>
    <n v="1329812000"/>
    <n v="677669000"/>
    <n v="0.1470856415317488"/>
    <x v="2"/>
    <x v="20"/>
  </r>
  <r>
    <n v="985"/>
    <x v="240"/>
    <x v="2"/>
    <x v="129"/>
    <n v="5259312000"/>
    <n v="2974976000"/>
    <n v="2284336000"/>
    <n v="0.43434122181760659"/>
    <n v="591611000"/>
    <n v="825242000"/>
    <s v=" $-   "/>
    <n v="1416853000"/>
    <n v="867483000"/>
    <n v="0.16494229663499713"/>
    <x v="2"/>
    <x v="20"/>
  </r>
  <r>
    <n v="986"/>
    <x v="240"/>
    <x v="3"/>
    <x v="131"/>
    <n v="5885893000"/>
    <n v="3266971000"/>
    <n v="2618922000"/>
    <n v="0.44494896526321492"/>
    <n v="630954000"/>
    <n v="913712000"/>
    <s v=" $-   "/>
    <n v="1544666000"/>
    <n v="1074256000"/>
    <n v="0.18251368144137176"/>
    <x v="2"/>
    <x v="20"/>
  </r>
  <r>
    <n v="987"/>
    <x v="241"/>
    <x v="0"/>
    <x v="0"/>
    <n v="7810610000"/>
    <n v="7479746000"/>
    <n v="330864000"/>
    <n v="4.2360839934396877E-2"/>
    <n v="360586000"/>
    <s v=" $-   "/>
    <n v="116388000"/>
    <n v="476974000"/>
    <n v="-146110000"/>
    <n v="-1.8706605502003044E-2"/>
    <x v="6"/>
    <x v="95"/>
  </r>
  <r>
    <n v="988"/>
    <x v="241"/>
    <x v="1"/>
    <x v="1"/>
    <n v="9531778000"/>
    <n v="7567707000"/>
    <n v="1964071000"/>
    <n v="0.20605505079954656"/>
    <n v="2177616000"/>
    <s v=" $-   "/>
    <n v="167425000"/>
    <n v="2345041000"/>
    <n v="-380970000"/>
    <n v="-3.9968408832014343E-2"/>
    <x v="6"/>
    <x v="95"/>
  </r>
  <r>
    <n v="989"/>
    <x v="241"/>
    <x v="2"/>
    <x v="2"/>
    <n v="10681897000"/>
    <n v="8024286000"/>
    <n v="2657611000"/>
    <n v="0.24879578973659833"/>
    <n v="2856642000"/>
    <s v=" $-   "/>
    <n v="185993000"/>
    <n v="3042635000"/>
    <n v="-385024000"/>
    <n v="-3.6044534037353103E-2"/>
    <x v="6"/>
    <x v="95"/>
  </r>
  <r>
    <n v="990"/>
    <x v="241"/>
    <x v="3"/>
    <x v="3"/>
    <n v="10116502000"/>
    <n v="7677233000"/>
    <n v="2439269000"/>
    <n v="0.24111782906779433"/>
    <n v="2620072000"/>
    <s v=" $-   "/>
    <n v="224133000"/>
    <n v="2844205000"/>
    <n v="-404936000"/>
    <n v="-4.0027274249538031E-2"/>
    <x v="6"/>
    <x v="95"/>
  </r>
  <r>
    <n v="991"/>
    <x v="242"/>
    <x v="0"/>
    <x v="1"/>
    <n v="17699000000"/>
    <n v="8307000000"/>
    <n v="9392000000"/>
    <n v="0.53065144923442009"/>
    <n v="7161000000"/>
    <s v=" $-   "/>
    <n v="867000000"/>
    <n v="8028000000"/>
    <n v="1364000000"/>
    <n v="7.706650093225606E-2"/>
    <x v="0"/>
    <x v="0"/>
  </r>
  <r>
    <n v="992"/>
    <x v="242"/>
    <x v="1"/>
    <x v="2"/>
    <n v="18605000000"/>
    <n v="7677000000"/>
    <n v="10928000000"/>
    <n v="0.58736898683149685"/>
    <n v="7639000000"/>
    <s v=" $-   "/>
    <n v="938000000"/>
    <n v="8577000000"/>
    <n v="2351000000"/>
    <n v="0.12636388067723731"/>
    <x v="0"/>
    <x v="0"/>
  </r>
  <r>
    <n v="993"/>
    <x v="242"/>
    <x v="2"/>
    <x v="3"/>
    <n v="19820000000"/>
    <n v="6025000000"/>
    <n v="13795000000"/>
    <n v="0.69601412714429867"/>
    <n v="8625000000"/>
    <s v=" $-   "/>
    <n v="1015000000"/>
    <n v="9640000000"/>
    <n v="4155000000"/>
    <n v="0.20963673057517659"/>
    <x v="0"/>
    <x v="0"/>
  </r>
  <r>
    <n v="994"/>
    <x v="242"/>
    <x v="3"/>
    <x v="28"/>
    <n v="20425000000"/>
    <n v="6132000000"/>
    <n v="14293000000"/>
    <n v="0.6997796817625459"/>
    <n v="9312000000"/>
    <s v=" $-   "/>
    <n v="1221000000"/>
    <n v="10533000000"/>
    <n v="3760000000"/>
    <n v="0.18408812729498164"/>
    <x v="0"/>
    <x v="0"/>
  </r>
  <r>
    <n v="995"/>
    <x v="243"/>
    <x v="0"/>
    <x v="0"/>
    <n v="6376000000"/>
    <n v="3851000000"/>
    <n v="2525000000"/>
    <n v="0.39601631116687575"/>
    <n v="1201000000"/>
    <s v=" $-   "/>
    <n v="749000000"/>
    <n v="1950000000"/>
    <n v="575000000"/>
    <n v="9.0181932245922206E-2"/>
    <x v="10"/>
    <x v="96"/>
  </r>
  <r>
    <n v="996"/>
    <x v="243"/>
    <x v="1"/>
    <x v="1"/>
    <n v="6313000000"/>
    <n v="3685000000"/>
    <n v="2628000000"/>
    <n v="0.4162838587042611"/>
    <n v="1162000000"/>
    <s v=" $-   "/>
    <n v="800000000"/>
    <n v="1962000000"/>
    <n v="666000000"/>
    <n v="0.10549659432916204"/>
    <x v="10"/>
    <x v="96"/>
  </r>
  <r>
    <n v="997"/>
    <x v="243"/>
    <x v="2"/>
    <x v="2"/>
    <n v="6777000000"/>
    <n v="3775000000"/>
    <n v="3002000000"/>
    <n v="0.4429688652796222"/>
    <n v="1181000000"/>
    <s v=" $-   "/>
    <n v="808000000"/>
    <n v="1989000000"/>
    <n v="1013000000"/>
    <n v="0.14947616939648811"/>
    <x v="10"/>
    <x v="96"/>
  </r>
  <r>
    <n v="998"/>
    <x v="243"/>
    <x v="3"/>
    <x v="3"/>
    <n v="8229000000"/>
    <n v="4265000000"/>
    <n v="3964000000"/>
    <n v="0.48171102199538218"/>
    <n v="1467000000"/>
    <s v=" $-   "/>
    <n v="1166000000"/>
    <n v="2633000000"/>
    <n v="1331000000"/>
    <n v="0.16174504800097217"/>
    <x v="10"/>
    <x v="96"/>
  </r>
  <r>
    <n v="999"/>
    <x v="244"/>
    <x v="0"/>
    <x v="0"/>
    <n v="45352000000"/>
    <n v="39595000000"/>
    <n v="5757000000"/>
    <n v="0.12694037749162113"/>
    <n v="909000000"/>
    <n v="172000000"/>
    <s v=" $-   "/>
    <n v="1081000000"/>
    <n v="4676000000"/>
    <n v="0.10310460398659375"/>
    <x v="8"/>
    <x v="63"/>
  </r>
  <r>
    <n v="1000"/>
    <x v="244"/>
    <x v="1"/>
    <x v="1"/>
    <n v="44062000000"/>
    <n v="37940000000"/>
    <n v="6122000000"/>
    <n v="0.13894058372293583"/>
    <n v="870000000"/>
    <n v="150000000"/>
    <s v=" $-   "/>
    <n v="1020000000"/>
    <n v="5102000000"/>
    <n v="0.11579138486677863"/>
    <x v="8"/>
    <x v="63"/>
  </r>
  <r>
    <n v="1001"/>
    <x v="244"/>
    <x v="2"/>
    <x v="2"/>
    <n v="45608000000"/>
    <n v="38939000000"/>
    <n v="6669000000"/>
    <n v="0.14622434660585859"/>
    <n v="806000000"/>
    <n v="127000000"/>
    <s v=" $-   "/>
    <n v="933000000"/>
    <n v="5736000000"/>
    <n v="0.12576740922645149"/>
    <x v="8"/>
    <x v="63"/>
  </r>
  <r>
    <n v="1002"/>
    <x v="244"/>
    <x v="3"/>
    <x v="3"/>
    <n v="32735000000"/>
    <n v="25683000000"/>
    <n v="7052000000"/>
    <n v="0.21542691308996487"/>
    <n v="828000000"/>
    <n v="102000000"/>
    <s v=" $-   "/>
    <n v="930000000"/>
    <n v="6122000000"/>
    <n v="0.18701695433022758"/>
    <x v="8"/>
    <x v="63"/>
  </r>
  <r>
    <n v="1003"/>
    <x v="245"/>
    <x v="0"/>
    <x v="92"/>
    <n v="27686000000"/>
    <n v="16538000000"/>
    <n v="11148000000"/>
    <n v="0.40265838329841797"/>
    <n v="8482000000"/>
    <s v=" $-   "/>
    <s v=" $-   "/>
    <n v="8482000000"/>
    <n v="2666000000"/>
    <n v="9.6294155891064076E-2"/>
    <x v="1"/>
    <x v="91"/>
  </r>
  <r>
    <n v="1004"/>
    <x v="245"/>
    <x v="1"/>
    <x v="46"/>
    <n v="27931000000"/>
    <n v="16725000000"/>
    <n v="11206000000"/>
    <n v="0.40120296444810422"/>
    <n v="8440000000"/>
    <s v=" $-   "/>
    <s v=" $-   "/>
    <n v="8440000000"/>
    <n v="2766000000"/>
    <n v="9.9029751888582582E-2"/>
    <x v="1"/>
    <x v="91"/>
  </r>
  <r>
    <n v="1005"/>
    <x v="245"/>
    <x v="2"/>
    <x v="26"/>
    <n v="28105000000"/>
    <n v="16863000000"/>
    <n v="11242000000"/>
    <n v="0.4"/>
    <n v="8355000000"/>
    <s v=" $-   "/>
    <s v=" $-   "/>
    <n v="8355000000"/>
    <n v="2887000000"/>
    <n v="0.10272193559864792"/>
    <x v="1"/>
    <x v="91"/>
  </r>
  <r>
    <n v="1006"/>
    <x v="245"/>
    <x v="3"/>
    <x v="47"/>
    <n v="27079000000"/>
    <n v="16496000000"/>
    <n v="10583000000"/>
    <n v="0.39081945418959341"/>
    <n v="8256000000"/>
    <s v=" $-   "/>
    <s v=" $-   "/>
    <n v="8256000000"/>
    <n v="2327000000"/>
    <n v="8.5933749399903989E-2"/>
    <x v="1"/>
    <x v="91"/>
  </r>
  <r>
    <n v="1007"/>
    <x v="246"/>
    <x v="0"/>
    <x v="1"/>
    <n v="8312000000"/>
    <n v="0"/>
    <n v="8312000000"/>
    <n v="1"/>
    <n v="3456000000"/>
    <n v="0"/>
    <n v="258000000"/>
    <n v="3714000000"/>
    <n v="4598000000"/>
    <n v="0.55317613089509143"/>
    <x v="2"/>
    <x v="16"/>
  </r>
  <r>
    <n v="1008"/>
    <x v="246"/>
    <x v="1"/>
    <x v="2"/>
    <n v="9441000000"/>
    <n v="0"/>
    <n v="9441000000"/>
    <n v="1"/>
    <n v="4014000000"/>
    <n v="0"/>
    <n v="321000000"/>
    <n v="4335000000"/>
    <n v="5106000000"/>
    <n v="0.54083253892596128"/>
    <x v="2"/>
    <x v="16"/>
  </r>
  <r>
    <n v="1009"/>
    <x v="246"/>
    <x v="2"/>
    <x v="3"/>
    <n v="9667000000"/>
    <n v="0"/>
    <n v="9667000000"/>
    <n v="1"/>
    <n v="4162000000"/>
    <n v="0"/>
    <n v="366000000"/>
    <n v="4528000000"/>
    <n v="5139000000"/>
    <n v="0.53160235853936066"/>
    <x v="2"/>
    <x v="16"/>
  </r>
  <r>
    <n v="1010"/>
    <x v="246"/>
    <x v="3"/>
    <x v="28"/>
    <n v="10776000000"/>
    <n v="0"/>
    <n v="10776000000"/>
    <n v="1"/>
    <n v="4525000000"/>
    <n v="0"/>
    <n v="373000000"/>
    <n v="4898000000"/>
    <n v="5878000000"/>
    <n v="0.54547141796585008"/>
    <x v="2"/>
    <x v="16"/>
  </r>
  <r>
    <n v="1011"/>
    <x v="247"/>
    <x v="0"/>
    <x v="0"/>
    <n v="475888000"/>
    <n v="117275000"/>
    <n v="358613000"/>
    <n v="0.75356596510103224"/>
    <n v="47115000"/>
    <s v=" $-   "/>
    <n v="121211000"/>
    <n v="168326000"/>
    <n v="190287000"/>
    <n v="0.39985668896883303"/>
    <x v="7"/>
    <x v="70"/>
  </r>
  <r>
    <n v="1012"/>
    <x v="247"/>
    <x v="1"/>
    <x v="1"/>
    <n v="635490000"/>
    <n v="172050000"/>
    <n v="463440000"/>
    <n v="0.72926403247887461"/>
    <n v="43720000"/>
    <s v=" $-   "/>
    <n v="186979000"/>
    <n v="230699000"/>
    <n v="232741000"/>
    <n v="0.36623865049017296"/>
    <x v="7"/>
    <x v="70"/>
  </r>
  <r>
    <n v="1013"/>
    <x v="247"/>
    <x v="2"/>
    <x v="2"/>
    <n v="992332000"/>
    <n v="275379000"/>
    <n v="716953000"/>
    <n v="0.72249307691377485"/>
    <n v="57664000"/>
    <s v=" $-   "/>
    <n v="301812000"/>
    <n v="359476000"/>
    <n v="357477000"/>
    <n v="0.36023931506794099"/>
    <x v="7"/>
    <x v="70"/>
  </r>
  <r>
    <n v="1014"/>
    <x v="247"/>
    <x v="3"/>
    <x v="3"/>
    <n v="1042779000"/>
    <n v="280901000"/>
    <n v="761878000"/>
    <n v="0.73062269186471918"/>
    <n v="53992000"/>
    <s v=" $-   "/>
    <n v="294520000"/>
    <n v="348512000"/>
    <n v="413366000"/>
    <n v="0.39640805961761794"/>
    <x v="7"/>
    <x v="70"/>
  </r>
  <r>
    <n v="1015"/>
    <x v="248"/>
    <x v="0"/>
    <x v="0"/>
    <n v="797517000"/>
    <n v="337533000"/>
    <n v="459984000"/>
    <n v="0.57677015035416179"/>
    <n v="20412000"/>
    <s v=" $-   "/>
    <n v="277621000"/>
    <n v="298033000"/>
    <n v="161951000"/>
    <n v="0.20306902548785793"/>
    <x v="7"/>
    <x v="77"/>
  </r>
  <r>
    <n v="1016"/>
    <x v="248"/>
    <x v="1"/>
    <x v="1"/>
    <n v="1029475000"/>
    <n v="423256000"/>
    <n v="606219000"/>
    <n v="0.58886228417397213"/>
    <n v="27772000"/>
    <s v=" $-   "/>
    <n v="357165000"/>
    <n v="384937000"/>
    <n v="221282000"/>
    <n v="0.21494645328929796"/>
    <x v="7"/>
    <x v="77"/>
  </r>
  <r>
    <n v="1017"/>
    <x v="248"/>
    <x v="2"/>
    <x v="2"/>
    <n v="1105247000"/>
    <n v="441929000"/>
    <n v="663318000"/>
    <n v="0.60015363081736472"/>
    <n v="29412000"/>
    <s v=" $-   "/>
    <n v="378716000"/>
    <n v="408128000"/>
    <n v="255190000"/>
    <n v="0.23088956586174855"/>
    <x v="7"/>
    <x v="77"/>
  </r>
  <r>
    <n v="1018"/>
    <x v="248"/>
    <x v="3"/>
    <x v="3"/>
    <n v="1288149000"/>
    <n v="497359000"/>
    <n v="790790000"/>
    <n v="0.61389637378905704"/>
    <n v="29870000"/>
    <s v=" $-   "/>
    <n v="464472000"/>
    <n v="494342000"/>
    <n v="296448000"/>
    <n v="0.23013486793841395"/>
    <x v="7"/>
    <x v="77"/>
  </r>
  <r>
    <n v="1019"/>
    <x v="249"/>
    <x v="0"/>
    <x v="0"/>
    <n v="11814000000"/>
    <n v="10190000000"/>
    <n v="1624000000"/>
    <n v="0.13746402573218219"/>
    <n v="582000000"/>
    <s v=" $-   "/>
    <n v="102000000"/>
    <n v="684000000"/>
    <n v="940000000"/>
    <n v="7.9566615879465036E-2"/>
    <x v="1"/>
    <x v="43"/>
  </r>
  <r>
    <n v="1020"/>
    <x v="249"/>
    <x v="1"/>
    <x v="1"/>
    <n v="12784000000"/>
    <n v="11020000000"/>
    <n v="1764000000"/>
    <n v="0.13798498122653313"/>
    <n v="649000000"/>
    <s v=" $-   "/>
    <n v="127000000"/>
    <n v="776000000"/>
    <n v="988000000"/>
    <n v="7.7284105131414274E-2"/>
    <x v="1"/>
    <x v="43"/>
  </r>
  <r>
    <n v="1021"/>
    <x v="249"/>
    <x v="2"/>
    <x v="2"/>
    <n v="13796000000"/>
    <n v="11830000000"/>
    <n v="1966000000"/>
    <n v="0.14250507393447376"/>
    <n v="659000000"/>
    <s v=" $-   "/>
    <n v="148000000"/>
    <n v="807000000"/>
    <n v="1159000000"/>
    <n v="8.400985792983473E-2"/>
    <x v="1"/>
    <x v="43"/>
  </r>
  <r>
    <n v="1022"/>
    <x v="249"/>
    <x v="3"/>
    <x v="3"/>
    <n v="14486000000"/>
    <n v="12363000000"/>
    <n v="2123000000"/>
    <n v="0.14655529476736162"/>
    <n v="634000000"/>
    <s v=" $-   "/>
    <n v="139000000"/>
    <n v="773000000"/>
    <n v="1350000000"/>
    <n v="9.319342813751208E-2"/>
    <x v="1"/>
    <x v="43"/>
  </r>
  <r>
    <n v="1023"/>
    <x v="250"/>
    <x v="0"/>
    <x v="1"/>
    <n v="6761000000"/>
    <n v="4802000000"/>
    <n v="1959000000"/>
    <n v="0.28975003697677859"/>
    <n v="1347000000"/>
    <s v=" $-   "/>
    <s v=" $-   "/>
    <n v="1347000000"/>
    <n v="612000000"/>
    <n v="9.0519153971306027E-2"/>
    <x v="0"/>
    <x v="18"/>
  </r>
  <r>
    <n v="1024"/>
    <x v="250"/>
    <x v="1"/>
    <x v="2"/>
    <n v="7006000000"/>
    <n v="4946000000"/>
    <n v="2060000000"/>
    <n v="0.29403368541250352"/>
    <n v="1338000000"/>
    <s v=" $-   "/>
    <s v=" $-   "/>
    <n v="1338000000"/>
    <n v="722000000"/>
    <n v="0.10305452469312018"/>
    <x v="0"/>
    <x v="18"/>
  </r>
  <r>
    <n v="1025"/>
    <x v="250"/>
    <x v="2"/>
    <x v="3"/>
    <n v="7142000000"/>
    <n v="4889000000"/>
    <n v="2253000000"/>
    <n v="0.31545785494259315"/>
    <n v="1339000000"/>
    <s v=" $-   "/>
    <s v=" $-   "/>
    <n v="1339000000"/>
    <n v="914000000"/>
    <n v="0.12797535704284513"/>
    <x v="0"/>
    <x v="18"/>
  </r>
  <r>
    <n v="1026"/>
    <x v="250"/>
    <x v="3"/>
    <x v="28"/>
    <n v="7357000000"/>
    <n v="4901000000"/>
    <n v="2456000000"/>
    <n v="0.33383172488786195"/>
    <n v="1403000000"/>
    <s v=" $-   "/>
    <s v=" $-   "/>
    <n v="1403000000"/>
    <n v="1053000000"/>
    <n v="0.14312899279597663"/>
    <x v="0"/>
    <x v="18"/>
  </r>
  <r>
    <n v="1027"/>
    <x v="251"/>
    <x v="0"/>
    <x v="0"/>
    <n v="6420881000"/>
    <n v="3011684000"/>
    <n v="3409197000"/>
    <n v="0.53095470855167692"/>
    <n v="2388182000"/>
    <s v=" $-   "/>
    <s v=" $-   "/>
    <n v="2388182000"/>
    <n v="1021015000"/>
    <n v="0.15901478317383549"/>
    <x v="1"/>
    <x v="81"/>
  </r>
  <r>
    <n v="1028"/>
    <x v="251"/>
    <x v="1"/>
    <x v="1"/>
    <n v="6484892000"/>
    <n v="3006009000"/>
    <n v="3478883000"/>
    <n v="0.53645966656036825"/>
    <n v="2310780000"/>
    <s v=" $-   "/>
    <s v=" $-   "/>
    <n v="2310780000"/>
    <n v="1168103000"/>
    <n v="0.18012682400878843"/>
    <x v="1"/>
    <x v="81"/>
  </r>
  <r>
    <n v="1029"/>
    <x v="251"/>
    <x v="2"/>
    <x v="2"/>
    <n v="6023819000"/>
    <n v="3022797000"/>
    <n v="3001022000"/>
    <n v="0.49819259177608088"/>
    <n v="2347308000"/>
    <s v=" $-   "/>
    <s v=" $-   "/>
    <n v="2347308000"/>
    <n v="653714000"/>
    <n v="0.10852152098195514"/>
    <x v="1"/>
    <x v="81"/>
  </r>
  <r>
    <n v="1030"/>
    <x v="251"/>
    <x v="3"/>
    <x v="3"/>
    <n v="5702613000"/>
    <n v="2896255000"/>
    <n v="2806358000"/>
    <n v="0.49211791156089324"/>
    <n v="2265436000"/>
    <s v=" $-   "/>
    <s v=" $-   "/>
    <n v="2265436000"/>
    <n v="540922000"/>
    <n v="9.4855112910520137E-2"/>
    <x v="1"/>
    <x v="81"/>
  </r>
  <r>
    <n v="1031"/>
    <x v="252"/>
    <x v="0"/>
    <x v="0"/>
    <n v="27567000000"/>
    <n v="16750700000"/>
    <n v="10816300000"/>
    <n v="0.39236405847571376"/>
    <n v="2211700000"/>
    <s v=" $-   "/>
    <s v=" $-   "/>
    <n v="2211700000"/>
    <n v="8604600000"/>
    <n v="0.31213407334856896"/>
    <x v="1"/>
    <x v="51"/>
  </r>
  <r>
    <n v="1032"/>
    <x v="252"/>
    <x v="1"/>
    <x v="1"/>
    <n v="28105700000"/>
    <n v="17203000000"/>
    <n v="10902700000"/>
    <n v="0.38791775333829082"/>
    <n v="2138400000"/>
    <s v=" $-   "/>
    <s v=" $-   "/>
    <n v="2138400000"/>
    <n v="8764300000"/>
    <n v="0.31183354266216462"/>
    <x v="1"/>
    <x v="51"/>
  </r>
  <r>
    <n v="1033"/>
    <x v="252"/>
    <x v="2"/>
    <x v="2"/>
    <n v="27441300000"/>
    <n v="16985600000"/>
    <n v="10455700000"/>
    <n v="0.38102057847113657"/>
    <n v="2506500000"/>
    <s v=" $-   "/>
    <s v=" $-   "/>
    <n v="2506500000"/>
    <n v="7949200000"/>
    <n v="0.28968015363703614"/>
    <x v="1"/>
    <x v="51"/>
  </r>
  <r>
    <n v="1034"/>
    <x v="252"/>
    <x v="3"/>
    <x v="3"/>
    <n v="25413000000"/>
    <n v="15623800000"/>
    <n v="9789200000"/>
    <n v="0.3852044229331445"/>
    <n v="2643700000"/>
    <s v=" $-   "/>
    <s v=" $-   "/>
    <n v="2643700000"/>
    <n v="7145500000"/>
    <n v="0.28117498917876677"/>
    <x v="1"/>
    <x v="51"/>
  </r>
  <r>
    <n v="1035"/>
    <x v="253"/>
    <x v="0"/>
    <x v="93"/>
    <n v="1581623000"/>
    <n v="743164000"/>
    <n v="838459000"/>
    <n v="0.53012569999298187"/>
    <n v="261471000"/>
    <n v="254723000"/>
    <n v="111537000"/>
    <n v="627731000"/>
    <n v="210728000"/>
    <n v="0.13323529058441866"/>
    <x v="2"/>
    <x v="7"/>
  </r>
  <r>
    <n v="1036"/>
    <x v="253"/>
    <x v="1"/>
    <x v="94"/>
    <n v="1931217000"/>
    <n v="802474000"/>
    <n v="1128743000"/>
    <n v="0.58447238192290141"/>
    <n v="267278000"/>
    <n v="305043000"/>
    <n v="94534000"/>
    <n v="666855000"/>
    <n v="461888000"/>
    <n v="0.23916939422136405"/>
    <x v="2"/>
    <x v="7"/>
  </r>
  <r>
    <n v="1037"/>
    <x v="253"/>
    <x v="2"/>
    <x v="95"/>
    <n v="2147036000"/>
    <n v="917472000"/>
    <n v="1229564000"/>
    <n v="0.57267973149961149"/>
    <n v="274815000"/>
    <n v="349543000"/>
    <n v="176746000"/>
    <n v="801104000"/>
    <n v="428460000"/>
    <n v="0.19955883366650581"/>
    <x v="2"/>
    <x v="7"/>
  </r>
  <r>
    <n v="1038"/>
    <x v="253"/>
    <x v="3"/>
    <x v="96"/>
    <n v="2173334000"/>
    <n v="967870000"/>
    <n v="1205464000"/>
    <n v="0.5546611795517854"/>
    <n v="301670000"/>
    <n v="372596000"/>
    <n v="174896000"/>
    <n v="849162000"/>
    <n v="356302000"/>
    <n v="0.16394258774767248"/>
    <x v="2"/>
    <x v="7"/>
  </r>
  <r>
    <n v="1039"/>
    <x v="254"/>
    <x v="0"/>
    <x v="93"/>
    <n v="122196000000"/>
    <n v="115315000000"/>
    <n v="6881000000"/>
    <n v="5.6311172215129823E-2"/>
    <n v="4110000000"/>
    <n v="433000000"/>
    <s v=" $-   "/>
    <n v="4543000000"/>
    <n v="2338000000"/>
    <n v="1.9133195849291303E-2"/>
    <x v="3"/>
    <x v="4"/>
  </r>
  <r>
    <n v="1040"/>
    <x v="254"/>
    <x v="1"/>
    <x v="94"/>
    <n v="137392000000"/>
    <n v="129040000000"/>
    <n v="8352000000"/>
    <n v="6.0789565622452524E-2"/>
    <n v="5388000000"/>
    <n v="457000000"/>
    <s v=" $-   "/>
    <n v="5845000000"/>
    <n v="2507000000"/>
    <n v="1.8247059508559451E-2"/>
    <x v="3"/>
    <x v="4"/>
  </r>
  <r>
    <n v="1041"/>
    <x v="254"/>
    <x v="2"/>
    <x v="95"/>
    <n v="179045000000"/>
    <n v="167634000000"/>
    <n v="11411000000"/>
    <n v="6.3732581194671734E-2"/>
    <n v="7901000000"/>
    <n v="392000000"/>
    <s v=" $-   "/>
    <n v="8293000000"/>
    <n v="3118000000"/>
    <n v="1.7414616437208524E-2"/>
    <x v="3"/>
    <x v="4"/>
  </r>
  <r>
    <n v="1042"/>
    <x v="254"/>
    <x v="3"/>
    <x v="96"/>
    <n v="190884000000"/>
    <n v="179468000000"/>
    <n v="11416000000"/>
    <n v="5.980595544938283E-2"/>
    <n v="7276000000"/>
    <n v="392000000"/>
    <s v=" $-   "/>
    <n v="7668000000"/>
    <n v="3748000000"/>
    <n v="1.9634961547327173E-2"/>
    <x v="3"/>
    <x v="4"/>
  </r>
  <r>
    <n v="1043"/>
    <x v="255"/>
    <x v="0"/>
    <x v="0"/>
    <n v="2730300000"/>
    <n v="795000000"/>
    <n v="1935300000"/>
    <n v="0.70882320624107242"/>
    <n v="752200000"/>
    <s v=" $-   "/>
    <n v="93500000"/>
    <n v="845700000"/>
    <n v="1089600000"/>
    <n v="0.39907702450280191"/>
    <x v="6"/>
    <x v="97"/>
  </r>
  <r>
    <n v="1044"/>
    <x v="255"/>
    <x v="1"/>
    <x v="1"/>
    <n v="2972500000"/>
    <n v="822400000"/>
    <n v="2150100000"/>
    <n v="0.72333052985702273"/>
    <n v="822100000"/>
    <s v=" $-   "/>
    <n v="93400000"/>
    <n v="915500000"/>
    <n v="1234600000"/>
    <n v="0.41534062237174096"/>
    <x v="6"/>
    <x v="97"/>
  </r>
  <r>
    <n v="1045"/>
    <x v="255"/>
    <x v="2"/>
    <x v="2"/>
    <n v="3334300000"/>
    <n v="930300000"/>
    <n v="2404000000"/>
    <n v="0.72099091263533577"/>
    <n v="869300000"/>
    <s v=" $-   "/>
    <n v="95600000"/>
    <n v="964900000"/>
    <n v="1439100000"/>
    <n v="0.43160483459796661"/>
    <x v="6"/>
    <x v="97"/>
  </r>
  <r>
    <n v="1046"/>
    <x v="255"/>
    <x v="3"/>
    <x v="3"/>
    <n v="3484500000"/>
    <n v="976300000"/>
    <n v="2508200000"/>
    <n v="0.71981632945903284"/>
    <n v="921300000"/>
    <s v=" $-   "/>
    <n v="113500000"/>
    <n v="1034800000"/>
    <n v="1473400000"/>
    <n v="0.42284402353278805"/>
    <x v="6"/>
    <x v="97"/>
  </r>
  <r>
    <n v="1047"/>
    <x v="256"/>
    <x v="0"/>
    <x v="0"/>
    <n v="35015000000"/>
    <n v="21939000000"/>
    <n v="13076000000"/>
    <n v="0.37343995430529775"/>
    <n v="9176000000"/>
    <s v=" $-   "/>
    <n v="217000000"/>
    <n v="9393000000"/>
    <n v="3683000000"/>
    <n v="0.1051834927888048"/>
    <x v="4"/>
    <x v="40"/>
  </r>
  <r>
    <n v="1048"/>
    <x v="256"/>
    <x v="1"/>
    <x v="1"/>
    <n v="35299000000"/>
    <n v="22189000000"/>
    <n v="13110000000"/>
    <n v="0.37139862319045869"/>
    <n v="8679000000"/>
    <s v=" $-   "/>
    <n v="217000000"/>
    <n v="8896000000"/>
    <n v="4214000000"/>
    <n v="0.11938015241224964"/>
    <x v="4"/>
    <x v="40"/>
  </r>
  <r>
    <n v="1049"/>
    <x v="256"/>
    <x v="2"/>
    <x v="2"/>
    <n v="34244000000"/>
    <n v="21647000000"/>
    <n v="12597000000"/>
    <n v="0.36786006307674335"/>
    <n v="8457000000"/>
    <s v=" $-   "/>
    <n v="206000000"/>
    <n v="8663000000"/>
    <n v="3934000000"/>
    <n v="0.11488143908421913"/>
    <x v="4"/>
    <x v="40"/>
  </r>
  <r>
    <n v="1050"/>
    <x v="256"/>
    <x v="3"/>
    <x v="3"/>
    <n v="29636000000"/>
    <n v="18124000000"/>
    <n v="11512000000"/>
    <n v="0.38844648400593873"/>
    <n v="7577000000"/>
    <s v=" $-   "/>
    <n v="181000000"/>
    <n v="7758000000"/>
    <n v="3754000000"/>
    <n v="0.12667026589283303"/>
    <x v="4"/>
    <x v="40"/>
  </r>
  <r>
    <n v="1051"/>
    <x v="257"/>
    <x v="0"/>
    <x v="0"/>
    <n v="68150000000"/>
    <n v="37987000000"/>
    <n v="30163000000"/>
    <n v="0.44259721203228175"/>
    <n v="9098000000"/>
    <s v=" $-   "/>
    <n v="17755000000"/>
    <n v="26853000000"/>
    <n v="3310000000"/>
    <n v="4.8569332355099047E-2"/>
    <x v="6"/>
    <x v="12"/>
  </r>
  <r>
    <n v="1052"/>
    <x v="257"/>
    <x v="1"/>
    <x v="1"/>
    <n v="68199000000"/>
    <n v="38107000000"/>
    <n v="30092000000"/>
    <n v="0.44123814132172023"/>
    <n v="9438000000"/>
    <s v=" $-   "/>
    <n v="16602000000"/>
    <n v="26040000000"/>
    <n v="4052000000"/>
    <n v="5.9414360914382909E-2"/>
    <x v="6"/>
    <x v="12"/>
  </r>
  <r>
    <n v="1053"/>
    <x v="257"/>
    <x v="2"/>
    <x v="2"/>
    <n v="73316000000"/>
    <n v="39102000000"/>
    <n v="34214000000"/>
    <n v="0.46666484805499486"/>
    <n v="8319000000"/>
    <s v=" $-   "/>
    <n v="17091000000"/>
    <n v="25410000000"/>
    <n v="8804000000"/>
    <n v="0.12008292869223634"/>
    <x v="6"/>
    <x v="12"/>
  </r>
  <r>
    <n v="1054"/>
    <x v="257"/>
    <x v="3"/>
    <x v="3"/>
    <n v="69951000000"/>
    <n v="38714000000"/>
    <n v="31237000000"/>
    <n v="0.44655544595502561"/>
    <n v="6998000000"/>
    <s v=" $-   "/>
    <n v="16769000000"/>
    <n v="23767000000"/>
    <n v="7470000000"/>
    <n v="0.10678903804091436"/>
    <x v="6"/>
    <x v="12"/>
  </r>
  <r>
    <n v="1055"/>
    <x v="258"/>
    <x v="0"/>
    <x v="0"/>
    <n v="5787980000"/>
    <n v="4297922000"/>
    <n v="1490058000"/>
    <n v="0.25744007408456837"/>
    <n v="1110550000"/>
    <s v=" $-   "/>
    <s v=" $-   "/>
    <n v="1110550000"/>
    <n v="379508000"/>
    <n v="6.5568298439179121E-2"/>
    <x v="1"/>
    <x v="98"/>
  </r>
  <r>
    <n v="1056"/>
    <x v="258"/>
    <x v="1"/>
    <x v="1"/>
    <n v="7348754000"/>
    <n v="5427945000"/>
    <n v="1920809000"/>
    <n v="0.26137886776452168"/>
    <n v="1373878000"/>
    <s v=" $-   "/>
    <s v=" $-   "/>
    <n v="1373878000"/>
    <n v="546931000"/>
    <n v="7.4424997761525294E-2"/>
    <x v="1"/>
    <x v="98"/>
  </r>
  <r>
    <n v="1057"/>
    <x v="258"/>
    <x v="2"/>
    <x v="2"/>
    <n v="7803446000"/>
    <n v="5649254000"/>
    <n v="2154192000"/>
    <n v="0.27605650119190928"/>
    <n v="1381396000"/>
    <s v=" $-   "/>
    <s v=" $-   "/>
    <n v="1381396000"/>
    <n v="772796000"/>
    <n v="9.9032658135905602E-2"/>
    <x v="1"/>
    <x v="98"/>
  </r>
  <r>
    <n v="1058"/>
    <x v="258"/>
    <x v="3"/>
    <x v="3"/>
    <n v="8071563000"/>
    <n v="5660877000"/>
    <n v="2410686000"/>
    <n v="0.29866408773616704"/>
    <n v="1573120000"/>
    <s v=" $-   "/>
    <s v=" $-   "/>
    <n v="1573120000"/>
    <n v="837566000"/>
    <n v="0.10376751070393678"/>
    <x v="1"/>
    <x v="98"/>
  </r>
  <r>
    <n v="1059"/>
    <x v="259"/>
    <x v="0"/>
    <x v="0"/>
    <n v="3901300000"/>
    <n v="1503800000"/>
    <n v="2397500000"/>
    <n v="0.61453874349575788"/>
    <n v="1457300000"/>
    <n v="100100000"/>
    <s v=" $-   "/>
    <n v="1557400000"/>
    <n v="840100000"/>
    <n v="0.21533847691795044"/>
    <x v="4"/>
    <x v="40"/>
  </r>
  <r>
    <n v="1060"/>
    <x v="259"/>
    <x v="1"/>
    <x v="1"/>
    <n v="4200700000"/>
    <n v="1528500000"/>
    <n v="2672200000"/>
    <n v="0.63613207322589094"/>
    <n v="1548600000"/>
    <n v="100200000"/>
    <s v=" $-   "/>
    <n v="1648800000"/>
    <n v="1023400000"/>
    <n v="0.24362606232294617"/>
    <x v="4"/>
    <x v="40"/>
  </r>
  <r>
    <n v="1061"/>
    <x v="259"/>
    <x v="2"/>
    <x v="2"/>
    <n v="4409300000"/>
    <n v="1700600000"/>
    <n v="2708700000"/>
    <n v="0.61431519742362739"/>
    <n v="1617600000"/>
    <n v="115100000"/>
    <s v=" $-   "/>
    <n v="1732700000"/>
    <n v="976000000"/>
    <n v="0.22135032771641758"/>
    <x v="4"/>
    <x v="40"/>
  </r>
  <r>
    <n v="1062"/>
    <x v="259"/>
    <x v="3"/>
    <x v="3"/>
    <n v="4071300000"/>
    <n v="1455300000"/>
    <n v="2616000000"/>
    <n v="0.64254660673494945"/>
    <n v="1532400000"/>
    <n v="108400000"/>
    <s v=" $-   "/>
    <n v="1640800000"/>
    <n v="975200000"/>
    <n v="0.23953037113452705"/>
    <x v="4"/>
    <x v="40"/>
  </r>
  <r>
    <n v="1063"/>
    <x v="260"/>
    <x v="0"/>
    <x v="56"/>
    <n v="4123400000"/>
    <n v="2457600000"/>
    <n v="1665800000"/>
    <n v="0.40398700101857687"/>
    <n v="1090300000"/>
    <s v=" $-   "/>
    <s v=" $-   "/>
    <n v="1090300000"/>
    <n v="575500000"/>
    <n v="0.13956928748120484"/>
    <x v="4"/>
    <x v="40"/>
  </r>
  <r>
    <n v="1064"/>
    <x v="260"/>
    <x v="1"/>
    <x v="57"/>
    <n v="4243200000"/>
    <n v="2513000000"/>
    <n v="1730200000"/>
    <n v="0.40775829562594268"/>
    <n v="1122000000"/>
    <s v=" $-   "/>
    <s v=" $-   "/>
    <n v="1122000000"/>
    <n v="608200000"/>
    <n v="0.14333521870286575"/>
    <x v="4"/>
    <x v="40"/>
  </r>
  <r>
    <n v="1065"/>
    <x v="260"/>
    <x v="2"/>
    <x v="58"/>
    <n v="4296300000"/>
    <n v="2559000000"/>
    <n v="1737300000"/>
    <n v="0.40437120312827313"/>
    <n v="1127400000"/>
    <s v=" $-   "/>
    <s v=" $-   "/>
    <n v="1127400000"/>
    <n v="609900000"/>
    <n v="0.14195936037986173"/>
    <x v="4"/>
    <x v="40"/>
  </r>
  <r>
    <n v="1066"/>
    <x v="260"/>
    <x v="3"/>
    <x v="59"/>
    <n v="4411500000"/>
    <n v="2579800000"/>
    <n v="1831700000"/>
    <n v="0.4152102459480902"/>
    <n v="1175000000"/>
    <s v=" $-   "/>
    <s v=" $-   "/>
    <n v="1175000000"/>
    <n v="656700000"/>
    <n v="0.14886093165589936"/>
    <x v="4"/>
    <x v="40"/>
  </r>
  <r>
    <n v="1067"/>
    <x v="261"/>
    <x v="0"/>
    <x v="0"/>
    <n v="2031901000"/>
    <n v="1704767000"/>
    <n v="327134000"/>
    <n v="0.16099898567892823"/>
    <n v="135824000"/>
    <s v=" $-   "/>
    <s v=" $-   "/>
    <n v="135824000"/>
    <n v="191310000"/>
    <n v="9.4153209236079907E-2"/>
    <x v="8"/>
    <x v="99"/>
  </r>
  <r>
    <n v="1068"/>
    <x v="261"/>
    <x v="1"/>
    <x v="1"/>
    <n v="2155551000"/>
    <n v="1791594000"/>
    <n v="363957000"/>
    <n v="0.16884638776813909"/>
    <n v="145298000"/>
    <s v=" $-   "/>
    <s v=" $-   "/>
    <n v="145298000"/>
    <n v="218659000"/>
    <n v="0.10143995665145478"/>
    <x v="8"/>
    <x v="99"/>
  </r>
  <r>
    <n v="1069"/>
    <x v="261"/>
    <x v="2"/>
    <x v="2"/>
    <n v="2957951000"/>
    <n v="2435591000"/>
    <n v="522360000"/>
    <n v="0.17659521743260786"/>
    <n v="164596000"/>
    <s v=" $-   "/>
    <s v=" $-   "/>
    <n v="164596000"/>
    <n v="357764000"/>
    <n v="0.12094994136143566"/>
    <x v="8"/>
    <x v="99"/>
  </r>
  <r>
    <n v="1070"/>
    <x v="261"/>
    <x v="3"/>
    <x v="3"/>
    <n v="3539570000"/>
    <n v="2817803000"/>
    <n v="721767000"/>
    <n v="0.20391375223544106"/>
    <n v="233887000"/>
    <s v=" $-   "/>
    <s v=" $-   "/>
    <n v="233887000"/>
    <n v="487880000"/>
    <n v="0.13783595182465666"/>
    <x v="8"/>
    <x v="99"/>
  </r>
  <r>
    <n v="1071"/>
    <x v="262"/>
    <x v="0"/>
    <x v="0"/>
    <n v="11924000000"/>
    <n v="0"/>
    <n v="11924000000"/>
    <n v="1"/>
    <n v="7134000000"/>
    <n v="0"/>
    <n v="2961000000"/>
    <n v="10095000000"/>
    <n v="1829000000"/>
    <n v="0.15338812479033881"/>
    <x v="6"/>
    <x v="100"/>
  </r>
  <r>
    <n v="1072"/>
    <x v="262"/>
    <x v="1"/>
    <x v="1"/>
    <n v="12261000000"/>
    <n v="0"/>
    <n v="12261000000"/>
    <n v="1"/>
    <n v="7226000000"/>
    <n v="0"/>
    <n v="2958000000"/>
    <n v="10184000000"/>
    <n v="2077000000"/>
    <n v="0.16939890710382513"/>
    <x v="6"/>
    <x v="100"/>
  </r>
  <r>
    <n v="1073"/>
    <x v="262"/>
    <x v="2"/>
    <x v="2"/>
    <n v="12951000000"/>
    <n v="0"/>
    <n v="12951000000"/>
    <n v="1"/>
    <n v="7515000000"/>
    <n v="0"/>
    <n v="3135000000"/>
    <n v="10650000000"/>
    <n v="2301000000"/>
    <n v="0.17766967801714154"/>
    <x v="6"/>
    <x v="100"/>
  </r>
  <r>
    <n v="1074"/>
    <x v="262"/>
    <x v="3"/>
    <x v="3"/>
    <n v="12893000000"/>
    <n v="0"/>
    <n v="12893000000"/>
    <n v="1"/>
    <n v="7334000000"/>
    <n v="0"/>
    <n v="3140000000"/>
    <n v="10474000000"/>
    <n v="2419000000"/>
    <n v="0.18762118979291087"/>
    <x v="6"/>
    <x v="100"/>
  </r>
  <r>
    <n v="1075"/>
    <x v="263"/>
    <x v="0"/>
    <x v="1"/>
    <n v="30871000000"/>
    <n v="16106000000"/>
    <n v="14765000000"/>
    <n v="0.47828058695863429"/>
    <n v="6384000000"/>
    <n v="1715000000"/>
    <s v=" $-   "/>
    <n v="8099000000"/>
    <n v="6666000000"/>
    <n v="0.21593080884972951"/>
    <x v="0"/>
    <x v="53"/>
  </r>
  <r>
    <n v="1076"/>
    <x v="263"/>
    <x v="1"/>
    <x v="2"/>
    <n v="31821000000"/>
    <n v="16447000000"/>
    <n v="15374000000"/>
    <n v="0.48314006473712323"/>
    <n v="6469000000"/>
    <n v="1770000000"/>
    <s v=" $-   "/>
    <n v="8239000000"/>
    <n v="7135000000"/>
    <n v="0.2242229973916596"/>
    <x v="0"/>
    <x v="53"/>
  </r>
  <r>
    <n v="1077"/>
    <x v="263"/>
    <x v="2"/>
    <x v="3"/>
    <n v="30274000000"/>
    <n v="15383000000"/>
    <n v="14891000000"/>
    <n v="0.49187421549844756"/>
    <n v="6182000000"/>
    <n v="1763000000"/>
    <s v=" $-   "/>
    <n v="7945000000"/>
    <n v="6946000000"/>
    <n v="0.22943780141375439"/>
    <x v="0"/>
    <x v="53"/>
  </r>
  <r>
    <n v="1078"/>
    <x v="263"/>
    <x v="3"/>
    <x v="28"/>
    <n v="30109000000"/>
    <n v="15040000000"/>
    <n v="15069000000"/>
    <n v="0.50048158357966055"/>
    <n v="6111000000"/>
    <n v="1735000000"/>
    <s v=" $-   "/>
    <n v="7846000000"/>
    <n v="7223000000"/>
    <n v="0.23989504799229466"/>
    <x v="0"/>
    <x v="53"/>
  </r>
  <r>
    <n v="1079"/>
    <x v="264"/>
    <x v="0"/>
    <x v="0"/>
    <n v="2060702000"/>
    <n v="995046000"/>
    <n v="1065656000"/>
    <n v="0.51713251115396597"/>
    <s v=" $-   "/>
    <s v=" $-   "/>
    <s v=" $-   "/>
    <n v="0"/>
    <n v="1065656000"/>
    <n v="0.51713251115396597"/>
    <x v="4"/>
    <x v="69"/>
  </r>
  <r>
    <n v="1080"/>
    <x v="264"/>
    <x v="1"/>
    <x v="1"/>
    <n v="2246428000"/>
    <n v="1073497000"/>
    <n v="1172931000"/>
    <n v="0.52213157955652267"/>
    <s v=" $-   "/>
    <s v=" $-   "/>
    <s v=" $-   "/>
    <n v="0"/>
    <n v="1172931000"/>
    <n v="0.52213157955652267"/>
    <x v="4"/>
    <x v="69"/>
  </r>
  <r>
    <n v="1081"/>
    <x v="264"/>
    <x v="2"/>
    <x v="2"/>
    <n v="2464867000"/>
    <n v="1125057000"/>
    <n v="1339810000"/>
    <n v="0.54356279669450724"/>
    <s v=" $-   "/>
    <s v=" $-   "/>
    <s v=" $-   "/>
    <n v="0"/>
    <n v="1339810000"/>
    <n v="0.54356279669450724"/>
    <x v="4"/>
    <x v="69"/>
  </r>
  <r>
    <n v="1082"/>
    <x v="264"/>
    <x v="3"/>
    <x v="3"/>
    <n v="2722564000"/>
    <n v="1090263000"/>
    <n v="1632301000"/>
    <n v="0.59954550196065182"/>
    <s v=" $-   "/>
    <s v=" $-   "/>
    <s v=" $-   "/>
    <n v="0"/>
    <n v="1632301000"/>
    <n v="0.59954550196065182"/>
    <x v="4"/>
    <x v="69"/>
  </r>
  <r>
    <n v="1083"/>
    <x v="265"/>
    <x v="0"/>
    <x v="0"/>
    <n v="24618000000"/>
    <n v="15055000000"/>
    <n v="9563000000"/>
    <n v="0.38845560159233083"/>
    <n v="2249000000"/>
    <s v=" $-   "/>
    <s v=" $-   "/>
    <n v="2249000000"/>
    <n v="7314000000"/>
    <n v="0.29709968315866442"/>
    <x v="4"/>
    <x v="101"/>
  </r>
  <r>
    <n v="1084"/>
    <x v="265"/>
    <x v="1"/>
    <x v="1"/>
    <n v="24466000000"/>
    <n v="14009000000"/>
    <n v="10457000000"/>
    <n v="0.42740946619798903"/>
    <n v="2362000000"/>
    <s v=" $-   "/>
    <s v=" $-   "/>
    <n v="2362000000"/>
    <n v="8095000000"/>
    <n v="0.33086732608517944"/>
    <x v="4"/>
    <x v="101"/>
  </r>
  <r>
    <n v="1085"/>
    <x v="265"/>
    <x v="2"/>
    <x v="2"/>
    <n v="24522000000"/>
    <n v="14362000000"/>
    <n v="10160000000"/>
    <n v="0.41432183345567242"/>
    <n v="2541000000"/>
    <s v=" $-   "/>
    <s v=" $-   "/>
    <n v="2541000000"/>
    <n v="7619000000"/>
    <n v="0.31070059538373707"/>
    <x v="4"/>
    <x v="101"/>
  </r>
  <r>
    <n v="1086"/>
    <x v="265"/>
    <x v="3"/>
    <x v="3"/>
    <n v="25434000000"/>
    <n v="14320000000"/>
    <n v="11114000000"/>
    <n v="0.43697412911850275"/>
    <n v="2749000000"/>
    <s v=" $-   "/>
    <s v=" $-   "/>
    <n v="2749000000"/>
    <n v="8365000000"/>
    <n v="0.32889046158685226"/>
    <x v="4"/>
    <x v="101"/>
  </r>
  <r>
    <n v="1087"/>
    <x v="266"/>
    <x v="0"/>
    <x v="34"/>
    <n v="14861000000"/>
    <n v="7208000000"/>
    <n v="7653000000"/>
    <n v="0.51497207455756677"/>
    <n v="2550000000"/>
    <n v="1533000000"/>
    <s v=" $-   "/>
    <n v="4083000000"/>
    <n v="3570000000"/>
    <n v="0.24022609514837495"/>
    <x v="8"/>
    <x v="45"/>
  </r>
  <r>
    <n v="1088"/>
    <x v="266"/>
    <x v="1"/>
    <x v="35"/>
    <n v="15855000000"/>
    <n v="7281000000"/>
    <n v="8574000000"/>
    <n v="0.54077578051087982"/>
    <n v="2774000000"/>
    <n v="1725000000"/>
    <s v=" $-   "/>
    <n v="4499000000"/>
    <n v="4075000000"/>
    <n v="0.25701671397035636"/>
    <x v="8"/>
    <x v="45"/>
  </r>
  <r>
    <n v="1089"/>
    <x v="266"/>
    <x v="2"/>
    <x v="36"/>
    <n v="15001000000"/>
    <n v="6819000000"/>
    <n v="8182000000"/>
    <n v="0.54543030464635689"/>
    <n v="2686000000"/>
    <n v="1580000000"/>
    <s v=" $-   "/>
    <n v="4266000000"/>
    <n v="3916000000"/>
    <n v="0.26104926338244117"/>
    <x v="8"/>
    <x v="45"/>
  </r>
  <r>
    <n v="1090"/>
    <x v="266"/>
    <x v="3"/>
    <x v="37"/>
    <n v="13502000000"/>
    <n v="6485000000"/>
    <n v="7017000000"/>
    <n v="0.51970078506887862"/>
    <n v="2833000000"/>
    <n v="1512000000"/>
    <s v=" $-   "/>
    <n v="4345000000"/>
    <n v="2672000000"/>
    <n v="0.19789660790993926"/>
    <x v="8"/>
    <x v="45"/>
  </r>
  <r>
    <n v="1091"/>
    <x v="267"/>
    <x v="0"/>
    <x v="83"/>
    <n v="9974100000"/>
    <n v="7213900000"/>
    <n v="2760200000"/>
    <n v="0.27673674817778049"/>
    <n v="550600000"/>
    <s v=" $-   "/>
    <s v=" $-   "/>
    <n v="550600000"/>
    <n v="2209600000"/>
    <n v="0.22153377247069911"/>
    <x v="8"/>
    <x v="45"/>
  </r>
  <r>
    <n v="1092"/>
    <x v="267"/>
    <x v="1"/>
    <x v="2"/>
    <n v="9055800000"/>
    <n v="7129200000"/>
    <n v="1926600000"/>
    <n v="0.21274763135228247"/>
    <n v="505800000"/>
    <s v=" $-   "/>
    <s v=" $-   "/>
    <n v="505800000"/>
    <n v="1420800000"/>
    <n v="0.15689392433578481"/>
    <x v="8"/>
    <x v="45"/>
  </r>
  <r>
    <n v="1093"/>
    <x v="267"/>
    <x v="2"/>
    <x v="3"/>
    <n v="8895300000"/>
    <n v="7177400000"/>
    <n v="1717900000"/>
    <n v="0.1931244589839578"/>
    <n v="439100000"/>
    <s v=" $-   "/>
    <s v=" $-   "/>
    <n v="439100000"/>
    <n v="1278800000"/>
    <n v="0.14376131215360921"/>
    <x v="8"/>
    <x v="45"/>
  </r>
  <r>
    <n v="1094"/>
    <x v="267"/>
    <x v="3"/>
    <x v="28"/>
    <n v="7162800000"/>
    <n v="6352800000"/>
    <n v="810000000"/>
    <n v="0.11308426872172894"/>
    <n v="491000000"/>
    <s v=" $-   "/>
    <s v=" $-   "/>
    <n v="491000000"/>
    <n v="319000000"/>
    <n v="4.4535656447199416E-2"/>
    <x v="8"/>
    <x v="45"/>
  </r>
  <r>
    <n v="1095"/>
    <x v="268"/>
    <x v="0"/>
    <x v="0"/>
    <n v="82243000000"/>
    <n v="68948000000"/>
    <n v="13295000000"/>
    <n v="0.16165509526646649"/>
    <n v="7202000000"/>
    <s v=" $-   "/>
    <n v="995000000"/>
    <n v="8197000000"/>
    <n v="5098000000"/>
    <n v="6.198703841056382E-2"/>
    <x v="9"/>
    <x v="92"/>
  </r>
  <r>
    <n v="1096"/>
    <x v="268"/>
    <x v="1"/>
    <x v="1"/>
    <n v="100160000000"/>
    <n v="87758000000"/>
    <n v="12402000000"/>
    <n v="0.12382188498402558"/>
    <n v="7851000000"/>
    <s v=" $-   "/>
    <n v="1220000000"/>
    <n v="9071000000"/>
    <n v="3331000000"/>
    <n v="3.3256789137380192E-2"/>
    <x v="9"/>
    <x v="92"/>
  </r>
  <r>
    <n v="1097"/>
    <x v="268"/>
    <x v="2"/>
    <x v="2"/>
    <n v="97817000000"/>
    <n v="84275000000"/>
    <n v="13542000000"/>
    <n v="0.13844219307482342"/>
    <n v="8450000000"/>
    <s v=" $-   "/>
    <n v="1326000000"/>
    <n v="9776000000"/>
    <n v="3766000000"/>
    <n v="3.8500465154318778E-2"/>
    <x v="9"/>
    <x v="92"/>
  </r>
  <r>
    <n v="1098"/>
    <x v="268"/>
    <x v="3"/>
    <x v="3"/>
    <n v="72051000000"/>
    <n v="55891000000"/>
    <n v="16160000000"/>
    <n v="0.22428557549513539"/>
    <n v="10029000000"/>
    <s v=" $-   "/>
    <n v="1646000000"/>
    <n v="11675000000"/>
    <n v="4485000000"/>
    <n v="6.2247574634633804E-2"/>
    <x v="9"/>
    <x v="92"/>
  </r>
  <r>
    <n v="1099"/>
    <x v="269"/>
    <x v="0"/>
    <x v="0"/>
    <n v="47267000000"/>
    <n v="16446000000"/>
    <n v="30821000000"/>
    <n v="0.65206169208961851"/>
    <n v="12776000000"/>
    <n v="8168000000"/>
    <s v=" $-   "/>
    <n v="20944000000"/>
    <n v="9877000000"/>
    <n v="0.20896185499397044"/>
    <x v="3"/>
    <x v="3"/>
  </r>
  <r>
    <n v="1100"/>
    <x v="269"/>
    <x v="1"/>
    <x v="1"/>
    <n v="44033000000"/>
    <n v="16954000000"/>
    <n v="27079000000"/>
    <n v="0.6149705902391388"/>
    <n v="11911000000"/>
    <n v="7503000000"/>
    <s v=" $-   "/>
    <n v="19414000000"/>
    <n v="7665000000"/>
    <n v="0.17407398996207391"/>
    <x v="3"/>
    <x v="3"/>
  </r>
  <r>
    <n v="1101"/>
    <x v="269"/>
    <x v="2"/>
    <x v="2"/>
    <n v="42237000000"/>
    <n v="16768000000"/>
    <n v="25469000000"/>
    <n v="0.60300210715723179"/>
    <n v="11606000000"/>
    <n v="7180000000"/>
    <s v=" $-   "/>
    <n v="18786000000"/>
    <n v="6683000000"/>
    <n v="0.15822619977744631"/>
    <x v="3"/>
    <x v="3"/>
  </r>
  <r>
    <n v="1102"/>
    <x v="269"/>
    <x v="3"/>
    <x v="3"/>
    <n v="39498000000"/>
    <n v="14934000000"/>
    <n v="24564000000"/>
    <n v="0.62190490657754816"/>
    <n v="10313000000"/>
    <n v="6704000000"/>
    <s v=" $-   "/>
    <n v="17017000000"/>
    <n v="7547000000"/>
    <n v="0.19107296571978327"/>
    <x v="3"/>
    <x v="3"/>
  </r>
  <r>
    <n v="1103"/>
    <x v="270"/>
    <x v="0"/>
    <x v="0"/>
    <n v="11966000000"/>
    <n v="2079000000"/>
    <n v="9887000000"/>
    <n v="0.82625773023566773"/>
    <n v="4017000000"/>
    <s v=" $-   "/>
    <n v="2008000000"/>
    <n v="6025000000"/>
    <n v="3862000000"/>
    <n v="0.32274778539194382"/>
    <x v="9"/>
    <x v="27"/>
  </r>
  <r>
    <n v="1104"/>
    <x v="270"/>
    <x v="1"/>
    <x v="1"/>
    <n v="11325000000"/>
    <n v="2156000000"/>
    <n v="9169000000"/>
    <n v="0.80962472406181019"/>
    <n v="3469000000"/>
    <s v=" $-   "/>
    <n v="2500000000"/>
    <n v="5969000000"/>
    <n v="3200000000"/>
    <n v="0.282560706401766"/>
    <x v="9"/>
    <x v="27"/>
  </r>
  <r>
    <n v="1105"/>
    <x v="270"/>
    <x v="2"/>
    <x v="2"/>
    <n v="10846000000"/>
    <n v="2246000000"/>
    <n v="8600000000"/>
    <n v="0.79291904849714179"/>
    <n v="3627000000"/>
    <s v=" $-   "/>
    <n v="2861000000"/>
    <n v="6488000000"/>
    <n v="2112000000"/>
    <n v="0.1947261663286004"/>
    <x v="9"/>
    <x v="27"/>
  </r>
  <r>
    <n v="1106"/>
    <x v="270"/>
    <x v="3"/>
    <x v="3"/>
    <n v="5522000000"/>
    <n v="1694000000"/>
    <n v="3828000000"/>
    <n v="0.69322709163346619"/>
    <n v="1831000000"/>
    <s v=" $-   "/>
    <n v="2957000000"/>
    <n v="4788000000"/>
    <n v="-960000000"/>
    <n v="-0.17385005432814199"/>
    <x v="9"/>
    <x v="27"/>
  </r>
  <r>
    <n v="1107"/>
    <x v="271"/>
    <x v="0"/>
    <x v="52"/>
    <n v="77849000000"/>
    <n v="20385000000"/>
    <n v="57464000000"/>
    <n v="0.73814692545825888"/>
    <n v="20289000000"/>
    <n v="10411000000"/>
    <s v=" $-   "/>
    <n v="30700000000"/>
    <n v="26764000000"/>
    <n v="0.34379375457616668"/>
    <x v="2"/>
    <x v="102"/>
  </r>
  <r>
    <n v="1108"/>
    <x v="271"/>
    <x v="1"/>
    <x v="53"/>
    <n v="86833000000"/>
    <n v="27078000000"/>
    <n v="59755000000"/>
    <n v="0.68816003132449644"/>
    <n v="20488000000"/>
    <n v="11381000000"/>
    <s v=" $-   "/>
    <n v="31869000000"/>
    <n v="27886000000"/>
    <n v="0.32114518673776099"/>
    <x v="2"/>
    <x v="102"/>
  </r>
  <r>
    <n v="1109"/>
    <x v="271"/>
    <x v="2"/>
    <x v="54"/>
    <n v="93580000000"/>
    <n v="33038000000"/>
    <n v="60542000000"/>
    <n v="0.64695447745244716"/>
    <n v="20324000000"/>
    <n v="12046000000"/>
    <s v=" $-   "/>
    <n v="32370000000"/>
    <n v="28172000000"/>
    <n v="0.30104723231459712"/>
    <x v="2"/>
    <x v="102"/>
  </r>
  <r>
    <n v="1110"/>
    <x v="271"/>
    <x v="3"/>
    <x v="55"/>
    <n v="85320000000"/>
    <n v="32780000000"/>
    <n v="52540000000"/>
    <n v="0.61579934364744493"/>
    <n v="19260000000"/>
    <n v="11988000000"/>
    <s v=" $-   "/>
    <n v="31248000000"/>
    <n v="21292000000"/>
    <n v="0.24955461790904829"/>
    <x v="2"/>
    <x v="102"/>
  </r>
  <r>
    <n v="1111"/>
    <x v="272"/>
    <x v="0"/>
    <x v="0"/>
    <n v="4608955000"/>
    <n v="116586000"/>
    <n v="4492369000"/>
    <n v="0.97470446120649912"/>
    <n v="2448629000"/>
    <s v=" $-   "/>
    <n v="264631000"/>
    <n v="2713260000"/>
    <n v="1779109000"/>
    <n v="0.38601136266246905"/>
    <x v="6"/>
    <x v="35"/>
  </r>
  <r>
    <n v="1112"/>
    <x v="272"/>
    <x v="1"/>
    <x v="1"/>
    <n v="4822539000"/>
    <n v="83692000"/>
    <n v="4738847000"/>
    <n v="0.98264565615747224"/>
    <n v="2540954000"/>
    <s v=" $-   "/>
    <n v="231912000"/>
    <n v="2772866000"/>
    <n v="1965981000"/>
    <n v="0.40766513241261504"/>
    <x v="6"/>
    <x v="35"/>
  </r>
  <r>
    <n v="1113"/>
    <x v="272"/>
    <x v="2"/>
    <x v="2"/>
    <n v="4736150000"/>
    <n v="63083000"/>
    <n v="4673067000"/>
    <n v="0.98668053165545855"/>
    <n v="2655650000"/>
    <s v=" $-   "/>
    <n v="157824000"/>
    <n v="2813474000"/>
    <n v="1859593000"/>
    <n v="0.39263811323543385"/>
    <x v="6"/>
    <x v="35"/>
  </r>
  <r>
    <n v="1114"/>
    <x v="272"/>
    <x v="3"/>
    <x v="3"/>
    <n v="4995881000"/>
    <n v="73814000"/>
    <n v="4922067000"/>
    <n v="0.98522502837837811"/>
    <n v="2796508000"/>
    <s v=" $-   "/>
    <n v="196424000"/>
    <n v="2992932000"/>
    <n v="1929135000"/>
    <n v="0.38614510633860172"/>
    <x v="6"/>
    <x v="35"/>
  </r>
  <r>
    <n v="1115"/>
    <x v="273"/>
    <x v="0"/>
    <x v="1"/>
    <n v="2378972000"/>
    <n v="1097041000"/>
    <n v="1281931000"/>
    <n v="0.53885922154611321"/>
    <n v="692693000"/>
    <n v="116346000"/>
    <n v="24539000"/>
    <n v="833578000"/>
    <n v="448353000"/>
    <n v="0.18846501766309146"/>
    <x v="3"/>
    <x v="88"/>
  </r>
  <r>
    <n v="1116"/>
    <x v="273"/>
    <x v="1"/>
    <x v="2"/>
    <n v="2485983000"/>
    <n v="1127233000"/>
    <n v="1358750000"/>
    <n v="0.54656447771364491"/>
    <n v="728582000"/>
    <n v="123297000"/>
    <n v="29185000"/>
    <n v="881064000"/>
    <n v="477686000"/>
    <n v="0.19215175646816571"/>
    <x v="3"/>
    <x v="88"/>
  </r>
  <r>
    <n v="1117"/>
    <x v="273"/>
    <x v="2"/>
    <x v="3"/>
    <n v="2395447000"/>
    <n v="1043454000"/>
    <n v="1351993000"/>
    <n v="0.56440113264872904"/>
    <n v="700810000"/>
    <n v="119076000"/>
    <n v="30951000"/>
    <n v="850837000"/>
    <n v="501156000"/>
    <n v="0.20921189239419616"/>
    <x v="3"/>
    <x v="88"/>
  </r>
  <r>
    <n v="1118"/>
    <x v="273"/>
    <x v="3"/>
    <x v="28"/>
    <n v="2508257000"/>
    <n v="1072670000"/>
    <n v="1435587000"/>
    <n v="0.57234446071514999"/>
    <n v="732622000"/>
    <n v="119968000"/>
    <n v="36052000"/>
    <n v="888642000"/>
    <n v="546945000"/>
    <n v="0.21805779870244557"/>
    <x v="3"/>
    <x v="88"/>
  </r>
  <r>
    <n v="1119"/>
    <x v="274"/>
    <x v="0"/>
    <x v="132"/>
    <n v="9073000000"/>
    <n v="7226000000"/>
    <n v="1847000000"/>
    <n v="0.20357103493882944"/>
    <n v="554000000"/>
    <n v="931000000"/>
    <s v=" $-   "/>
    <n v="1485000000"/>
    <n v="362000000"/>
    <n v="3.9898600242477683E-2"/>
    <x v="2"/>
    <x v="7"/>
  </r>
  <r>
    <n v="1120"/>
    <x v="274"/>
    <x v="1"/>
    <x v="133"/>
    <n v="16358000000"/>
    <n v="10921000000"/>
    <n v="5437000000"/>
    <n v="0.33237559603863553"/>
    <n v="939000000"/>
    <n v="1371000000"/>
    <s v=" $-   "/>
    <n v="2310000000"/>
    <n v="3127000000"/>
    <n v="0.19116028854383177"/>
    <x v="2"/>
    <x v="7"/>
  </r>
  <r>
    <n v="1121"/>
    <x v="274"/>
    <x v="2"/>
    <x v="134"/>
    <n v="16192000000"/>
    <n v="10977000000"/>
    <n v="5215000000"/>
    <n v="0.32207262845849804"/>
    <n v="674000000"/>
    <n v="1540000000"/>
    <s v=" $-   "/>
    <n v="2214000000"/>
    <n v="3001000000"/>
    <n v="0.18533843873517786"/>
    <x v="2"/>
    <x v="7"/>
  </r>
  <r>
    <n v="1122"/>
    <x v="274"/>
    <x v="3"/>
    <x v="135"/>
    <n v="12399000000"/>
    <n v="9894000000"/>
    <n v="2505000000"/>
    <n v="0.20203242196951365"/>
    <n v="653000000"/>
    <n v="1617000000"/>
    <s v=" $-   "/>
    <n v="2270000000"/>
    <n v="235000000"/>
    <n v="1.8953141382369545E-2"/>
    <x v="2"/>
    <x v="7"/>
  </r>
  <r>
    <n v="1123"/>
    <x v="275"/>
    <x v="0"/>
    <x v="0"/>
    <n v="4608563000"/>
    <n v="1079136000"/>
    <n v="3529427000"/>
    <n v="0.76584110925683335"/>
    <n v="285144000"/>
    <s v=" $-   "/>
    <n v="1291456000"/>
    <n v="1576600000"/>
    <n v="1952827000"/>
    <n v="0.42373880968970157"/>
    <x v="9"/>
    <x v="48"/>
  </r>
  <r>
    <n v="1124"/>
    <x v="275"/>
    <x v="1"/>
    <x v="1"/>
    <n v="5312686000"/>
    <n v="1252812000"/>
    <n v="4059874000"/>
    <n v="0.76418482101144314"/>
    <n v="466498000"/>
    <s v=" $-   "/>
    <n v="1602390000"/>
    <n v="2068888000"/>
    <n v="1990986000"/>
    <n v="0.37476071426016894"/>
    <x v="9"/>
    <x v="48"/>
  </r>
  <r>
    <n v="1125"/>
    <x v="275"/>
    <x v="2"/>
    <x v="2"/>
    <n v="5288933000"/>
    <n v="1089888000"/>
    <n v="4199045000"/>
    <n v="0.79393045818504415"/>
    <n v="471219000"/>
    <s v=" $-   "/>
    <n v="1957025000"/>
    <n v="2428244000"/>
    <n v="1770801000"/>
    <n v="0.33481252267706929"/>
    <x v="9"/>
    <x v="48"/>
  </r>
  <r>
    <n v="1126"/>
    <x v="275"/>
    <x v="3"/>
    <x v="3"/>
    <n v="2787116000"/>
    <n v="832306000"/>
    <n v="1954810000"/>
    <n v="0.70137374978292977"/>
    <n v="372457000"/>
    <s v=" $-   "/>
    <n v="1668489000"/>
    <n v="2040946000"/>
    <n v="-86136000"/>
    <n v="-3.0905064590063709E-2"/>
    <x v="9"/>
    <x v="48"/>
  </r>
  <r>
    <n v="1127"/>
    <x v="276"/>
    <x v="0"/>
    <x v="2"/>
    <n v="7719600000"/>
    <n v="4191600000"/>
    <n v="3528000000"/>
    <n v="0.45701849836779107"/>
    <n v="1545700000"/>
    <n v="581800000"/>
    <s v=" $-   "/>
    <n v="2127500000"/>
    <n v="1400500000"/>
    <n v="0.18142131716669258"/>
    <x v="3"/>
    <x v="3"/>
  </r>
  <r>
    <n v="1128"/>
    <x v="276"/>
    <x v="1"/>
    <x v="3"/>
    <n v="9429300000"/>
    <n v="5213200000"/>
    <n v="4216100000"/>
    <n v="0.44712757044531404"/>
    <n v="2180700000"/>
    <n v="671900000"/>
    <s v=" $-   "/>
    <n v="2852600000"/>
    <n v="1363500000"/>
    <n v="0.14460246253698578"/>
    <x v="3"/>
    <x v="3"/>
  </r>
  <r>
    <n v="1132"/>
    <x v="277"/>
    <x v="0"/>
    <x v="1"/>
    <n v="5015000000"/>
    <n v="844000000"/>
    <n v="4171000000"/>
    <n v="0.83170488534396814"/>
    <n v="446000000"/>
    <s v=" $-   "/>
    <n v="1568000000"/>
    <n v="2014000000"/>
    <n v="2157000000"/>
    <n v="0.43010967098703889"/>
    <x v="9"/>
    <x v="27"/>
  </r>
  <r>
    <n v="1133"/>
    <x v="277"/>
    <x v="1"/>
    <x v="2"/>
    <n v="5115000000"/>
    <n v="945000000"/>
    <n v="4170000000"/>
    <n v="0.81524926686217003"/>
    <n v="495000000"/>
    <s v=" $-   "/>
    <n v="1759000000"/>
    <n v="2254000000"/>
    <n v="1916000000"/>
    <n v="0.37458455522971651"/>
    <x v="9"/>
    <x v="27"/>
  </r>
  <r>
    <n v="1134"/>
    <x v="277"/>
    <x v="2"/>
    <x v="3"/>
    <n v="3183000000"/>
    <n v="979000000"/>
    <n v="2204000000"/>
    <n v="0.69242852654728249"/>
    <n v="745000000"/>
    <s v=" $-   "/>
    <n v="2131000000"/>
    <n v="2876000000"/>
    <n v="-672000000"/>
    <n v="-0.21112158341187559"/>
    <x v="9"/>
    <x v="27"/>
  </r>
  <r>
    <n v="1135"/>
    <x v="277"/>
    <x v="3"/>
    <x v="28"/>
    <n v="3491000000"/>
    <n v="1083000000"/>
    <n v="2408000000"/>
    <n v="0.68977370380979663"/>
    <n v="233000000"/>
    <s v=" $-   "/>
    <n v="2454000000"/>
    <n v="2687000000"/>
    <n v="-279000000"/>
    <n v="-7.9919793755370949E-2"/>
    <x v="9"/>
    <x v="27"/>
  </r>
  <r>
    <n v="1136"/>
    <x v="278"/>
    <x v="0"/>
    <x v="0"/>
    <n v="3023000000"/>
    <n v="1446000000"/>
    <n v="1577000000"/>
    <n v="0.52166721799536886"/>
    <n v="832000000"/>
    <s v=" $-   "/>
    <n v="104000000"/>
    <n v="936000000"/>
    <n v="641000000"/>
    <n v="0.2120410188554416"/>
    <x v="6"/>
    <x v="97"/>
  </r>
  <r>
    <n v="1137"/>
    <x v="278"/>
    <x v="1"/>
    <x v="1"/>
    <n v="3100000000"/>
    <n v="1316000000"/>
    <n v="1784000000"/>
    <n v="0.5754838709677419"/>
    <n v="1054000000"/>
    <s v=" $-   "/>
    <n v="122000000"/>
    <n v="1176000000"/>
    <n v="608000000"/>
    <n v="0.19612903225806452"/>
    <x v="6"/>
    <x v="97"/>
  </r>
  <r>
    <n v="1138"/>
    <x v="278"/>
    <x v="2"/>
    <x v="2"/>
    <n v="3383000000"/>
    <n v="1433000000"/>
    <n v="1950000000"/>
    <n v="0.57641146911025709"/>
    <n v="1095000000"/>
    <s v=" $-   "/>
    <n v="137000000"/>
    <n v="1232000000"/>
    <n v="718000000"/>
    <n v="0.21223765888264853"/>
    <x v="6"/>
    <x v="97"/>
  </r>
  <r>
    <n v="1139"/>
    <x v="278"/>
    <x v="3"/>
    <x v="3"/>
    <n v="3292000000"/>
    <n v="1313000000"/>
    <n v="1979000000"/>
    <n v="0.6011543134872418"/>
    <n v="1050000000"/>
    <s v=" $-   "/>
    <n v="138000000"/>
    <n v="1188000000"/>
    <n v="791000000"/>
    <n v="0.24027946537059539"/>
    <x v="6"/>
    <x v="97"/>
  </r>
  <r>
    <n v="1140"/>
    <x v="279"/>
    <x v="0"/>
    <x v="0"/>
    <n v="14256000000"/>
    <n v="8276000000"/>
    <n v="5980000000"/>
    <n v="0.41947250280583614"/>
    <n v="1186000000"/>
    <s v=" $-   "/>
    <n v="1518000000"/>
    <n v="2704000000"/>
    <n v="3276000000"/>
    <n v="0.22979797979797981"/>
    <x v="5"/>
    <x v="10"/>
  </r>
  <r>
    <n v="1141"/>
    <x v="279"/>
    <x v="1"/>
    <x v="1"/>
    <n v="15136000000"/>
    <n v="8152000000"/>
    <n v="6984000000"/>
    <n v="0.46141649048625788"/>
    <n v="1280000000"/>
    <s v=" $-   "/>
    <n v="2163000000"/>
    <n v="3443000000"/>
    <n v="3541000000"/>
    <n v="0.23394556025369978"/>
    <x v="5"/>
    <x v="10"/>
  </r>
  <r>
    <n v="1142"/>
    <x v="279"/>
    <x v="2"/>
    <x v="2"/>
    <n v="17021000000"/>
    <n v="8751000000"/>
    <n v="8270000000"/>
    <n v="0.48587039539392518"/>
    <n v="1324000000"/>
    <s v=" $-   "/>
    <n v="2551000000"/>
    <n v="3875000000"/>
    <n v="4395000000"/>
    <n v="0.25821044591974618"/>
    <x v="5"/>
    <x v="10"/>
  </r>
  <r>
    <n v="1143"/>
    <x v="279"/>
    <x v="3"/>
    <x v="3"/>
    <n v="17486000000"/>
    <n v="8596000000"/>
    <n v="8890000000"/>
    <n v="0.50840672538030418"/>
    <n v="1399000000"/>
    <s v=" $-   "/>
    <n v="2831000000"/>
    <n v="4230000000"/>
    <n v="4660000000"/>
    <n v="0.26649891341644744"/>
    <x v="5"/>
    <x v="10"/>
  </r>
  <r>
    <n v="1144"/>
    <x v="280"/>
    <x v="0"/>
    <x v="0"/>
    <n v="9964000000"/>
    <n v="4334000000"/>
    <n v="5630000000"/>
    <n v="0.56503412284223198"/>
    <n v="757000000"/>
    <n v="704000000"/>
    <n v="1032000000"/>
    <n v="2493000000"/>
    <n v="3137000000"/>
    <n v="0.31483340024086715"/>
    <x v="8"/>
    <x v="103"/>
  </r>
  <r>
    <n v="1145"/>
    <x v="280"/>
    <x v="1"/>
    <x v="1"/>
    <n v="8414000000"/>
    <n v="5299000000"/>
    <n v="3115000000"/>
    <n v="0.37021630615640599"/>
    <n v="584000000"/>
    <n v="469000000"/>
    <n v="1362000000"/>
    <n v="2415000000"/>
    <n v="700000000"/>
    <n v="8.3194675540765387E-2"/>
    <x v="8"/>
    <x v="103"/>
  </r>
  <r>
    <n v="1146"/>
    <x v="280"/>
    <x v="2"/>
    <x v="2"/>
    <n v="7292000000"/>
    <n v="4457000000"/>
    <n v="2835000000"/>
    <n v="0.38878222709818977"/>
    <n v="545000000"/>
    <n v="325000000"/>
    <n v="1229000000"/>
    <n v="2099000000"/>
    <n v="736000000"/>
    <n v="0.10093252879868349"/>
    <x v="8"/>
    <x v="103"/>
  </r>
  <r>
    <n v="1147"/>
    <x v="280"/>
    <x v="3"/>
    <x v="3"/>
    <n v="7729000000"/>
    <n v="4312000000"/>
    <n v="3417000000"/>
    <n v="0.44210117738387888"/>
    <n v="670000000"/>
    <n v="289000000"/>
    <n v="1239000000"/>
    <n v="2198000000"/>
    <n v="1219000000"/>
    <n v="0.15771768663475222"/>
    <x v="8"/>
    <x v="103"/>
  </r>
  <r>
    <n v="1148"/>
    <x v="281"/>
    <x v="0"/>
    <x v="1"/>
    <n v="4374562000"/>
    <n v="3117203000"/>
    <n v="1257359000"/>
    <n v="0.28742511821754957"/>
    <n v="650243000"/>
    <n v="378769000"/>
    <s v=" $-   "/>
    <n v="1029012000"/>
    <n v="228347000"/>
    <n v="5.2198825848164911E-2"/>
    <x v="2"/>
    <x v="16"/>
  </r>
  <r>
    <n v="1149"/>
    <x v="281"/>
    <x v="1"/>
    <x v="2"/>
    <n v="5504656000"/>
    <n v="3752760000"/>
    <n v="1751896000"/>
    <n v="0.31825712633087333"/>
    <n v="876927000"/>
    <n v="472321000"/>
    <s v=" $-   "/>
    <n v="1349248000"/>
    <n v="402648000"/>
    <n v="7.3146805177289914E-2"/>
    <x v="2"/>
    <x v="16"/>
  </r>
  <r>
    <n v="1150"/>
    <x v="281"/>
    <x v="2"/>
    <x v="3"/>
    <n v="6779511000"/>
    <n v="4591476000"/>
    <n v="2188035000"/>
    <n v="0.32274230398033132"/>
    <n v="1231421000"/>
    <n v="650788000"/>
    <s v=" $-   "/>
    <n v="1882209000"/>
    <n v="305826000"/>
    <n v="4.5110333178897413E-2"/>
    <x v="2"/>
    <x v="16"/>
  </r>
  <r>
    <n v="1151"/>
    <x v="281"/>
    <x v="3"/>
    <x v="28"/>
    <n v="8830669000"/>
    <n v="6029901000"/>
    <n v="2800768000"/>
    <n v="0.31716373923651764"/>
    <n v="1568877000"/>
    <n v="852098000"/>
    <s v=" $-   "/>
    <n v="2420975000"/>
    <n v="379793000"/>
    <n v="4.3008406271370835E-2"/>
    <x v="2"/>
    <x v="16"/>
  </r>
  <r>
    <n v="1152"/>
    <x v="282"/>
    <x v="0"/>
    <x v="0"/>
    <n v="1562000000"/>
    <n v="413000000"/>
    <n v="1149000000"/>
    <n v="0.73559539052496792"/>
    <n v="311000000"/>
    <s v=" $-   "/>
    <n v="704000000"/>
    <n v="1015000000"/>
    <n v="134000000"/>
    <n v="8.5787451984635082E-2"/>
    <x v="9"/>
    <x v="27"/>
  </r>
  <r>
    <n v="1153"/>
    <x v="282"/>
    <x v="1"/>
    <x v="1"/>
    <n v="1857000000"/>
    <n v="411000000"/>
    <n v="1446000000"/>
    <n v="0.77867528271405495"/>
    <n v="311000000"/>
    <s v=" $-   "/>
    <n v="685000000"/>
    <n v="996000000"/>
    <n v="450000000"/>
    <n v="0.24232633279483037"/>
    <x v="9"/>
    <x v="27"/>
  </r>
  <r>
    <n v="1154"/>
    <x v="282"/>
    <x v="2"/>
    <x v="2"/>
    <n v="2288000000"/>
    <n v="485000000"/>
    <n v="1803000000"/>
    <n v="0.78802447552447552"/>
    <n v="358000000"/>
    <s v=" $-   "/>
    <n v="870000000"/>
    <n v="1228000000"/>
    <n v="575000000"/>
    <n v="0.2513111888111888"/>
    <x v="9"/>
    <x v="27"/>
  </r>
  <r>
    <n v="1155"/>
    <x v="282"/>
    <x v="3"/>
    <x v="3"/>
    <n v="1557000000"/>
    <n v="497000000"/>
    <n v="1060000000"/>
    <n v="0.680796403339756"/>
    <n v="5204000000"/>
    <s v=" $-   "/>
    <n v="917000000"/>
    <n v="6121000000"/>
    <n v="-5061000000"/>
    <n v="-3.2504816955684008"/>
    <x v="9"/>
    <x v="27"/>
  </r>
  <r>
    <n v="1156"/>
    <x v="283"/>
    <x v="0"/>
    <x v="83"/>
    <n v="25313000000"/>
    <n v="14279000000"/>
    <n v="11034000000"/>
    <n v="0.4359025006913444"/>
    <n v="7796000000"/>
    <s v=" $-   "/>
    <s v=" $-   "/>
    <n v="7796000000"/>
    <n v="3238000000"/>
    <n v="0.12791846086990874"/>
    <x v="1"/>
    <x v="82"/>
  </r>
  <r>
    <n v="1157"/>
    <x v="283"/>
    <x v="1"/>
    <x v="84"/>
    <n v="27799000000"/>
    <n v="15353000000"/>
    <n v="12446000000"/>
    <n v="0.44771394654483976"/>
    <n v="8766000000"/>
    <s v=" $-   "/>
    <s v=" $-   "/>
    <n v="8766000000"/>
    <n v="3680000000"/>
    <n v="0.13237886254901254"/>
    <x v="1"/>
    <x v="82"/>
  </r>
  <r>
    <n v="1158"/>
    <x v="283"/>
    <x v="2"/>
    <x v="50"/>
    <n v="30601000000"/>
    <n v="16534000000"/>
    <n v="14067000000"/>
    <n v="0.45969085977582436"/>
    <n v="9892000000"/>
    <s v=" $-   "/>
    <s v=" $-   "/>
    <n v="9892000000"/>
    <n v="4175000000"/>
    <n v="0.13643344988725858"/>
    <x v="1"/>
    <x v="82"/>
  </r>
  <r>
    <n v="1159"/>
    <x v="283"/>
    <x v="3"/>
    <x v="85"/>
    <n v="32376000000"/>
    <n v="17405000000"/>
    <n v="14971000000"/>
    <n v="0.46241042747714356"/>
    <n v="10469000000"/>
    <s v=" $-   "/>
    <s v=" $-   "/>
    <n v="10469000000"/>
    <n v="4502000000"/>
    <n v="0.13905361996540647"/>
    <x v="1"/>
    <x v="82"/>
  </r>
  <r>
    <n v="1160"/>
    <x v="284"/>
    <x v="0"/>
    <x v="1"/>
    <n v="5703000000"/>
    <n v="2398000000"/>
    <n v="3305000000"/>
    <n v="0.57951955111344899"/>
    <n v="1815000000"/>
    <s v=" $-   "/>
    <n v="510000000"/>
    <n v="2325000000"/>
    <n v="980000000"/>
    <n v="0.17183938278099245"/>
    <x v="0"/>
    <x v="68"/>
  </r>
  <r>
    <n v="1161"/>
    <x v="284"/>
    <x v="1"/>
    <x v="2"/>
    <n v="6288000000"/>
    <n v="2620000000"/>
    <n v="3668000000"/>
    <n v="0.58333333333333326"/>
    <n v="1917000000"/>
    <s v=" $-   "/>
    <n v="573000000"/>
    <n v="2490000000"/>
    <n v="1178000000"/>
    <n v="0.18734096692111959"/>
    <x v="0"/>
    <x v="68"/>
  </r>
  <r>
    <n v="1162"/>
    <x v="284"/>
    <x v="2"/>
    <x v="3"/>
    <n v="6172000000"/>
    <n v="2539000000"/>
    <n v="3633000000"/>
    <n v="0.58862605314322747"/>
    <n v="1915000000"/>
    <s v=" $-   "/>
    <n v="574000000"/>
    <n v="2489000000"/>
    <n v="1144000000"/>
    <n v="0.18535320803629293"/>
    <x v="0"/>
    <x v="68"/>
  </r>
  <r>
    <n v="1163"/>
    <x v="284"/>
    <x v="3"/>
    <x v="28"/>
    <n v="6309000000"/>
    <n v="2607000000"/>
    <n v="3702000000"/>
    <n v="0.58678078934854971"/>
    <n v="1851000000"/>
    <s v=" $-   "/>
    <n v="603000000"/>
    <n v="2454000000"/>
    <n v="1248000000"/>
    <n v="0.19781264859724204"/>
    <x v="0"/>
    <x v="68"/>
  </r>
  <r>
    <n v="1164"/>
    <x v="285"/>
    <x v="0"/>
    <x v="0"/>
    <n v="17194000000"/>
    <n v="12151000000"/>
    <n v="5043000000"/>
    <n v="0.29329998836803539"/>
    <n v="1654000000"/>
    <s v=" $-   "/>
    <s v=" $-   "/>
    <n v="1654000000"/>
    <n v="3389000000"/>
    <n v="0.19710364080493195"/>
    <x v="9"/>
    <x v="37"/>
  </r>
  <r>
    <n v="1165"/>
    <x v="285"/>
    <x v="1"/>
    <x v="1"/>
    <n v="19221000000"/>
    <n v="14117000000"/>
    <n v="5104000000"/>
    <n v="0.26554289579106183"/>
    <n v="1905000000"/>
    <s v=" $-   "/>
    <s v=" $-   "/>
    <n v="1905000000"/>
    <n v="3199000000"/>
    <n v="0.16643254773424901"/>
    <x v="9"/>
    <x v="37"/>
  </r>
  <r>
    <n v="1166"/>
    <x v="285"/>
    <x v="2"/>
    <x v="2"/>
    <n v="21440000000"/>
    <n v="15631000000"/>
    <n v="5809000000"/>
    <n v="0.27094216417910444"/>
    <n v="2092000000"/>
    <s v=" $-   "/>
    <s v=" $-   "/>
    <n v="2092000000"/>
    <n v="3717000000"/>
    <n v="0.17336753731343282"/>
    <x v="9"/>
    <x v="37"/>
  </r>
  <r>
    <n v="1167"/>
    <x v="285"/>
    <x v="3"/>
    <x v="3"/>
    <n v="14757000000"/>
    <n v="11694000000"/>
    <n v="3063000000"/>
    <n v="0.20756251270583448"/>
    <n v="1764000000"/>
    <s v=" $-   "/>
    <s v=" $-   "/>
    <n v="1764000000"/>
    <n v="1299000000"/>
    <n v="8.8026021549095348E-2"/>
    <x v="9"/>
    <x v="37"/>
  </r>
  <r>
    <n v="1168"/>
    <x v="286"/>
    <x v="0"/>
    <x v="1"/>
    <n v="11245000000"/>
    <n v="4070000000"/>
    <n v="7175000000"/>
    <n v="0.63806136060471319"/>
    <n v="3002000000"/>
    <s v=" $-   "/>
    <n v="916000000"/>
    <n v="3918000000"/>
    <n v="3257000000"/>
    <n v="0.28963983992885728"/>
    <x v="0"/>
    <x v="59"/>
  </r>
  <r>
    <n v="1169"/>
    <x v="286"/>
    <x v="1"/>
    <x v="2"/>
    <n v="11624000000"/>
    <n v="4201000000"/>
    <n v="7423000000"/>
    <n v="0.63859256710254653"/>
    <n v="2897000000"/>
    <s v=" $-   "/>
    <n v="951000000"/>
    <n v="3848000000"/>
    <n v="3575000000"/>
    <n v="0.30755333792154166"/>
    <x v="0"/>
    <x v="59"/>
  </r>
  <r>
    <n v="1170"/>
    <x v="286"/>
    <x v="2"/>
    <x v="3"/>
    <n v="10511000000"/>
    <n v="3662000000"/>
    <n v="6849000000"/>
    <n v="0.65160308248501564"/>
    <n v="2911000000"/>
    <s v=" $-   "/>
    <n v="1054000000"/>
    <n v="3965000000"/>
    <n v="2884000000"/>
    <n v="0.27437922176767199"/>
    <x v="0"/>
    <x v="59"/>
  </r>
  <r>
    <n v="1171"/>
    <x v="286"/>
    <x v="3"/>
    <x v="28"/>
    <n v="9888000000"/>
    <n v="3045000000"/>
    <n v="6843000000"/>
    <n v="0.69205097087378642"/>
    <n v="2743000000"/>
    <s v=" $-   "/>
    <n v="1026000000"/>
    <n v="3769000000"/>
    <n v="3074000000"/>
    <n v="0.31088187702265374"/>
    <x v="0"/>
    <x v="59"/>
  </r>
  <r>
    <n v="1172"/>
    <x v="287"/>
    <x v="0"/>
    <x v="136"/>
    <n v="6332400000"/>
    <n v="2571300000"/>
    <n v="3761100000"/>
    <n v="0.59394542353610014"/>
    <n v="2247400000"/>
    <n v="904200000"/>
    <s v=" $-   "/>
    <n v="3151600000"/>
    <n v="609500000"/>
    <n v="9.6251026467058298E-2"/>
    <x v="2"/>
    <x v="16"/>
  </r>
  <r>
    <n v="1173"/>
    <x v="287"/>
    <x v="1"/>
    <x v="137"/>
    <n v="6325000000"/>
    <n v="2406000000"/>
    <n v="3919000000"/>
    <n v="0.61960474308300395"/>
    <n v="2179000000"/>
    <n v="918000000"/>
    <s v=" $-   "/>
    <n v="3097000000"/>
    <n v="822000000"/>
    <n v="0.12996047430830041"/>
    <x v="2"/>
    <x v="16"/>
  </r>
  <r>
    <n v="1174"/>
    <x v="287"/>
    <x v="2"/>
    <x v="138"/>
    <n v="6123000000"/>
    <n v="2290000000"/>
    <n v="3833000000"/>
    <n v="0.62600032663726934"/>
    <n v="2197000000"/>
    <n v="920000000"/>
    <s v=" $-   "/>
    <n v="3117000000"/>
    <n v="716000000"/>
    <n v="0.11693614241384942"/>
    <x v="2"/>
    <x v="16"/>
  </r>
  <r>
    <n v="1175"/>
    <x v="287"/>
    <x v="3"/>
    <x v="139"/>
    <n v="5546000000"/>
    <n v="2173000000"/>
    <n v="3373000000"/>
    <n v="0.60818608005769925"/>
    <n v="2099000000"/>
    <n v="861000000"/>
    <s v=" $-   "/>
    <n v="2960000000"/>
    <n v="413000000"/>
    <n v="7.4468085106382975E-2"/>
    <x v="2"/>
    <x v="16"/>
  </r>
  <r>
    <n v="1180"/>
    <x v="288"/>
    <x v="0"/>
    <x v="0"/>
    <n v="19429273000"/>
    <n v="17915735000"/>
    <n v="1513538000"/>
    <n v="7.7899878188957494E-2"/>
    <n v="454900000"/>
    <s v=" $-   "/>
    <s v=" $-   "/>
    <n v="454900000"/>
    <n v="1058638000"/>
    <n v="5.448675305555694E-2"/>
    <x v="8"/>
    <x v="104"/>
  </r>
  <r>
    <n v="1181"/>
    <x v="288"/>
    <x v="1"/>
    <x v="1"/>
    <n v="19052046000"/>
    <n v="17641421000"/>
    <n v="1410625000"/>
    <n v="7.4040604352939354E-2"/>
    <n v="467904000"/>
    <s v=" $-   "/>
    <s v=" $-   "/>
    <n v="467904000"/>
    <n v="942721000"/>
    <n v="4.9481352291507172E-2"/>
    <x v="8"/>
    <x v="104"/>
  </r>
  <r>
    <n v="1182"/>
    <x v="288"/>
    <x v="2"/>
    <x v="2"/>
    <n v="21105141000"/>
    <n v="19198615000"/>
    <n v="1906526000"/>
    <n v="9.03346724857228E-2"/>
    <n v="520805000"/>
    <s v=" $-   "/>
    <s v=" $-   "/>
    <n v="520805000"/>
    <n v="1385721000"/>
    <n v="6.5657983521645272E-2"/>
    <x v="8"/>
    <x v="104"/>
  </r>
  <r>
    <n v="1183"/>
    <x v="288"/>
    <x v="3"/>
    <x v="3"/>
    <n v="16439276000"/>
    <n v="14858014000"/>
    <n v="1581262000"/>
    <n v="9.6188055970348074E-2"/>
    <n v="458989000"/>
    <s v=" $-   "/>
    <s v=" $-   "/>
    <n v="458989000"/>
    <n v="1122273000"/>
    <n v="6.8267787462172907E-2"/>
    <x v="8"/>
    <x v="104"/>
  </r>
  <r>
    <n v="1184"/>
    <x v="289"/>
    <x v="0"/>
    <x v="140"/>
    <n v="4280159000"/>
    <n v="2053816000"/>
    <n v="2226343000"/>
    <n v="0.52015427464260089"/>
    <n v="430822000"/>
    <n v="1147282000"/>
    <s v=" $-   "/>
    <n v="1578104000"/>
    <n v="648239000"/>
    <n v="0.15145208390622872"/>
    <x v="2"/>
    <x v="7"/>
  </r>
  <r>
    <n v="1185"/>
    <x v="289"/>
    <x v="1"/>
    <x v="141"/>
    <n v="4130000000"/>
    <n v="1862000000"/>
    <n v="2268000000"/>
    <n v="0.54915254237288136"/>
    <n v="436000000"/>
    <n v="1336000000"/>
    <s v=" $-   "/>
    <n v="1772000000"/>
    <n v="496000000"/>
    <n v="0.12009685230024213"/>
    <x v="2"/>
    <x v="7"/>
  </r>
  <r>
    <n v="1186"/>
    <x v="289"/>
    <x v="2"/>
    <x v="142"/>
    <n v="4682000000"/>
    <n v="2083000000"/>
    <n v="2599000000"/>
    <n v="0.55510465612985904"/>
    <n v="480000000"/>
    <n v="1360000000"/>
    <s v=" $-   "/>
    <n v="1840000000"/>
    <n v="759000000"/>
    <n v="0.16211020931225972"/>
    <x v="2"/>
    <x v="7"/>
  </r>
  <r>
    <n v="1187"/>
    <x v="289"/>
    <x v="3"/>
    <x v="27"/>
    <n v="5010000000"/>
    <n v="2199000000"/>
    <n v="2811000000"/>
    <n v="0.56107784431137731"/>
    <n v="602000000"/>
    <n v="1331000000"/>
    <s v=" $-   "/>
    <n v="1933000000"/>
    <n v="878000000"/>
    <n v="0.17524950099800399"/>
    <x v="2"/>
    <x v="7"/>
  </r>
  <r>
    <n v="1188"/>
    <x v="290"/>
    <x v="0"/>
    <x v="0"/>
    <n v="5508500000"/>
    <n v="3414400000"/>
    <n v="2094100000"/>
    <n v="0.3801579377325951"/>
    <n v="1403500000"/>
    <s v=" $-   "/>
    <s v=" $-   "/>
    <n v="1403500000"/>
    <n v="690600000"/>
    <n v="0.12536988290823273"/>
    <x v="1"/>
    <x v="105"/>
  </r>
  <r>
    <n v="1189"/>
    <x v="290"/>
    <x v="1"/>
    <x v="1"/>
    <n v="5607000000"/>
    <n v="3482100000"/>
    <n v="2124900000"/>
    <n v="0.37897271268057786"/>
    <n v="1399500000"/>
    <s v=" $-   "/>
    <s v=" $-   "/>
    <n v="1399500000"/>
    <n v="725400000"/>
    <n v="0.12937399678972714"/>
    <x v="1"/>
    <x v="105"/>
  </r>
  <r>
    <n v="1190"/>
    <x v="290"/>
    <x v="2"/>
    <x v="2"/>
    <n v="5727000000"/>
    <n v="3523600000"/>
    <n v="2203400000"/>
    <n v="0.3847389558232932"/>
    <n v="1545900000"/>
    <s v=" $-   "/>
    <s v=" $-   "/>
    <n v="1545900000"/>
    <n v="657500000"/>
    <n v="0.11480705430417322"/>
    <x v="1"/>
    <x v="105"/>
  </r>
  <r>
    <n v="1191"/>
    <x v="290"/>
    <x v="3"/>
    <x v="3"/>
    <n v="5915700000"/>
    <n v="3611100000"/>
    <n v="2304600000"/>
    <n v="0.38957350778437039"/>
    <n v="1626000000"/>
    <s v=" $-   "/>
    <s v=" $-   "/>
    <n v="1626000000"/>
    <n v="678600000"/>
    <n v="0.11471169937623611"/>
    <x v="1"/>
    <x v="105"/>
  </r>
  <r>
    <n v="1200"/>
    <x v="291"/>
    <x v="0"/>
    <x v="0"/>
    <n v="484581000"/>
    <n v="21306000"/>
    <n v="463275000"/>
    <n v="0.95603211846935809"/>
    <n v="38123000"/>
    <s v=" $-   "/>
    <n v="147515000"/>
    <n v="185638000"/>
    <n v="277637000"/>
    <n v="0.57294239765900845"/>
    <x v="7"/>
    <x v="77"/>
  </r>
  <r>
    <n v="1201"/>
    <x v="291"/>
    <x v="1"/>
    <x v="1"/>
    <n v="780209000"/>
    <n v="38851000"/>
    <n v="741358000"/>
    <n v="0.95020436831669464"/>
    <n v="56881000"/>
    <s v=" $-   "/>
    <n v="306769000"/>
    <n v="363650000"/>
    <n v="377708000"/>
    <n v="0.48411130863653201"/>
    <x v="7"/>
    <x v="77"/>
  </r>
  <r>
    <n v="1202"/>
    <x v="291"/>
    <x v="2"/>
    <x v="2"/>
    <n v="933505000"/>
    <n v="53871000"/>
    <n v="879634000"/>
    <n v="0.94229168563639187"/>
    <n v="51085000"/>
    <s v=" $-   "/>
    <n v="374661000"/>
    <n v="425746000"/>
    <n v="453888000"/>
    <n v="0.48621914183641224"/>
    <x v="7"/>
    <x v="77"/>
  </r>
  <r>
    <n v="1203"/>
    <x v="291"/>
    <x v="3"/>
    <x v="3"/>
    <n v="1023285000"/>
    <n v="55352000"/>
    <n v="967933000"/>
    <n v="0.94590754286440237"/>
    <n v="49298000"/>
    <s v=" $-   "/>
    <n v="409215000"/>
    <n v="458513000"/>
    <n v="509420000"/>
    <n v="0.4978280733129089"/>
    <x v="7"/>
    <x v="77"/>
  </r>
  <r>
    <n v="1204"/>
    <x v="292"/>
    <x v="0"/>
    <x v="0"/>
    <n v="10184121000"/>
    <n v="8540319000"/>
    <n v="1643802000"/>
    <n v="0.16140833362054519"/>
    <n v="491725000"/>
    <s v=" $-   "/>
    <n v="205334000"/>
    <n v="697059000"/>
    <n v="946743000"/>
    <n v="9.2962662167898433E-2"/>
    <x v="9"/>
    <x v="27"/>
  </r>
  <r>
    <n v="1205"/>
    <x v="292"/>
    <x v="1"/>
    <x v="1"/>
    <n v="11871879000"/>
    <n v="10222213000"/>
    <n v="1649666000"/>
    <n v="0.13895576260506026"/>
    <n v="541586000"/>
    <s v=" $-   "/>
    <n v="239343000"/>
    <n v="780929000"/>
    <n v="868737000"/>
    <n v="7.3176032201810681E-2"/>
    <x v="9"/>
    <x v="27"/>
  </r>
  <r>
    <n v="1206"/>
    <x v="292"/>
    <x v="2"/>
    <x v="2"/>
    <n v="12195091000"/>
    <n v="10088548000"/>
    <n v="2106543000"/>
    <n v="0.17273696440641562"/>
    <n v="674887000"/>
    <s v=" $-   "/>
    <n v="294684000"/>
    <n v="969571000"/>
    <n v="1136972000"/>
    <n v="9.3231940622665294E-2"/>
    <x v="9"/>
    <x v="27"/>
  </r>
  <r>
    <n v="1207"/>
    <x v="292"/>
    <x v="3"/>
    <x v="3"/>
    <n v="7763206000"/>
    <n v="5641052000"/>
    <n v="2122154000"/>
    <n v="0.27336051626093649"/>
    <n v="693331000"/>
    <s v=" $-   "/>
    <n v="354620000"/>
    <n v="1047951000"/>
    <n v="1074203000"/>
    <n v="0.13837105443292372"/>
    <x v="9"/>
    <x v="27"/>
  </r>
  <r>
    <n v="1209"/>
    <x v="293"/>
    <x v="0"/>
    <x v="2"/>
    <n v="15317800000"/>
    <n v="12602100000"/>
    <n v="2715700000"/>
    <n v="0.17729047252216379"/>
    <n v="477200000"/>
    <s v=" $-   "/>
    <n v="294400000"/>
    <n v="771600000"/>
    <n v="1944100000"/>
    <n v="0.12691770358667695"/>
    <x v="1"/>
    <x v="89"/>
  </r>
  <r>
    <n v="1210"/>
    <x v="293"/>
    <x v="1"/>
    <x v="3"/>
    <n v="15134400000"/>
    <n v="12491400000"/>
    <n v="2643000000"/>
    <n v="0.17463526799873141"/>
    <n v="431800000"/>
    <s v=" $-   "/>
    <n v="291100000"/>
    <n v="722900000"/>
    <n v="1920100000"/>
    <n v="0.12686991225288086"/>
    <x v="1"/>
    <x v="89"/>
  </r>
  <r>
    <n v="1211"/>
    <x v="293"/>
    <x v="2"/>
    <x v="28"/>
    <n v="15416900000"/>
    <n v="12671200000"/>
    <n v="2745700000"/>
    <n v="0.17809676394087004"/>
    <n v="443900000"/>
    <s v=" $-   "/>
    <n v="292900000"/>
    <n v="736800000"/>
    <n v="2008900000"/>
    <n v="0.1303050548424132"/>
    <x v="1"/>
    <x v="89"/>
  </r>
  <r>
    <n v="1212"/>
    <x v="294"/>
    <x v="0"/>
    <x v="0"/>
    <n v="6182184000"/>
    <n v="3084766000"/>
    <n v="3097418000"/>
    <n v="0.50102326297632027"/>
    <n v="2120025000"/>
    <s v=" $-   "/>
    <s v=" $-   "/>
    <n v="2120025000"/>
    <n v="977393000"/>
    <n v="0.15809833547497129"/>
    <x v="1"/>
    <x v="25"/>
  </r>
  <r>
    <n v="1213"/>
    <x v="294"/>
    <x v="1"/>
    <x v="1"/>
    <n v="6649237000"/>
    <n v="3280236000"/>
    <n v="3369001000"/>
    <n v="0.50667482599883262"/>
    <n v="2265516000"/>
    <s v=" $-   "/>
    <s v=" $-   "/>
    <n v="2265516000"/>
    <n v="1103485000"/>
    <n v="0.16595663532522603"/>
    <x v="1"/>
    <x v="25"/>
  </r>
  <r>
    <n v="1214"/>
    <x v="294"/>
    <x v="2"/>
    <x v="2"/>
    <n v="7216081000"/>
    <n v="3507180000"/>
    <n v="3708901000"/>
    <n v="0.51397718512306056"/>
    <n v="2438527000"/>
    <s v=" $-   "/>
    <s v=" $-   "/>
    <n v="2438527000"/>
    <n v="1270374000"/>
    <n v="0.17604763582892155"/>
    <x v="1"/>
    <x v="25"/>
  </r>
  <r>
    <n v="1215"/>
    <x v="294"/>
    <x v="3"/>
    <x v="3"/>
    <n v="7966674000"/>
    <n v="3804031000"/>
    <n v="4162643000"/>
    <n v="0.52250700857095445"/>
    <n v="2648622000"/>
    <s v=" $-   "/>
    <s v=" $-   "/>
    <n v="2648622000"/>
    <n v="1514021000"/>
    <n v="0.19004430205127007"/>
    <x v="1"/>
    <x v="25"/>
  </r>
  <r>
    <n v="1216"/>
    <x v="295"/>
    <x v="0"/>
    <x v="0"/>
    <n v="20100000000"/>
    <n v="6530000000"/>
    <n v="13570000000"/>
    <n v="0.67512437810945269"/>
    <n v="1879000000"/>
    <s v=" $-   "/>
    <n v="3585000000"/>
    <n v="5464000000"/>
    <n v="8106000000"/>
    <n v="0.40328358208955223"/>
    <x v="9"/>
    <x v="27"/>
  </r>
  <r>
    <n v="1217"/>
    <x v="295"/>
    <x v="1"/>
    <x v="1"/>
    <n v="20170000000"/>
    <n v="6497000000"/>
    <n v="13673000000"/>
    <n v="0.67788795240456123"/>
    <n v="2108000000"/>
    <s v=" $-   "/>
    <n v="4203000000"/>
    <n v="6311000000"/>
    <n v="7362000000"/>
    <n v="0.36499752107089739"/>
    <x v="9"/>
    <x v="27"/>
  </r>
  <r>
    <n v="1218"/>
    <x v="295"/>
    <x v="2"/>
    <x v="2"/>
    <n v="19312000000"/>
    <n v="6803000000"/>
    <n v="12509000000"/>
    <n v="0.64773198011598998"/>
    <n v="2053000000"/>
    <s v=" $-   "/>
    <n v="4261000000"/>
    <n v="6314000000"/>
    <n v="6195000000"/>
    <n v="0.32078500414250205"/>
    <x v="9"/>
    <x v="27"/>
  </r>
  <r>
    <n v="1219"/>
    <x v="295"/>
    <x v="3"/>
    <x v="3"/>
    <n v="12480000000"/>
    <n v="5804000000"/>
    <n v="6676000000"/>
    <n v="0.53493589743589742"/>
    <n v="1613000000"/>
    <s v=" $-   "/>
    <n v="4544000000"/>
    <n v="6157000000"/>
    <n v="519000000"/>
    <n v="4.158653846153846E-2"/>
    <x v="9"/>
    <x v="27"/>
  </r>
  <r>
    <n v="1224"/>
    <x v="296"/>
    <x v="0"/>
    <x v="0"/>
    <n v="1355300000"/>
    <n v="90800000"/>
    <n v="1264500000"/>
    <n v="0.93300376300450083"/>
    <n v="803800000"/>
    <s v=" $-   "/>
    <n v="76000000"/>
    <n v="879800000"/>
    <n v="384700000"/>
    <n v="0.28384859440714233"/>
    <x v="6"/>
    <x v="106"/>
  </r>
  <r>
    <n v="1225"/>
    <x v="296"/>
    <x v="1"/>
    <x v="1"/>
    <n v="1346100000"/>
    <n v="81100000"/>
    <n v="1265000000"/>
    <n v="0.93975187578931729"/>
    <n v="812800000"/>
    <s v=" $-   "/>
    <n v="69900000"/>
    <n v="882700000"/>
    <n v="382300000"/>
    <n v="0.28400564594012334"/>
    <x v="6"/>
    <x v="106"/>
  </r>
  <r>
    <n v="1226"/>
    <x v="296"/>
    <x v="2"/>
    <x v="2"/>
    <n v="1381400000"/>
    <n v="80900000"/>
    <n v="1300500000"/>
    <n v="0.94143622412045747"/>
    <n v="816700000"/>
    <s v=" $-   "/>
    <n v="65400000"/>
    <n v="882100000"/>
    <n v="418400000"/>
    <n v="0.30288113508035325"/>
    <x v="6"/>
    <x v="106"/>
  </r>
  <r>
    <n v="1227"/>
    <x v="296"/>
    <x v="3"/>
    <x v="3"/>
    <n v="1421300000"/>
    <n v="95500000"/>
    <n v="1325800000"/>
    <n v="0.93280799268275527"/>
    <n v="836700000"/>
    <s v=" $-   "/>
    <n v="57300000"/>
    <n v="894000000"/>
    <n v="431800000"/>
    <n v="0.30380637444592978"/>
    <x v="6"/>
    <x v="106"/>
  </r>
  <r>
    <n v="1228"/>
    <x v="297"/>
    <x v="0"/>
    <x v="0"/>
    <n v="3823713000"/>
    <n v="1582398000"/>
    <n v="2241315000"/>
    <n v="0.58616193213245871"/>
    <n v="1489735000"/>
    <n v="114250000"/>
    <s v=" $-   "/>
    <n v="1603985000"/>
    <n v="637330000"/>
    <n v="0.16667830456940674"/>
    <x v="0"/>
    <x v="107"/>
  </r>
  <r>
    <n v="1229"/>
    <x v="297"/>
    <x v="1"/>
    <x v="1"/>
    <n v="3791335000"/>
    <n v="1650622000"/>
    <n v="2140713000"/>
    <n v="0.56463303823059685"/>
    <n v="1420096000"/>
    <n v="110412000"/>
    <s v=" $-   "/>
    <n v="1530508000"/>
    <n v="610205000"/>
    <n v="0.16094726527727041"/>
    <x v="0"/>
    <x v="107"/>
  </r>
  <r>
    <n v="1230"/>
    <x v="297"/>
    <x v="2"/>
    <x v="2"/>
    <n v="3821504000"/>
    <n v="1680791000"/>
    <n v="2140713000"/>
    <n v="0.56017552251678926"/>
    <n v="1378400000"/>
    <n v="109931000"/>
    <s v=" $-   "/>
    <n v="1488331000"/>
    <n v="652382000"/>
    <n v="0.17071341545108942"/>
    <x v="0"/>
    <x v="107"/>
  </r>
  <r>
    <n v="1231"/>
    <x v="297"/>
    <x v="3"/>
    <x v="3"/>
    <n v="3578060000"/>
    <n v="1558591000"/>
    <n v="2019469000"/>
    <n v="0.56440333588592706"/>
    <n v="1279961000"/>
    <n v="110156000"/>
    <s v=" $-   "/>
    <n v="1390117000"/>
    <n v="629352000"/>
    <n v="0.17589196380161318"/>
    <x v="0"/>
    <x v="107"/>
  </r>
  <r>
    <n v="1232"/>
    <x v="298"/>
    <x v="0"/>
    <x v="0"/>
    <n v="16596800000"/>
    <n v="13908300000"/>
    <n v="2688500000"/>
    <n v="0.16198905813168807"/>
    <n v="571600000"/>
    <n v="279300000"/>
    <n v="517400000"/>
    <n v="1368300000"/>
    <n v="1320200000"/>
    <n v="7.9545454545454544E-2"/>
    <x v="0"/>
    <x v="41"/>
  </r>
  <r>
    <n v="1233"/>
    <x v="298"/>
    <x v="1"/>
    <x v="1"/>
    <n v="16661000000"/>
    <n v="13900700000"/>
    <n v="2760300000"/>
    <n v="0.16567432927195247"/>
    <n v="559500000"/>
    <n v="251400000"/>
    <n v="571700000"/>
    <n v="1382600000"/>
    <n v="1377700000"/>
    <n v="8.2690114638977255E-2"/>
    <x v="0"/>
    <x v="41"/>
  </r>
  <r>
    <n v="1234"/>
    <x v="298"/>
    <x v="2"/>
    <x v="2"/>
    <n v="18534400000"/>
    <n v="15481600000"/>
    <n v="3052800000"/>
    <n v="0.16470994475138123"/>
    <n v="561400000"/>
    <n v="215600000"/>
    <n v="588500000"/>
    <n v="1365500000"/>
    <n v="1687300000"/>
    <n v="9.1036127417127077E-2"/>
    <x v="0"/>
    <x v="41"/>
  </r>
  <r>
    <n v="1235"/>
    <x v="298"/>
    <x v="3"/>
    <x v="3"/>
    <n v="18671300000"/>
    <n v="15292100000"/>
    <n v="3379200000"/>
    <n v="0.18098364870148298"/>
    <n v="541500000"/>
    <n v="239800000"/>
    <n v="583700000"/>
    <n v="1365000000"/>
    <n v="2014200000"/>
    <n v="0.10787679486698837"/>
    <x v="0"/>
    <x v="41"/>
  </r>
  <r>
    <n v="1236"/>
    <x v="299"/>
    <x v="0"/>
    <x v="1"/>
    <n v="15598000000"/>
    <n v="11759000000"/>
    <n v="3839000000"/>
    <n v="0.24612129760225665"/>
    <s v=" $-   "/>
    <s v=" $-   "/>
    <n v="2077000000"/>
    <n v="2077000000"/>
    <n v="1762000000"/>
    <n v="0.11296320041030901"/>
    <x v="5"/>
    <x v="10"/>
  </r>
  <r>
    <n v="1237"/>
    <x v="299"/>
    <x v="1"/>
    <x v="2"/>
    <n v="17090000000"/>
    <n v="12207000000"/>
    <n v="4883000000"/>
    <n v="0.28572264482153309"/>
    <s v=" $-   "/>
    <s v=" $-   "/>
    <n v="2433000000"/>
    <n v="2433000000"/>
    <n v="2450000000"/>
    <n v="0.14335868929198362"/>
    <x v="5"/>
    <x v="10"/>
  </r>
  <r>
    <n v="1238"/>
    <x v="299"/>
    <x v="2"/>
    <x v="3"/>
    <n v="16833000000"/>
    <n v="12713000000"/>
    <n v="4120000000"/>
    <n v="0.24475732192716693"/>
    <s v=" $-   "/>
    <s v=" $-   "/>
    <n v="2612000000"/>
    <n v="2612000000"/>
    <n v="1508000000"/>
    <n v="8.958593239470089E-2"/>
    <x v="5"/>
    <x v="10"/>
  </r>
  <r>
    <n v="1239"/>
    <x v="299"/>
    <x v="3"/>
    <x v="28"/>
    <n v="17666000000"/>
    <n v="12734000000"/>
    <n v="4932000000"/>
    <n v="0.27918034642816714"/>
    <s v=" $-   "/>
    <s v=" $-   "/>
    <n v="2755000000"/>
    <n v="2755000000"/>
    <n v="2177000000"/>
    <n v="0.12323106532321974"/>
    <x v="5"/>
    <x v="10"/>
  </r>
  <r>
    <n v="1240"/>
    <x v="300"/>
    <x v="0"/>
    <x v="0"/>
    <n v="5260956000"/>
    <n v="1177275000"/>
    <n v="4083681000"/>
    <n v="0.77622413112749844"/>
    <n v="2188747000"/>
    <s v=" $-   "/>
    <n v="65141000"/>
    <n v="2253888000"/>
    <n v="1829793000"/>
    <n v="0.3478061781927087"/>
    <x v="1"/>
    <x v="24"/>
  </r>
  <r>
    <n v="1241"/>
    <x v="300"/>
    <x v="1"/>
    <x v="1"/>
    <n v="6793306000"/>
    <n v="1077420000"/>
    <n v="5715886000"/>
    <n v="0.84139975440529247"/>
    <n v="3185497000"/>
    <s v=" $-   "/>
    <n v="117975000"/>
    <n v="3303472000"/>
    <n v="2412414000"/>
    <n v="0.35511634541414738"/>
    <x v="1"/>
    <x v="24"/>
  </r>
  <r>
    <n v="1242"/>
    <x v="300"/>
    <x v="2"/>
    <x v="2"/>
    <n v="8441971000"/>
    <n v="857841000"/>
    <n v="7584130000"/>
    <n v="0.89838380160273001"/>
    <n v="4302998000"/>
    <s v=" $-   "/>
    <n v="207820000"/>
    <n v="4510818000"/>
    <n v="3073312000"/>
    <n v="0.36405147565657359"/>
    <x v="1"/>
    <x v="24"/>
  </r>
  <r>
    <n v="1243"/>
    <x v="300"/>
    <x v="3"/>
    <x v="3"/>
    <n v="9223987000"/>
    <n v="632180000"/>
    <n v="8591807000"/>
    <n v="0.93146347669397189"/>
    <n v="5060406000"/>
    <s v=" $-   "/>
    <n v="272494000"/>
    <n v="5332900000"/>
    <n v="3258907000"/>
    <n v="0.3533078483306622"/>
    <x v="1"/>
    <x v="24"/>
  </r>
  <r>
    <n v="1244"/>
    <x v="301"/>
    <x v="0"/>
    <x v="143"/>
    <n v="3637212000"/>
    <n v="2446443000"/>
    <n v="1190769000"/>
    <n v="0.32738509605708987"/>
    <s v=" $-   "/>
    <s v=" $-   "/>
    <s v=" $-   "/>
    <n v="0"/>
    <n v="1190769000"/>
    <n v="0.32738509605708987"/>
    <x v="3"/>
    <x v="54"/>
  </r>
  <r>
    <n v="1245"/>
    <x v="301"/>
    <x v="1"/>
    <x v="144"/>
    <n v="3585141000"/>
    <n v="2566444000"/>
    <n v="1018697000"/>
    <n v="0.2841441940498296"/>
    <s v=" $-   "/>
    <s v=" $-   "/>
    <s v=" $-   "/>
    <n v="0"/>
    <n v="1018697000"/>
    <n v="0.28414419404982955"/>
    <x v="3"/>
    <x v="54"/>
  </r>
  <r>
    <n v="1246"/>
    <x v="301"/>
    <x v="2"/>
    <x v="145"/>
    <n v="3910865000"/>
    <n v="2850316000"/>
    <n v="1060549000"/>
    <n v="0.27118016091069364"/>
    <s v=" $-   "/>
    <s v=" $-   "/>
    <s v=" $-   "/>
    <n v="0"/>
    <n v="1060549000"/>
    <n v="0.27118016091069369"/>
    <x v="3"/>
    <x v="54"/>
  </r>
  <r>
    <n v="1247"/>
    <x v="301"/>
    <x v="3"/>
    <x v="108"/>
    <n v="5386703000"/>
    <n v="4063955000"/>
    <n v="1322748000"/>
    <n v="0.24555799716449933"/>
    <s v=" $-   "/>
    <s v=" $-   "/>
    <s v=" $-   "/>
    <n v="0"/>
    <n v="1322748000"/>
    <n v="0.24555799716449933"/>
    <x v="3"/>
    <x v="54"/>
  </r>
  <r>
    <n v="1248"/>
    <x v="302"/>
    <x v="0"/>
    <x v="0"/>
    <n v="9781000000"/>
    <n v="6351000000"/>
    <n v="3430000000"/>
    <n v="0.35067988958184237"/>
    <n v="98000000"/>
    <s v=" $-   "/>
    <n v="1054000000"/>
    <n v="1152000000"/>
    <n v="2278000000"/>
    <n v="0.2329005214190778"/>
    <x v="5"/>
    <x v="11"/>
  </r>
  <r>
    <n v="1249"/>
    <x v="302"/>
    <x v="1"/>
    <x v="1"/>
    <n v="9968000000"/>
    <n v="6423000000"/>
    <n v="3545000000"/>
    <n v="0.35563804173354741"/>
    <n v="68000000"/>
    <s v=" $-   "/>
    <n v="1178000000"/>
    <n v="1246000000"/>
    <n v="2299000000"/>
    <n v="0.23063804173354735"/>
    <x v="5"/>
    <x v="11"/>
  </r>
  <r>
    <n v="1250"/>
    <x v="302"/>
    <x v="2"/>
    <x v="2"/>
    <n v="10886000000"/>
    <n v="7036000000"/>
    <n v="3850000000"/>
    <n v="0.35366525812970784"/>
    <s v=" $-   "/>
    <s v=" $-   "/>
    <n v="1227000000"/>
    <n v="1227000000"/>
    <n v="2623000000"/>
    <n v="0.24095168105823994"/>
    <x v="5"/>
    <x v="11"/>
  </r>
  <r>
    <n v="1251"/>
    <x v="302"/>
    <x v="3"/>
    <x v="3"/>
    <n v="10415000000"/>
    <n v="6239000000"/>
    <n v="4176000000"/>
    <n v="0.40096015362457993"/>
    <s v=" $-   "/>
    <s v=" $-   "/>
    <n v="1214000000"/>
    <n v="1214000000"/>
    <n v="2962000000"/>
    <n v="0.28439750360057608"/>
    <x v="5"/>
    <x v="11"/>
  </r>
  <r>
    <n v="1252"/>
    <x v="303"/>
    <x v="0"/>
    <x v="5"/>
    <n v="66415000000"/>
    <n v="31243000000"/>
    <n v="35172000000"/>
    <n v="0.52957916133403593"/>
    <n v="25357000000"/>
    <s v=" $-   "/>
    <n v="110000000"/>
    <n v="25467000000"/>
    <n v="9705000000"/>
    <n v="0.14612662802077844"/>
    <x v="4"/>
    <x v="69"/>
  </r>
  <r>
    <n v="1253"/>
    <x v="303"/>
    <x v="1"/>
    <x v="97"/>
    <n v="66683000000"/>
    <n v="31238000000"/>
    <n v="35445000000"/>
    <n v="0.5315447715309749"/>
    <n v="25772000000"/>
    <s v=" $-   "/>
    <n v="92000000"/>
    <n v="25864000000"/>
    <n v="9581000000"/>
    <n v="0.14367979844937989"/>
    <x v="4"/>
    <x v="69"/>
  </r>
  <r>
    <n v="1254"/>
    <x v="303"/>
    <x v="2"/>
    <x v="98"/>
    <n v="63056000000"/>
    <n v="28731000000"/>
    <n v="34325000000"/>
    <n v="0.54435739659984783"/>
    <n v="24538000000"/>
    <s v=" $-   "/>
    <n v="75000000"/>
    <n v="24613000000"/>
    <n v="9712000000"/>
    <n v="0.15402182187262117"/>
    <x v="4"/>
    <x v="69"/>
  </r>
  <r>
    <n v="1255"/>
    <x v="303"/>
    <x v="3"/>
    <x v="28"/>
    <n v="62799000000"/>
    <n v="28209000000"/>
    <n v="34590000000"/>
    <n v="0.55080494912339373"/>
    <n v="24735000000"/>
    <s v=" $-   "/>
    <n v="70000000"/>
    <n v="24805000000"/>
    <n v="9785000000"/>
    <n v="0.1558145830347617"/>
    <x v="4"/>
    <x v="69"/>
  </r>
  <r>
    <n v="1256"/>
    <x v="304"/>
    <x v="0"/>
    <x v="0"/>
    <n v="54657000000"/>
    <n v="9821000000"/>
    <n v="44836000000"/>
    <n v="0.8203157875477981"/>
    <n v="15171000000"/>
    <n v="7482000000"/>
    <n v="5109000000"/>
    <n v="27762000000"/>
    <n v="17074000000"/>
    <n v="0.31238450701648462"/>
    <x v="3"/>
    <x v="3"/>
  </r>
  <r>
    <n v="1257"/>
    <x v="304"/>
    <x v="1"/>
    <x v="1"/>
    <n v="51584000000"/>
    <n v="9586000000"/>
    <n v="41998000000"/>
    <n v="0.81416718362282881"/>
    <n v="14355000000"/>
    <n v="6678000000"/>
    <n v="4599000000"/>
    <n v="25632000000"/>
    <n v="16366000000"/>
    <n v="0.31726892059553352"/>
    <x v="3"/>
    <x v="3"/>
  </r>
  <r>
    <n v="1258"/>
    <x v="304"/>
    <x v="2"/>
    <x v="2"/>
    <n v="49605000000"/>
    <n v="9577000000"/>
    <n v="40028000000"/>
    <n v="0.80693478479991931"/>
    <n v="14097000000"/>
    <n v="8393000000"/>
    <n v="4039000000"/>
    <n v="26529000000"/>
    <n v="13499000000"/>
    <n v="0.27212982562241711"/>
    <x v="3"/>
    <x v="3"/>
  </r>
  <r>
    <n v="1259"/>
    <x v="304"/>
    <x v="3"/>
    <x v="3"/>
    <n v="48851000000"/>
    <n v="9648000000"/>
    <n v="39203000000"/>
    <n v="0.80250148410472666"/>
    <n v="14809000000"/>
    <n v="7690000000"/>
    <n v="3728000000"/>
    <n v="26227000000"/>
    <n v="12976000000"/>
    <n v="0.2656240404495302"/>
    <x v="3"/>
    <x v="3"/>
  </r>
  <r>
    <n v="1260"/>
    <x v="305"/>
    <x v="0"/>
    <x v="1"/>
    <n v="9289500000"/>
    <n v="4683600000"/>
    <n v="4605900000"/>
    <n v="0.49581785887292107"/>
    <n v="189000000"/>
    <s v=" $-   "/>
    <n v="3292900000"/>
    <n v="3481900000"/>
    <n v="1124000000"/>
    <n v="0.12099682437160235"/>
    <x v="6"/>
    <x v="97"/>
  </r>
  <r>
    <n v="1261"/>
    <x v="305"/>
    <x v="1"/>
    <x v="2"/>
    <n v="10477600000"/>
    <n v="5231000000"/>
    <n v="5246600000"/>
    <n v="0.50074444529281514"/>
    <n v="177400000"/>
    <s v=" $-   "/>
    <n v="3574300000"/>
    <n v="3751700000"/>
    <n v="1494900000"/>
    <n v="0.14267580361914942"/>
    <x v="6"/>
    <x v="97"/>
  </r>
  <r>
    <n v="1262"/>
    <x v="305"/>
    <x v="2"/>
    <x v="3"/>
    <n v="11964400000"/>
    <n v="6697700000"/>
    <n v="5266700000"/>
    <n v="0.44019758617231119"/>
    <n v="163500000"/>
    <s v=" $-   "/>
    <n v="3672400000"/>
    <n v="3835900000"/>
    <n v="1430800000"/>
    <n v="0.11958811139714487"/>
    <x v="6"/>
    <x v="97"/>
  </r>
  <r>
    <n v="1263"/>
    <x v="305"/>
    <x v="3"/>
    <x v="28"/>
    <n v="12394100000"/>
    <n v="6913200000"/>
    <n v="5480900000"/>
    <n v="0.44221847491951816"/>
    <n v="156600000"/>
    <s v=" $-   "/>
    <n v="3732600000"/>
    <n v="3889200000"/>
    <n v="1591700000"/>
    <n v="0.12842400819744879"/>
    <x v="6"/>
    <x v="97"/>
  </r>
  <r>
    <n v="1264"/>
    <x v="306"/>
    <x v="0"/>
    <x v="1"/>
    <n v="2104745000"/>
    <n v="155355000"/>
    <n v="1949390000"/>
    <n v="0.92618820807271185"/>
    <n v="346393000"/>
    <n v="859947000"/>
    <s v=" $-   "/>
    <n v="1206340000"/>
    <n v="743050000"/>
    <n v="0.35303564089711581"/>
    <x v="4"/>
    <x v="56"/>
  </r>
  <r>
    <n v="1265"/>
    <x v="306"/>
    <x v="1"/>
    <x v="2"/>
    <n v="2819557000"/>
    <n v="205018000"/>
    <n v="2614539000"/>
    <n v="0.92728715894021652"/>
    <n v="519267000"/>
    <n v="1271353000"/>
    <s v=" $-   "/>
    <n v="1790620000"/>
    <n v="823919000"/>
    <n v="0.29221576297269392"/>
    <x v="4"/>
    <x v="56"/>
  </r>
  <r>
    <n v="1266"/>
    <x v="306"/>
    <x v="2"/>
    <x v="3"/>
    <n v="4103728000"/>
    <n v="392709000"/>
    <n v="3711019000"/>
    <n v="0.90430433011154732"/>
    <n v="838526000"/>
    <n v="1620577000"/>
    <s v=" $-   "/>
    <n v="2459103000"/>
    <n v="1251916000"/>
    <n v="0.30506797721486412"/>
    <x v="4"/>
    <x v="56"/>
  </r>
  <r>
    <n v="1267"/>
    <x v="306"/>
    <x v="3"/>
    <x v="28"/>
    <n v="4860427000"/>
    <n v="299694000"/>
    <n v="4560733000"/>
    <n v="0.93833998535519614"/>
    <n v="1177697000"/>
    <n v="2052295000"/>
    <s v=" $-   "/>
    <n v="3229992000"/>
    <n v="1330741000"/>
    <n v="0.27379096527938801"/>
    <x v="4"/>
    <x v="56"/>
  </r>
  <r>
    <n v="1268"/>
    <x v="307"/>
    <x v="0"/>
    <x v="0"/>
    <n v="17083900000"/>
    <n v="15590900000"/>
    <n v="1493000000"/>
    <n v="8.7392223087234155E-2"/>
    <n v="15400000"/>
    <s v=" $-   "/>
    <n v="36100000"/>
    <n v="51500000"/>
    <n v="1441500000"/>
    <n v="8.4377688935196302E-2"/>
    <x v="6"/>
    <x v="13"/>
  </r>
  <r>
    <n v="1269"/>
    <x v="307"/>
    <x v="1"/>
    <x v="1"/>
    <n v="18170900000"/>
    <n v="16275100000"/>
    <n v="1895800000"/>
    <n v="0.10433165115651954"/>
    <n v="18800000"/>
    <s v=" $-   "/>
    <n v="38800000"/>
    <n v="57600000"/>
    <n v="1838200000"/>
    <n v="0.10116174762945149"/>
    <x v="6"/>
    <x v="13"/>
  </r>
  <r>
    <n v="1270"/>
    <x v="307"/>
    <x v="2"/>
    <x v="2"/>
    <n v="19391400000"/>
    <n v="17297300000"/>
    <n v="2094100000"/>
    <n v="0.10799117134399783"/>
    <n v="18900000"/>
    <s v=" $-   "/>
    <n v="50900000"/>
    <n v="69800000"/>
    <n v="2024300000"/>
    <n v="0.10439163753003909"/>
    <x v="6"/>
    <x v="13"/>
  </r>
  <r>
    <n v="1271"/>
    <x v="307"/>
    <x v="3"/>
    <x v="3"/>
    <n v="20853800000"/>
    <n v="18705900000"/>
    <n v="2147900000"/>
    <n v="0.10299801475030934"/>
    <n v="22800000"/>
    <s v=" $-   "/>
    <n v="77500000"/>
    <n v="100300000"/>
    <n v="2047600000"/>
    <n v="9.8188339775005032E-2"/>
    <x v="6"/>
    <x v="13"/>
  </r>
  <r>
    <n v="1272"/>
    <x v="308"/>
    <x v="0"/>
    <x v="52"/>
    <n v="13015704000"/>
    <n v="10086675000"/>
    <n v="2929029000"/>
    <n v="0.22503807707981072"/>
    <n v="1554973000"/>
    <s v=" $-   "/>
    <s v=" $-   "/>
    <n v="1554973000"/>
    <n v="1374056000"/>
    <n v="0.1055690879264003"/>
    <x v="0"/>
    <x v="53"/>
  </r>
  <r>
    <n v="1273"/>
    <x v="308"/>
    <x v="1"/>
    <x v="53"/>
    <n v="13215971000"/>
    <n v="10188227000"/>
    <n v="3027744000"/>
    <n v="0.22909735501084261"/>
    <n v="1633992000"/>
    <s v=" $-   "/>
    <s v=" $-   "/>
    <n v="1633992000"/>
    <n v="1393752000"/>
    <n v="0.10545967451048432"/>
    <x v="0"/>
    <x v="53"/>
  </r>
  <r>
    <n v="1274"/>
    <x v="308"/>
    <x v="2"/>
    <x v="54"/>
    <n v="12711744000"/>
    <n v="9655245000"/>
    <n v="3056499000"/>
    <n v="0.24044686551271011"/>
    <n v="1544746000"/>
    <s v=" $-   "/>
    <s v=" $-   "/>
    <n v="1544746000"/>
    <n v="1511753000"/>
    <n v="0.11892569579752393"/>
    <x v="0"/>
    <x v="53"/>
  </r>
  <r>
    <n v="1275"/>
    <x v="308"/>
    <x v="3"/>
    <x v="55"/>
    <n v="11360753000"/>
    <n v="8823384000"/>
    <n v="2537369000"/>
    <n v="0.22334514270312888"/>
    <n v="1359360000"/>
    <s v=" $-   "/>
    <s v=" $-   "/>
    <n v="1359360000"/>
    <n v="1178009000"/>
    <n v="0.10369110216549907"/>
    <x v="0"/>
    <x v="53"/>
  </r>
  <r>
    <n v="1276"/>
    <x v="309"/>
    <x v="0"/>
    <x v="1"/>
    <n v="5679595000"/>
    <n v="4507196000"/>
    <n v="1172399000"/>
    <n v="0.20642299318877488"/>
    <n v="568500000"/>
    <s v=" $-   "/>
    <s v=" $-   "/>
    <n v="568500000"/>
    <n v="603899000"/>
    <n v="0.10632782795252126"/>
    <x v="1"/>
    <x v="66"/>
  </r>
  <r>
    <n v="1277"/>
    <x v="309"/>
    <x v="1"/>
    <x v="2"/>
    <n v="5822363000"/>
    <n v="4244479000"/>
    <n v="1577884000"/>
    <n v="0.27100405797439975"/>
    <n v="861390000"/>
    <s v=" $-   "/>
    <s v=" $-   "/>
    <n v="861390000"/>
    <n v="716494000"/>
    <n v="0.12305897107411544"/>
    <x v="1"/>
    <x v="66"/>
  </r>
  <r>
    <n v="1278"/>
    <x v="309"/>
    <x v="2"/>
    <x v="3"/>
    <n v="5981964000"/>
    <n v="4353850000"/>
    <n v="1628114000"/>
    <n v="0.27217047778956882"/>
    <n v="794728000"/>
    <s v=" $-   "/>
    <s v=" $-   "/>
    <n v="794728000"/>
    <n v="833386000"/>
    <n v="0.13931645192114162"/>
    <x v="1"/>
    <x v="66"/>
  </r>
  <r>
    <n v="1279"/>
    <x v="309"/>
    <x v="3"/>
    <x v="28"/>
    <n v="7668476000"/>
    <n v="5728662000"/>
    <n v="1939814000"/>
    <n v="0.25295951894483337"/>
    <n v="957150000"/>
    <s v=" $-   "/>
    <s v=" $-   "/>
    <n v="957150000"/>
    <n v="982664000"/>
    <n v="0.12814332339307055"/>
    <x v="1"/>
    <x v="66"/>
  </r>
  <r>
    <n v="1280"/>
    <x v="310"/>
    <x v="0"/>
    <x v="146"/>
    <n v="2105188000"/>
    <n v="1143659000"/>
    <n v="961529000"/>
    <n v="0.4567425807101313"/>
    <n v="627370000"/>
    <n v="131835000"/>
    <s v=" $-   "/>
    <n v="759205000"/>
    <n v="202324000"/>
    <n v="9.6107331031717827E-2"/>
    <x v="3"/>
    <x v="5"/>
  </r>
  <r>
    <n v="1281"/>
    <x v="310"/>
    <x v="1"/>
    <x v="99"/>
    <n v="2157586000"/>
    <n v="1181444000"/>
    <n v="976142000"/>
    <n v="0.45242321742910829"/>
    <n v="581898000"/>
    <n v="132400000"/>
    <s v=" $-   "/>
    <n v="714298000"/>
    <n v="261844000"/>
    <n v="0.12135970478117675"/>
    <x v="3"/>
    <x v="5"/>
  </r>
  <r>
    <n v="1282"/>
    <x v="310"/>
    <x v="2"/>
    <x v="100"/>
    <n v="2237219000"/>
    <n v="1232611000"/>
    <n v="1004608000"/>
    <n v="0.44904320944887377"/>
    <n v="659335000"/>
    <n v="121141000"/>
    <s v=" $-   "/>
    <n v="780476000"/>
    <n v="224132000"/>
    <n v="0.10018330793722027"/>
    <x v="3"/>
    <x v="5"/>
  </r>
  <r>
    <n v="1283"/>
    <x v="310"/>
    <x v="3"/>
    <x v="113"/>
    <n v="2262359000"/>
    <n v="1237859000"/>
    <n v="1024500000"/>
    <n v="0.45284590111472145"/>
    <n v="598848000"/>
    <n v="125928000"/>
    <s v=" $-   "/>
    <n v="724776000"/>
    <n v="299724000"/>
    <n v="0.13248295252875428"/>
    <x v="3"/>
    <x v="5"/>
  </r>
  <r>
    <n v="1284"/>
    <x v="311"/>
    <x v="0"/>
    <x v="1"/>
    <n v="80029000000"/>
    <n v="59222000000"/>
    <n v="20807000000"/>
    <n v="0.25999325244598837"/>
    <n v="6890000000"/>
    <s v=" $-   "/>
    <n v="93000000"/>
    <n v="6983000000"/>
    <n v="13824000000"/>
    <n v="0.1727373826987717"/>
    <x v="4"/>
    <x v="101"/>
  </r>
  <r>
    <n v="1285"/>
    <x v="311"/>
    <x v="1"/>
    <x v="2"/>
    <n v="80106000000"/>
    <n v="60775000000"/>
    <n v="19331000000"/>
    <n v="0.24131775397598187"/>
    <n v="7001000000"/>
    <s v=" $-   "/>
    <n v="93000000"/>
    <n v="7094000000"/>
    <n v="12237000000"/>
    <n v="0.15276009287693806"/>
    <x v="4"/>
    <x v="101"/>
  </r>
  <r>
    <n v="1286"/>
    <x v="311"/>
    <x v="2"/>
    <x v="3"/>
    <n v="73908000000"/>
    <n v="56479000000"/>
    <n v="17429000000"/>
    <n v="0.23582020890837252"/>
    <n v="6656000000"/>
    <s v=" $-   "/>
    <n v="82000000"/>
    <n v="6738000000"/>
    <n v="10691000000"/>
    <n v="0.14465281160361532"/>
    <x v="4"/>
    <x v="101"/>
  </r>
  <r>
    <n v="1287"/>
    <x v="311"/>
    <x v="3"/>
    <x v="28"/>
    <n v="74953000000"/>
    <n v="57659000000"/>
    <n v="17294000000"/>
    <n v="0.23073125825517327"/>
    <n v="6405000000"/>
    <s v=" $-   "/>
    <n v="74000000"/>
    <n v="6479000000"/>
    <n v="10815000000"/>
    <n v="0.14429042199778527"/>
    <x v="4"/>
    <x v="101"/>
  </r>
  <r>
    <n v="1288"/>
    <x v="312"/>
    <x v="0"/>
    <x v="0"/>
    <n v="16606000000"/>
    <n v="386000000"/>
    <n v="16220000000"/>
    <n v="0.97675538961821029"/>
    <n v="10486000000"/>
    <s v=" $-   "/>
    <n v="987000000"/>
    <n v="11473000000"/>
    <n v="4747000000"/>
    <n v="0.28586053233770925"/>
    <x v="6"/>
    <x v="35"/>
  </r>
  <r>
    <n v="1289"/>
    <x v="312"/>
    <x v="1"/>
    <x v="1"/>
    <n v="16872000000"/>
    <n v="344000000"/>
    <n v="16528000000"/>
    <n v="0.97961119013750597"/>
    <n v="9681000000"/>
    <s v=" $-   "/>
    <n v="643000000"/>
    <n v="10324000000"/>
    <n v="6204000000"/>
    <n v="0.36770981507823614"/>
    <x v="6"/>
    <x v="35"/>
  </r>
  <r>
    <n v="1290"/>
    <x v="312"/>
    <x v="2"/>
    <x v="2"/>
    <n v="16281000000"/>
    <n v="325000000"/>
    <n v="15956000000"/>
    <n v="0.98003808119894353"/>
    <n v="9488000000"/>
    <s v=" $-   "/>
    <n v="273000000"/>
    <n v="9761000000"/>
    <n v="6195000000"/>
    <n v="0.38050488299244517"/>
    <x v="6"/>
    <x v="35"/>
  </r>
  <r>
    <n v="1291"/>
    <x v="312"/>
    <x v="3"/>
    <x v="3"/>
    <n v="16270000000"/>
    <n v="403000000"/>
    <n v="15867000000"/>
    <n v="0.97523048555623848"/>
    <n v="9463000000"/>
    <s v=" $-   "/>
    <n v="255000000"/>
    <n v="9718000000"/>
    <n v="6149000000"/>
    <n v="0.37793484941610328"/>
    <x v="6"/>
    <x v="35"/>
  </r>
  <r>
    <n v="1292"/>
    <x v="313"/>
    <x v="0"/>
    <x v="0"/>
    <n v="4306800000"/>
    <n v="3040900000"/>
    <n v="1265900000"/>
    <n v="0.29393052846661094"/>
    <n v="1117700000"/>
    <n v="92300000"/>
    <s v=" $-   "/>
    <n v="1210000000"/>
    <n v="55900000"/>
    <n v="1.2979474319680506E-2"/>
    <x v="0"/>
    <x v="52"/>
  </r>
  <r>
    <n v="1293"/>
    <x v="313"/>
    <x v="1"/>
    <x v="1"/>
    <n v="6999700000"/>
    <n v="4629600000"/>
    <n v="2370100000"/>
    <n v="0.33860022572395965"/>
    <n v="1493700000"/>
    <n v="122800000"/>
    <s v=" $-   "/>
    <n v="1616500000"/>
    <n v="753600000"/>
    <n v="0.10766175693243996"/>
    <x v="0"/>
    <x v="52"/>
  </r>
  <r>
    <n v="1294"/>
    <x v="313"/>
    <x v="2"/>
    <x v="2"/>
    <n v="7039000000"/>
    <n v="4576000000"/>
    <n v="2463000000"/>
    <n v="0.34990765733769003"/>
    <n v="1493800000"/>
    <n v="117300000"/>
    <s v=" $-   "/>
    <n v="1611100000"/>
    <n v="851900000"/>
    <n v="0.12102571387981248"/>
    <x v="0"/>
    <x v="52"/>
  </r>
  <r>
    <n v="1295"/>
    <x v="313"/>
    <x v="3"/>
    <x v="3"/>
    <n v="6449000000"/>
    <n v="4263200000"/>
    <n v="2185800000"/>
    <n v="0.33893626918902153"/>
    <n v="1334300000"/>
    <n v="119600000"/>
    <s v=" $-   "/>
    <n v="1453900000"/>
    <n v="731900000"/>
    <n v="0.11349046363777329"/>
    <x v="0"/>
    <x v="52"/>
  </r>
  <r>
    <n v="1296"/>
    <x v="314"/>
    <x v="0"/>
    <x v="0"/>
    <n v="3301804000"/>
    <n v="1879559000"/>
    <n v="1422245000"/>
    <n v="0.43074785783771541"/>
    <n v="166154000"/>
    <s v=" $-   "/>
    <n v="404336000"/>
    <n v="570490000"/>
    <n v="851755000"/>
    <n v="0.25796655404136648"/>
    <x v="5"/>
    <x v="10"/>
  </r>
  <r>
    <n v="1297"/>
    <x v="314"/>
    <x v="1"/>
    <x v="1"/>
    <n v="3454628000"/>
    <n v="2020436000"/>
    <n v="1434192000"/>
    <n v="0.4151509221832278"/>
    <n v="172161000"/>
    <s v=" $-   "/>
    <n v="415708000"/>
    <n v="587869000"/>
    <n v="846323000"/>
    <n v="0.24498238305253128"/>
    <x v="5"/>
    <x v="10"/>
  </r>
  <r>
    <n v="1298"/>
    <x v="314"/>
    <x v="2"/>
    <x v="2"/>
    <n v="3491632000"/>
    <n v="2087854000"/>
    <n v="1403778000"/>
    <n v="0.40204065033199377"/>
    <n v="175178000"/>
    <s v=" $-   "/>
    <n v="417358000"/>
    <n v="592536000"/>
    <n v="811242000"/>
    <n v="0.23233891773245291"/>
    <x v="5"/>
    <x v="10"/>
  </r>
  <r>
    <n v="1299"/>
    <x v="314"/>
    <x v="3"/>
    <x v="3"/>
    <n v="3495443000"/>
    <n v="1969675000"/>
    <n v="1525768000"/>
    <n v="0.43650203994171843"/>
    <n v="176744000"/>
    <s v=" $-   "/>
    <n v="494422000"/>
    <n v="671166000"/>
    <n v="854602000"/>
    <n v="0.24449032640497928"/>
    <x v="5"/>
    <x v="10"/>
  </r>
  <r>
    <n v="1300"/>
    <x v="315"/>
    <x v="0"/>
    <x v="1"/>
    <n v="14265000000"/>
    <n v="8314000000"/>
    <n v="5951000000"/>
    <n v="0.41717490361023479"/>
    <n v="3486000000"/>
    <n v="463000000"/>
    <n v="452000000"/>
    <n v="4401000000"/>
    <n v="1550000000"/>
    <n v="0.10865755345250613"/>
    <x v="8"/>
    <x v="63"/>
  </r>
  <r>
    <n v="1301"/>
    <x v="315"/>
    <x v="1"/>
    <x v="2"/>
    <n v="14791000000"/>
    <n v="8348000000"/>
    <n v="6443000000"/>
    <n v="0.4356027313907106"/>
    <n v="4013000000"/>
    <n v="483000000"/>
    <n v="450000000"/>
    <n v="4946000000"/>
    <n v="1497000000"/>
    <n v="0.10121019538908796"/>
    <x v="8"/>
    <x v="63"/>
  </r>
  <r>
    <n v="1302"/>
    <x v="315"/>
    <x v="2"/>
    <x v="3"/>
    <n v="14766000000"/>
    <n v="8206000000"/>
    <n v="6560000000"/>
    <n v="0.44426384938371932"/>
    <n v="3624000000"/>
    <n v="476000000"/>
    <n v="471000000"/>
    <n v="4571000000"/>
    <n v="1989000000"/>
    <n v="0.13470134091832589"/>
    <x v="8"/>
    <x v="63"/>
  </r>
  <r>
    <n v="1303"/>
    <x v="315"/>
    <x v="3"/>
    <x v="28"/>
    <n v="14751000000"/>
    <n v="8063000000"/>
    <n v="6688000000"/>
    <n v="0.45339299030574198"/>
    <n v="4630000000"/>
    <n v="466000000"/>
    <n v="462000000"/>
    <n v="5558000000"/>
    <n v="1130000000"/>
    <n v="7.6604975933835001E-2"/>
    <x v="8"/>
    <x v="63"/>
  </r>
  <r>
    <n v="1304"/>
    <x v="316"/>
    <x v="0"/>
    <x v="0"/>
    <n v="12132000000"/>
    <n v="4876000000"/>
    <n v="7256000000"/>
    <n v="0.59808770194526872"/>
    <n v="3143000000"/>
    <s v=" $-   "/>
    <n v="1087000000"/>
    <n v="4230000000"/>
    <n v="3026000000"/>
    <n v="0.249423013517969"/>
    <x v="5"/>
    <x v="11"/>
  </r>
  <r>
    <n v="1305"/>
    <x v="316"/>
    <x v="1"/>
    <x v="1"/>
    <n v="7263000000"/>
    <n v="1751000000"/>
    <n v="5512000000"/>
    <n v="0.7589150488778742"/>
    <n v="2108000000"/>
    <s v=" $-   "/>
    <n v="843000000"/>
    <n v="2951000000"/>
    <n v="2561000000"/>
    <n v="0.35260911469089906"/>
    <x v="5"/>
    <x v="11"/>
  </r>
  <r>
    <n v="1306"/>
    <x v="316"/>
    <x v="2"/>
    <x v="2"/>
    <n v="7852000000"/>
    <n v="1889000000"/>
    <n v="5963000000"/>
    <n v="0.75942435048395307"/>
    <n v="2173000000"/>
    <s v=" $-   "/>
    <n v="923000000"/>
    <n v="3096000000"/>
    <n v="2867000000"/>
    <n v="0.36512990320937339"/>
    <x v="5"/>
    <x v="11"/>
  </r>
  <r>
    <n v="1307"/>
    <x v="316"/>
    <x v="3"/>
    <x v="3"/>
    <n v="7669000000"/>
    <n v="1718000000"/>
    <n v="5951000000"/>
    <n v="0.77598122310601125"/>
    <n v="2237000000"/>
    <s v=" $-   "/>
    <n v="883000000"/>
    <n v="3120000000"/>
    <n v="2831000000"/>
    <n v="0.36914852001564741"/>
    <x v="5"/>
    <x v="11"/>
  </r>
  <r>
    <n v="1308"/>
    <x v="317"/>
    <x v="0"/>
    <x v="0"/>
    <n v="84847000000"/>
    <n v="66635000000"/>
    <n v="18212000000"/>
    <n v="0.21464518486216366"/>
    <n v="17504000000"/>
    <s v=" $-   "/>
    <s v=" $-   "/>
    <n v="17504000000"/>
    <n v="708000000"/>
    <n v="8.3444317418411972E-3"/>
    <x v="6"/>
    <x v="97"/>
  </r>
  <r>
    <n v="1309"/>
    <x v="317"/>
    <x v="1"/>
    <x v="1"/>
    <n v="41461000000"/>
    <n v="26973000000"/>
    <n v="14488000000"/>
    <n v="0.34943682014423194"/>
    <n v="16172000000"/>
    <s v=" $-   "/>
    <s v=" $-   "/>
    <n v="16172000000"/>
    <n v="-1684000000"/>
    <n v="-4.0616482959890017E-2"/>
    <x v="6"/>
    <x v="97"/>
  </r>
  <r>
    <n v="1310"/>
    <x v="317"/>
    <x v="2"/>
    <x v="2"/>
    <n v="54105000000"/>
    <n v="33560000000"/>
    <n v="20545000000"/>
    <n v="0.37972460955549392"/>
    <n v="18786000000"/>
    <s v=" $-   "/>
    <s v=" $-   "/>
    <n v="18786000000"/>
    <n v="1759000000"/>
    <n v="3.2510858515848812E-2"/>
    <x v="6"/>
    <x v="97"/>
  </r>
  <r>
    <n v="1311"/>
    <x v="317"/>
    <x v="3"/>
    <x v="3"/>
    <n v="57119000000"/>
    <n v="32747000000"/>
    <n v="24372000000"/>
    <n v="0.42668814229940999"/>
    <n v="16603000000"/>
    <s v=" $-   "/>
    <s v=" $-   "/>
    <n v="16603000000"/>
    <n v="7769000000"/>
    <n v="0.13601428596439014"/>
    <x v="6"/>
    <x v="97"/>
  </r>
  <r>
    <n v="1312"/>
    <x v="318"/>
    <x v="0"/>
    <x v="0"/>
    <n v="179290000000"/>
    <n v="158446000000"/>
    <n v="20844000000"/>
    <n v="0.1162585754922193"/>
    <n v="15443000000"/>
    <s v=" $-   "/>
    <n v="931000000"/>
    <n v="16374000000"/>
    <n v="4470000000"/>
    <n v="2.4931674940041275E-2"/>
    <x v="9"/>
    <x v="92"/>
  </r>
  <r>
    <n v="1313"/>
    <x v="318"/>
    <x v="1"/>
    <x v="1"/>
    <n v="171596000000"/>
    <n v="152451000000"/>
    <n v="19145000000"/>
    <n v="0.11157019977155647"/>
    <n v="15597000000"/>
    <s v=" $-   "/>
    <n v="971000000"/>
    <n v="16568000000"/>
    <n v="2577000000"/>
    <n v="1.5017832583510105E-2"/>
    <x v="9"/>
    <x v="92"/>
  </r>
  <r>
    <n v="1314"/>
    <x v="318"/>
    <x v="2"/>
    <x v="2"/>
    <n v="161212000000"/>
    <n v="140183000000"/>
    <n v="21029000000"/>
    <n v="0.13044314319033323"/>
    <n v="16703000000"/>
    <s v=" $-   "/>
    <n v="1019000000"/>
    <n v="17722000000"/>
    <n v="3307000000"/>
    <n v="2.051336128824157E-2"/>
    <x v="9"/>
    <x v="92"/>
  </r>
  <r>
    <n v="1315"/>
    <x v="318"/>
    <x v="3"/>
    <x v="3"/>
    <n v="98975000000"/>
    <n v="77693000000"/>
    <n v="21282000000"/>
    <n v="0.21502399595857535"/>
    <n v="15747000000"/>
    <s v=" $-   "/>
    <n v="1099000000"/>
    <n v="16846000000"/>
    <n v="4436000000"/>
    <n v="4.4819398838090427E-2"/>
    <x v="9"/>
    <x v="92"/>
  </r>
  <r>
    <n v="1316"/>
    <x v="319"/>
    <x v="0"/>
    <x v="102"/>
    <n v="6043000000"/>
    <n v="2793800000"/>
    <n v="3249200000"/>
    <n v="0.53767996028462683"/>
    <n v="2594300000"/>
    <s v=" $-   "/>
    <s v=" $-   "/>
    <n v="2594300000"/>
    <n v="654900000"/>
    <n v="0.10837332450769485"/>
    <x v="1"/>
    <x v="82"/>
  </r>
  <r>
    <n v="1317"/>
    <x v="319"/>
    <x v="1"/>
    <x v="103"/>
    <n v="8186400000"/>
    <n v="3967100000"/>
    <n v="4219300000"/>
    <n v="0.51540359620834553"/>
    <n v="3673500000"/>
    <s v=" $-   "/>
    <s v=" $-   "/>
    <n v="3673500000"/>
    <n v="545800000"/>
    <n v="6.6671552819310073E-2"/>
    <x v="1"/>
    <x v="82"/>
  </r>
  <r>
    <n v="1318"/>
    <x v="319"/>
    <x v="2"/>
    <x v="104"/>
    <n v="8241200000"/>
    <n v="3914500000"/>
    <n v="4326700000"/>
    <n v="0.52500849390865412"/>
    <n v="3713600000"/>
    <s v=" $-   "/>
    <s v=" $-   "/>
    <n v="3713600000"/>
    <n v="613100000"/>
    <n v="7.439450565451633E-2"/>
    <x v="1"/>
    <x v="82"/>
  </r>
  <r>
    <n v="1319"/>
    <x v="319"/>
    <x v="3"/>
    <x v="27"/>
    <n v="8020300000"/>
    <n v="3858700000"/>
    <n v="4161600000"/>
    <n v="0.51888333354113936"/>
    <n v="3417700000"/>
    <s v=" $-   "/>
    <s v=" $-   "/>
    <n v="3417700000"/>
    <n v="743900000"/>
    <n v="9.2752141441093228E-2"/>
    <x v="1"/>
    <x v="82"/>
  </r>
  <r>
    <n v="1320"/>
    <x v="320"/>
    <x v="0"/>
    <x v="0"/>
    <n v="5920269000"/>
    <n v="4982562000"/>
    <n v="937707000"/>
    <n v="0.15838925562335093"/>
    <n v="434894000"/>
    <s v=" $-   "/>
    <n v="37691000"/>
    <n v="472585000"/>
    <n v="465122000"/>
    <n v="7.8564335505700841E-2"/>
    <x v="0"/>
    <x v="53"/>
  </r>
  <r>
    <n v="1321"/>
    <x v="320"/>
    <x v="1"/>
    <x v="1"/>
    <n v="6411577000"/>
    <n v="5424644000"/>
    <n v="986933000"/>
    <n v="0.15392983660650106"/>
    <n v="485069000"/>
    <s v=" $-   "/>
    <n v="25865000"/>
    <n v="510934000"/>
    <n v="475999000"/>
    <n v="7.4240549555904894E-2"/>
    <x v="0"/>
    <x v="53"/>
  </r>
  <r>
    <n v="1322"/>
    <x v="320"/>
    <x v="2"/>
    <x v="2"/>
    <n v="7747229000"/>
    <n v="6578435000"/>
    <n v="1168794000"/>
    <n v="0.15086607095259474"/>
    <n v="705477000"/>
    <s v=" $-   "/>
    <n v="34257000"/>
    <n v="739734000"/>
    <n v="429060000"/>
    <n v="5.538238252670729E-2"/>
    <x v="0"/>
    <x v="53"/>
  </r>
  <r>
    <n v="1323"/>
    <x v="320"/>
    <x v="3"/>
    <x v="3"/>
    <n v="7572436000"/>
    <n v="6648771000"/>
    <n v="923665000"/>
    <n v="0.12197726068599324"/>
    <n v="592863000"/>
    <s v=" $-   "/>
    <n v="34848000"/>
    <n v="627711000"/>
    <n v="295954000"/>
    <n v="3.9083063891196965E-2"/>
    <x v="0"/>
    <x v="53"/>
  </r>
  <r>
    <n v="1324"/>
    <x v="321"/>
    <x v="0"/>
    <x v="0"/>
    <n v="11224000000"/>
    <n v="6396000000"/>
    <n v="4828000000"/>
    <n v="0.43014967925873127"/>
    <n v="1227000000"/>
    <n v="98000000"/>
    <n v="1001000000"/>
    <n v="2326000000"/>
    <n v="2502000000"/>
    <n v="0.22291518175338559"/>
    <x v="8"/>
    <x v="28"/>
  </r>
  <r>
    <n v="1325"/>
    <x v="321"/>
    <x v="1"/>
    <x v="1"/>
    <n v="11925000000"/>
    <n v="6744000000"/>
    <n v="5181000000"/>
    <n v="0.43446540880503148"/>
    <n v="1349000000"/>
    <n v="98000000"/>
    <n v="1109000000"/>
    <n v="2556000000"/>
    <n v="2625000000"/>
    <n v="0.22012578616352202"/>
    <x v="8"/>
    <x v="28"/>
  </r>
  <r>
    <n v="1326"/>
    <x v="321"/>
    <x v="2"/>
    <x v="2"/>
    <n v="12273000000"/>
    <n v="6962000000"/>
    <n v="5311000000"/>
    <n v="0.43273853173633181"/>
    <n v="1437000000"/>
    <n v="96000000"/>
    <n v="1170000000"/>
    <n v="2703000000"/>
    <n v="2608000000"/>
    <n v="0.21249898150411473"/>
    <x v="8"/>
    <x v="28"/>
  </r>
  <r>
    <n v="1327"/>
    <x v="321"/>
    <x v="3"/>
    <x v="3"/>
    <n v="10776000000"/>
    <n v="5960000000"/>
    <n v="4816000000"/>
    <n v="0.44691907943578324"/>
    <n v="1296000000"/>
    <n v="93000000"/>
    <n v="1106000000"/>
    <n v="2495000000"/>
    <n v="2321000000"/>
    <n v="0.21538604305864886"/>
    <x v="8"/>
    <x v="28"/>
  </r>
  <r>
    <n v="1331"/>
    <x v="322"/>
    <x v="0"/>
    <x v="147"/>
    <n v="24866000000"/>
    <n v="9820000000"/>
    <n v="15046000000"/>
    <n v="0.60508324619963005"/>
    <n v="2849000000"/>
    <n v="4967000000"/>
    <s v=" $-   "/>
    <n v="7816000000"/>
    <n v="7230000000"/>
    <n v="0.2907584653744068"/>
    <x v="2"/>
    <x v="7"/>
  </r>
  <r>
    <n v="1332"/>
    <x v="322"/>
    <x v="1"/>
    <x v="148"/>
    <n v="26487000000"/>
    <n v="10686000000"/>
    <n v="15801000000"/>
    <n v="0.59655680144976775"/>
    <n v="2774000000"/>
    <n v="5477000000"/>
    <s v=" $-   "/>
    <n v="8251000000"/>
    <n v="7550000000"/>
    <n v="0.28504549401593232"/>
    <x v="2"/>
    <x v="7"/>
  </r>
  <r>
    <n v="1333"/>
    <x v="322"/>
    <x v="2"/>
    <x v="149"/>
    <n v="25281000000"/>
    <n v="10378000000"/>
    <n v="14903000000"/>
    <n v="0.58949408646809864"/>
    <n v="3637000000"/>
    <n v="5490000000"/>
    <s v=" $-   "/>
    <n v="9127000000"/>
    <n v="5776000000"/>
    <n v="0.2284719750009889"/>
    <x v="2"/>
    <x v="7"/>
  </r>
  <r>
    <n v="1334"/>
    <x v="322"/>
    <x v="3"/>
    <x v="150"/>
    <n v="23554000000"/>
    <n v="9749000000"/>
    <n v="13805000000"/>
    <n v="0.58610002547338036"/>
    <n v="2159000000"/>
    <n v="5151000000"/>
    <s v=" $-   "/>
    <n v="7310000000"/>
    <n v="6495000000"/>
    <n v="0.27574934193767514"/>
    <x v="2"/>
    <x v="7"/>
  </r>
  <r>
    <n v="1335"/>
    <x v="323"/>
    <x v="0"/>
    <x v="125"/>
    <n v="1148231000"/>
    <n v="743304000"/>
    <n v="404927000"/>
    <n v="0.35265290694990814"/>
    <n v="180317000"/>
    <n v="197269000"/>
    <s v=" $-   "/>
    <n v="377586000"/>
    <n v="27341000"/>
    <n v="2.3811410770132491E-2"/>
    <x v="2"/>
    <x v="7"/>
  </r>
  <r>
    <n v="1336"/>
    <x v="323"/>
    <x v="1"/>
    <x v="126"/>
    <n v="1710966000"/>
    <n v="1021658000"/>
    <n v="689308000"/>
    <n v="0.40287650368271488"/>
    <n v="309348000"/>
    <n v="257494000"/>
    <s v=" $-   "/>
    <n v="566842000"/>
    <n v="122466000"/>
    <n v="7.1577109071717382E-2"/>
    <x v="2"/>
    <x v="7"/>
  </r>
  <r>
    <n v="1337"/>
    <x v="323"/>
    <x v="2"/>
    <x v="127"/>
    <n v="2610726000"/>
    <n v="1561173000"/>
    <n v="1049553000"/>
    <n v="0.40201576113311011"/>
    <n v="588822000"/>
    <n v="448763000"/>
    <s v=" $-   "/>
    <n v="1037585000"/>
    <n v="11968000"/>
    <n v="4.5841654773423179E-3"/>
    <x v="2"/>
    <x v="7"/>
  </r>
  <r>
    <n v="1338"/>
    <x v="324"/>
    <x v="0"/>
    <x v="1"/>
    <n v="6419285000"/>
    <n v="5099484000"/>
    <n v="1319801000"/>
    <n v="0.20559937750076529"/>
    <n v="922340000"/>
    <s v=" $-   "/>
    <s v=" $-   "/>
    <n v="922340000"/>
    <n v="397461000"/>
    <n v="6.1916708792334352E-2"/>
    <x v="0"/>
    <x v="53"/>
  </r>
  <r>
    <n v="1339"/>
    <x v="324"/>
    <x v="1"/>
    <x v="2"/>
    <n v="6638774000"/>
    <n v="5253040000"/>
    <n v="1385734000"/>
    <n v="0.20873341975491255"/>
    <n v="1030014000"/>
    <s v=" $-   "/>
    <s v=" $-   "/>
    <n v="1030014000"/>
    <n v="355720000"/>
    <n v="5.3582182493333859E-2"/>
    <x v="0"/>
    <x v="53"/>
  </r>
  <r>
    <n v="1340"/>
    <x v="324"/>
    <x v="2"/>
    <x v="3"/>
    <n v="6571893000"/>
    <n v="5086449000"/>
    <n v="1485444000"/>
    <n v="0.22602985167287415"/>
    <n v="961579000"/>
    <s v=" $-   "/>
    <s v=" $-   "/>
    <n v="961579000"/>
    <n v="523865000"/>
    <n v="7.9712953330189643E-2"/>
    <x v="0"/>
    <x v="53"/>
  </r>
  <r>
    <n v="1341"/>
    <x v="324"/>
    <x v="3"/>
    <x v="28"/>
    <n v="6786984000"/>
    <n v="5285568000"/>
    <n v="1501416000"/>
    <n v="0.22121991152476561"/>
    <n v="956158000"/>
    <s v=" $-   "/>
    <s v=" $-   "/>
    <n v="956158000"/>
    <n v="545258000"/>
    <n v="8.0338777872468833E-2"/>
    <x v="0"/>
    <x v="53"/>
  </r>
  <r>
    <n v="1342"/>
    <x v="325"/>
    <x v="0"/>
    <x v="0"/>
    <n v="7688024000"/>
    <n v="5157434000"/>
    <n v="2530590000"/>
    <n v="0.32916000262226031"/>
    <n v="1011543000"/>
    <s v=" $-   "/>
    <n v="730493000"/>
    <n v="1742036000"/>
    <n v="788554000"/>
    <n v="0.10256913870196034"/>
    <x v="1"/>
    <x v="43"/>
  </r>
  <r>
    <n v="1343"/>
    <x v="325"/>
    <x v="1"/>
    <x v="1"/>
    <n v="7959894000"/>
    <n v="5305270000"/>
    <n v="2654624000"/>
    <n v="0.33349991846625093"/>
    <n v="1044819000"/>
    <s v=" $-   "/>
    <n v="754711000"/>
    <n v="1799530000"/>
    <n v="855094000"/>
    <n v="0.1074252998846467"/>
    <x v="1"/>
    <x v="43"/>
  </r>
  <r>
    <n v="1344"/>
    <x v="325"/>
    <x v="2"/>
    <x v="2"/>
    <n v="8073855000"/>
    <n v="5306281000"/>
    <n v="2767574000"/>
    <n v="0.34278222732511299"/>
    <n v="1048952000"/>
    <s v=" $-   "/>
    <n v="772445000"/>
    <n v="1821397000"/>
    <n v="946177000"/>
    <n v="0.11719023935901747"/>
    <x v="1"/>
    <x v="43"/>
  </r>
  <r>
    <n v="1345"/>
    <x v="325"/>
    <x v="3"/>
    <x v="3"/>
    <n v="8299074000"/>
    <n v="5099393000"/>
    <n v="3199681000"/>
    <n v="0.38554674895054553"/>
    <n v="1086504000"/>
    <s v=" $-   "/>
    <n v="827008000"/>
    <n v="1913512000"/>
    <n v="1286169000"/>
    <n v="0.15497741073281188"/>
    <x v="1"/>
    <x v="43"/>
  </r>
  <r>
    <n v="1346"/>
    <x v="326"/>
    <x v="0"/>
    <x v="1"/>
    <n v="2104745000"/>
    <n v="155355000"/>
    <n v="1949390000"/>
    <n v="0.92618820807271185"/>
    <n v="346393000"/>
    <n v="859947000"/>
    <s v=" $-   "/>
    <n v="1206340000"/>
    <n v="743050000"/>
    <n v="0.35303564089711581"/>
    <x v="3"/>
    <x v="19"/>
  </r>
  <r>
    <n v="1347"/>
    <x v="326"/>
    <x v="1"/>
    <x v="2"/>
    <n v="2819557000"/>
    <n v="205018000"/>
    <n v="2614539000"/>
    <n v="0.92728715894021652"/>
    <n v="519267000"/>
    <n v="1271353000"/>
    <s v=" $-   "/>
    <n v="1790620000"/>
    <n v="823919000"/>
    <n v="0.29221576297269392"/>
    <x v="3"/>
    <x v="19"/>
  </r>
  <r>
    <n v="1348"/>
    <x v="326"/>
    <x v="2"/>
    <x v="3"/>
    <n v="4103728000"/>
    <n v="392709000"/>
    <n v="3711019000"/>
    <n v="0.90430433011154732"/>
    <n v="838526000"/>
    <n v="1620577000"/>
    <s v=" $-   "/>
    <n v="2459103000"/>
    <n v="1251916000"/>
    <n v="0.30506797721486412"/>
    <x v="3"/>
    <x v="19"/>
  </r>
  <r>
    <n v="1349"/>
    <x v="326"/>
    <x v="3"/>
    <x v="28"/>
    <n v="4860427000"/>
    <n v="299694000"/>
    <n v="4560733000"/>
    <n v="0.93833998535519614"/>
    <n v="1177697000"/>
    <n v="2052295000"/>
    <s v=" $-   "/>
    <n v="3229992000"/>
    <n v="1330741000"/>
    <n v="0.27379096527938801"/>
    <x v="3"/>
    <x v="19"/>
  </r>
  <r>
    <n v="1350"/>
    <x v="327"/>
    <x v="0"/>
    <x v="1"/>
    <n v="4245895000"/>
    <n v="2522803000"/>
    <n v="1723092000"/>
    <n v="0.40582539134858497"/>
    <n v="1324815000"/>
    <s v=" $-   "/>
    <n v="1700000"/>
    <n v="1326515000"/>
    <n v="396577000"/>
    <n v="9.3402451073330825E-2"/>
    <x v="0"/>
    <x v="108"/>
  </r>
  <r>
    <n v="1351"/>
    <x v="327"/>
    <x v="1"/>
    <x v="2"/>
    <n v="4695014000"/>
    <n v="2772098000"/>
    <n v="1922916000"/>
    <n v="0.40956555188120847"/>
    <n v="1425734000"/>
    <s v=" $-   "/>
    <n v="557000"/>
    <n v="1426291000"/>
    <n v="496625000"/>
    <n v="0.10577710737390772"/>
    <x v="0"/>
    <x v="108"/>
  </r>
  <r>
    <n v="1352"/>
    <x v="327"/>
    <x v="2"/>
    <x v="3"/>
    <n v="5094933000"/>
    <n v="2980462000"/>
    <n v="2114471000"/>
    <n v="0.41501448596085566"/>
    <n v="1533799000"/>
    <s v=" $-   "/>
    <n v="192000"/>
    <n v="1533991000"/>
    <n v="580480000"/>
    <n v="0.11393280343431406"/>
    <x v="0"/>
    <x v="108"/>
  </r>
  <r>
    <n v="1353"/>
    <x v="327"/>
    <x v="3"/>
    <x v="28"/>
    <n v="5250399000"/>
    <n v="3089723000"/>
    <n v="2160676000"/>
    <n v="0.41152605735297454"/>
    <n v="1606217000"/>
    <s v=" $-   "/>
    <n v="1237000"/>
    <n v="1607454000"/>
    <n v="553222000"/>
    <n v="0.10536761110917475"/>
    <x v="0"/>
    <x v="108"/>
  </r>
  <r>
    <n v="1354"/>
    <x v="328"/>
    <x v="0"/>
    <x v="121"/>
    <n v="1328817000"/>
    <n v="200600000"/>
    <n v="1128217000"/>
    <n v="0.84903865618817342"/>
    <n v="660887000"/>
    <n v="263150000"/>
    <s v=" $-   "/>
    <n v="924037000"/>
    <n v="204180000"/>
    <n v="0.1536554694890267"/>
    <x v="2"/>
    <x v="102"/>
  </r>
  <r>
    <n v="1355"/>
    <x v="328"/>
    <x v="1"/>
    <x v="122"/>
    <n v="1534615000"/>
    <n v="232600000"/>
    <n v="1302015000"/>
    <n v="0.84843103970702749"/>
    <n v="750292000"/>
    <n v="317263000"/>
    <s v=" $-   "/>
    <n v="1067555000"/>
    <n v="234460000"/>
    <n v="0.15278099067192749"/>
    <x v="2"/>
    <x v="102"/>
  </r>
  <r>
    <n v="1356"/>
    <x v="328"/>
    <x v="2"/>
    <x v="43"/>
    <n v="1789489000"/>
    <n v="273199000"/>
    <n v="1516290000"/>
    <n v="0.84733127725289181"/>
    <n v="898440000"/>
    <n v="367856000"/>
    <s v=" $-   "/>
    <n v="1266296000"/>
    <n v="249994000"/>
    <n v="0.13970133373270247"/>
    <x v="2"/>
    <x v="102"/>
  </r>
  <r>
    <n v="1357"/>
    <x v="328"/>
    <x v="3"/>
    <x v="123"/>
    <n v="2052230000"/>
    <n v="309629000"/>
    <n v="1742601000"/>
    <n v="0.84912558533887528"/>
    <n v="1041231000"/>
    <n v="413322000"/>
    <s v=" $-   "/>
    <n v="1454553000"/>
    <n v="288048000"/>
    <n v="0.14035853681117613"/>
    <x v="2"/>
    <x v="102"/>
  </r>
  <r>
    <n v="1358"/>
    <x v="329"/>
    <x v="0"/>
    <x v="124"/>
    <n v="6945000000"/>
    <n v="2789000000"/>
    <n v="4156000000"/>
    <n v="0.59841612670986322"/>
    <n v="2971000000"/>
    <s v=" $-   "/>
    <n v="27000000"/>
    <n v="2998000000"/>
    <n v="1158000000"/>
    <n v="0.16673866090712744"/>
    <x v="1"/>
    <x v="82"/>
  </r>
  <r>
    <n v="1359"/>
    <x v="329"/>
    <x v="1"/>
    <x v="125"/>
    <n v="7450000000"/>
    <n v="3140000000"/>
    <n v="4310000000"/>
    <n v="0.57852348993288594"/>
    <n v="3142000000"/>
    <s v=" $-   "/>
    <n v="35000000"/>
    <n v="3177000000"/>
    <n v="1133000000"/>
    <n v="0.15208053691275167"/>
    <x v="1"/>
    <x v="82"/>
  </r>
  <r>
    <n v="1360"/>
    <x v="329"/>
    <x v="2"/>
    <x v="126"/>
    <n v="7620000000"/>
    <n v="3242000000"/>
    <n v="4378000000"/>
    <n v="0.57454068241469813"/>
    <n v="3301000000"/>
    <s v=" $-   "/>
    <n v="25000000"/>
    <n v="3326000000"/>
    <n v="1052000000"/>
    <n v="0.13805774278215224"/>
    <x v="1"/>
    <x v="82"/>
  </r>
  <r>
    <n v="1361"/>
    <x v="329"/>
    <x v="3"/>
    <x v="127"/>
    <n v="7405000000"/>
    <n v="3218000000"/>
    <n v="4187000000"/>
    <n v="0.56542876434841327"/>
    <n v="3389000000"/>
    <s v=" $-   "/>
    <n v="24000000"/>
    <n v="3413000000"/>
    <n v="774000000"/>
    <n v="0.10452397029034437"/>
    <x v="1"/>
    <x v="82"/>
  </r>
  <r>
    <n v="1362"/>
    <x v="330"/>
    <x v="0"/>
    <x v="12"/>
    <n v="6351900000"/>
    <n v="3778100000"/>
    <n v="2573800000"/>
    <n v="0.40520159322407467"/>
    <n v="1537700000"/>
    <s v=" $-   "/>
    <s v=" $-   "/>
    <n v="1537700000"/>
    <n v="1036100000"/>
    <n v="0.16311654780459389"/>
    <x v="0"/>
    <x v="53"/>
  </r>
  <r>
    <n v="1363"/>
    <x v="330"/>
    <x v="1"/>
    <x v="13"/>
    <n v="6623500000"/>
    <n v="3869600000"/>
    <n v="2753900000"/>
    <n v="0.41577715709217178"/>
    <n v="1570100000"/>
    <s v=" $-   "/>
    <s v=" $-   "/>
    <n v="1570100000"/>
    <n v="1183800000"/>
    <n v="0.1787272590020382"/>
    <x v="0"/>
    <x v="53"/>
  </r>
  <r>
    <n v="1364"/>
    <x v="330"/>
    <x v="2"/>
    <x v="14"/>
    <n v="6307900000"/>
    <n v="3604800000"/>
    <n v="2703100000"/>
    <n v="0.42852613389559124"/>
    <n v="1506400000"/>
    <s v=" $-   "/>
    <s v=" $-   "/>
    <n v="1506400000"/>
    <n v="1196700000"/>
    <n v="0.18971448501085938"/>
    <x v="0"/>
    <x v="53"/>
  </r>
  <r>
    <n v="1365"/>
    <x v="330"/>
    <x v="3"/>
    <x v="15"/>
    <n v="5879500000"/>
    <n v="3404000000"/>
    <n v="2475500000"/>
    <n v="0.42103920401394679"/>
    <n v="1467400000"/>
    <s v=" $-   "/>
    <s v=" $-   "/>
    <n v="1467400000"/>
    <n v="1008100000"/>
    <n v="0.1714601581767157"/>
    <x v="0"/>
    <x v="53"/>
  </r>
  <r>
    <n v="1366"/>
    <x v="331"/>
    <x v="0"/>
    <x v="0"/>
    <n v="2993489000"/>
    <n v="1321772000"/>
    <n v="1671717000"/>
    <n v="0.55845102487431886"/>
    <n v="914130000"/>
    <s v=" $-   "/>
    <s v=" $-   "/>
    <n v="914130000"/>
    <n v="757587000"/>
    <n v="0.25307826419271962"/>
    <x v="0"/>
    <x v="53"/>
  </r>
  <r>
    <n v="1367"/>
    <x v="331"/>
    <x v="1"/>
    <x v="1"/>
    <n v="3238128000"/>
    <n v="1355200000"/>
    <n v="1882928000"/>
    <n v="0.58148658731217551"/>
    <n v="1040567000"/>
    <s v=" $-   "/>
    <s v=" $-   "/>
    <n v="1040567000"/>
    <n v="842361000"/>
    <n v="0.26013826507167104"/>
    <x v="0"/>
    <x v="53"/>
  </r>
  <r>
    <n v="1368"/>
    <x v="331"/>
    <x v="2"/>
    <x v="2"/>
    <n v="3549494000"/>
    <n v="1447595000"/>
    <n v="2101899000"/>
    <n v="0.59216863023292898"/>
    <n v="1102426000"/>
    <s v=" $-   "/>
    <s v=" $-   "/>
    <n v="1102426000"/>
    <n v="999473000"/>
    <n v="0.28158182546582694"/>
    <x v="0"/>
    <x v="53"/>
  </r>
  <r>
    <n v="1369"/>
    <x v="331"/>
    <x v="3"/>
    <x v="3"/>
    <n v="3582395000"/>
    <n v="1417749000"/>
    <n v="2164646000"/>
    <n v="0.60424548381739029"/>
    <n v="1136728000"/>
    <s v=" $-   "/>
    <s v=" $-   "/>
    <n v="1136728000"/>
    <n v="1027918000"/>
    <n v="0.28693597439701651"/>
    <x v="0"/>
    <x v="53"/>
  </r>
  <r>
    <n v="1370"/>
    <x v="332"/>
    <x v="0"/>
    <x v="92"/>
    <n v="9721065000"/>
    <n v="7011428000"/>
    <n v="2709637000"/>
    <n v="0.27873869786900918"/>
    <n v="1437886000"/>
    <s v=" $-   "/>
    <s v=" $-   "/>
    <n v="1437886000"/>
    <n v="1271751000"/>
    <n v="0.13082424610883683"/>
    <x v="1"/>
    <x v="74"/>
  </r>
  <r>
    <n v="1371"/>
    <x v="332"/>
    <x v="1"/>
    <x v="46"/>
    <n v="10230353000"/>
    <n v="7360924000"/>
    <n v="2869429000"/>
    <n v="0.28048191494467489"/>
    <n v="1526366000"/>
    <s v=" $-   "/>
    <s v=" $-   "/>
    <n v="1526366000"/>
    <n v="1343063000"/>
    <n v="0.13128217569814063"/>
    <x v="1"/>
    <x v="74"/>
  </r>
  <r>
    <n v="1372"/>
    <x v="332"/>
    <x v="2"/>
    <x v="26"/>
    <n v="11041677000"/>
    <n v="7937956000"/>
    <n v="3103721000"/>
    <n v="0.28109145014837877"/>
    <n v="1615371000"/>
    <s v=" $-   "/>
    <s v=" $-   "/>
    <n v="1615371000"/>
    <n v="1488350000"/>
    <n v="0.13479383611746656"/>
    <x v="1"/>
    <x v="74"/>
  </r>
  <r>
    <n v="1373"/>
    <x v="332"/>
    <x v="3"/>
    <x v="47"/>
    <n v="11939999000"/>
    <n v="8576873000"/>
    <n v="3363126000"/>
    <n v="0.28166886781146294"/>
    <n v="1738755000"/>
    <s v=" $-   "/>
    <s v=" $-   "/>
    <n v="1738755000"/>
    <n v="1624371000"/>
    <n v="0.1360444837558194"/>
    <x v="1"/>
    <x v="74"/>
  </r>
  <r>
    <n v="1374"/>
    <x v="333"/>
    <x v="0"/>
    <x v="0"/>
    <n v="1367135000"/>
    <n v="328784000"/>
    <n v="1038351000"/>
    <n v="0.75950875370757098"/>
    <n v="248136000"/>
    <s v=" $-   "/>
    <n v="445228000"/>
    <n v="693364000"/>
    <n v="344987000"/>
    <n v="0.25234303854410867"/>
    <x v="9"/>
    <x v="27"/>
  </r>
  <r>
    <n v="1375"/>
    <x v="333"/>
    <x v="1"/>
    <x v="1"/>
    <n v="1832253000"/>
    <n v="516119000"/>
    <n v="1316134000"/>
    <n v="0.71831455590467042"/>
    <n v="391707000"/>
    <s v=" $-   "/>
    <n v="492397000"/>
    <n v="884104000"/>
    <n v="432030000"/>
    <n v="0.23579167287487043"/>
    <x v="9"/>
    <x v="27"/>
  </r>
  <r>
    <n v="1376"/>
    <x v="333"/>
    <x v="2"/>
    <x v="2"/>
    <n v="2042537000"/>
    <n v="605752000"/>
    <n v="1436785000"/>
    <n v="0.70343156574397425"/>
    <n v="191802000"/>
    <s v=" $-   "/>
    <n v="551032000"/>
    <n v="742834000"/>
    <n v="693951000"/>
    <n v="0.33974953697289206"/>
    <x v="9"/>
    <x v="27"/>
  </r>
  <r>
    <n v="1377"/>
    <x v="333"/>
    <x v="3"/>
    <x v="3"/>
    <n v="1181704000"/>
    <n v="648968000"/>
    <n v="532736000"/>
    <n v="0.45082017154888199"/>
    <n v="165318000"/>
    <s v=" $-   "/>
    <n v="581155000"/>
    <n v="746473000"/>
    <n v="-213737000"/>
    <n v="-0.18087185961966787"/>
    <x v="9"/>
    <x v="27"/>
  </r>
  <r>
    <n v="1378"/>
    <x v="334"/>
    <x v="0"/>
    <x v="1"/>
    <n v="8417200000"/>
    <n v="5234700000"/>
    <n v="3182500000"/>
    <n v="0.37809485339542837"/>
    <n v="1088100000"/>
    <s v=" $-   "/>
    <n v="877400000"/>
    <n v="1965500000"/>
    <n v="1217000000"/>
    <n v="0.14458489759064772"/>
    <x v="0"/>
    <x v="53"/>
  </r>
  <r>
    <n v="1379"/>
    <x v="334"/>
    <x v="1"/>
    <x v="2"/>
    <n v="8803300000"/>
    <n v="5643100000"/>
    <n v="3160200000"/>
    <n v="0.35897901923142461"/>
    <n v="998400000"/>
    <s v=" $-   "/>
    <n v="906900000"/>
    <n v="1905300000"/>
    <n v="1254900000"/>
    <n v="0.14254881692092738"/>
    <x v="0"/>
    <x v="53"/>
  </r>
  <r>
    <n v="1380"/>
    <x v="334"/>
    <x v="2"/>
    <x v="3"/>
    <n v="9115000000"/>
    <n v="5518600000"/>
    <n v="3596400000"/>
    <n v="0.39455842018650578"/>
    <n v="1067000000"/>
    <s v=" $-   "/>
    <n v="970600000"/>
    <n v="2037600000"/>
    <n v="1558800000"/>
    <n v="0.17101481075150851"/>
    <x v="0"/>
    <x v="53"/>
  </r>
  <r>
    <n v="1381"/>
    <x v="334"/>
    <x v="3"/>
    <x v="28"/>
    <n v="9387700000"/>
    <n v="5764000000"/>
    <n v="3623700000"/>
    <n v="0.38600509176901687"/>
    <n v="1054500000"/>
    <s v=" $-   "/>
    <n v="991100000"/>
    <n v="2045600000"/>
    <n v="1578100000"/>
    <n v="0.16810294321292754"/>
    <x v="0"/>
    <x v="53"/>
  </r>
  <r>
    <n v="1382"/>
    <x v="335"/>
    <x v="0"/>
    <x v="147"/>
    <n v="14866800000"/>
    <n v="6382300000"/>
    <n v="8484500000"/>
    <n v="0.57070115963085533"/>
    <n v="5655800000"/>
    <s v=" $-   "/>
    <n v="621400000"/>
    <n v="6277200000"/>
    <n v="2207300000"/>
    <n v="0.14847176258508893"/>
    <x v="1"/>
    <x v="51"/>
  </r>
  <r>
    <n v="1383"/>
    <x v="335"/>
    <x v="1"/>
    <x v="148"/>
    <n v="16447800000"/>
    <n v="6858800000"/>
    <n v="9589000000"/>
    <n v="0.58299590218752662"/>
    <n v="6086800000"/>
    <s v=" $-   "/>
    <n v="709600000"/>
    <n v="6796400000"/>
    <n v="2792600000"/>
    <n v="0.1697856248252046"/>
    <x v="1"/>
    <x v="51"/>
  </r>
  <r>
    <n v="1384"/>
    <x v="335"/>
    <x v="2"/>
    <x v="149"/>
    <n v="19162700000"/>
    <n v="7787500000"/>
    <n v="11375200000"/>
    <n v="0.59361154743329492"/>
    <n v="7130200000"/>
    <s v=" $-   "/>
    <n v="893900000"/>
    <n v="8024100000"/>
    <n v="3351100000"/>
    <n v="0.17487619176838337"/>
    <x v="1"/>
    <x v="51"/>
  </r>
  <r>
    <n v="1385"/>
    <x v="335"/>
    <x v="3"/>
    <x v="151"/>
    <n v="21315900000"/>
    <n v="8511100000"/>
    <n v="12804800000"/>
    <n v="0.60071589752250665"/>
    <n v="7970300000"/>
    <s v=" $-   "/>
    <n v="980800000"/>
    <n v="8951100000"/>
    <n v="3853700000"/>
    <n v="0.18078992676828096"/>
    <x v="1"/>
    <x v="51"/>
  </r>
  <r>
    <n v="1386"/>
    <x v="336"/>
    <x v="0"/>
    <x v="0"/>
    <n v="4176000000"/>
    <n v="2754000000"/>
    <n v="1422000000"/>
    <n v="0.34051724137931039"/>
    <n v="207000000"/>
    <s v=" $-   "/>
    <n v="356000000"/>
    <n v="563000000"/>
    <n v="859000000"/>
    <n v="0.20569923371647508"/>
    <x v="5"/>
    <x v="10"/>
  </r>
  <r>
    <n v="1387"/>
    <x v="336"/>
    <x v="1"/>
    <x v="1"/>
    <n v="4495000000"/>
    <n v="2987000000"/>
    <n v="1508000000"/>
    <n v="0.3354838709677419"/>
    <n v="220000000"/>
    <s v=" $-   "/>
    <n v="378000000"/>
    <n v="598000000"/>
    <n v="910000000"/>
    <n v="0.20244716351501668"/>
    <x v="5"/>
    <x v="10"/>
  </r>
  <r>
    <n v="1388"/>
    <x v="336"/>
    <x v="2"/>
    <x v="2"/>
    <n v="4951000000"/>
    <n v="3331000000"/>
    <n v="1620000000"/>
    <n v="0.32720662492425767"/>
    <n v="229000000"/>
    <s v=" $-   "/>
    <n v="384000000"/>
    <n v="613000000"/>
    <n v="1007000000"/>
    <n v="0.20339325388810342"/>
    <x v="5"/>
    <x v="10"/>
  </r>
  <r>
    <n v="1389"/>
    <x v="336"/>
    <x v="3"/>
    <x v="3"/>
    <n v="4380000000"/>
    <n v="2714000000"/>
    <n v="1666000000"/>
    <n v="0.38036529680365294"/>
    <n v="234000000"/>
    <s v=" $-   "/>
    <n v="358000000"/>
    <n v="592000000"/>
    <n v="1074000000"/>
    <n v="0.24520547945205479"/>
    <x v="5"/>
    <x v="10"/>
  </r>
  <r>
    <n v="1394"/>
    <x v="337"/>
    <x v="0"/>
    <x v="0"/>
    <n v="5075000000"/>
    <n v="2417000000"/>
    <n v="2658000000"/>
    <n v="0.52374384236453198"/>
    <n v="337000000"/>
    <s v=" $-   "/>
    <n v="746000000"/>
    <n v="1083000000"/>
    <n v="1575000000"/>
    <n v="0.31034482758620691"/>
    <x v="9"/>
    <x v="92"/>
  </r>
  <r>
    <n v="1395"/>
    <x v="337"/>
    <x v="1"/>
    <x v="1"/>
    <n v="5518000000"/>
    <n v="2707000000"/>
    <n v="2811000000"/>
    <n v="0.50942370424066685"/>
    <n v="373000000"/>
    <s v=" $-   "/>
    <n v="772000000"/>
    <n v="1145000000"/>
    <n v="1666000000"/>
    <n v="0.30192098586444366"/>
    <x v="9"/>
    <x v="92"/>
  </r>
  <r>
    <n v="1396"/>
    <x v="337"/>
    <x v="2"/>
    <x v="2"/>
    <n v="5903000000"/>
    <n v="2790000000"/>
    <n v="3113000000"/>
    <n v="0.52735897001524656"/>
    <n v="393000000"/>
    <s v=" $-   "/>
    <n v="796000000"/>
    <n v="1189000000"/>
    <n v="1924000000"/>
    <n v="0.32593596476367948"/>
    <x v="9"/>
    <x v="92"/>
  </r>
  <r>
    <n v="1397"/>
    <x v="337"/>
    <x v="3"/>
    <x v="3"/>
    <n v="5234000000"/>
    <n v="2335000000"/>
    <n v="2899000000"/>
    <n v="0.55387848681696594"/>
    <n v="353000000"/>
    <s v=" $-   "/>
    <n v="764000000"/>
    <n v="1117000000"/>
    <n v="1782000000"/>
    <n v="0.34046618265189149"/>
    <x v="9"/>
    <x v="92"/>
  </r>
  <r>
    <n v="1398"/>
    <x v="338"/>
    <x v="0"/>
    <x v="1"/>
    <n v="7690800000"/>
    <n v="5100900000"/>
    <n v="2589900000"/>
    <n v="0.33675300358870341"/>
    <n v="1788300000"/>
    <s v=" $-   "/>
    <n v="123200000"/>
    <n v="1911500000"/>
    <n v="678400000"/>
    <n v="8.8209289020648049E-2"/>
    <x v="8"/>
    <x v="32"/>
  </r>
  <r>
    <n v="1399"/>
    <x v="338"/>
    <x v="1"/>
    <x v="2"/>
    <n v="7750500000"/>
    <n v="5062900000"/>
    <n v="2687600000"/>
    <n v="0.34676472485646093"/>
    <n v="1849400000"/>
    <s v=" $-   "/>
    <n v="118900000"/>
    <n v="1968300000"/>
    <n v="719300000"/>
    <n v="9.2806915682859176E-2"/>
    <x v="8"/>
    <x v="32"/>
  </r>
  <r>
    <n v="1400"/>
    <x v="338"/>
    <x v="2"/>
    <x v="3"/>
    <n v="7031500000"/>
    <n v="4444900000"/>
    <n v="2586600000"/>
    <n v="0.36785892057171299"/>
    <n v="1656200000"/>
    <s v=" $-   "/>
    <n v="88700000"/>
    <n v="1744900000"/>
    <n v="841700000"/>
    <n v="0.11970418829552727"/>
    <x v="8"/>
    <x v="32"/>
  </r>
  <r>
    <n v="1401"/>
    <x v="338"/>
    <x v="3"/>
    <x v="28"/>
    <n v="6778300000"/>
    <n v="4246700000"/>
    <n v="2531600000"/>
    <n v="0.37348597730994493"/>
    <n v="1604400000"/>
    <s v=" $-   "/>
    <n v="94900000"/>
    <n v="1699300000"/>
    <n v="832300000"/>
    <n v="0.12278889987164923"/>
    <x v="8"/>
    <x v="32"/>
  </r>
  <r>
    <n v="1402"/>
    <x v="339"/>
    <x v="0"/>
    <x v="0"/>
    <n v="9534462000"/>
    <n v="5328236000"/>
    <n v="4206226000"/>
    <n v="0.44116028780648553"/>
    <n v="3264896000"/>
    <s v=" $-   "/>
    <s v=" $-   "/>
    <n v="3264896000"/>
    <n v="941330000"/>
    <n v="9.8729220379713087E-2"/>
    <x v="8"/>
    <x v="17"/>
  </r>
  <r>
    <n v="1403"/>
    <x v="339"/>
    <x v="1"/>
    <x v="1"/>
    <n v="10185532000"/>
    <n v="5568966000"/>
    <n v="4616566000"/>
    <n v="0.45324741015000491"/>
    <n v="3470200000"/>
    <s v=" $-   "/>
    <s v=" $-   "/>
    <n v="3470200000"/>
    <n v="1146366000"/>
    <n v="0.11254846580424076"/>
    <x v="8"/>
    <x v="17"/>
  </r>
  <r>
    <n v="1404"/>
    <x v="339"/>
    <x v="2"/>
    <x v="2"/>
    <n v="11129533000"/>
    <n v="5965049000"/>
    <n v="5164484000"/>
    <n v="0.46403420520879002"/>
    <n v="3860448000"/>
    <s v=" $-   "/>
    <s v=" $-   "/>
    <n v="3860448000"/>
    <n v="1304036000"/>
    <n v="0.11716897735062198"/>
    <x v="8"/>
    <x v="17"/>
  </r>
  <r>
    <n v="1405"/>
    <x v="339"/>
    <x v="3"/>
    <x v="3"/>
    <n v="11339304000"/>
    <n v="5780078000"/>
    <n v="5559226000"/>
    <n v="0.49026165979852021"/>
    <n v="3943786000"/>
    <s v=" $-   "/>
    <s v=" $-   "/>
    <n v="3943786000"/>
    <n v="1615440000"/>
    <n v="0.14246377026314844"/>
    <x v="8"/>
    <x v="17"/>
  </r>
  <r>
    <n v="1406"/>
    <x v="340"/>
    <x v="0"/>
    <x v="92"/>
    <n v="3983400000"/>
    <n v="2446000000"/>
    <n v="1537400000"/>
    <n v="0.38595169955314557"/>
    <n v="976900000"/>
    <s v=" $-   "/>
    <s v=" $-   "/>
    <n v="976900000"/>
    <n v="560500000"/>
    <n v="0.14070894210975549"/>
    <x v="1"/>
    <x v="25"/>
  </r>
  <r>
    <n v="1407"/>
    <x v="340"/>
    <x v="1"/>
    <x v="46"/>
    <n v="4209200000"/>
    <n v="2628700000"/>
    <n v="1580500000"/>
    <n v="0.37548702841395043"/>
    <n v="1010000000"/>
    <s v=" $-   "/>
    <s v=" $-   "/>
    <n v="1010000000"/>
    <n v="570500000"/>
    <n v="0.13553644397985365"/>
    <x v="1"/>
    <x v="25"/>
  </r>
  <r>
    <n v="1408"/>
    <x v="340"/>
    <x v="2"/>
    <x v="152"/>
    <n v="5736300000"/>
    <n v="3662100000"/>
    <n v="2074200000"/>
    <n v="0.36159196694733542"/>
    <n v="1497600000"/>
    <s v=" $-   "/>
    <s v=" $-   "/>
    <n v="1497600000"/>
    <n v="576600000"/>
    <n v="0.10051775534752366"/>
    <x v="1"/>
    <x v="25"/>
  </r>
  <r>
    <n v="1409"/>
    <x v="340"/>
    <x v="3"/>
    <x v="47"/>
    <n v="6550200000"/>
    <n v="4109800000"/>
    <n v="2440400000"/>
    <n v="0.37256877652590759"/>
    <n v="1736700000"/>
    <s v=" $-   "/>
    <s v=" $-   "/>
    <n v="1736700000"/>
    <n v="703700000"/>
    <n v="0.10743183414246893"/>
    <x v="1"/>
    <x v="25"/>
  </r>
  <r>
    <n v="1410"/>
    <x v="341"/>
    <x v="0"/>
    <x v="105"/>
    <n v="5897700000"/>
    <n v="3870100000"/>
    <n v="2027600000"/>
    <n v="0.34379503874391715"/>
    <n v="1020400000"/>
    <s v=" $-   "/>
    <n v="96800000"/>
    <n v="1117200000"/>
    <n v="910400000"/>
    <n v="0.15436526103396239"/>
    <x v="4"/>
    <x v="40"/>
  </r>
  <r>
    <n v="1411"/>
    <x v="341"/>
    <x v="1"/>
    <x v="106"/>
    <n v="5610600000"/>
    <n v="3579600000"/>
    <n v="2031000000"/>
    <n v="0.36199336969308094"/>
    <n v="1013100000"/>
    <s v=" $-   "/>
    <n v="98900000"/>
    <n v="1112000000"/>
    <n v="919000000"/>
    <n v="0.16379709834955264"/>
    <x v="4"/>
    <x v="40"/>
  </r>
  <r>
    <n v="1412"/>
    <x v="341"/>
    <x v="2"/>
    <x v="107"/>
    <n v="5692700000"/>
    <n v="3724000000"/>
    <n v="1968700000"/>
    <n v="0.34582886855095119"/>
    <n v="1085800000"/>
    <s v=" $-   "/>
    <n v="110900000"/>
    <n v="1196700000"/>
    <n v="772000000"/>
    <n v="0.13561227537021098"/>
    <x v="4"/>
    <x v="40"/>
  </r>
  <r>
    <n v="1413"/>
    <x v="341"/>
    <x v="3"/>
    <x v="108"/>
    <n v="7811200000"/>
    <n v="4843400000"/>
    <n v="2967800000"/>
    <n v="0.37994162228594841"/>
    <n v="1614100000"/>
    <s v=" $-   "/>
    <n v="208400000"/>
    <n v="1822500000"/>
    <n v="1145300000"/>
    <n v="0.14662279803359279"/>
    <x v="4"/>
    <x v="40"/>
  </r>
  <r>
    <n v="1414"/>
    <x v="342"/>
    <x v="0"/>
    <x v="0"/>
    <n v="1290052000"/>
    <n v="470243000"/>
    <n v="819809000"/>
    <n v="0.63548523625404241"/>
    <n v="120310000"/>
    <s v=" $-   "/>
    <n v="330418000"/>
    <n v="450728000"/>
    <n v="369081000"/>
    <n v="0.28609776970230655"/>
    <x v="7"/>
    <x v="109"/>
  </r>
  <r>
    <n v="1415"/>
    <x v="342"/>
    <x v="1"/>
    <x v="1"/>
    <n v="1371065000"/>
    <n v="479665000"/>
    <n v="891400000"/>
    <n v="0.6501515245447882"/>
    <n v="122128000"/>
    <s v=" $-   "/>
    <n v="340316000"/>
    <n v="462444000"/>
    <n v="428956000"/>
    <n v="0.31286335804648213"/>
    <x v="7"/>
    <x v="109"/>
  </r>
  <r>
    <n v="1416"/>
    <x v="342"/>
    <x v="2"/>
    <x v="2"/>
    <n v="1519978000"/>
    <n v="500126000"/>
    <n v="1019852000"/>
    <n v="0.67096497449305192"/>
    <n v="133502000"/>
    <s v=" $-   "/>
    <n v="393987000"/>
    <n v="527489000"/>
    <n v="492363000"/>
    <n v="0.32392771474323973"/>
    <x v="7"/>
    <x v="109"/>
  </r>
  <r>
    <n v="1417"/>
    <x v="342"/>
    <x v="3"/>
    <x v="3"/>
    <n v="1662829000"/>
    <n v="534326000"/>
    <n v="1128503000"/>
    <n v="0.6786644928612624"/>
    <n v="139137000"/>
    <s v=" $-   "/>
    <n v="588235000"/>
    <n v="727372000"/>
    <n v="401131000"/>
    <n v="0.24123406555935697"/>
    <x v="7"/>
    <x v="109"/>
  </r>
  <r>
    <n v="1418"/>
    <x v="343"/>
    <x v="0"/>
    <x v="1"/>
    <n v="3237500000"/>
    <n v="1638900000"/>
    <n v="1598600000"/>
    <n v="0.49377606177606181"/>
    <n v="1012400000"/>
    <s v=" $-   "/>
    <s v=" $-   "/>
    <n v="1012400000"/>
    <n v="586200000"/>
    <n v="0.18106563706563705"/>
    <x v="1"/>
    <x v="110"/>
  </r>
  <r>
    <n v="1419"/>
    <x v="343"/>
    <x v="1"/>
    <x v="6"/>
    <n v="3492600000"/>
    <n v="1759200000"/>
    <n v="1733400000"/>
    <n v="0.49630647655042093"/>
    <n v="1048700000"/>
    <s v=" $-   "/>
    <s v=" $-   "/>
    <n v="1048700000"/>
    <n v="684700000"/>
    <n v="0.19604306247494704"/>
    <x v="1"/>
    <x v="110"/>
  </r>
  <r>
    <n v="1420"/>
    <x v="343"/>
    <x v="2"/>
    <x v="7"/>
    <n v="3593100000"/>
    <n v="1774600000"/>
    <n v="1818500000"/>
    <n v="0.50610893100665166"/>
    <n v="1053700000"/>
    <s v=" $-   "/>
    <s v=" $-   "/>
    <n v="1053700000"/>
    <n v="764800000"/>
    <n v="0.21285241156661378"/>
    <x v="1"/>
    <x v="110"/>
  </r>
  <r>
    <n v="1421"/>
    <x v="343"/>
    <x v="3"/>
    <x v="28"/>
    <n v="3711800000"/>
    <n v="1803500000"/>
    <n v="1908300000"/>
    <n v="0.51411713993210839"/>
    <n v="1054100000"/>
    <s v=" $-   "/>
    <s v=" $-   "/>
    <n v="1054100000"/>
    <n v="854200000"/>
    <n v="0.23013093377875962"/>
    <x v="1"/>
    <x v="110"/>
  </r>
  <r>
    <n v="1422"/>
    <x v="344"/>
    <x v="0"/>
    <x v="0"/>
    <n v="2307182000"/>
    <n v="610836000"/>
    <n v="1696346000"/>
    <n v="0.73524585403318854"/>
    <n v="655473000"/>
    <s v=" $-   "/>
    <n v="107591000"/>
    <n v="763064000"/>
    <n v="933282000"/>
    <n v="0.40451165100975994"/>
    <x v="1"/>
    <x v="67"/>
  </r>
  <r>
    <n v="1423"/>
    <x v="344"/>
    <x v="1"/>
    <x v="1"/>
    <n v="2530809000"/>
    <n v="699294000"/>
    <n v="1831515000"/>
    <n v="0.72368756393706524"/>
    <n v="729055000"/>
    <s v=" $-   "/>
    <n v="117580000"/>
    <n v="846635000"/>
    <n v="984880000"/>
    <n v="0.38915619471876384"/>
    <x v="1"/>
    <x v="67"/>
  </r>
  <r>
    <n v="1424"/>
    <x v="344"/>
    <x v="2"/>
    <x v="2"/>
    <n v="2665456000"/>
    <n v="778896000"/>
    <n v="1886560000"/>
    <n v="0.70778133272505717"/>
    <n v="764799000"/>
    <s v=" $-   "/>
    <n v="128582000"/>
    <n v="893381000"/>
    <n v="993179000"/>
    <n v="0.37261129052589875"/>
    <x v="1"/>
    <x v="67"/>
  </r>
  <r>
    <n v="1425"/>
    <x v="344"/>
    <x v="3"/>
    <x v="3"/>
    <n v="3018227000"/>
    <n v="987357000"/>
    <n v="2030870000"/>
    <n v="0.67286854169683064"/>
    <n v="785179000"/>
    <s v=" $-   "/>
    <n v="137596000"/>
    <n v="922775000"/>
    <n v="1108095000"/>
    <n v="0.3671344136806145"/>
    <x v="1"/>
    <x v="67"/>
  </r>
  <r>
    <n v="1426"/>
    <x v="345"/>
    <x v="0"/>
    <x v="0"/>
    <n v="16537000000"/>
    <n v="9373000000"/>
    <n v="7164000000"/>
    <n v="0.43321037673096696"/>
    <n v="914000000"/>
    <s v=" $-   "/>
    <n v="1787000000"/>
    <n v="2701000000"/>
    <n v="4463000000"/>
    <n v="0.26987966378424139"/>
    <x v="5"/>
    <x v="11"/>
  </r>
  <r>
    <n v="1427"/>
    <x v="345"/>
    <x v="1"/>
    <x v="1"/>
    <n v="17087000000"/>
    <n v="9817000000"/>
    <n v="7270000000"/>
    <n v="0.42546965529349801"/>
    <n v="934000000"/>
    <s v=" $-   "/>
    <n v="1901000000"/>
    <n v="2835000000"/>
    <n v="4435000000"/>
    <n v="0.25955404693626732"/>
    <x v="5"/>
    <x v="11"/>
  </r>
  <r>
    <n v="1428"/>
    <x v="345"/>
    <x v="2"/>
    <x v="2"/>
    <n v="18467000000"/>
    <n v="11031000000"/>
    <n v="7436000000"/>
    <n v="0.40266421183733148"/>
    <n v="981000000"/>
    <s v=" $-   "/>
    <n v="1945000000"/>
    <n v="2926000000"/>
    <n v="4510000000"/>
    <n v="0.24421941842205014"/>
    <x v="5"/>
    <x v="11"/>
  </r>
  <r>
    <n v="1429"/>
    <x v="345"/>
    <x v="3"/>
    <x v="3"/>
    <n v="17489000000"/>
    <n v="9811000000"/>
    <n v="7678000000"/>
    <n v="0.43901881182457547"/>
    <n v="997000000"/>
    <s v=" $-   "/>
    <n v="2034000000"/>
    <n v="3031000000"/>
    <n v="4647000000"/>
    <n v="0.26570987477843216"/>
    <x v="5"/>
    <x v="11"/>
  </r>
  <r>
    <n v="1430"/>
    <x v="346"/>
    <x v="0"/>
    <x v="0"/>
    <n v="4256157000"/>
    <n v="800380000"/>
    <n v="3455777000"/>
    <n v="0.81194772655238046"/>
    <n v="376687000"/>
    <s v=" $-   "/>
    <n v="1068382000"/>
    <n v="1445069000"/>
    <n v="2010708000"/>
    <n v="0.47242336220209924"/>
    <x v="7"/>
    <x v="14"/>
  </r>
  <r>
    <n v="1431"/>
    <x v="346"/>
    <x v="1"/>
    <x v="1"/>
    <n v="4543849000"/>
    <n v="837946000"/>
    <n v="3705903000"/>
    <n v="0.81558674154884991"/>
    <n v="402369000"/>
    <s v=" $-   "/>
    <n v="1107700000"/>
    <n v="1510069000"/>
    <n v="2195834000"/>
    <n v="0.48325417503970752"/>
    <x v="7"/>
    <x v="14"/>
  </r>
  <r>
    <n v="1432"/>
    <x v="346"/>
    <x v="2"/>
    <x v="2"/>
    <n v="4870818000"/>
    <n v="882803000"/>
    <n v="3988015000"/>
    <n v="0.8187567262829365"/>
    <n v="446845000"/>
    <s v=" $-   "/>
    <n v="1143827000"/>
    <n v="1590672000"/>
    <n v="2397343000"/>
    <n v="0.49218488557774076"/>
    <x v="7"/>
    <x v="14"/>
  </r>
  <r>
    <n v="1433"/>
    <x v="346"/>
    <x v="3"/>
    <x v="3"/>
    <n v="5266103000"/>
    <n v="960192000"/>
    <n v="4305911000"/>
    <n v="0.81766554888880827"/>
    <n v="452835000"/>
    <s v=" $-   "/>
    <n v="1177568000"/>
    <n v="1630403000"/>
    <n v="2675508000"/>
    <n v="0.50806222362152809"/>
    <x v="7"/>
    <x v="14"/>
  </r>
  <r>
    <n v="1438"/>
    <x v="347"/>
    <x v="0"/>
    <x v="92"/>
    <n v="24380510000"/>
    <n v="17889249000"/>
    <n v="6491261000"/>
    <n v="0.26624795789751732"/>
    <n v="4884284000"/>
    <s v=" $-   "/>
    <n v="78900000"/>
    <n v="4963184000"/>
    <n v="1528077000"/>
    <n v="6.2676170432858044E-2"/>
    <x v="1"/>
    <x v="25"/>
  </r>
  <r>
    <n v="1439"/>
    <x v="347"/>
    <x v="1"/>
    <x v="46"/>
    <n v="23114000000"/>
    <n v="17082000000"/>
    <n v="6032000000"/>
    <n v="0.26096737907761525"/>
    <n v="4735000000"/>
    <s v=" $-   "/>
    <n v="55000000"/>
    <n v="4790000000"/>
    <n v="1242000000"/>
    <n v="5.3733667906896251E-2"/>
    <x v="1"/>
    <x v="25"/>
  </r>
  <r>
    <n v="1440"/>
    <x v="347"/>
    <x v="2"/>
    <x v="26"/>
    <n v="22492000000"/>
    <n v="16691000000"/>
    <n v="5801000000"/>
    <n v="0.25791392495109378"/>
    <n v="4816000000"/>
    <s v=" $-   "/>
    <n v="62000000"/>
    <n v="4878000000"/>
    <n v="923000000"/>
    <n v="4.1036813089098345E-2"/>
    <x v="1"/>
    <x v="25"/>
  </r>
  <r>
    <n v="1441"/>
    <x v="347"/>
    <x v="3"/>
    <x v="47"/>
    <n v="21059000000"/>
    <n v="15545000000"/>
    <n v="5514000000"/>
    <n v="0.26183579467211171"/>
    <n v="4600000000"/>
    <s v=" $-   "/>
    <n v="67000000"/>
    <n v="4667000000"/>
    <n v="847000000"/>
    <n v="4.0220333349161877E-2"/>
    <x v="1"/>
    <x v="25"/>
  </r>
  <r>
    <n v="1442"/>
    <x v="348"/>
    <x v="0"/>
    <x v="0"/>
    <n v="1913149000"/>
    <n v="1055844000"/>
    <n v="857305000"/>
    <n v="0.44811198709562083"/>
    <n v="356817000"/>
    <s v=" $-   "/>
    <n v="31652000"/>
    <n v="388469000"/>
    <n v="468836000"/>
    <n v="0.24505984635802019"/>
    <x v="0"/>
    <x v="53"/>
  </r>
  <r>
    <n v="1443"/>
    <x v="348"/>
    <x v="1"/>
    <x v="1"/>
    <n v="2142807000"/>
    <n v="1178173000"/>
    <n v="964634000"/>
    <n v="0.45017306738311014"/>
    <n v="390610000"/>
    <s v=" $-   "/>
    <n v="38405000"/>
    <n v="429015000"/>
    <n v="535619000"/>
    <n v="0.24996138242968219"/>
    <x v="0"/>
    <x v="53"/>
  </r>
  <r>
    <n v="1444"/>
    <x v="348"/>
    <x v="2"/>
    <x v="2"/>
    <n v="2555601000"/>
    <n v="1461190000"/>
    <n v="1094411000"/>
    <n v="0.42824016738137138"/>
    <n v="489937000"/>
    <s v=" $-   "/>
    <n v="48138000"/>
    <n v="538075000"/>
    <n v="556336000"/>
    <n v="0.21769282450585986"/>
    <x v="0"/>
    <x v="53"/>
  </r>
  <r>
    <n v="1445"/>
    <x v="348"/>
    <x v="3"/>
    <x v="3"/>
    <n v="2985908000"/>
    <n v="1719723000"/>
    <n v="1266185000"/>
    <n v="0.42405358771938051"/>
    <n v="712803000"/>
    <s v=" $-   "/>
    <n v="65770000"/>
    <n v="778573000"/>
    <n v="487612000"/>
    <n v="0.16330442866960401"/>
    <x v="0"/>
    <x v="53"/>
  </r>
  <r>
    <n v="1446"/>
    <x v="349"/>
    <x v="0"/>
    <x v="0"/>
    <n v="9647000000"/>
    <n v="6646000000"/>
    <n v="3001000000"/>
    <n v="0.3110811651290557"/>
    <n v="359000000"/>
    <s v=" $-   "/>
    <n v="1090000000"/>
    <n v="1449000000"/>
    <n v="1552000000"/>
    <n v="0.1608790297501814"/>
    <x v="5"/>
    <x v="10"/>
  </r>
  <r>
    <n v="1447"/>
    <x v="349"/>
    <x v="1"/>
    <x v="1"/>
    <n v="10557000000"/>
    <n v="7186000000"/>
    <n v="3371000000"/>
    <n v="0.31931419910959558"/>
    <n v="574000000"/>
    <s v=" $-   "/>
    <n v="1113000000"/>
    <n v="1687000000"/>
    <n v="1684000000"/>
    <n v="0.15951501373496257"/>
    <x v="5"/>
    <x v="10"/>
  </r>
  <r>
    <n v="1448"/>
    <x v="349"/>
    <x v="2"/>
    <x v="2"/>
    <n v="11035000000"/>
    <n v="7689000000"/>
    <n v="3346000000"/>
    <n v="0.30321703670140465"/>
    <n v="414000000"/>
    <s v=" $-   "/>
    <n v="1156000000"/>
    <n v="1570000000"/>
    <n v="1776000000"/>
    <n v="0.16094245582238331"/>
    <x v="5"/>
    <x v="10"/>
  </r>
  <r>
    <n v="1449"/>
    <x v="349"/>
    <x v="3"/>
    <x v="3"/>
    <n v="10231000000"/>
    <n v="6648000000"/>
    <n v="3583000000"/>
    <n v="0.35021014563581276"/>
    <n v="397000000"/>
    <s v=" $-   "/>
    <n v="1250000000"/>
    <n v="1647000000"/>
    <n v="1936000000"/>
    <n v="0.18922881438764538"/>
    <x v="5"/>
    <x v="10"/>
  </r>
  <r>
    <n v="1450"/>
    <x v="350"/>
    <x v="0"/>
    <x v="0"/>
    <n v="11240000000"/>
    <n v="429000000"/>
    <n v="10811000000"/>
    <n v="0.96183274021352316"/>
    <n v="6073000000"/>
    <s v=" $-   "/>
    <n v="1441000000"/>
    <n v="7514000000"/>
    <n v="3297000000"/>
    <n v="0.29332740213523134"/>
    <x v="6"/>
    <x v="35"/>
  </r>
  <r>
    <n v="1451"/>
    <x v="350"/>
    <x v="1"/>
    <x v="1"/>
    <n v="8602000000"/>
    <n v="291000000"/>
    <n v="8311000000"/>
    <n v="0.9661706579865148"/>
    <n v="5808000000"/>
    <s v=" $-   "/>
    <n v="576000000"/>
    <n v="6384000000"/>
    <n v="1927000000"/>
    <n v="0.22401767030923042"/>
    <x v="6"/>
    <x v="35"/>
  </r>
  <r>
    <n v="1452"/>
    <x v="350"/>
    <x v="2"/>
    <x v="2"/>
    <n v="8707000000"/>
    <n v="235000000"/>
    <n v="8472000000"/>
    <n v="0.9730102216607327"/>
    <n v="5518000000"/>
    <s v=" $-   "/>
    <n v="367000000"/>
    <n v="5885000000"/>
    <n v="2587000000"/>
    <n v="0.29711726197312505"/>
    <x v="6"/>
    <x v="35"/>
  </r>
  <r>
    <n v="1453"/>
    <x v="350"/>
    <x v="3"/>
    <x v="3"/>
    <n v="8533000000"/>
    <n v="219000000"/>
    <n v="8314000000"/>
    <n v="0.97433493495839685"/>
    <n v="5120000000"/>
    <s v=" $-   "/>
    <n v="205000000"/>
    <n v="5325000000"/>
    <n v="2989000000"/>
    <n v="0.35028712059064809"/>
    <x v="6"/>
    <x v="35"/>
  </r>
  <r>
    <n v="1458"/>
    <x v="351"/>
    <x v="0"/>
    <x v="109"/>
    <n v="14351000000"/>
    <n v="10411000000"/>
    <n v="3940000000"/>
    <n v="0.2745453278517177"/>
    <n v="635000000"/>
    <n v="1133000000"/>
    <n v="79000000"/>
    <n v="1847000000"/>
    <n v="2093000000"/>
    <n v="0.14584349522681347"/>
    <x v="2"/>
    <x v="111"/>
  </r>
  <r>
    <n v="1459"/>
    <x v="351"/>
    <x v="1"/>
    <x v="110"/>
    <n v="13724000000"/>
    <n v="9878000000"/>
    <n v="3846000000"/>
    <n v="0.28023899737685809"/>
    <n v="722000000"/>
    <n v="1226000000"/>
    <n v="98000000"/>
    <n v="2046000000"/>
    <n v="1800000000"/>
    <n v="0.13115709705625181"/>
    <x v="2"/>
    <x v="111"/>
  </r>
  <r>
    <n v="1460"/>
    <x v="351"/>
    <x v="2"/>
    <x v="111"/>
    <n v="13739000000"/>
    <n v="9930000000"/>
    <n v="3809000000"/>
    <n v="0.27723997379721954"/>
    <n v="237000000"/>
    <n v="1353000000"/>
    <n v="129000000"/>
    <n v="1719000000"/>
    <n v="2090000000"/>
    <n v="0.1521216973578863"/>
    <x v="2"/>
    <x v="111"/>
  </r>
  <r>
    <n v="1461"/>
    <x v="351"/>
    <x v="3"/>
    <x v="112"/>
    <n v="11160000000"/>
    <n v="8545000000"/>
    <n v="2615000000"/>
    <n v="0.23431899641577059"/>
    <n v="635000000"/>
    <n v="1237000000"/>
    <n v="123000000"/>
    <n v="1995000000"/>
    <n v="620000000"/>
    <n v="5.5555555555555552E-2"/>
    <x v="2"/>
    <x v="111"/>
  </r>
  <r>
    <n v="1462"/>
    <x v="352"/>
    <x v="0"/>
    <x v="121"/>
    <n v="2796100000"/>
    <n v="1687800000"/>
    <n v="1108300000"/>
    <n v="0.39637352026036266"/>
    <n v="585400000"/>
    <s v=" $-   "/>
    <s v=" $-   "/>
    <n v="585400000"/>
    <n v="522900000"/>
    <n v="0.18701047888129896"/>
    <x v="4"/>
    <x v="112"/>
  </r>
  <r>
    <n v="1463"/>
    <x v="352"/>
    <x v="1"/>
    <x v="122"/>
    <n v="4867700000"/>
    <n v="2876000000"/>
    <n v="1991700000"/>
    <n v="0.40916654682909792"/>
    <n v="895100000"/>
    <s v=" $-   "/>
    <s v=" $-   "/>
    <n v="895100000"/>
    <n v="1096600000"/>
    <n v="0.22528093350042114"/>
    <x v="4"/>
    <x v="112"/>
  </r>
  <r>
    <n v="1464"/>
    <x v="352"/>
    <x v="2"/>
    <x v="43"/>
    <n v="6028000000"/>
    <n v="3449400000"/>
    <n v="2578600000"/>
    <n v="0.42777040477770401"/>
    <n v="1078400000"/>
    <s v=" $-   "/>
    <s v=" $-   "/>
    <n v="1078400000"/>
    <n v="1500200000"/>
    <n v="0.24887193098871932"/>
    <x v="4"/>
    <x v="112"/>
  </r>
  <r>
    <n v="1465"/>
    <x v="352"/>
    <x v="3"/>
    <x v="123"/>
    <n v="6548400000"/>
    <n v="3606100000"/>
    <n v="2942300000"/>
    <n v="0.4493158634170179"/>
    <n v="1177200000"/>
    <s v=" $-   "/>
    <s v=" $-   "/>
    <n v="1177200000"/>
    <n v="1765100000"/>
    <n v="0.26954675951377438"/>
    <x v="4"/>
    <x v="112"/>
  </r>
  <r>
    <n v="1466"/>
    <x v="353"/>
    <x v="0"/>
    <x v="5"/>
    <n v="10889500000"/>
    <n v="6985800000"/>
    <n v="3903700000"/>
    <n v="0.35848294228385147"/>
    <n v="2960300000"/>
    <s v=" $-   "/>
    <s v=" $-   "/>
    <n v="2960300000"/>
    <n v="943400000"/>
    <n v="8.6633913402819229E-2"/>
    <x v="1"/>
    <x v="110"/>
  </r>
  <r>
    <n v="1467"/>
    <x v="353"/>
    <x v="1"/>
    <x v="6"/>
    <n v="11338600000"/>
    <n v="7235900000"/>
    <n v="4102700000"/>
    <n v="0.36183479441906408"/>
    <n v="2814600000"/>
    <s v=" $-   "/>
    <s v=" $-   "/>
    <n v="2814600000"/>
    <n v="1288100000"/>
    <n v="0.113603090328612"/>
    <x v="1"/>
    <x v="110"/>
  </r>
  <r>
    <n v="1468"/>
    <x v="353"/>
    <x v="2"/>
    <x v="7"/>
    <n v="11171800000"/>
    <n v="7099800000"/>
    <n v="4072000000"/>
    <n v="0.36448916020694966"/>
    <n v="2681100000"/>
    <s v=" $-   "/>
    <s v=" $-   "/>
    <n v="2681100000"/>
    <n v="1390900000"/>
    <n v="0.12450097567088562"/>
    <x v="1"/>
    <x v="110"/>
  </r>
  <r>
    <n v="1469"/>
    <x v="353"/>
    <x v="3"/>
    <x v="28"/>
    <n v="11406900000"/>
    <n v="7139700000"/>
    <n v="4267200000"/>
    <n v="0.37408936696210193"/>
    <n v="2798900000"/>
    <s v=" $-   "/>
    <s v=" $-   "/>
    <n v="2798900000"/>
    <n v="1468300000"/>
    <n v="0.12872033593702056"/>
    <x v="1"/>
    <x v="110"/>
  </r>
  <r>
    <n v="1470"/>
    <x v="354"/>
    <x v="0"/>
    <x v="118"/>
    <n v="1792000000"/>
    <n v="1025400000"/>
    <n v="766600000"/>
    <n v="0.42779017857142854"/>
    <n v="159700000"/>
    <n v="226300000"/>
    <n v="29100000"/>
    <n v="415100000"/>
    <n v="351500000"/>
    <n v="0.19614955357142858"/>
    <x v="2"/>
    <x v="7"/>
  </r>
  <r>
    <n v="1471"/>
    <x v="354"/>
    <x v="1"/>
    <x v="153"/>
    <n v="2291500000"/>
    <n v="1268800000"/>
    <n v="1022700000"/>
    <n v="0.44630154920357845"/>
    <n v="179100000"/>
    <n v="252200000"/>
    <n v="25900000"/>
    <n v="457200000"/>
    <n v="565500000"/>
    <n v="0.24678158411520837"/>
    <x v="2"/>
    <x v="7"/>
  </r>
  <r>
    <n v="1472"/>
    <x v="354"/>
    <x v="2"/>
    <x v="120"/>
    <n v="3258400000"/>
    <n v="1703900000"/>
    <n v="1554500000"/>
    <n v="0.47707463785907189"/>
    <n v="191300000"/>
    <n v="303200000"/>
    <n v="33500000"/>
    <n v="528000000"/>
    <n v="1026500000"/>
    <n v="0.31503191750552417"/>
    <x v="2"/>
    <x v="7"/>
  </r>
  <r>
    <n v="1473"/>
    <x v="354"/>
    <x v="3"/>
    <x v="15"/>
    <n v="3289000000"/>
    <n v="1623800000"/>
    <n v="1665200000"/>
    <n v="0.50629370629370629"/>
    <n v="195900000"/>
    <n v="312400000"/>
    <n v="33400000"/>
    <n v="541700000"/>
    <n v="1123500000"/>
    <n v="0.34159318941927636"/>
    <x v="2"/>
    <x v="7"/>
  </r>
  <r>
    <n v="1474"/>
    <x v="355"/>
    <x v="0"/>
    <x v="0"/>
    <n v="2730000000"/>
    <n v="245000000"/>
    <n v="2485000000"/>
    <n v="0.91025641025641024"/>
    <n v="835000000"/>
    <s v=" $-   "/>
    <n v="811000000"/>
    <n v="1646000000"/>
    <n v="839000000"/>
    <n v="0.30732600732600734"/>
    <x v="9"/>
    <x v="27"/>
  </r>
  <r>
    <n v="1475"/>
    <x v="355"/>
    <x v="1"/>
    <x v="1"/>
    <n v="3371000000"/>
    <n v="328000000"/>
    <n v="3043000000"/>
    <n v="0.90269949569860575"/>
    <n v="1052000000"/>
    <s v=" $-   "/>
    <n v="787000000"/>
    <n v="1839000000"/>
    <n v="1204000000"/>
    <n v="0.3571640462770691"/>
    <x v="9"/>
    <x v="27"/>
  </r>
  <r>
    <n v="1476"/>
    <x v="355"/>
    <x v="2"/>
    <x v="2"/>
    <n v="4038000000"/>
    <n v="427000000"/>
    <n v="3611000000"/>
    <n v="0.89425458147597825"/>
    <n v="1296000000"/>
    <s v=" $-   "/>
    <n v="942000000"/>
    <n v="2238000000"/>
    <n v="1373000000"/>
    <n v="0.34001981178801388"/>
    <x v="9"/>
    <x v="27"/>
  </r>
  <r>
    <n v="1477"/>
    <x v="355"/>
    <x v="3"/>
    <x v="3"/>
    <n v="3133000000"/>
    <n v="689000000"/>
    <n v="2444000000"/>
    <n v="0.78008298755186722"/>
    <n v="1208000000"/>
    <s v=" $-   "/>
    <n v="1091000000"/>
    <n v="2299000000"/>
    <n v="145000000"/>
    <n v="4.6281519310564956E-2"/>
    <x v="9"/>
    <x v="27"/>
  </r>
  <r>
    <n v="1478"/>
    <x v="356"/>
    <x v="0"/>
    <x v="0"/>
    <n v="10793000000"/>
    <n v="362000000"/>
    <n v="10431000000"/>
    <n v="0.96645974242564625"/>
    <n v="2123000000"/>
    <s v=" $-   "/>
    <n v="4549000000"/>
    <n v="6672000000"/>
    <n v="3759000000"/>
    <n v="0.34828129343092745"/>
    <x v="6"/>
    <x v="34"/>
  </r>
  <r>
    <n v="1479"/>
    <x v="356"/>
    <x v="1"/>
    <x v="1"/>
    <n v="11813000000"/>
    <n v="374000000"/>
    <n v="11439000000"/>
    <n v="0.96833996444594939"/>
    <n v="2484000000"/>
    <s v=" $-   "/>
    <n v="5445000000"/>
    <n v="7929000000"/>
    <n v="3510000000"/>
    <n v="0.29713028019977988"/>
    <x v="6"/>
    <x v="34"/>
  </r>
  <r>
    <n v="1480"/>
    <x v="356"/>
    <x v="2"/>
    <x v="2"/>
    <n v="12727000000"/>
    <n v="470000000"/>
    <n v="12257000000"/>
    <n v="0.96307063722794062"/>
    <n v="2927000000"/>
    <s v=" $-   "/>
    <n v="5492000000"/>
    <n v="8419000000"/>
    <n v="3838000000"/>
    <n v="0.30156360493439144"/>
    <x v="6"/>
    <x v="34"/>
  </r>
  <r>
    <n v="1481"/>
    <x v="356"/>
    <x v="3"/>
    <x v="3"/>
    <n v="13620000000"/>
    <n v="607000000"/>
    <n v="13013000000"/>
    <n v="0.95543318649045517"/>
    <n v="3264000000"/>
    <s v=" $-   "/>
    <n v="5690000000"/>
    <n v="8954000000"/>
    <n v="4059000000"/>
    <n v="0.29801762114537445"/>
    <x v="6"/>
    <x v="34"/>
  </r>
  <r>
    <n v="1482"/>
    <x v="357"/>
    <x v="0"/>
    <x v="1"/>
    <n v="9021000000"/>
    <n v="3002000000"/>
    <n v="6019000000"/>
    <n v="0.6672209289435761"/>
    <n v="4089000000"/>
    <n v="536000000"/>
    <n v="138000000"/>
    <n v="4763000000"/>
    <n v="1256000000"/>
    <n v="0.13923068395964971"/>
    <x v="3"/>
    <x v="5"/>
  </r>
  <r>
    <n v="1483"/>
    <x v="357"/>
    <x v="1"/>
    <x v="2"/>
    <n v="9675000000"/>
    <n v="3319000000"/>
    <n v="6356000000"/>
    <n v="0.65695090439276482"/>
    <n v="4308000000"/>
    <n v="614000000"/>
    <n v="188000000"/>
    <n v="5110000000"/>
    <n v="1246000000"/>
    <n v="0.12878552971576226"/>
    <x v="3"/>
    <x v="5"/>
  </r>
  <r>
    <n v="1484"/>
    <x v="357"/>
    <x v="2"/>
    <x v="3"/>
    <n v="9946000000"/>
    <n v="3344000000"/>
    <n v="6602000000"/>
    <n v="0.66378443595415249"/>
    <n v="3906000000"/>
    <n v="625000000"/>
    <n v="210000000"/>
    <n v="4741000000"/>
    <n v="1861000000"/>
    <n v="0.18711039613915142"/>
    <x v="3"/>
    <x v="5"/>
  </r>
  <r>
    <n v="1485"/>
    <x v="357"/>
    <x v="3"/>
    <x v="28"/>
    <n v="11325000000"/>
    <n v="3830000000"/>
    <n v="7495000000"/>
    <n v="0.66181015452538627"/>
    <n v="4295000000"/>
    <n v="715000000"/>
    <n v="319000000"/>
    <n v="5329000000"/>
    <n v="2166000000"/>
    <n v="0.19125827814569538"/>
    <x v="3"/>
    <x v="5"/>
  </r>
  <r>
    <n v="1486"/>
    <x v="358"/>
    <x v="0"/>
    <x v="154"/>
    <n v="6906000000"/>
    <n v="1175000000"/>
    <n v="5731000000"/>
    <n v="0.82985809441065739"/>
    <n v="3236000000"/>
    <n v="1026000000"/>
    <n v="286000000"/>
    <n v="4548000000"/>
    <n v="1183000000"/>
    <n v="0.17130031856356792"/>
    <x v="2"/>
    <x v="6"/>
  </r>
  <r>
    <n v="1487"/>
    <x v="358"/>
    <x v="1"/>
    <x v="155"/>
    <n v="4183000000"/>
    <n v="791000000"/>
    <n v="3392000000"/>
    <n v="0.81090126703322973"/>
    <n v="2186000000"/>
    <n v="722000000"/>
    <n v="93000000"/>
    <n v="3001000000"/>
    <n v="391000000"/>
    <n v="9.3473583552474301E-2"/>
    <x v="2"/>
    <x v="6"/>
  </r>
  <r>
    <n v="1488"/>
    <x v="358"/>
    <x v="2"/>
    <x v="78"/>
    <n v="3956000000"/>
    <n v="727000000"/>
    <n v="3229000000"/>
    <n v="0.8162285136501517"/>
    <n v="2012000000"/>
    <n v="812000000"/>
    <n v="87000000"/>
    <n v="2911000000"/>
    <n v="318000000"/>
    <n v="8.0384226491405461E-2"/>
    <x v="2"/>
    <x v="6"/>
  </r>
  <r>
    <n v="1489"/>
    <x v="358"/>
    <x v="3"/>
    <x v="79"/>
    <n v="3600000000"/>
    <n v="615000000"/>
    <n v="2985000000"/>
    <n v="0.82916666666666661"/>
    <n v="1587000000"/>
    <n v="748000000"/>
    <n v="57000000"/>
    <n v="2392000000"/>
    <n v="593000000"/>
    <n v="0.16472222222222221"/>
    <x v="2"/>
    <x v="6"/>
  </r>
  <r>
    <n v="1490"/>
    <x v="359"/>
    <x v="0"/>
    <x v="156"/>
    <n v="44411233000"/>
    <n v="36414626000"/>
    <n v="7996607000"/>
    <n v="0.18005820734587574"/>
    <n v="6338129000"/>
    <s v=" $-   "/>
    <s v=" $-   "/>
    <n v="6338129000"/>
    <n v="1658478000"/>
    <n v="3.7343660330259237E-2"/>
    <x v="4"/>
    <x v="113"/>
  </r>
  <r>
    <n v="1491"/>
    <x v="359"/>
    <x v="1"/>
    <x v="157"/>
    <n v="46516712000"/>
    <n v="38335677000"/>
    <n v="8181035000"/>
    <n v="0.17587302817103667"/>
    <s v=" $-   "/>
    <s v=" $-   "/>
    <s v=" $-   "/>
    <n v="0"/>
    <n v="8181035000"/>
    <n v="0.17587302817103667"/>
    <x v="4"/>
    <x v="113"/>
  </r>
  <r>
    <n v="1492"/>
    <x v="359"/>
    <x v="2"/>
    <x v="158"/>
    <n v="48680752000"/>
    <n v="40129236000"/>
    <n v="8551516000"/>
    <n v="0.17566524033975484"/>
    <s v=" $-   "/>
    <s v=" $-   "/>
    <s v=" $-   "/>
    <n v="0"/>
    <n v="8551516000"/>
    <n v="0.17566524033975481"/>
    <x v="4"/>
    <x v="113"/>
  </r>
  <r>
    <n v="1493"/>
    <x v="359"/>
    <x v="3"/>
    <x v="159"/>
    <n v="50366919000"/>
    <n v="41326447000"/>
    <n v="9040472000"/>
    <n v="0.17949225760662468"/>
    <s v=" $-   "/>
    <s v=" $-   "/>
    <s v=" $-   "/>
    <n v="0"/>
    <n v="9040472000"/>
    <n v="0.17949225760662471"/>
    <x v="4"/>
    <x v="113"/>
  </r>
  <r>
    <n v="1494"/>
    <x v="360"/>
    <x v="0"/>
    <x v="0"/>
    <n v="127434000000"/>
    <n v="55228000000"/>
    <n v="72206000000"/>
    <n v="0.56661487515105857"/>
    <n v="41066000000"/>
    <s v=" $-   "/>
    <n v="18143000000"/>
    <n v="59209000000"/>
    <n v="12997000000"/>
    <n v="0.10199004975124377"/>
    <x v="10"/>
    <x v="61"/>
  </r>
  <r>
    <n v="1495"/>
    <x v="360"/>
    <x v="1"/>
    <x v="1"/>
    <n v="128752000000"/>
    <n v="51191000000"/>
    <n v="77561000000"/>
    <n v="0.60240617621473835"/>
    <n v="28414000000"/>
    <s v=" $-   "/>
    <n v="18395000000"/>
    <n v="46809000000"/>
    <n v="30752000000"/>
    <n v="0.23884677519572511"/>
    <x v="10"/>
    <x v="61"/>
  </r>
  <r>
    <n v="1496"/>
    <x v="360"/>
    <x v="2"/>
    <x v="2"/>
    <n v="132447000000"/>
    <n v="60145000000"/>
    <n v="72302000000"/>
    <n v="0.54589382922980512"/>
    <n v="41817000000"/>
    <s v=" $-   "/>
    <n v="18273000000"/>
    <n v="60090000000"/>
    <n v="12212000000"/>
    <n v="9.2202918903410425E-2"/>
    <x v="10"/>
    <x v="61"/>
  </r>
  <r>
    <n v="1497"/>
    <x v="360"/>
    <x v="3"/>
    <x v="3"/>
    <n v="146801000000"/>
    <n v="67046000000"/>
    <n v="79755000000"/>
    <n v="0.54328648987404726"/>
    <n v="32954000000"/>
    <s v=" $-   "/>
    <n v="22016000000"/>
    <n v="54970000000"/>
    <n v="24785000000"/>
    <n v="0.16883399976839394"/>
    <x v="10"/>
    <x v="61"/>
  </r>
  <r>
    <n v="1498"/>
    <x v="361"/>
    <x v="0"/>
    <x v="1"/>
    <n v="4206100000"/>
    <n v="2545600000"/>
    <n v="1660500000"/>
    <n v="0.39478376643446422"/>
    <n v="1193800000"/>
    <s v=" $-   "/>
    <s v=" $-   "/>
    <n v="1193800000"/>
    <n v="466700000"/>
    <n v="0.11095789448657901"/>
    <x v="4"/>
    <x v="114"/>
  </r>
  <r>
    <n v="1499"/>
    <x v="361"/>
    <x v="1"/>
    <x v="2"/>
    <n v="4146300000"/>
    <n v="2493300000"/>
    <n v="1653000000"/>
    <n v="0.39866869256927862"/>
    <n v="1163900000"/>
    <s v=" $-   "/>
    <s v=" $-   "/>
    <n v="1163900000"/>
    <n v="489100000"/>
    <n v="0.11796059137061959"/>
    <x v="4"/>
    <x v="114"/>
  </r>
  <r>
    <n v="1500"/>
    <x v="361"/>
    <x v="2"/>
    <x v="3"/>
    <n v="3567500000"/>
    <n v="2163500000"/>
    <n v="1404000000"/>
    <n v="0.39355290819901889"/>
    <n v="1051800000"/>
    <s v=" $-   "/>
    <s v=" $-   "/>
    <n v="1051800000"/>
    <n v="352200000"/>
    <n v="9.8724597056762439E-2"/>
    <x v="4"/>
    <x v="114"/>
  </r>
  <r>
    <n v="1501"/>
    <x v="361"/>
    <x v="3"/>
    <x v="28"/>
    <n v="4885000000"/>
    <n v="3003100000"/>
    <n v="1881900000"/>
    <n v="0.38524053224155574"/>
    <n v="1597300000"/>
    <s v=" $-   "/>
    <s v=" $-   "/>
    <n v="1597300000"/>
    <n v="284600000"/>
    <n v="5.8259979529170933E-2"/>
    <x v="4"/>
    <x v="114"/>
  </r>
  <r>
    <n v="1502"/>
    <x v="362"/>
    <x v="0"/>
    <x v="0"/>
    <n v="2665000000"/>
    <n v="1174000000"/>
    <n v="1491000000"/>
    <n v="0.55947467166979359"/>
    <n v="728000000"/>
    <n v="183000000"/>
    <s v=" $-   "/>
    <n v="911000000"/>
    <n v="580000000"/>
    <n v="0.2176360225140713"/>
    <x v="2"/>
    <x v="6"/>
  </r>
  <r>
    <n v="1503"/>
    <x v="362"/>
    <x v="1"/>
    <x v="1"/>
    <n v="2692000000"/>
    <n v="1219000000"/>
    <n v="1473000000"/>
    <n v="0.54717682020802383"/>
    <n v="757000000"/>
    <n v="184000000"/>
    <s v=" $-   "/>
    <n v="941000000"/>
    <n v="532000000"/>
    <n v="0.1976225854383358"/>
    <x v="2"/>
    <x v="6"/>
  </r>
  <r>
    <n v="1504"/>
    <x v="362"/>
    <x v="2"/>
    <x v="2"/>
    <n v="2732000000"/>
    <n v="1253000000"/>
    <n v="1479000000"/>
    <n v="0.54136163982430452"/>
    <n v="770000000"/>
    <n v="206000000"/>
    <s v=" $-   "/>
    <n v="976000000"/>
    <n v="503000000"/>
    <n v="0.18411420204978038"/>
    <x v="2"/>
    <x v="6"/>
  </r>
  <r>
    <n v="1505"/>
    <x v="362"/>
    <x v="3"/>
    <x v="3"/>
    <n v="2530000000"/>
    <n v="1254000000"/>
    <n v="1276000000"/>
    <n v="0.5043478260869565"/>
    <n v="765000000"/>
    <n v="228000000"/>
    <s v=" $-   "/>
    <n v="993000000"/>
    <n v="283000000"/>
    <n v="0.11185770750988143"/>
    <x v="2"/>
    <x v="6"/>
  </r>
  <r>
    <n v="1506"/>
    <x v="363"/>
    <x v="0"/>
    <x v="12"/>
    <n v="1924400000"/>
    <n v="874838000"/>
    <n v="1049562000"/>
    <n v="0.54539700685928083"/>
    <n v="254468000"/>
    <s v=" $-   "/>
    <n v="45639000"/>
    <n v="300107000"/>
    <n v="749455000"/>
    <n v="0.3894486593223862"/>
    <x v="0"/>
    <x v="30"/>
  </r>
  <r>
    <n v="1507"/>
    <x v="363"/>
    <x v="1"/>
    <x v="13"/>
    <n v="2372906000"/>
    <n v="1105032000"/>
    <n v="1267874000"/>
    <n v="0.53431277935156296"/>
    <n v="276446000"/>
    <s v=" $-   "/>
    <n v="63608000"/>
    <n v="340054000"/>
    <n v="927820000"/>
    <n v="0.39100579626837306"/>
    <x v="0"/>
    <x v="30"/>
  </r>
  <r>
    <n v="1508"/>
    <x v="363"/>
    <x v="2"/>
    <x v="14"/>
    <n v="2707115000"/>
    <n v="1257270000"/>
    <n v="1449845000"/>
    <n v="0.5355683079588418"/>
    <n v="321624000"/>
    <s v=" $-   "/>
    <n v="54219000"/>
    <n v="375843000"/>
    <n v="1074002000"/>
    <n v="0.39673305345358434"/>
    <x v="0"/>
    <x v="30"/>
  </r>
  <r>
    <n v="1509"/>
    <x v="363"/>
    <x v="3"/>
    <x v="15"/>
    <n v="3171411000"/>
    <n v="1443348000"/>
    <n v="1728063000"/>
    <n v="0.54488774870239154"/>
    <n v="382858000"/>
    <s v=" $-   "/>
    <n v="77445000"/>
    <n v="460303000"/>
    <n v="1267760000"/>
    <n v="0.39974635895505189"/>
    <x v="0"/>
    <x v="30"/>
  </r>
  <r>
    <n v="1510"/>
    <x v="364"/>
    <x v="0"/>
    <x v="118"/>
    <n v="11390000000"/>
    <n v="7739000000"/>
    <n v="3651000000"/>
    <n v="0.32054433713784025"/>
    <n v="1440000000"/>
    <n v="590000000"/>
    <s v=" $-   "/>
    <n v="2030000000"/>
    <n v="1621000000"/>
    <n v="0.14231782265144863"/>
    <x v="2"/>
    <x v="115"/>
  </r>
  <r>
    <n v="1511"/>
    <x v="364"/>
    <x v="1"/>
    <x v="119"/>
    <n v="11973000000"/>
    <n v="8001000000"/>
    <n v="3972000000"/>
    <n v="0.33174642946629918"/>
    <n v="1534000000"/>
    <n v="583000000"/>
    <s v=" $-   "/>
    <n v="2117000000"/>
    <n v="1855000000"/>
    <n v="0.15493193017622986"/>
    <x v="2"/>
    <x v="115"/>
  </r>
  <r>
    <n v="1512"/>
    <x v="364"/>
    <x v="2"/>
    <x v="160"/>
    <n v="12233000000"/>
    <n v="8146000000"/>
    <n v="4087000000"/>
    <n v="0.33409629690182296"/>
    <n v="1504000000"/>
    <n v="627000000"/>
    <s v=" $-   "/>
    <n v="2131000000"/>
    <n v="1956000000"/>
    <n v="0.15989536499632143"/>
    <x v="2"/>
    <x v="115"/>
  </r>
  <r>
    <n v="1513"/>
    <x v="364"/>
    <x v="3"/>
    <x v="15"/>
    <n v="12238000000"/>
    <n v="8205000000"/>
    <n v="4033000000"/>
    <n v="0.32954731165223072"/>
    <n v="1463000000"/>
    <n v="644000000"/>
    <s v=" $-   "/>
    <n v="2107000000"/>
    <n v="1926000000"/>
    <n v="0.15737865664324235"/>
    <x v="2"/>
    <x v="115"/>
  </r>
  <r>
    <n v="1514"/>
    <x v="365"/>
    <x v="0"/>
    <x v="146"/>
    <n v="5353197000"/>
    <n v="2943847000"/>
    <n v="2409350000"/>
    <n v="0.45007684193202679"/>
    <n v="1303427000"/>
    <s v=" $-   "/>
    <n v="194039000"/>
    <n v="1497466000"/>
    <n v="911884000"/>
    <n v="0.17034381510712196"/>
    <x v="1"/>
    <x v="116"/>
  </r>
  <r>
    <n v="1515"/>
    <x v="365"/>
    <x v="1"/>
    <x v="99"/>
    <n v="1603123000"/>
    <n v="662769000"/>
    <n v="940354000"/>
    <n v="0.58657632633303869"/>
    <n v="531932000"/>
    <s v=" $-   "/>
    <n v="74833000"/>
    <n v="606765000"/>
    <n v="333589000"/>
    <n v="0.2080869652546935"/>
    <x v="1"/>
    <x v="116"/>
  </r>
  <r>
    <n v="1516"/>
    <x v="365"/>
    <x v="2"/>
    <x v="2"/>
    <n v="2626141000"/>
    <n v="954990000"/>
    <n v="1671151000"/>
    <n v="0.63635235122561973"/>
    <n v="766854000"/>
    <s v=" $-   "/>
    <n v="151837000"/>
    <n v="918691000"/>
    <n v="752460000"/>
    <n v="0.28652688488546502"/>
    <x v="1"/>
    <x v="116"/>
  </r>
  <r>
    <n v="1517"/>
    <x v="365"/>
    <x v="3"/>
    <x v="3"/>
    <n v="3050945000"/>
    <n v="923336000"/>
    <n v="2127609000"/>
    <n v="0.69736065383020673"/>
    <n v="1068221000"/>
    <s v=" $-   "/>
    <n v="205087000"/>
    <n v="1273308000"/>
    <n v="854301000"/>
    <n v="0.28001193072965919"/>
    <x v="1"/>
    <x v="116"/>
  </r>
  <r>
    <n v="1518"/>
    <x v="366"/>
    <x v="0"/>
    <x v="92"/>
    <n v="73301000000"/>
    <n v="50568000000"/>
    <n v="22733000000"/>
    <n v="0.31013219464945907"/>
    <n v="15110000000"/>
    <s v=" $-   "/>
    <n v="2044000000"/>
    <n v="17154000000"/>
    <n v="5579000000"/>
    <n v="7.6110830684438135E-2"/>
    <x v="1"/>
    <x v="64"/>
  </r>
  <r>
    <n v="1519"/>
    <x v="366"/>
    <x v="1"/>
    <x v="46"/>
    <n v="71279000000"/>
    <n v="50039000000"/>
    <n v="21240000000"/>
    <n v="0.2979839784508761"/>
    <n v="14465000000"/>
    <s v=" $-   "/>
    <n v="1996000000"/>
    <n v="16461000000"/>
    <n v="4779000000"/>
    <n v="6.7046395151447127E-2"/>
    <x v="1"/>
    <x v="64"/>
  </r>
  <r>
    <n v="1520"/>
    <x v="366"/>
    <x v="2"/>
    <x v="26"/>
    <n v="72618000000"/>
    <n v="51278000000"/>
    <n v="21340000000"/>
    <n v="0.29386653446803823"/>
    <n v="14676000000"/>
    <s v=" $-   "/>
    <n v="2129000000"/>
    <n v="16805000000"/>
    <n v="4535000000"/>
    <n v="6.2450081247073727E-2"/>
    <x v="1"/>
    <x v="64"/>
  </r>
  <r>
    <n v="1521"/>
    <x v="366"/>
    <x v="3"/>
    <x v="47"/>
    <n v="73785000000"/>
    <n v="51997000000"/>
    <n v="21788000000"/>
    <n v="0.29529037067154573"/>
    <n v="14665000000"/>
    <s v=" $-   "/>
    <n v="2213000000"/>
    <n v="16878000000"/>
    <n v="4910000000"/>
    <n v="6.6544690655282235E-2"/>
    <x v="1"/>
    <x v="64"/>
  </r>
  <r>
    <n v="1522"/>
    <x v="367"/>
    <x v="0"/>
    <x v="24"/>
    <n v="3794249000"/>
    <n v="1630965000"/>
    <n v="2163284000"/>
    <n v="0.57014813735208203"/>
    <n v="1466067000"/>
    <s v=" $-   "/>
    <s v=" $-   "/>
    <n v="1466067000"/>
    <n v="697217000"/>
    <n v="0.18375625848488067"/>
    <x v="1"/>
    <x v="82"/>
  </r>
  <r>
    <n v="1523"/>
    <x v="367"/>
    <x v="1"/>
    <x v="25"/>
    <n v="4031100000"/>
    <n v="1690700000"/>
    <n v="2340400000"/>
    <n v="0.58058594428319821"/>
    <n v="2036100000"/>
    <s v=" $-   "/>
    <s v=" $-   "/>
    <n v="2036100000"/>
    <n v="304300000"/>
    <n v="7.5488080176626726E-2"/>
    <x v="1"/>
    <x v="82"/>
  </r>
  <r>
    <n v="1524"/>
    <x v="367"/>
    <x v="2"/>
    <x v="26"/>
    <n v="4249900000"/>
    <n v="1712700000"/>
    <n v="2537200000"/>
    <n v="0.59700228240664488"/>
    <n v="1645800000"/>
    <s v=" $-   "/>
    <s v=" $-   "/>
    <n v="1645800000"/>
    <n v="891400000"/>
    <n v="0.20974611167321583"/>
    <x v="1"/>
    <x v="82"/>
  </r>
  <r>
    <n v="1525"/>
    <x v="367"/>
    <x v="3"/>
    <x v="27"/>
    <n v="4104900000"/>
    <n v="1613600000"/>
    <n v="2491300000"/>
    <n v="0.60690881629272331"/>
    <n v="1731200000"/>
    <s v=" $-   "/>
    <s v=" $-   "/>
    <n v="1731200000"/>
    <n v="760100000"/>
    <n v="0.18516894443226389"/>
    <x v="1"/>
    <x v="82"/>
  </r>
  <r>
    <n v="1526"/>
    <x v="368"/>
    <x v="0"/>
    <x v="92"/>
    <n v="25878372000"/>
    <n v="18521400000"/>
    <n v="7356972000"/>
    <n v="0.28429037189820128"/>
    <n v="4250446000"/>
    <s v=" $-   "/>
    <s v=" $-   "/>
    <n v="4250446000"/>
    <n v="3106526000"/>
    <n v="0.1200433319375732"/>
    <x v="1"/>
    <x v="74"/>
  </r>
  <r>
    <n v="1527"/>
    <x v="368"/>
    <x v="1"/>
    <x v="46"/>
    <n v="27422696000"/>
    <n v="19605037000"/>
    <n v="7817659000"/>
    <n v="0.2850798841951937"/>
    <n v="4467089000"/>
    <s v=" $-   "/>
    <s v=" $-   "/>
    <n v="4467089000"/>
    <n v="3350570000"/>
    <n v="0.12218237039859246"/>
    <x v="1"/>
    <x v="74"/>
  </r>
  <r>
    <n v="1528"/>
    <x v="368"/>
    <x v="2"/>
    <x v="26"/>
    <n v="29078407000"/>
    <n v="20776522000"/>
    <n v="8301885000"/>
    <n v="0.28549999317362884"/>
    <n v="4695384000"/>
    <s v=" $-   "/>
    <s v=" $-   "/>
    <n v="4695384000"/>
    <n v="3606501000"/>
    <n v="0.1240267735436814"/>
    <x v="1"/>
    <x v="74"/>
  </r>
  <r>
    <n v="1529"/>
    <x v="368"/>
    <x v="3"/>
    <x v="47"/>
    <n v="30944938000"/>
    <n v="22034523000"/>
    <n v="8910415000"/>
    <n v="0.28794418654191523"/>
    <n v="5205715000"/>
    <s v=" $-   "/>
    <s v=" $-   "/>
    <n v="5205715000"/>
    <n v="3704700000"/>
    <n v="0.11971909589865716"/>
    <x v="1"/>
    <x v="74"/>
  </r>
  <r>
    <n v="1530"/>
    <x v="369"/>
    <x v="0"/>
    <x v="0"/>
    <n v="3589516000"/>
    <n v="1955682000"/>
    <n v="1633834000"/>
    <n v="0.45516832910063643"/>
    <s v=" $-   "/>
    <s v=" $-   "/>
    <n v="787329000"/>
    <n v="787329000"/>
    <n v="846505000"/>
    <n v="0.23582705857837102"/>
    <x v="6"/>
    <x v="12"/>
  </r>
  <r>
    <n v="1531"/>
    <x v="369"/>
    <x v="1"/>
    <x v="1"/>
    <n v="3494253000"/>
    <n v="1838766000"/>
    <n v="1655487000"/>
    <n v="0.47377422298843275"/>
    <s v=" $-   "/>
    <s v=" $-   "/>
    <n v="819711000"/>
    <n v="819711000"/>
    <n v="835776000"/>
    <n v="0.23918588608208965"/>
    <x v="6"/>
    <x v="12"/>
  </r>
  <r>
    <n v="1532"/>
    <x v="369"/>
    <x v="2"/>
    <x v="2"/>
    <n v="3620095000"/>
    <n v="1903384000"/>
    <n v="1716711000"/>
    <n v="0.47421711308681125"/>
    <s v=" $-   "/>
    <s v=" $-   "/>
    <n v="855908000"/>
    <n v="855908000"/>
    <n v="860803000"/>
    <n v="0.23778464377316064"/>
    <x v="6"/>
    <x v="12"/>
  </r>
  <r>
    <n v="1533"/>
    <x v="369"/>
    <x v="3"/>
    <x v="3"/>
    <n v="3766065000"/>
    <n v="2016212000"/>
    <n v="1749853000"/>
    <n v="0.46463696192179371"/>
    <s v=" $-   "/>
    <s v=" $-   "/>
    <n v="907024000"/>
    <n v="907024000"/>
    <n v="842829000"/>
    <n v="0.22379565939515117"/>
    <x v="6"/>
    <x v="12"/>
  </r>
  <r>
    <n v="1534"/>
    <x v="370"/>
    <x v="0"/>
    <x v="0"/>
    <n v="12509900000"/>
    <n v="7214400000"/>
    <n v="5295500000"/>
    <n v="0.42330474264382612"/>
    <n v="3354900000"/>
    <n v="376400000"/>
    <s v=" $-   "/>
    <n v="3731300000"/>
    <n v="1564200000"/>
    <n v="0.1250369707191904"/>
    <x v="3"/>
    <x v="5"/>
  </r>
  <r>
    <n v="1535"/>
    <x v="370"/>
    <x v="1"/>
    <x v="1"/>
    <n v="13090300000"/>
    <n v="7561200000"/>
    <n v="5529100000"/>
    <n v="0.422381458026172"/>
    <n v="3446300000"/>
    <n v="395500000"/>
    <s v=" $-   "/>
    <n v="3841800000"/>
    <n v="1687300000"/>
    <n v="0.1288969695117759"/>
    <x v="3"/>
    <x v="5"/>
  </r>
  <r>
    <n v="1536"/>
    <x v="370"/>
    <x v="2"/>
    <x v="2"/>
    <n v="16889600000"/>
    <n v="9397600000"/>
    <n v="7492000000"/>
    <n v="0.44358658582796517"/>
    <n v="4896100000"/>
    <n v="691100000"/>
    <s v=" $-   "/>
    <n v="5587200000"/>
    <n v="1904800000"/>
    <n v="0.11277946191739295"/>
    <x v="3"/>
    <x v="5"/>
  </r>
  <r>
    <n v="1537"/>
    <x v="370"/>
    <x v="3"/>
    <x v="3"/>
    <n v="16965400000"/>
    <n v="9209500000"/>
    <n v="7755900000"/>
    <n v="0.45715986655192331"/>
    <n v="4612100000"/>
    <n v="692300000"/>
    <s v=" $-   "/>
    <n v="5304400000"/>
    <n v="2451500000"/>
    <n v="0.14449998231695096"/>
    <x v="3"/>
    <x v="5"/>
  </r>
  <r>
    <n v="1538"/>
    <x v="371"/>
    <x v="0"/>
    <x v="0"/>
    <n v="763000000"/>
    <n v="12000000"/>
    <n v="751000000"/>
    <n v="0.98427260812581918"/>
    <n v="429000000"/>
    <s v=" $-   "/>
    <n v="26000000"/>
    <n v="455000000"/>
    <n v="296000000"/>
    <n v="0.38794233289646135"/>
    <x v="1"/>
    <x v="24"/>
  </r>
  <r>
    <n v="1539"/>
    <x v="371"/>
    <x v="1"/>
    <x v="1"/>
    <n v="945000000"/>
    <n v="18000000"/>
    <n v="927000000"/>
    <n v="0.98095238095238091"/>
    <n v="597000000"/>
    <s v=" $-   "/>
    <n v="36000000"/>
    <n v="633000000"/>
    <n v="294000000"/>
    <n v="0.31111111111111112"/>
    <x v="1"/>
    <x v="24"/>
  </r>
  <r>
    <n v="1540"/>
    <x v="371"/>
    <x v="2"/>
    <x v="2"/>
    <n v="1246000000"/>
    <n v="40000000"/>
    <n v="1206000000"/>
    <n v="0.9678972712680578"/>
    <n v="801000000"/>
    <s v=" $-   "/>
    <n v="65000000"/>
    <n v="866000000"/>
    <n v="340000000"/>
    <n v="0.27287319422150885"/>
    <x v="1"/>
    <x v="24"/>
  </r>
  <r>
    <n v="1541"/>
    <x v="371"/>
    <x v="3"/>
    <x v="3"/>
    <n v="1492000000"/>
    <n v="58000000"/>
    <n v="1434000000"/>
    <n v="0.96112600536193027"/>
    <n v="1109000000"/>
    <s v=" $-   "/>
    <n v="93000000"/>
    <n v="1202000000"/>
    <n v="232000000"/>
    <n v="0.15549597855227881"/>
    <x v="1"/>
    <x v="24"/>
  </r>
  <r>
    <n v="1542"/>
    <x v="372"/>
    <x v="0"/>
    <x v="1"/>
    <n v="26191000000"/>
    <n v="13307000000"/>
    <n v="12884000000"/>
    <n v="0.49192470696040624"/>
    <n v="3757000000"/>
    <s v=" $-   "/>
    <n v="3821000000"/>
    <n v="7578000000"/>
    <n v="5306000000"/>
    <n v="0.2025886754992173"/>
    <x v="6"/>
    <x v="13"/>
  </r>
  <r>
    <n v="1543"/>
    <x v="372"/>
    <x v="1"/>
    <x v="2"/>
    <n v="27174000000"/>
    <n v="13870000000"/>
    <n v="13304000000"/>
    <n v="0.48958563332597338"/>
    <n v="3964000000"/>
    <s v=" $-   "/>
    <n v="3882000000"/>
    <n v="7846000000"/>
    <n v="5458000000"/>
    <n v="0.20085375726797675"/>
    <x v="6"/>
    <x v="13"/>
  </r>
  <r>
    <n v="1544"/>
    <x v="372"/>
    <x v="2"/>
    <x v="3"/>
    <n v="26815000000"/>
    <n v="13723000000"/>
    <n v="13092000000"/>
    <n v="0.48823419727764306"/>
    <n v="4094000000"/>
    <s v=" $-   "/>
    <n v="3885000000"/>
    <n v="7979000000"/>
    <n v="5113000000"/>
    <n v="0.19067685996643668"/>
    <x v="6"/>
    <x v="13"/>
  </r>
  <r>
    <n v="1545"/>
    <x v="372"/>
    <x v="3"/>
    <x v="28"/>
    <n v="27625000000"/>
    <n v="15070000000"/>
    <n v="12555000000"/>
    <n v="0.45447963800904978"/>
    <n v="4154000000"/>
    <s v=" $-   "/>
    <n v="3985000000"/>
    <n v="8139000000"/>
    <n v="4416000000"/>
    <n v="0.15985520361990951"/>
    <x v="6"/>
    <x v="13"/>
  </r>
  <r>
    <n v="1546"/>
    <x v="373"/>
    <x v="0"/>
    <x v="4"/>
    <n v="4664120000"/>
    <n v="3098066000"/>
    <n v="1566054000"/>
    <n v="0.33576623242969739"/>
    <n v="1040287000"/>
    <s v=" $-   "/>
    <n v="88975000"/>
    <n v="1129262000"/>
    <n v="436792000"/>
    <n v="9.3649391525089401E-2"/>
    <x v="1"/>
    <x v="117"/>
  </r>
  <r>
    <n v="1547"/>
    <x v="373"/>
    <x v="1"/>
    <x v="5"/>
    <n v="5164784000"/>
    <n v="3411175000"/>
    <n v="1753609000"/>
    <n v="0.33953191459700927"/>
    <n v="1138934000"/>
    <s v=" $-   "/>
    <n v="100025000"/>
    <n v="1238959000"/>
    <n v="514650000"/>
    <n v="9.9645987131310815E-2"/>
    <x v="1"/>
    <x v="117"/>
  </r>
  <r>
    <n v="1548"/>
    <x v="373"/>
    <x v="2"/>
    <x v="97"/>
    <n v="5711715000"/>
    <n v="3761300000"/>
    <n v="1950415000"/>
    <n v="0.34147624662645104"/>
    <n v="1246308000"/>
    <s v=" $-   "/>
    <n v="114635000"/>
    <n v="1360943000"/>
    <n v="589472000"/>
    <n v="0.10320402891250702"/>
    <x v="1"/>
    <x v="117"/>
  </r>
  <r>
    <n v="1549"/>
    <x v="373"/>
    <x v="3"/>
    <x v="98"/>
    <n v="6226507000"/>
    <n v="4083333000"/>
    <n v="2143174000"/>
    <n v="0.34420165270833225"/>
    <n v="1369097000"/>
    <s v=" $-   "/>
    <n v="123569000"/>
    <n v="1492666000"/>
    <n v="650508000"/>
    <n v="0.10447398517338854"/>
    <x v="1"/>
    <x v="117"/>
  </r>
  <r>
    <n v="1550"/>
    <x v="374"/>
    <x v="0"/>
    <x v="161"/>
    <n v="34374000000"/>
    <n v="32016000000"/>
    <n v="2358000000"/>
    <n v="6.8598359224995686E-2"/>
    <n v="983000000"/>
    <s v=" $-   "/>
    <s v=" $-   "/>
    <n v="983000000"/>
    <n v="1375000000"/>
    <n v="4.0001163670215861E-2"/>
    <x v="4"/>
    <x v="40"/>
  </r>
  <r>
    <n v="1551"/>
    <x v="374"/>
    <x v="1"/>
    <x v="153"/>
    <n v="37580000000"/>
    <n v="34895000000"/>
    <n v="2685000000"/>
    <n v="7.1447578499201692E-2"/>
    <n v="1255000000"/>
    <s v=" $-   "/>
    <s v=" $-   "/>
    <n v="1255000000"/>
    <n v="1430000000"/>
    <n v="3.8052155401809472E-2"/>
    <x v="4"/>
    <x v="40"/>
  </r>
  <r>
    <n v="1552"/>
    <x v="374"/>
    <x v="2"/>
    <x v="90"/>
    <n v="41373000000"/>
    <n v="37456000000"/>
    <n v="3917000000"/>
    <n v="9.4675271312208431E-2"/>
    <n v="1748000000"/>
    <s v=" $-   "/>
    <s v=" $-   "/>
    <n v="1748000000"/>
    <n v="2169000000"/>
    <n v="5.2425494887970416E-2"/>
    <x v="4"/>
    <x v="40"/>
  </r>
  <r>
    <n v="1553"/>
    <x v="374"/>
    <x v="3"/>
    <x v="91"/>
    <n v="36881000000"/>
    <n v="32184000000"/>
    <n v="4697000000"/>
    <n v="0.12735554892763212"/>
    <n v="1864000000"/>
    <s v=" $-   "/>
    <s v=" $-   "/>
    <n v="1864000000"/>
    <n v="2833000000"/>
    <n v="7.6814619994034869E-2"/>
    <x v="4"/>
    <x v="40"/>
  </r>
  <r>
    <n v="1554"/>
    <x v="375"/>
    <x v="0"/>
    <x v="0"/>
    <n v="29809000000"/>
    <n v="26045000000"/>
    <n v="3764000000"/>
    <n v="0.12627058941930291"/>
    <n v="1702000000"/>
    <s v=" $-   "/>
    <n v="418000000"/>
    <n v="2120000000"/>
    <n v="1644000000"/>
    <n v="5.5151128853701901E-2"/>
    <x v="9"/>
    <x v="92"/>
  </r>
  <r>
    <n v="1555"/>
    <x v="375"/>
    <x v="1"/>
    <x v="1"/>
    <n v="37601000000"/>
    <n v="34085000000"/>
    <n v="3516000000"/>
    <n v="9.3508151378952742E-2"/>
    <n v="2248000000"/>
    <s v=" $-   "/>
    <n v="489000000"/>
    <n v="2737000000"/>
    <n v="779000000"/>
    <n v="2.0717534108135423E-2"/>
    <x v="9"/>
    <x v="92"/>
  </r>
  <r>
    <n v="1556"/>
    <x v="375"/>
    <x v="2"/>
    <x v="2"/>
    <n v="40633000000"/>
    <n v="35673000000"/>
    <n v="4960000000"/>
    <n v="0.12206826963305684"/>
    <n v="2762000000"/>
    <s v=" $-   "/>
    <n v="562000000"/>
    <n v="3324000000"/>
    <n v="1636000000"/>
    <n v="4.0262840548322791E-2"/>
    <x v="9"/>
    <x v="92"/>
  </r>
  <r>
    <n v="1557"/>
    <x v="375"/>
    <x v="3"/>
    <x v="3"/>
    <n v="28711000000"/>
    <n v="22466000000"/>
    <n v="6245000000"/>
    <n v="0.21751245167357458"/>
    <n v="2620000000"/>
    <s v=" $-   "/>
    <n v="756000000"/>
    <n v="3376000000"/>
    <n v="2869000000"/>
    <n v="9.9926857302079342E-2"/>
    <x v="9"/>
    <x v="92"/>
  </r>
  <r>
    <n v="1558"/>
    <x v="376"/>
    <x v="0"/>
    <x v="0"/>
    <n v="1793557000"/>
    <n v="1189341000"/>
    <n v="604216000"/>
    <n v="0.33688140382491327"/>
    <n v="247597000"/>
    <s v=" $-   "/>
    <s v=" $-   "/>
    <n v="247597000"/>
    <n v="356619000"/>
    <n v="0.19883337970301473"/>
    <x v="2"/>
    <x v="16"/>
  </r>
  <r>
    <n v="1559"/>
    <x v="376"/>
    <x v="1"/>
    <x v="1"/>
    <n v="2064305000"/>
    <n v="1369438000"/>
    <n v="694867000"/>
    <n v="0.33661062682113352"/>
    <n v="312367000"/>
    <s v=" $-   "/>
    <s v=" $-   "/>
    <n v="312367000"/>
    <n v="382500000"/>
    <n v="0.18529238654171742"/>
    <x v="2"/>
    <x v="16"/>
  </r>
  <r>
    <n v="1560"/>
    <x v="376"/>
    <x v="2"/>
    <x v="2"/>
    <n v="2446877000"/>
    <n v="1668892000"/>
    <n v="777985000"/>
    <n v="0.31795018711606671"/>
    <n v="346345000"/>
    <s v=" $-   "/>
    <s v=" $-   "/>
    <n v="346345000"/>
    <n v="431640000"/>
    <n v="0.17640445351360121"/>
    <x v="2"/>
    <x v="16"/>
  </r>
  <r>
    <n v="1561"/>
    <x v="376"/>
    <x v="3"/>
    <x v="3"/>
    <n v="2779541000"/>
    <n v="1855181000"/>
    <n v="924360000"/>
    <n v="0.33255850516326257"/>
    <n v="390253000"/>
    <s v=" $-   "/>
    <s v=" $-   "/>
    <n v="390253000"/>
    <n v="534107000"/>
    <n v="0.1921565467104101"/>
    <x v="2"/>
    <x v="16"/>
  </r>
  <r>
    <n v="1562"/>
    <x v="377"/>
    <x v="0"/>
    <x v="0"/>
    <n v="12825000000"/>
    <n v="6457000000"/>
    <n v="6368000000"/>
    <n v="0.49653021442495127"/>
    <n v="1804000000"/>
    <n v="1877000000"/>
    <s v=" $-   "/>
    <n v="3681000000"/>
    <n v="2687000000"/>
    <n v="0.20951267056530215"/>
    <x v="2"/>
    <x v="7"/>
  </r>
  <r>
    <n v="1563"/>
    <x v="377"/>
    <x v="1"/>
    <x v="1"/>
    <n v="12205000000"/>
    <n v="5841000000"/>
    <n v="6364000000"/>
    <n v="0.52142564522736579"/>
    <n v="1858000000"/>
    <n v="1522000000"/>
    <s v=" $-   "/>
    <n v="3380000000"/>
    <n v="2984000000"/>
    <n v="0.24448996312986482"/>
    <x v="2"/>
    <x v="7"/>
  </r>
  <r>
    <n v="1564"/>
    <x v="377"/>
    <x v="2"/>
    <x v="2"/>
    <n v="13045000000"/>
    <n v="5618000000"/>
    <n v="7427000000"/>
    <n v="0.56933691069375247"/>
    <n v="1843000000"/>
    <n v="1358000000"/>
    <s v=" $-   "/>
    <n v="3201000000"/>
    <n v="4226000000"/>
    <n v="0.32395553852050596"/>
    <x v="2"/>
    <x v="7"/>
  </r>
  <r>
    <n v="1565"/>
    <x v="377"/>
    <x v="3"/>
    <x v="3"/>
    <n v="13000000000"/>
    <n v="5440000000"/>
    <n v="7560000000"/>
    <n v="0.58153846153846156"/>
    <n v="1748000000"/>
    <n v="1280000000"/>
    <s v=" $-   "/>
    <n v="3028000000"/>
    <n v="4532000000"/>
    <n v="0.3486153846153846"/>
    <x v="2"/>
    <x v="7"/>
  </r>
  <r>
    <n v="1566"/>
    <x v="378"/>
    <x v="0"/>
    <x v="4"/>
    <n v="12237000000"/>
    <n v="10019000000"/>
    <n v="2218000000"/>
    <n v="0.18125357522268526"/>
    <n v="1165000000"/>
    <s v=" $-   "/>
    <s v=" $-   "/>
    <n v="1165000000"/>
    <n v="1053000000"/>
    <n v="8.6050502574160331E-2"/>
    <x v="0"/>
    <x v="53"/>
  </r>
  <r>
    <n v="1567"/>
    <x v="378"/>
    <x v="1"/>
    <x v="5"/>
    <n v="12104000000"/>
    <n v="10131000000"/>
    <n v="1973000000"/>
    <n v="0.16300396563119635"/>
    <n v="1126000000"/>
    <s v=" $-   "/>
    <s v=" $-   "/>
    <n v="1126000000"/>
    <n v="847000000"/>
    <n v="6.9976867151354927E-2"/>
    <x v="0"/>
    <x v="53"/>
  </r>
  <r>
    <n v="1568"/>
    <x v="378"/>
    <x v="2"/>
    <x v="6"/>
    <n v="13878000000"/>
    <n v="11421000000"/>
    <n v="2457000000"/>
    <n v="0.17704280155642027"/>
    <n v="1361000000"/>
    <s v=" $-   "/>
    <s v=" $-   "/>
    <n v="1361000000"/>
    <n v="1096000000"/>
    <n v="7.8973915549791038E-2"/>
    <x v="0"/>
    <x v="53"/>
  </r>
  <r>
    <n v="1569"/>
    <x v="378"/>
    <x v="3"/>
    <x v="7"/>
    <n v="13423000000"/>
    <n v="10979000000"/>
    <n v="2444000000"/>
    <n v="0.18207554198018328"/>
    <n v="1304000000"/>
    <s v=" $-   "/>
    <s v=" $-   "/>
    <n v="1304000000"/>
    <n v="1140000000"/>
    <n v="8.4928853460478279E-2"/>
    <x v="0"/>
    <x v="53"/>
  </r>
  <r>
    <n v="1570"/>
    <x v="379"/>
    <x v="0"/>
    <x v="0"/>
    <n v="1834921000"/>
    <n v="955624000"/>
    <n v="879297000"/>
    <n v="0.47920155690626465"/>
    <n v="670602000"/>
    <s v=" $-   "/>
    <s v=" $-   "/>
    <n v="670602000"/>
    <n v="208695000"/>
    <n v="0.11373514173089741"/>
    <x v="1"/>
    <x v="82"/>
  </r>
  <r>
    <n v="1571"/>
    <x v="379"/>
    <x v="1"/>
    <x v="1"/>
    <n v="2332051000"/>
    <n v="1195381000"/>
    <n v="1136670000"/>
    <n v="0.4874121535077921"/>
    <n v="871572000"/>
    <s v=" $-   "/>
    <s v=" $-   "/>
    <n v="871572000"/>
    <n v="265098000"/>
    <n v="0.11367590159906452"/>
    <x v="1"/>
    <x v="82"/>
  </r>
  <r>
    <n v="1572"/>
    <x v="379"/>
    <x v="2"/>
    <x v="2"/>
    <n v="3084370000"/>
    <n v="1572164000"/>
    <n v="1512206000"/>
    <n v="0.49028034898536821"/>
    <n v="1158251000"/>
    <s v=" $-   "/>
    <s v=" $-   "/>
    <n v="1158251000"/>
    <n v="353955000"/>
    <n v="0.11475763283912112"/>
    <x v="1"/>
    <x v="82"/>
  </r>
  <r>
    <n v="1573"/>
    <x v="379"/>
    <x v="3"/>
    <x v="3"/>
    <n v="3963313000"/>
    <n v="2057766000"/>
    <n v="1905547000"/>
    <n v="0.48079649525535828"/>
    <n v="1497000000"/>
    <s v=" $-   "/>
    <s v=" $-   "/>
    <n v="1497000000"/>
    <n v="408547000"/>
    <n v="0.10308219411386384"/>
    <x v="1"/>
    <x v="82"/>
  </r>
  <r>
    <n v="1574"/>
    <x v="380"/>
    <x v="0"/>
    <x v="0"/>
    <n v="1834921000"/>
    <n v="955624000"/>
    <n v="879297000"/>
    <n v="0.47920155690626465"/>
    <n v="670602000"/>
    <s v=" $-   "/>
    <s v=" $-   "/>
    <n v="670602000"/>
    <n v="208695000"/>
    <n v="0.11373514173089741"/>
    <x v="1"/>
    <x v="82"/>
  </r>
  <r>
    <n v="1575"/>
    <x v="380"/>
    <x v="1"/>
    <x v="1"/>
    <n v="2332051000"/>
    <n v="1195381000"/>
    <n v="1136670000"/>
    <n v="0.4874121535077921"/>
    <n v="871572000"/>
    <s v=" $-   "/>
    <s v=" $-   "/>
    <n v="871572000"/>
    <n v="265098000"/>
    <n v="0.11367590159906452"/>
    <x v="1"/>
    <x v="82"/>
  </r>
  <r>
    <n v="1576"/>
    <x v="380"/>
    <x v="2"/>
    <x v="2"/>
    <n v="3084370000"/>
    <n v="1572164000"/>
    <n v="1512206000"/>
    <n v="0.49028034898536821"/>
    <n v="1158251000"/>
    <s v=" $-   "/>
    <s v=" $-   "/>
    <n v="1158251000"/>
    <n v="353955000"/>
    <n v="0.11475763283912112"/>
    <x v="1"/>
    <x v="82"/>
  </r>
  <r>
    <n v="1577"/>
    <x v="380"/>
    <x v="3"/>
    <x v="3"/>
    <n v="3963313000"/>
    <n v="2057766000"/>
    <n v="1905547000"/>
    <n v="0.48079649525535828"/>
    <n v="1497000000"/>
    <s v=" $-   "/>
    <s v=" $-   "/>
    <n v="1497000000"/>
    <n v="408547000"/>
    <n v="0.10308219411386384"/>
    <x v="1"/>
    <x v="82"/>
  </r>
  <r>
    <n v="1578"/>
    <x v="381"/>
    <x v="0"/>
    <x v="0"/>
    <n v="37152000000"/>
    <n v="17820000000"/>
    <n v="19332000000"/>
    <n v="0.52034883720930236"/>
    <n v="16448000000"/>
    <s v=" $-   "/>
    <n v="1522000000"/>
    <n v="17970000000"/>
    <n v="1362000000"/>
    <n v="3.6660206718346251E-2"/>
    <x v="0"/>
    <x v="0"/>
  </r>
  <r>
    <n v="1579"/>
    <x v="381"/>
    <x v="1"/>
    <x v="1"/>
    <n v="38279000000"/>
    <n v="17192000000"/>
    <n v="21087000000"/>
    <n v="0.5508764596776301"/>
    <n v="17629000000"/>
    <s v=" $-   "/>
    <n v="1689000000"/>
    <n v="19318000000"/>
    <n v="1769000000"/>
    <n v="4.6213328456856238E-2"/>
    <x v="0"/>
    <x v="0"/>
  </r>
  <r>
    <n v="1580"/>
    <x v="381"/>
    <x v="2"/>
    <x v="2"/>
    <n v="38901000000"/>
    <n v="16611000000"/>
    <n v="22290000000"/>
    <n v="0.57299298218554795"/>
    <n v="17795000000"/>
    <s v=" $-   "/>
    <n v="1679000000"/>
    <n v="19474000000"/>
    <n v="2816000000"/>
    <n v="7.2388884604508888E-2"/>
    <x v="0"/>
    <x v="0"/>
  </r>
  <r>
    <n v="1581"/>
    <x v="381"/>
    <x v="3"/>
    <x v="3"/>
    <n v="37864000000"/>
    <n v="12130000000"/>
    <n v="25734000000"/>
    <n v="0.67964293260088737"/>
    <n v="18423000000"/>
    <s v=" $-   "/>
    <n v="1819000000"/>
    <n v="20242000000"/>
    <n v="5492000000"/>
    <n v="0.14504542573420665"/>
    <x v="0"/>
    <x v="0"/>
  </r>
  <r>
    <n v="1582"/>
    <x v="382"/>
    <x v="0"/>
    <x v="0"/>
    <n v="716612000"/>
    <n v="245316000"/>
    <n v="471296000"/>
    <n v="0.65767249222731405"/>
    <n v="58005000"/>
    <s v=" $-   "/>
    <n v="346031000"/>
    <n v="404036000"/>
    <n v="67260000"/>
    <n v="9.3858322216206255E-2"/>
    <x v="7"/>
    <x v="70"/>
  </r>
  <r>
    <n v="1583"/>
    <x v="382"/>
    <x v="1"/>
    <x v="1"/>
    <n v="758926000"/>
    <n v="258612000"/>
    <n v="500314000"/>
    <n v="0.6592395042467909"/>
    <n v="37121000"/>
    <s v=" $-   "/>
    <n v="346273000"/>
    <n v="383394000"/>
    <n v="116920000"/>
    <n v="0.1540598161085534"/>
    <x v="7"/>
    <x v="70"/>
  </r>
  <r>
    <n v="1584"/>
    <x v="382"/>
    <x v="2"/>
    <x v="2"/>
    <n v="818046000"/>
    <n v="270741000"/>
    <n v="547305000"/>
    <n v="0.66903939387271616"/>
    <n v="56612000"/>
    <s v=" $-   "/>
    <n v="363929000"/>
    <n v="420541000"/>
    <n v="126764000"/>
    <n v="0.1549595010549529"/>
    <x v="7"/>
    <x v="70"/>
  </r>
  <r>
    <n v="1585"/>
    <x v="382"/>
    <x v="3"/>
    <x v="3"/>
    <n v="894638000"/>
    <n v="282037000"/>
    <n v="612601000"/>
    <n v="0.68474735032493594"/>
    <n v="71733000"/>
    <s v=" $-   "/>
    <n v="381277000"/>
    <n v="453010000"/>
    <n v="159591000"/>
    <n v="0.17838611818411471"/>
    <x v="7"/>
    <x v="70"/>
  </r>
  <r>
    <n v="1590"/>
    <x v="383"/>
    <x v="0"/>
    <x v="92"/>
    <n v="2220256000"/>
    <n v="1436582000"/>
    <n v="783674000"/>
    <n v="0.35296560396638943"/>
    <n v="488880000"/>
    <s v=" $-   "/>
    <s v=" $-   "/>
    <n v="488880000"/>
    <n v="294794000"/>
    <n v="0.13277477912456942"/>
    <x v="1"/>
    <x v="25"/>
  </r>
  <r>
    <n v="1591"/>
    <x v="383"/>
    <x v="1"/>
    <x v="103"/>
    <n v="2670573000"/>
    <n v="1729325000"/>
    <n v="941248000"/>
    <n v="0.35245170231257483"/>
    <n v="596390000"/>
    <s v=" $-   "/>
    <s v=" $-   "/>
    <n v="596390000"/>
    <n v="344858000"/>
    <n v="0.12913258690176227"/>
    <x v="1"/>
    <x v="25"/>
  </r>
  <r>
    <n v="1592"/>
    <x v="383"/>
    <x v="2"/>
    <x v="26"/>
    <n v="3241369000"/>
    <n v="2104582000"/>
    <n v="1136787000"/>
    <n v="0.35071199854135704"/>
    <n v="712006000"/>
    <s v=" $-   "/>
    <s v=" $-   "/>
    <n v="712006000"/>
    <n v="424781000"/>
    <n v="0.13104987429694059"/>
    <x v="1"/>
    <x v="25"/>
  </r>
  <r>
    <n v="1593"/>
    <x v="383"/>
    <x v="3"/>
    <x v="27"/>
    <n v="3924116000"/>
    <n v="2539783000"/>
    <n v="1384333000"/>
    <n v="0.35277575892251911"/>
    <n v="863354000"/>
    <s v=" $-   "/>
    <s v=" $-   "/>
    <n v="863354000"/>
    <n v="520979000"/>
    <n v="0.13276340454767394"/>
    <x v="1"/>
    <x v="25"/>
  </r>
  <r>
    <n v="1594"/>
    <x v="384"/>
    <x v="0"/>
    <x v="1"/>
    <n v="122489000000"/>
    <n v="89659000000"/>
    <n v="32830000000"/>
    <n v="0.2680240674672828"/>
    <s v=" $-   "/>
    <s v=" $-   "/>
    <n v="23207000000"/>
    <n v="23207000000"/>
    <n v="9623000000"/>
    <n v="7.8562156601817312E-2"/>
    <x v="3"/>
    <x v="26"/>
  </r>
  <r>
    <n v="1595"/>
    <x v="384"/>
    <x v="1"/>
    <x v="2"/>
    <n v="130474000000"/>
    <n v="93633000000"/>
    <n v="36841000000"/>
    <n v="0.28236276959394213"/>
    <s v=" $-   "/>
    <s v=" $-   "/>
    <n v="26567000000"/>
    <n v="26567000000"/>
    <n v="10274000000"/>
    <n v="7.8743657740239434E-2"/>
    <x v="3"/>
    <x v="26"/>
  </r>
  <r>
    <n v="1596"/>
    <x v="384"/>
    <x v="2"/>
    <x v="3"/>
    <n v="157107000000"/>
    <n v="103875000000"/>
    <n v="53232000000"/>
    <n v="0.33882640493421678"/>
    <s v=" $-   "/>
    <s v=" $-   "/>
    <n v="42211000000"/>
    <n v="42211000000"/>
    <n v="11021000000"/>
    <n v="7.0149643236774931E-2"/>
    <x v="3"/>
    <x v="26"/>
  </r>
  <r>
    <n v="1597"/>
    <x v="384"/>
    <x v="3"/>
    <x v="28"/>
    <n v="184840000000"/>
    <n v="117038000000"/>
    <n v="67802000000"/>
    <n v="0.36681454230685995"/>
    <s v=" $-   "/>
    <s v=" $-   "/>
    <n v="54872000000"/>
    <n v="54872000000"/>
    <n v="12930000000"/>
    <n v="6.9952391257303612E-2"/>
    <x v="3"/>
    <x v="26"/>
  </r>
  <r>
    <n v="1598"/>
    <x v="385"/>
    <x v="0"/>
    <x v="0"/>
    <n v="10515400000"/>
    <n v="7172100000"/>
    <n v="3343300000"/>
    <n v="0.31794320710576873"/>
    <n v="786800000"/>
    <s v=" $-   "/>
    <n v="1161600000"/>
    <n v="1948400000"/>
    <n v="1394900000"/>
    <n v="0.1326530612244898"/>
    <x v="6"/>
    <x v="97"/>
  </r>
  <r>
    <n v="1599"/>
    <x v="385"/>
    <x v="1"/>
    <x v="1"/>
    <n v="10368600000"/>
    <n v="7038400000"/>
    <n v="3330200000"/>
    <n v="0.32118125880060955"/>
    <n v="790400000"/>
    <s v=" $-   "/>
    <n v="1170400000"/>
    <n v="1960800000"/>
    <n v="1369400000"/>
    <n v="0.13207183226279343"/>
    <x v="6"/>
    <x v="97"/>
  </r>
  <r>
    <n v="1600"/>
    <x v="385"/>
    <x v="2"/>
    <x v="2"/>
    <n v="10524500000"/>
    <n v="7722100000"/>
    <n v="2802400000"/>
    <n v="0.26627393225331375"/>
    <n v="820900000"/>
    <s v=" $-   "/>
    <n v="1272000000"/>
    <n v="2092900000"/>
    <n v="709500000"/>
    <n v="6.7414128937241677E-2"/>
    <x v="6"/>
    <x v="97"/>
  </r>
  <r>
    <n v="1601"/>
    <x v="385"/>
    <x v="3"/>
    <x v="3"/>
    <n v="10731300000"/>
    <n v="7209400000"/>
    <n v="3521900000"/>
    <n v="0.32818950173790684"/>
    <n v="835100000"/>
    <s v=" $-   "/>
    <n v="1295700000"/>
    <n v="2130800000"/>
    <n v="1391100000"/>
    <n v="0.12963014732604625"/>
    <x v="6"/>
    <x v="97"/>
  </r>
  <r>
    <n v="1602"/>
    <x v="386"/>
    <x v="0"/>
    <x v="1"/>
    <n v="21963000000"/>
    <n v="5849000000"/>
    <n v="16114000000"/>
    <n v="0.73368847607339616"/>
    <n v="6891000000"/>
    <s v=" $-   "/>
    <n v="1777000000"/>
    <n v="8668000000"/>
    <n v="7446000000"/>
    <n v="0.33902472339844286"/>
    <x v="0"/>
    <x v="59"/>
  </r>
  <r>
    <n v="1603"/>
    <x v="386"/>
    <x v="1"/>
    <x v="2"/>
    <n v="23988000000"/>
    <n v="6097000000"/>
    <n v="17891000000"/>
    <n v="0.74583124895781228"/>
    <n v="7234000000"/>
    <s v=" $-   "/>
    <n v="1904000000"/>
    <n v="9138000000"/>
    <n v="8753000000"/>
    <n v="0.36489077872269465"/>
    <x v="0"/>
    <x v="59"/>
  </r>
  <r>
    <n v="1604"/>
    <x v="386"/>
    <x v="2"/>
    <x v="3"/>
    <n v="21813000000"/>
    <n v="4434000000"/>
    <n v="17379000000"/>
    <n v="0.7967267225966167"/>
    <n v="7315000000"/>
    <s v=" $-   "/>
    <n v="2012000000"/>
    <n v="9327000000"/>
    <n v="8052000000"/>
    <n v="0.36913767019667171"/>
    <x v="0"/>
    <x v="59"/>
  </r>
  <r>
    <n v="1605"/>
    <x v="386"/>
    <x v="3"/>
    <x v="28"/>
    <n v="19941000000"/>
    <n v="3747000000"/>
    <n v="16194000000"/>
    <n v="0.81209568226267492"/>
    <n v="6884000000"/>
    <s v=" $-   "/>
    <n v="2038000000"/>
    <n v="8922000000"/>
    <n v="7272000000"/>
    <n v="0.3646757935910937"/>
    <x v="0"/>
    <x v="59"/>
  </r>
  <r>
    <n v="1606"/>
    <x v="387"/>
    <x v="0"/>
    <x v="0"/>
    <n v="54127000000"/>
    <n v="13574000000"/>
    <n v="40553000000"/>
    <n v="0.74921942838139932"/>
    <n v="37352000000"/>
    <s v=" $-   "/>
    <n v="1858000000"/>
    <n v="39210000000"/>
    <n v="1343000000"/>
    <n v="2.4812016184159475E-2"/>
    <x v="0"/>
    <x v="49"/>
  </r>
  <r>
    <n v="1607"/>
    <x v="387"/>
    <x v="1"/>
    <x v="1"/>
    <n v="55438000000"/>
    <n v="13703000000"/>
    <n v="41735000000"/>
    <n v="0.7528229734117392"/>
    <n v="32834000000"/>
    <s v=" $-   "/>
    <n v="1867000000"/>
    <n v="34701000000"/>
    <n v="7034000000"/>
    <n v="0.1268804790937624"/>
    <x v="0"/>
    <x v="49"/>
  </r>
  <r>
    <n v="1608"/>
    <x v="387"/>
    <x v="2"/>
    <x v="2"/>
    <n v="58232000000"/>
    <n v="14758000000"/>
    <n v="43474000000"/>
    <n v="0.74656546228877585"/>
    <n v="36583000000"/>
    <s v=" $-   "/>
    <n v="1923000000"/>
    <n v="38506000000"/>
    <n v="4968000000"/>
    <n v="8.5313916746805885E-2"/>
    <x v="0"/>
    <x v="49"/>
  </r>
  <r>
    <n v="1609"/>
    <x v="387"/>
    <x v="3"/>
    <x v="3"/>
    <n v="58363000000"/>
    <n v="12947000000"/>
    <n v="45416000000"/>
    <n v="0.77816424789678396"/>
    <n v="35664000000"/>
    <s v=" $-   "/>
    <n v="2084000000"/>
    <n v="37748000000"/>
    <n v="7668000000"/>
    <n v="0.13138461011257133"/>
    <x v="0"/>
    <x v="49"/>
  </r>
  <r>
    <n v="1610"/>
    <x v="388"/>
    <x v="0"/>
    <x v="24"/>
    <n v="2794925000"/>
    <n v="1763394000"/>
    <n v="1031531000"/>
    <n v="0.36907287315402026"/>
    <n v="657246000"/>
    <s v=" $-   "/>
    <s v=" $-   "/>
    <n v="657246000"/>
    <n v="374285000"/>
    <n v="0.13391593692138429"/>
    <x v="1"/>
    <x v="74"/>
  </r>
  <r>
    <n v="1611"/>
    <x v="388"/>
    <x v="1"/>
    <x v="25"/>
    <n v="3086608000"/>
    <n v="1925266000"/>
    <n v="1161342000"/>
    <n v="0.37625185964657648"/>
    <n v="734511000"/>
    <s v=" $-   "/>
    <s v=" $-   "/>
    <n v="734511000"/>
    <n v="426831000"/>
    <n v="0.13828480973288476"/>
    <x v="1"/>
    <x v="74"/>
  </r>
  <r>
    <n v="1612"/>
    <x v="388"/>
    <x v="2"/>
    <x v="26"/>
    <n v="3323077000"/>
    <n v="2148147000"/>
    <n v="1174930000"/>
    <n v="0.35356688996372942"/>
    <n v="809545000"/>
    <s v=" $-   "/>
    <s v=" $-   "/>
    <n v="809545000"/>
    <n v="365385000"/>
    <n v="0.1099538168992172"/>
    <x v="1"/>
    <x v="74"/>
  </r>
  <r>
    <n v="1613"/>
    <x v="388"/>
    <x v="3"/>
    <x v="27"/>
    <n v="3445134000"/>
    <n v="2243232000"/>
    <n v="1201902000"/>
    <n v="0.34886944890967952"/>
    <n v="848323000"/>
    <s v=" $-   "/>
    <s v=" $-   "/>
    <n v="848323000"/>
    <n v="353579000"/>
    <n v="0.10263142159347068"/>
    <x v="1"/>
    <x v="74"/>
  </r>
  <r>
    <n v="1614"/>
    <x v="389"/>
    <x v="0"/>
    <x v="115"/>
    <n v="2436948000"/>
    <n v="1589821000"/>
    <n v="847127000"/>
    <n v="0.34761800415930089"/>
    <n v="441168000"/>
    <n v="62630000"/>
    <s v=" $-   "/>
    <n v="503798000"/>
    <n v="343329000"/>
    <n v="0.14088482807183411"/>
    <x v="6"/>
    <x v="35"/>
  </r>
  <r>
    <n v="1615"/>
    <x v="389"/>
    <x v="1"/>
    <x v="116"/>
    <n v="2473500000"/>
    <n v="1595700000"/>
    <n v="877800000"/>
    <n v="0.35488174651303817"/>
    <n v="460300000"/>
    <n v="61800000"/>
    <s v=" $-   "/>
    <n v="522100000"/>
    <n v="355700000"/>
    <n v="0.14380432585405295"/>
    <x v="6"/>
    <x v="35"/>
  </r>
  <r>
    <n v="1616"/>
    <x v="389"/>
    <x v="2"/>
    <x v="117"/>
    <n v="2371200000"/>
    <n v="1562600000"/>
    <n v="808600000"/>
    <n v="0.34100877192982459"/>
    <n v="460100000"/>
    <n v="60200000"/>
    <s v=" $-   "/>
    <n v="520300000"/>
    <n v="288300000"/>
    <n v="0.12158400809716599"/>
    <x v="6"/>
    <x v="35"/>
  </r>
  <r>
    <n v="1617"/>
    <x v="389"/>
    <x v="3"/>
    <x v="73"/>
    <n v="2220300000"/>
    <n v="1465500000"/>
    <n v="754800000"/>
    <n v="0.33995406026212671"/>
    <n v="425100000"/>
    <n v="55500000"/>
    <s v=" $-   "/>
    <n v="480600000"/>
    <n v="274200000"/>
    <n v="0.1234968247534117"/>
    <x v="6"/>
    <x v="35"/>
  </r>
  <r>
    <n v="1618"/>
    <x v="390"/>
    <x v="0"/>
    <x v="1"/>
    <n v="56600000000"/>
    <n v="40468000000"/>
    <n v="16132000000"/>
    <n v="0.28501766784452298"/>
    <n v="5241000000"/>
    <n v="2342000000"/>
    <s v=" $-   "/>
    <n v="7583000000"/>
    <n v="8549000000"/>
    <n v="0.15104240282685513"/>
    <x v="0"/>
    <x v="53"/>
  </r>
  <r>
    <n v="1619"/>
    <x v="390"/>
    <x v="1"/>
    <x v="2"/>
    <n v="57900000000"/>
    <n v="40898000000"/>
    <n v="17002000000"/>
    <n v="0.29364421416234887"/>
    <n v="4934000000"/>
    <n v="2475000000"/>
    <s v=" $-   "/>
    <n v="7409000000"/>
    <n v="9593000000"/>
    <n v="0.16568221070811745"/>
    <x v="0"/>
    <x v="53"/>
  </r>
  <r>
    <n v="1620"/>
    <x v="390"/>
    <x v="2"/>
    <x v="3"/>
    <n v="56098000000"/>
    <n v="40431000000"/>
    <n v="15667000000"/>
    <n v="0.27927911868515809"/>
    <n v="6097000000"/>
    <n v="2279000000"/>
    <s v=" $-   "/>
    <n v="8376000000"/>
    <n v="7291000000"/>
    <n v="0.12996898285143854"/>
    <x v="0"/>
    <x v="53"/>
  </r>
  <r>
    <n v="1621"/>
    <x v="390"/>
    <x v="3"/>
    <x v="28"/>
    <n v="57244000000"/>
    <n v="41460000000"/>
    <n v="15784000000"/>
    <n v="0.27573195444064003"/>
    <n v="5275000000"/>
    <n v="2337000000"/>
    <s v=" $-   "/>
    <n v="7612000000"/>
    <n v="8172000000"/>
    <n v="0.1427573195444064"/>
    <x v="0"/>
    <x v="53"/>
  </r>
  <r>
    <n v="1622"/>
    <x v="391"/>
    <x v="0"/>
    <x v="12"/>
    <n v="11778000000"/>
    <n v="1932000000"/>
    <n v="9846000000"/>
    <n v="0.83596535914416714"/>
    <n v="2207000000"/>
    <s v=" $-   "/>
    <n v="397000000"/>
    <n v="2604000000"/>
    <n v="7242000000"/>
    <n v="0.61487519103413146"/>
    <x v="2"/>
    <x v="16"/>
  </r>
  <r>
    <n v="1623"/>
    <x v="391"/>
    <x v="1"/>
    <x v="13"/>
    <n v="12702000000"/>
    <n v="1875000000"/>
    <n v="10827000000"/>
    <n v="0.85238545111006148"/>
    <n v="2242000000"/>
    <s v=" $-   "/>
    <n v="435000000"/>
    <n v="2677000000"/>
    <n v="8150000000"/>
    <n v="0.64163123917493303"/>
    <x v="2"/>
    <x v="16"/>
  </r>
  <r>
    <n v="1624"/>
    <x v="391"/>
    <x v="2"/>
    <x v="14"/>
    <n v="13880000000"/>
    <n v="2079000000"/>
    <n v="11801000000"/>
    <n v="0.85021613832853027"/>
    <n v="2229000000"/>
    <s v=" $-   "/>
    <n v="494000000"/>
    <n v="2723000000"/>
    <n v="9078000000"/>
    <n v="0.65403458213256482"/>
    <x v="2"/>
    <x v="16"/>
  </r>
  <r>
    <n v="1625"/>
    <x v="391"/>
    <x v="3"/>
    <x v="15"/>
    <n v="15082000000"/>
    <n v="2226000000"/>
    <n v="12856000000"/>
    <n v="0.85240684259382049"/>
    <n v="4469000000"/>
    <s v=" $-   "/>
    <n v="502000000"/>
    <n v="4971000000"/>
    <n v="7885000000"/>
    <n v="0.52280864606816069"/>
    <x v="2"/>
    <x v="16"/>
  </r>
  <r>
    <n v="1626"/>
    <x v="392"/>
    <x v="0"/>
    <x v="118"/>
    <n v="2942897000"/>
    <n v="1693210000"/>
    <n v="1249687000"/>
    <n v="0.42464517106782873"/>
    <n v="432589000"/>
    <n v="208208000"/>
    <s v=" $-   "/>
    <n v="640797000"/>
    <n v="608890000"/>
    <n v="0.20690156672149926"/>
    <x v="3"/>
    <x v="5"/>
  </r>
  <r>
    <n v="1627"/>
    <x v="392"/>
    <x v="1"/>
    <x v="119"/>
    <n v="3049800000"/>
    <n v="1748100000"/>
    <n v="1301700000"/>
    <n v="0.42681487310643318"/>
    <n v="470600000"/>
    <n v="234800000"/>
    <s v=" $-   "/>
    <n v="705400000"/>
    <n v="596300000"/>
    <n v="0.19552101777165715"/>
    <x v="3"/>
    <x v="5"/>
  </r>
  <r>
    <n v="1628"/>
    <x v="392"/>
    <x v="2"/>
    <x v="120"/>
    <n v="3099100000"/>
    <n v="1816400000"/>
    <n v="1282700000"/>
    <n v="0.41389435642605921"/>
    <n v="488500000"/>
    <n v="245200000"/>
    <s v=" $-   "/>
    <n v="733700000"/>
    <n v="549000000"/>
    <n v="0.17714820431738246"/>
    <x v="3"/>
    <x v="5"/>
  </r>
  <r>
    <n v="1629"/>
    <x v="392"/>
    <x v="3"/>
    <x v="15"/>
    <n v="3217800000"/>
    <n v="1856500000"/>
    <n v="1361300000"/>
    <n v="0.42305301758965752"/>
    <n v="557000000"/>
    <n v="253500000"/>
    <s v=" $-   "/>
    <n v="810500000"/>
    <n v="550800000"/>
    <n v="0.17117285101622226"/>
    <x v="3"/>
    <x v="5"/>
  </r>
  <r>
    <n v="1630"/>
    <x v="393"/>
    <x v="0"/>
    <x v="0"/>
    <n v="10879855000"/>
    <n v="5817880000"/>
    <n v="5061975000"/>
    <n v="0.46526125577960364"/>
    <n v="3596708000"/>
    <s v=" $-   "/>
    <s v=" $-   "/>
    <n v="3596708000"/>
    <n v="1465267000"/>
    <n v="0.1346770706043417"/>
    <x v="1"/>
    <x v="82"/>
  </r>
  <r>
    <n v="1631"/>
    <x v="393"/>
    <x v="1"/>
    <x v="1"/>
    <n v="11419648000"/>
    <n v="5931469000"/>
    <n v="5488179000"/>
    <n v="0.48059090788087344"/>
    <n v="3841032000"/>
    <s v=" $-   "/>
    <s v=" $-   "/>
    <n v="3841032000"/>
    <n v="1647147000"/>
    <n v="0.14423798351753048"/>
    <x v="1"/>
    <x v="82"/>
  </r>
  <r>
    <n v="1632"/>
    <x v="393"/>
    <x v="2"/>
    <x v="6"/>
    <n v="12282161000"/>
    <n v="6288190000"/>
    <n v="5993971000"/>
    <n v="0.48802250678850412"/>
    <n v="4159885000"/>
    <s v=" $-   "/>
    <s v=" $-   "/>
    <n v="4159885000"/>
    <n v="1834086000"/>
    <n v="0.1493292589146161"/>
    <x v="1"/>
    <x v="82"/>
  </r>
  <r>
    <n v="1633"/>
    <x v="393"/>
    <x v="3"/>
    <x v="7"/>
    <n v="12376744000"/>
    <n v="6393800000"/>
    <n v="5982944000"/>
    <n v="0.48340209670653278"/>
    <n v="4178386000"/>
    <s v=" $-   "/>
    <s v=" $-   "/>
    <n v="4178386000"/>
    <n v="1804558000"/>
    <n v="0.14580232086888117"/>
    <x v="1"/>
    <x v="82"/>
  </r>
  <r>
    <n v="1634"/>
    <x v="394"/>
    <x v="0"/>
    <x v="12"/>
    <n v="13794000000"/>
    <n v="6799000000"/>
    <n v="6995000000"/>
    <n v="0.50710453820501666"/>
    <n v="2829000000"/>
    <s v=" $-   "/>
    <n v="237000000"/>
    <n v="3066000000"/>
    <n v="3929000000"/>
    <n v="0.28483398579092362"/>
    <x v="1"/>
    <x v="67"/>
  </r>
  <r>
    <n v="1635"/>
    <x v="394"/>
    <x v="1"/>
    <x v="13"/>
    <n v="13783000000"/>
    <n v="6542000000"/>
    <n v="7241000000"/>
    <n v="0.52535732424000581"/>
    <n v="2899000000"/>
    <s v=" $-   "/>
    <n v="217000000"/>
    <n v="3116000000"/>
    <n v="4125000000"/>
    <n v="0.29928172386272944"/>
    <x v="1"/>
    <x v="67"/>
  </r>
  <r>
    <n v="1636"/>
    <x v="394"/>
    <x v="2"/>
    <x v="14"/>
    <n v="13268000000"/>
    <n v="6868000000"/>
    <n v="6400000000"/>
    <n v="0.48236358154959302"/>
    <n v="2860000000"/>
    <s v=" $-   "/>
    <n v="222000000"/>
    <n v="3082000000"/>
    <n v="3318000000"/>
    <n v="0.2500753693096171"/>
    <x v="1"/>
    <x v="67"/>
  </r>
  <r>
    <n v="1637"/>
    <x v="394"/>
    <x v="3"/>
    <x v="15"/>
    <n v="12488000000"/>
    <n v="6684000000"/>
    <n v="5804000000"/>
    <n v="0.46476617552850741"/>
    <n v="2851000000"/>
    <s v=" $-   "/>
    <n v="221000000"/>
    <n v="3072000000"/>
    <n v="2732000000"/>
    <n v="0.21877001921844971"/>
    <x v="1"/>
    <x v="67"/>
  </r>
  <r>
    <n v="1638"/>
    <x v="395"/>
    <x v="0"/>
    <x v="0"/>
    <n v="138393000000"/>
    <n v="126485000000"/>
    <n v="11908000000"/>
    <n v="8.6044814405352832E-2"/>
    <n v="5229000000"/>
    <s v=" $-   "/>
    <n v="1549000000"/>
    <n v="6778000000"/>
    <n v="5130000000"/>
    <n v="3.7068348832672175E-2"/>
    <x v="9"/>
    <x v="92"/>
  </r>
  <r>
    <n v="1639"/>
    <x v="395"/>
    <x v="1"/>
    <x v="1"/>
    <n v="138074000000"/>
    <n v="127316000000"/>
    <n v="10758000000"/>
    <n v="7.7914741370569418E-2"/>
    <n v="5081000000"/>
    <s v=" $-   "/>
    <n v="1720000000"/>
    <n v="6801000000"/>
    <n v="3957000000"/>
    <n v="2.8658545417674579E-2"/>
    <x v="9"/>
    <x v="92"/>
  </r>
  <r>
    <n v="1640"/>
    <x v="395"/>
    <x v="2"/>
    <x v="2"/>
    <n v="130844000000"/>
    <n v="118141000000"/>
    <n v="12703000000"/>
    <n v="9.7085078413989168E-2"/>
    <n v="5111000000"/>
    <s v=" $-   "/>
    <n v="1690000000"/>
    <n v="6801000000"/>
    <n v="5902000000"/>
    <n v="4.5107150499831862E-2"/>
    <x v="9"/>
    <x v="92"/>
  </r>
  <r>
    <n v="1641"/>
    <x v="395"/>
    <x v="3"/>
    <x v="3"/>
    <n v="87804000000"/>
    <n v="74651000000"/>
    <n v="13153000000"/>
    <n v="0.14979955355109109"/>
    <n v="4953000000"/>
    <s v=" $-   "/>
    <n v="1842000000"/>
    <n v="6795000000"/>
    <n v="6358000000"/>
    <n v="7.2411279668352244E-2"/>
    <x v="9"/>
    <x v="92"/>
  </r>
  <r>
    <n v="1642"/>
    <x v="396"/>
    <x v="0"/>
    <x v="0"/>
    <n v="2567310000"/>
    <n v="2233284000"/>
    <n v="334026000"/>
    <n v="0.13010738866751581"/>
    <n v="308143000"/>
    <s v=" $-   "/>
    <s v=" $-   "/>
    <n v="308143000"/>
    <n v="25883000"/>
    <n v="1.0081758728007135E-2"/>
    <x v="8"/>
    <x v="99"/>
  </r>
  <r>
    <n v="1643"/>
    <x v="396"/>
    <x v="1"/>
    <x v="1"/>
    <n v="2770709000"/>
    <n v="2343829000"/>
    <n v="426880000"/>
    <n v="0.15406886829327804"/>
    <n v="274217000"/>
    <s v=" $-   "/>
    <s v=" $-   "/>
    <n v="274217000"/>
    <n v="152663000"/>
    <n v="5.5098893460121576E-2"/>
    <x v="8"/>
    <x v="99"/>
  </r>
  <r>
    <n v="1644"/>
    <x v="396"/>
    <x v="2"/>
    <x v="2"/>
    <n v="2994169000"/>
    <n v="2406587000"/>
    <n v="587582000"/>
    <n v="0.19624209588703911"/>
    <n v="292358000"/>
    <s v=" $-   "/>
    <s v=" $-   "/>
    <n v="292358000"/>
    <n v="295224000"/>
    <n v="9.8599644843026565E-2"/>
    <x v="8"/>
    <x v="99"/>
  </r>
  <r>
    <n v="1645"/>
    <x v="396"/>
    <x v="3"/>
    <x v="3"/>
    <n v="3422181000"/>
    <n v="2564648000"/>
    <n v="857533000"/>
    <n v="0.25058084303547945"/>
    <n v="312694000"/>
    <s v=" $-   "/>
    <s v=" $-   "/>
    <n v="312694000"/>
    <n v="544839000"/>
    <n v="0.15920811903286239"/>
    <x v="8"/>
    <x v="99"/>
  </r>
  <r>
    <n v="1646"/>
    <x v="397"/>
    <x v="0"/>
    <x v="1"/>
    <n v="2299176000"/>
    <n v="928565000"/>
    <n v="1370611000"/>
    <n v="0.59613139663949166"/>
    <n v="177366000"/>
    <n v="32210000"/>
    <n v="461627000"/>
    <n v="671203000"/>
    <n v="699408000"/>
    <n v="0.30419941753045437"/>
    <x v="7"/>
    <x v="14"/>
  </r>
  <r>
    <n v="1647"/>
    <x v="397"/>
    <x v="1"/>
    <x v="2"/>
    <n v="2312512000"/>
    <n v="953611000"/>
    <n v="1358901000"/>
    <n v="0.58762981554257876"/>
    <n v="169270000"/>
    <s v=" $-   "/>
    <n v="481303000"/>
    <n v="650573000"/>
    <n v="708328000"/>
    <n v="0.30630241053884261"/>
    <x v="7"/>
    <x v="14"/>
  </r>
  <r>
    <n v="1648"/>
    <x v="397"/>
    <x v="2"/>
    <x v="3"/>
    <n v="2502267000"/>
    <n v="1011249000"/>
    <n v="1491018000"/>
    <n v="0.59586686792416632"/>
    <n v="175307000"/>
    <s v=" $-   "/>
    <n v="542952000"/>
    <n v="718259000"/>
    <n v="772759000"/>
    <n v="0.308823558796883"/>
    <x v="7"/>
    <x v="14"/>
  </r>
  <r>
    <n v="1649"/>
    <x v="397"/>
    <x v="3"/>
    <x v="28"/>
    <n v="2506202000"/>
    <n v="1024336000"/>
    <n v="1481866000"/>
    <n v="0.59127955368322271"/>
    <n v="179279000"/>
    <s v=" $-   "/>
    <n v="565059000"/>
    <n v="744338000"/>
    <n v="737528000"/>
    <n v="0.29428114732970445"/>
    <x v="7"/>
    <x v="14"/>
  </r>
  <r>
    <n v="1650"/>
    <x v="398"/>
    <x v="0"/>
    <x v="0"/>
    <n v="1407848000"/>
    <n v="516708000"/>
    <n v="891140000"/>
    <n v="0.6329802649149624"/>
    <n v="220068000"/>
    <s v=" $-   "/>
    <n v="98844000"/>
    <n v="318912000"/>
    <n v="572228000"/>
    <n v="0.40645581057045932"/>
    <x v="0"/>
    <x v="68"/>
  </r>
  <r>
    <n v="1651"/>
    <x v="398"/>
    <x v="1"/>
    <x v="1"/>
    <n v="1595703000"/>
    <n v="622523000"/>
    <n v="973180000"/>
    <n v="0.60987539661202617"/>
    <n v="228982000"/>
    <s v=" $-   "/>
    <n v="129931000"/>
    <n v="358913000"/>
    <n v="614267000"/>
    <n v="0.38495070824583272"/>
    <x v="0"/>
    <x v="68"/>
  </r>
  <r>
    <n v="1652"/>
    <x v="398"/>
    <x v="2"/>
    <x v="2"/>
    <n v="1746726000"/>
    <n v="716598000"/>
    <n v="1030128000"/>
    <n v="0.58974790551008005"/>
    <n v="227306000"/>
    <s v=" $-   "/>
    <n v="142376000"/>
    <n v="369682000"/>
    <n v="660446000"/>
    <n v="0.37810509490326472"/>
    <x v="0"/>
    <x v="68"/>
  </r>
  <r>
    <n v="1653"/>
    <x v="398"/>
    <x v="3"/>
    <x v="3"/>
    <n v="2068010000"/>
    <n v="803274000"/>
    <n v="1264736000"/>
    <n v="0.61157151077606009"/>
    <n v="312690000"/>
    <s v=" $-   "/>
    <n v="215484000"/>
    <n v="528174000"/>
    <n v="736562000"/>
    <n v="0.35616945759449908"/>
    <x v="0"/>
    <x v="68"/>
  </r>
  <r>
    <n v="1654"/>
    <x v="399"/>
    <x v="0"/>
    <x v="0"/>
    <n v="873592000"/>
    <n v="167600000"/>
    <n v="705992000"/>
    <n v="0.80814842626763983"/>
    <n v="186971000"/>
    <n v="61694000"/>
    <s v=" $-   "/>
    <n v="248665000"/>
    <n v="457327000"/>
    <n v="0.52350181778221416"/>
    <x v="2"/>
    <x v="16"/>
  </r>
  <r>
    <n v="1655"/>
    <x v="399"/>
    <x v="1"/>
    <x v="1"/>
    <n v="965087000"/>
    <n v="187013000"/>
    <n v="778074000"/>
    <n v="0.80622161525333991"/>
    <n v="179545000"/>
    <n v="70297000"/>
    <s v=" $-   "/>
    <n v="249842000"/>
    <n v="528232000"/>
    <n v="0.54734132777666678"/>
    <x v="2"/>
    <x v="16"/>
  </r>
  <r>
    <n v="1656"/>
    <x v="399"/>
    <x v="2"/>
    <x v="2"/>
    <n v="1010117000"/>
    <n v="188425000"/>
    <n v="821692000"/>
    <n v="0.81346220289332827"/>
    <n v="189488000"/>
    <n v="67777000"/>
    <s v=" $-   "/>
    <n v="257265000"/>
    <n v="564427000"/>
    <n v="0.55877388460940658"/>
    <x v="2"/>
    <x v="16"/>
  </r>
  <r>
    <n v="1657"/>
    <x v="399"/>
    <x v="3"/>
    <x v="3"/>
    <n v="1059366000"/>
    <n v="192788000"/>
    <n v="866578000"/>
    <n v="0.8180156810771726"/>
    <n v="196914000"/>
    <n v="63718000"/>
    <s v=" $-   "/>
    <n v="260632000"/>
    <n v="605946000"/>
    <n v="0.57198928415675032"/>
    <x v="2"/>
    <x v="16"/>
  </r>
  <r>
    <n v="1658"/>
    <x v="400"/>
    <x v="0"/>
    <x v="0"/>
    <n v="1527042000"/>
    <n v="279885000"/>
    <n v="1247157000"/>
    <n v="0.81671427504940919"/>
    <n v="432681000"/>
    <n v="765905000"/>
    <s v=" $-   "/>
    <n v="1198586000"/>
    <n v="48571000"/>
    <n v="3.1807245642228567E-2"/>
    <x v="3"/>
    <x v="19"/>
  </r>
  <r>
    <n v="1659"/>
    <x v="400"/>
    <x v="1"/>
    <x v="1"/>
    <n v="1211975000"/>
    <n v="130277000"/>
    <n v="1081698000"/>
    <n v="0.89250850883887867"/>
    <n v="356188000"/>
    <n v="882097000"/>
    <s v=" $-   "/>
    <n v="1238285000"/>
    <n v="-156587000"/>
    <n v="-0.12919985973308029"/>
    <x v="3"/>
    <x v="19"/>
  </r>
  <r>
    <n v="1660"/>
    <x v="400"/>
    <x v="2"/>
    <x v="2"/>
    <n v="580415000"/>
    <n v="60987000"/>
    <n v="519428000"/>
    <n v="0.89492518284331035"/>
    <n v="305409000"/>
    <n v="855506000"/>
    <s v=" $-   "/>
    <n v="1160915000"/>
    <n v="-641487000"/>
    <n v="-1.1052212640955179"/>
    <x v="3"/>
    <x v="19"/>
  </r>
  <r>
    <n v="1661"/>
    <x v="400"/>
    <x v="3"/>
    <x v="3"/>
    <n v="1032336000"/>
    <n v="124512000"/>
    <n v="907824000"/>
    <n v="0.87938810619798202"/>
    <n v="376575000"/>
    <n v="995922000"/>
    <s v=" $-   "/>
    <n v="1372497000"/>
    <n v="-464673000"/>
    <n v="-0.45011798484214444"/>
    <x v="3"/>
    <x v="19"/>
  </r>
  <r>
    <n v="1662"/>
    <x v="401"/>
    <x v="0"/>
    <x v="1"/>
    <n v="2514595000"/>
    <n v="1118240000"/>
    <n v="1396355000"/>
    <n v="0.55530015767946728"/>
    <n v="132447000"/>
    <s v=" $-   "/>
    <n v="629908000"/>
    <n v="762355000"/>
    <n v="634000000"/>
    <n v="0.2521280762906154"/>
    <x v="7"/>
    <x v="14"/>
  </r>
  <r>
    <n v="1663"/>
    <x v="401"/>
    <x v="1"/>
    <x v="2"/>
    <n v="2772550000"/>
    <n v="1212480000"/>
    <n v="1560070000"/>
    <n v="0.56268417161097184"/>
    <n v="147481000"/>
    <s v=" $-   "/>
    <n v="725216000"/>
    <n v="872697000"/>
    <n v="687373000"/>
    <n v="0.24792086707182917"/>
    <x v="7"/>
    <x v="14"/>
  </r>
  <r>
    <n v="1664"/>
    <x v="401"/>
    <x v="2"/>
    <x v="3"/>
    <n v="3285346000"/>
    <n v="1410205000"/>
    <n v="1875141000"/>
    <n v="0.570759061602644"/>
    <n v="145992000"/>
    <s v=" $-   "/>
    <n v="894057000"/>
    <n v="1040049000"/>
    <n v="835092000"/>
    <n v="0.25418692582151164"/>
    <x v="7"/>
    <x v="14"/>
  </r>
  <r>
    <n v="1665"/>
    <x v="401"/>
    <x v="3"/>
    <x v="28"/>
    <n v="3442646000"/>
    <n v="1442073000"/>
    <n v="2000573000"/>
    <n v="0.58111493310668594"/>
    <n v="136863000"/>
    <s v=" $-   "/>
    <n v="898924000"/>
    <n v="1035787000"/>
    <n v="964786000"/>
    <n v="0.28024548559451073"/>
    <x v="7"/>
    <x v="14"/>
  </r>
  <r>
    <n v="1666"/>
    <x v="402"/>
    <x v="0"/>
    <x v="0"/>
    <n v="115846000000"/>
    <n v="46275000000"/>
    <n v="69571000000"/>
    <n v="0.60054727828323817"/>
    <n v="39951000000"/>
    <s v=" $-   "/>
    <n v="16460000000"/>
    <n v="56411000000"/>
    <n v="13160000000"/>
    <n v="0.11359908844500458"/>
    <x v="10"/>
    <x v="61"/>
  </r>
  <r>
    <n v="1667"/>
    <x v="402"/>
    <x v="1"/>
    <x v="1"/>
    <n v="120550000000"/>
    <n v="44887000000"/>
    <n v="75663000000"/>
    <n v="0.62764827872252171"/>
    <n v="27089000000"/>
    <s v=" $-   "/>
    <n v="16606000000"/>
    <n v="43695000000"/>
    <n v="31968000000"/>
    <n v="0.26518457071754459"/>
    <x v="10"/>
    <x v="61"/>
  </r>
  <r>
    <n v="1668"/>
    <x v="402"/>
    <x v="2"/>
    <x v="2"/>
    <n v="127079000000"/>
    <n v="49931000000"/>
    <n v="77148000000"/>
    <n v="0.60708693017729132"/>
    <n v="41016000000"/>
    <s v=" $-   "/>
    <n v="16533000000"/>
    <n v="57549000000"/>
    <n v="19599000000"/>
    <n v="0.15422689822866092"/>
    <x v="10"/>
    <x v="61"/>
  </r>
  <r>
    <n v="1669"/>
    <x v="402"/>
    <x v="3"/>
    <x v="3"/>
    <n v="131620000000"/>
    <n v="52557000000"/>
    <n v="79063000000"/>
    <n v="0.60069138428810209"/>
    <n v="29986000000"/>
    <s v=" $-   "/>
    <n v="16017000000"/>
    <n v="46003000000"/>
    <n v="33060000000"/>
    <n v="0.25117763257863546"/>
    <x v="10"/>
    <x v="61"/>
  </r>
  <r>
    <n v="1670"/>
    <x v="403"/>
    <x v="0"/>
    <x v="0"/>
    <n v="1843641000"/>
    <n v="737614000"/>
    <n v="1106027000"/>
    <n v="0.59991451698025811"/>
    <n v="477270000"/>
    <n v="96004000"/>
    <n v="13829000"/>
    <n v="587103000"/>
    <n v="518924000"/>
    <n v="0.28146694502888575"/>
    <x v="3"/>
    <x v="4"/>
  </r>
  <r>
    <n v="1671"/>
    <x v="403"/>
    <x v="1"/>
    <x v="1"/>
    <n v="1904218000"/>
    <n v="783456000"/>
    <n v="1120762000"/>
    <n v="0.58856811562541678"/>
    <n v="492965000"/>
    <n v="100536000"/>
    <n v="9918000"/>
    <n v="603419000"/>
    <n v="517343000"/>
    <n v="0.27168265398184449"/>
    <x v="3"/>
    <x v="4"/>
  </r>
  <r>
    <n v="1672"/>
    <x v="403"/>
    <x v="2"/>
    <x v="2"/>
    <n v="1989344000"/>
    <n v="824913000"/>
    <n v="1164431000"/>
    <n v="0.58533416040664665"/>
    <n v="512707000"/>
    <n v="107726000"/>
    <n v="10634000"/>
    <n v="631067000"/>
    <n v="533364000"/>
    <n v="0.26811049270513293"/>
    <x v="3"/>
    <x v="4"/>
  </r>
  <r>
    <n v="1673"/>
    <x v="403"/>
    <x v="3"/>
    <x v="3"/>
    <n v="2042332000"/>
    <n v="842672000"/>
    <n v="1199660000"/>
    <n v="0.58739715188323938"/>
    <n v="495747000"/>
    <n v="118545000"/>
    <n v="10123000"/>
    <n v="624415000"/>
    <n v="575245000"/>
    <n v="0.28166086610795893"/>
    <x v="3"/>
    <x v="4"/>
  </r>
  <r>
    <n v="1674"/>
    <x v="404"/>
    <x v="0"/>
    <x v="109"/>
    <n v="15351000000"/>
    <n v="10988000000"/>
    <n v="4363000000"/>
    <n v="0.28421601198618984"/>
    <n v="1525000000"/>
    <n v="1572000000"/>
    <s v=" $-   "/>
    <n v="3097000000"/>
    <n v="1266000000"/>
    <n v="8.2470197381278088E-2"/>
    <x v="2"/>
    <x v="111"/>
  </r>
  <r>
    <n v="1675"/>
    <x v="404"/>
    <x v="1"/>
    <x v="110"/>
    <n v="15130000000"/>
    <n v="10770000000"/>
    <n v="4360000000"/>
    <n v="0.28816920026437542"/>
    <n v="908000000"/>
    <n v="1661000000"/>
    <s v=" $-   "/>
    <n v="2569000000"/>
    <n v="1791000000"/>
    <n v="0.11837409120951752"/>
    <x v="2"/>
    <x v="111"/>
  </r>
  <r>
    <n v="1676"/>
    <x v="404"/>
    <x v="2"/>
    <x v="111"/>
    <n v="14572000000"/>
    <n v="10351000000"/>
    <n v="4221000000"/>
    <n v="0.28966511117211091"/>
    <n v="964000000"/>
    <n v="1646000000"/>
    <s v=" $-   "/>
    <n v="2610000000"/>
    <n v="1611000000"/>
    <n v="0.11055448805929179"/>
    <x v="2"/>
    <x v="111"/>
  </r>
  <r>
    <n v="1677"/>
    <x v="404"/>
    <x v="3"/>
    <x v="112"/>
    <n v="12994000000"/>
    <n v="9559000000"/>
    <n v="3435000000"/>
    <n v="0.26435277820532554"/>
    <n v="1342000000"/>
    <n v="1627000000"/>
    <s v=" $-   "/>
    <n v="2969000000"/>
    <n v="466000000"/>
    <n v="3.5862705864245038E-2"/>
    <x v="2"/>
    <x v="111"/>
  </r>
  <r>
    <n v="1678"/>
    <x v="405"/>
    <x v="0"/>
    <x v="0"/>
    <n v="4246400000"/>
    <n v="2760500000"/>
    <n v="1485900000"/>
    <n v="0.34991993217784478"/>
    <n v="121400000"/>
    <s v=" $-   "/>
    <n v="364200000"/>
    <n v="485600000"/>
    <n v="1000300000"/>
    <n v="0.23556424265259984"/>
    <x v="5"/>
    <x v="11"/>
  </r>
  <r>
    <n v="1679"/>
    <x v="405"/>
    <x v="1"/>
    <x v="1"/>
    <n v="4519000000"/>
    <n v="2982100000"/>
    <n v="1536900000"/>
    <n v="0.34009736667404289"/>
    <n v="116700000"/>
    <s v=" $-   "/>
    <n v="340100000"/>
    <n v="456800000"/>
    <n v="1080100000"/>
    <n v="0.23901305598583758"/>
    <x v="5"/>
    <x v="11"/>
  </r>
  <r>
    <n v="1680"/>
    <x v="405"/>
    <x v="2"/>
    <x v="2"/>
    <n v="4997100000"/>
    <n v="3371800000"/>
    <n v="1625300000"/>
    <n v="0.32524864421364397"/>
    <n v="121800000"/>
    <s v=" $-   "/>
    <n v="391400000"/>
    <n v="513200000"/>
    <n v="1112100000"/>
    <n v="0.22254907846551"/>
    <x v="5"/>
    <x v="11"/>
  </r>
  <r>
    <n v="1681"/>
    <x v="405"/>
    <x v="3"/>
    <x v="3"/>
    <n v="5926100000"/>
    <n v="3949400000"/>
    <n v="1976700000"/>
    <n v="0.33355832672415253"/>
    <n v="164400000"/>
    <s v=" $-   "/>
    <n v="561800000"/>
    <n v="726200000"/>
    <n v="1250500000"/>
    <n v="0.21101567641450533"/>
    <x v="5"/>
    <x v="11"/>
  </r>
  <r>
    <n v="1682"/>
    <x v="406"/>
    <x v="0"/>
    <x v="0"/>
    <n v="91247000000"/>
    <n v="1727000000"/>
    <n v="89520000000"/>
    <n v="0.98107335035672405"/>
    <n v="48724000000"/>
    <s v=" $-   "/>
    <n v="8891000000"/>
    <n v="57615000000"/>
    <n v="31905000000"/>
    <n v="0.3496553311341743"/>
    <x v="6"/>
    <x v="35"/>
  </r>
  <r>
    <n v="1683"/>
    <x v="406"/>
    <x v="1"/>
    <x v="1"/>
    <n v="88069000000"/>
    <n v="1337000000"/>
    <n v="86732000000"/>
    <n v="0.98481872168413398"/>
    <n v="47338000000"/>
    <s v=" $-   "/>
    <n v="3813000000"/>
    <n v="51151000000"/>
    <n v="35581000000"/>
    <n v="0.40401276272013992"/>
    <x v="6"/>
    <x v="35"/>
  </r>
  <r>
    <n v="1684"/>
    <x v="406"/>
    <x v="2"/>
    <x v="2"/>
    <n v="88372000000"/>
    <n v="1096000000"/>
    <n v="87276000000"/>
    <n v="0.9875978816819807"/>
    <n v="47667000000"/>
    <s v=" $-   "/>
    <n v="2765000000"/>
    <n v="50432000000"/>
    <n v="36844000000"/>
    <n v="0.41691938623093289"/>
    <x v="6"/>
    <x v="35"/>
  </r>
  <r>
    <n v="1685"/>
    <x v="406"/>
    <x v="3"/>
    <x v="3"/>
    <n v="90033000000"/>
    <n v="963000000"/>
    <n v="89070000000"/>
    <n v="0.98930392189530503"/>
    <n v="48728000000"/>
    <s v=" $-   "/>
    <n v="3688000000"/>
    <n v="52416000000"/>
    <n v="36654000000"/>
    <n v="0.40711739029022692"/>
    <x v="6"/>
    <x v="35"/>
  </r>
  <r>
    <n v="1686"/>
    <x v="407"/>
    <x v="0"/>
    <x v="147"/>
    <n v="12917000000"/>
    <n v="8288000000"/>
    <n v="4629000000"/>
    <n v="0.35836494542076336"/>
    <n v="3682000000"/>
    <s v=" $-   "/>
    <s v=" $-   "/>
    <n v="3682000000"/>
    <n v="947000000"/>
    <n v="7.3314237051947048E-2"/>
    <x v="4"/>
    <x v="93"/>
  </r>
  <r>
    <n v="1687"/>
    <x v="407"/>
    <x v="1"/>
    <x v="148"/>
    <n v="14194000000"/>
    <n v="9150000000"/>
    <n v="5044000000"/>
    <n v="0.35536142031844442"/>
    <n v="4032000000"/>
    <s v=" $-   "/>
    <s v=" $-   "/>
    <n v="4032000000"/>
    <n v="1012000000"/>
    <n v="7.1297731435817954E-2"/>
    <x v="4"/>
    <x v="93"/>
  </r>
  <r>
    <n v="1688"/>
    <x v="407"/>
    <x v="2"/>
    <x v="149"/>
    <n v="15389000000"/>
    <n v="9973000000"/>
    <n v="5416000000"/>
    <n v="0.35193969718630191"/>
    <n v="4472000000"/>
    <s v=" $-   "/>
    <s v=" $-   "/>
    <n v="4472000000"/>
    <n v="944000000"/>
    <n v="6.1342517382545973E-2"/>
    <x v="4"/>
    <x v="93"/>
  </r>
  <r>
    <n v="1689"/>
    <x v="407"/>
    <x v="3"/>
    <x v="150"/>
    <n v="15724000000"/>
    <n v="10313000000"/>
    <n v="5411000000"/>
    <n v="0.34412363266344437"/>
    <n v="4477000000"/>
    <s v=" $-   "/>
    <s v=" $-   "/>
    <n v="4477000000"/>
    <n v="934000000"/>
    <n v="5.9399643856525054E-2"/>
    <x v="4"/>
    <x v="93"/>
  </r>
  <r>
    <n v="1690"/>
    <x v="408"/>
    <x v="0"/>
    <x v="1"/>
    <n v="18769000000"/>
    <n v="15471000000"/>
    <n v="3298000000"/>
    <n v="0.17571527518780972"/>
    <n v="1828000000"/>
    <s v=" $-   "/>
    <n v="25000000"/>
    <n v="1853000000"/>
    <n v="1445000000"/>
    <n v="7.6988651499813529E-2"/>
    <x v="1"/>
    <x v="110"/>
  </r>
  <r>
    <n v="1691"/>
    <x v="408"/>
    <x v="1"/>
    <x v="2"/>
    <n v="19872000000"/>
    <n v="16477000000"/>
    <n v="3395000000"/>
    <n v="0.17084339774557167"/>
    <n v="2038000000"/>
    <s v=" $-   "/>
    <n v="33000000"/>
    <n v="2071000000"/>
    <n v="1324000000"/>
    <n v="6.662640901771337E-2"/>
    <x v="1"/>
    <x v="110"/>
  </r>
  <r>
    <n v="1692"/>
    <x v="408"/>
    <x v="2"/>
    <x v="3"/>
    <n v="20891000000"/>
    <n v="17201000000"/>
    <n v="3690000000"/>
    <n v="0.17663108515628745"/>
    <n v="2130000000"/>
    <s v=" $-   "/>
    <n v="74000000"/>
    <n v="2204000000"/>
    <n v="1486000000"/>
    <n v="7.1131109090038766E-2"/>
    <x v="1"/>
    <x v="110"/>
  </r>
  <r>
    <n v="1693"/>
    <x v="408"/>
    <x v="3"/>
    <x v="28"/>
    <n v="20718000000"/>
    <n v="17036000000"/>
    <n v="3682000000"/>
    <n v="0.17771985712906646"/>
    <n v="2084000000"/>
    <s v=" $-   "/>
    <n v="71000000"/>
    <n v="2155000000"/>
    <n v="1527000000"/>
    <n v="7.3704025485085436E-2"/>
    <x v="1"/>
    <x v="110"/>
  </r>
  <r>
    <n v="1698"/>
    <x v="409"/>
    <x v="0"/>
    <x v="1"/>
    <n v="13983000000"/>
    <n v="9112000000"/>
    <n v="4871000000"/>
    <n v="0.34835156976328396"/>
    <n v="1468000000"/>
    <s v=" $-   "/>
    <n v="1333000000"/>
    <n v="2801000000"/>
    <n v="2070000000"/>
    <n v="0.14803690195237074"/>
    <x v="0"/>
    <x v="118"/>
  </r>
  <r>
    <n v="1699"/>
    <x v="409"/>
    <x v="1"/>
    <x v="2"/>
    <n v="13996000000"/>
    <n v="9002000000"/>
    <n v="4994000000"/>
    <n v="0.35681623320948841"/>
    <n v="1481000000"/>
    <s v=" $-   "/>
    <n v="1292000000"/>
    <n v="2773000000"/>
    <n v="2221000000"/>
    <n v="0.15868819662760789"/>
    <x v="0"/>
    <x v="118"/>
  </r>
  <r>
    <n v="1700"/>
    <x v="409"/>
    <x v="2"/>
    <x v="3"/>
    <n v="12961000000"/>
    <n v="8231000000"/>
    <n v="4730000000"/>
    <n v="0.36494097677648329"/>
    <n v="1343000000"/>
    <s v=" $-   "/>
    <n v="1245000000"/>
    <n v="2588000000"/>
    <n v="2142000000"/>
    <n v="0.16526502584677108"/>
    <x v="0"/>
    <x v="118"/>
  </r>
  <r>
    <n v="1701"/>
    <x v="409"/>
    <x v="3"/>
    <x v="28"/>
    <n v="13609000000"/>
    <n v="8486000000"/>
    <n v="5123000000"/>
    <n v="0.37644206040120509"/>
    <n v="1410000000"/>
    <s v=" $-   "/>
    <n v="1301000000"/>
    <n v="2711000000"/>
    <n v="2412000000"/>
    <n v="0.17723565287677273"/>
    <x v="0"/>
    <x v="118"/>
  </r>
  <r>
    <n v="1702"/>
    <x v="410"/>
    <x v="0"/>
    <x v="0"/>
    <n v="7486000000"/>
    <n v="4523000000"/>
    <n v="2963000000"/>
    <n v="0.39580550360673261"/>
    <n v="595000000"/>
    <s v=" $-   "/>
    <n v="756000000"/>
    <n v="1351000000"/>
    <n v="1612000000"/>
    <n v="0.21533529254608602"/>
    <x v="9"/>
    <x v="27"/>
  </r>
  <r>
    <n v="1703"/>
    <x v="410"/>
    <x v="1"/>
    <x v="1"/>
    <n v="6860000000"/>
    <n v="4124000000"/>
    <n v="2736000000"/>
    <n v="0.39883381924198247"/>
    <n v="546000000"/>
    <s v=" $-   "/>
    <n v="815000000"/>
    <n v="1361000000"/>
    <n v="1375000000"/>
    <n v="0.20043731778425655"/>
    <x v="9"/>
    <x v="27"/>
  </r>
  <r>
    <n v="1704"/>
    <x v="410"/>
    <x v="2"/>
    <x v="2"/>
    <n v="7637000000"/>
    <n v="4508000000"/>
    <n v="3129000000"/>
    <n v="0.40971585701191571"/>
    <n v="384000000"/>
    <s v=" $-   "/>
    <n v="1176000000"/>
    <n v="1560000000"/>
    <n v="1569000000"/>
    <n v="0.2054471651171926"/>
    <x v="9"/>
    <x v="27"/>
  </r>
  <r>
    <n v="1705"/>
    <x v="410"/>
    <x v="3"/>
    <x v="3"/>
    <n v="7360000000"/>
    <n v="3434000000"/>
    <n v="3926000000"/>
    <n v="0.53342391304347825"/>
    <n v="864000000"/>
    <s v=" $-   "/>
    <n v="1738000000"/>
    <n v="2602000000"/>
    <n v="1324000000"/>
    <n v="0.17989130434782608"/>
    <x v="9"/>
    <x v="27"/>
  </r>
  <r>
    <n v="1706"/>
    <x v="411"/>
    <x v="0"/>
    <x v="24"/>
    <n v="468651000000"/>
    <n v="352297000000"/>
    <n v="116354000000"/>
    <n v="0.24827430219929114"/>
    <n v="88629000000"/>
    <s v=" $-   "/>
    <s v=" $-   "/>
    <n v="88629000000"/>
    <n v="27725000000"/>
    <n v="5.9159161081487076E-2"/>
    <x v="4"/>
    <x v="55"/>
  </r>
  <r>
    <n v="1707"/>
    <x v="411"/>
    <x v="1"/>
    <x v="25"/>
    <n v="476294000000"/>
    <n v="358069000000"/>
    <n v="118225000000"/>
    <n v="0.2482185372899931"/>
    <n v="91353000000"/>
    <s v=" $-   "/>
    <s v=" $-   "/>
    <n v="91353000000"/>
    <n v="26872000000"/>
    <n v="5.6418934523634563E-2"/>
    <x v="4"/>
    <x v="55"/>
  </r>
  <r>
    <n v="1708"/>
    <x v="411"/>
    <x v="2"/>
    <x v="26"/>
    <n v="485651000000"/>
    <n v="365086000000"/>
    <n v="120565000000"/>
    <n v="0.24825440491216944"/>
    <n v="93418000000"/>
    <s v=" $-   "/>
    <s v=" $-   "/>
    <n v="93418000000"/>
    <n v="27147000000"/>
    <n v="5.5898165555100264E-2"/>
    <x v="4"/>
    <x v="55"/>
  </r>
  <r>
    <n v="1709"/>
    <x v="411"/>
    <x v="3"/>
    <x v="27"/>
    <n v="482130000000"/>
    <n v="360984000000"/>
    <n v="121146000000"/>
    <n v="0.25127247837720112"/>
    <n v="97041000000"/>
    <s v=" $-   "/>
    <s v=" $-   "/>
    <n v="97041000000"/>
    <n v="24105000000"/>
    <n v="4.9996888805923713E-2"/>
    <x v="4"/>
    <x v="55"/>
  </r>
  <r>
    <n v="1710"/>
    <x v="412"/>
    <x v="0"/>
    <x v="13"/>
    <n v="9895100000"/>
    <n v="7961500000"/>
    <n v="1933600000"/>
    <n v="0.19540984931936012"/>
    <n v="937600000"/>
    <s v=" $-   "/>
    <n v="86000000"/>
    <n v="1023600000"/>
    <n v="910000000"/>
    <n v="9.1964709805863507E-2"/>
    <x v="8"/>
    <x v="32"/>
  </r>
  <r>
    <n v="1711"/>
    <x v="412"/>
    <x v="1"/>
    <x v="14"/>
    <n v="11124800000"/>
    <n v="8986500000"/>
    <n v="2138300000"/>
    <n v="0.19221019703725006"/>
    <n v="1026100000"/>
    <s v=" $-   "/>
    <n v="118900000"/>
    <n v="1145000000"/>
    <n v="993300000"/>
    <n v="8.9286998417949084E-2"/>
    <x v="8"/>
    <x v="32"/>
  </r>
  <r>
    <n v="1712"/>
    <x v="412"/>
    <x v="2"/>
    <x v="15"/>
    <n v="14171800000"/>
    <n v="11413200000"/>
    <n v="2758600000"/>
    <n v="0.19465417237048221"/>
    <n v="1750100000"/>
    <s v=" $-   "/>
    <n v="211800000"/>
    <n v="1961900000"/>
    <n v="796700000"/>
    <n v="5.6217276563315884E-2"/>
    <x v="8"/>
    <x v="32"/>
  </r>
  <r>
    <n v="1713"/>
    <x v="413"/>
    <x v="0"/>
    <x v="0"/>
    <n v="5664800000"/>
    <n v="3194200000"/>
    <n v="2470600000"/>
    <n v="0.43613190227369014"/>
    <n v="1140600000"/>
    <s v=" $-   "/>
    <s v=" $-   "/>
    <n v="1140600000"/>
    <n v="1330000000"/>
    <n v="0.23478322270865698"/>
    <x v="2"/>
    <x v="16"/>
  </r>
  <r>
    <n v="1714"/>
    <x v="413"/>
    <x v="1"/>
    <x v="1"/>
    <n v="5542000000"/>
    <n v="3235000000"/>
    <n v="2307000000"/>
    <n v="0.41627571273908337"/>
    <n v="1199600000"/>
    <s v=" $-   "/>
    <s v=" $-   "/>
    <n v="1199600000"/>
    <n v="1107400000"/>
    <n v="0.19981955972573079"/>
    <x v="2"/>
    <x v="16"/>
  </r>
  <r>
    <n v="1715"/>
    <x v="413"/>
    <x v="2"/>
    <x v="2"/>
    <n v="5607200000"/>
    <n v="3297400000"/>
    <n v="2309800000"/>
    <n v="0.4119346554430019"/>
    <n v="1169300000"/>
    <s v=" $-   "/>
    <s v=" $-   "/>
    <n v="1169300000"/>
    <n v="1140500000"/>
    <n v="0.20339920102725068"/>
    <x v="2"/>
    <x v="16"/>
  </r>
  <r>
    <n v="1716"/>
    <x v="413"/>
    <x v="3"/>
    <x v="3"/>
    <n v="5483700000"/>
    <n v="3199400000"/>
    <n v="2284300000"/>
    <n v="0.41656181045644369"/>
    <n v="1174900000"/>
    <s v=" $-   "/>
    <s v=" $-   "/>
    <n v="1174900000"/>
    <n v="1109400000"/>
    <n v="0.20230866021117128"/>
    <x v="2"/>
    <x v="16"/>
  </r>
  <r>
    <n v="1717"/>
    <x v="414"/>
    <x v="0"/>
    <x v="0"/>
    <n v="5989000000"/>
    <n v="4993000000"/>
    <n v="996000000"/>
    <n v="0.16630489230255463"/>
    <n v="320000000"/>
    <n v="32000000"/>
    <s v=" $-   "/>
    <n v="352000000"/>
    <n v="644000000"/>
    <n v="0.10753047253297712"/>
    <x v="7"/>
    <x v="14"/>
  </r>
  <r>
    <n v="1718"/>
    <x v="414"/>
    <x v="1"/>
    <x v="1"/>
    <n v="7254000000"/>
    <n v="5716000000"/>
    <n v="1538000000"/>
    <n v="0.21202095395643783"/>
    <n v="494000000"/>
    <n v="33000000"/>
    <s v=" $-   "/>
    <n v="527000000"/>
    <n v="1011000000"/>
    <n v="0.13937138130686519"/>
    <x v="7"/>
    <x v="14"/>
  </r>
  <r>
    <n v="1719"/>
    <x v="414"/>
    <x v="2"/>
    <x v="2"/>
    <n v="7403000000"/>
    <n v="5763000000"/>
    <n v="1640000000"/>
    <n v="0.22153181142779954"/>
    <n v="249000000"/>
    <n v="27000000"/>
    <s v=" $-   "/>
    <n v="276000000"/>
    <n v="1364000000"/>
    <n v="0.18424962852897475"/>
    <x v="7"/>
    <x v="14"/>
  </r>
  <r>
    <n v="1720"/>
    <x v="414"/>
    <x v="3"/>
    <x v="3"/>
    <n v="7082000000"/>
    <n v="5694000000"/>
    <n v="1388000000"/>
    <n v="0.19598983338040099"/>
    <n v="420000000"/>
    <n v="24000000"/>
    <s v=" $-   "/>
    <n v="444000000"/>
    <n v="944000000"/>
    <n v="0.13329567918667043"/>
    <x v="7"/>
    <x v="14"/>
  </r>
  <r>
    <n v="1721"/>
    <x v="415"/>
    <x v="0"/>
    <x v="0"/>
    <n v="4534000000"/>
    <n v="2093000000"/>
    <n v="2441000000"/>
    <n v="0.53837670930745474"/>
    <n v="1389000000"/>
    <s v=" $-   "/>
    <n v="185000000"/>
    <n v="1574000000"/>
    <n v="867000000"/>
    <n v="0.19122187913542127"/>
    <x v="1"/>
    <x v="43"/>
  </r>
  <r>
    <n v="1722"/>
    <x v="415"/>
    <x v="1"/>
    <x v="1"/>
    <n v="5009000000"/>
    <n v="2394000000"/>
    <n v="2615000000"/>
    <n v="0.52206029147534438"/>
    <n v="1471000000"/>
    <s v=" $-   "/>
    <n v="216000000"/>
    <n v="1687000000"/>
    <n v="928000000"/>
    <n v="0.18526652026352566"/>
    <x v="1"/>
    <x v="43"/>
  </r>
  <r>
    <n v="1723"/>
    <x v="415"/>
    <x v="2"/>
    <x v="2"/>
    <n v="5281000000"/>
    <n v="2504000000"/>
    <n v="2777000000"/>
    <n v="0.52584737739064569"/>
    <n v="1557000000"/>
    <s v=" $-   "/>
    <n v="233000000"/>
    <n v="1790000000"/>
    <n v="987000000"/>
    <n v="0.1868964211323613"/>
    <x v="1"/>
    <x v="43"/>
  </r>
  <r>
    <n v="1724"/>
    <x v="415"/>
    <x v="3"/>
    <x v="3"/>
    <n v="5536000000"/>
    <n v="2700000000"/>
    <n v="2836000000"/>
    <n v="0.51228323699421963"/>
    <n v="1574000000"/>
    <s v=" $-   "/>
    <n v="234000000"/>
    <n v="1808000000"/>
    <n v="1028000000"/>
    <n v="0.18569364161849711"/>
    <x v="1"/>
    <x v="43"/>
  </r>
  <r>
    <n v="1725"/>
    <x v="416"/>
    <x v="0"/>
    <x v="0"/>
    <n v="5154284000"/>
    <n v="3251575000"/>
    <n v="1902709000"/>
    <n v="0.36915098197926233"/>
    <n v="481677000"/>
    <s v=" $-   "/>
    <n v="373199000"/>
    <n v="854876000"/>
    <n v="1047833000"/>
    <n v="0.20329360974288571"/>
    <x v="1"/>
    <x v="119"/>
  </r>
  <r>
    <n v="1726"/>
    <x v="416"/>
    <x v="1"/>
    <x v="1"/>
    <n v="5620936000"/>
    <n v="3478822000"/>
    <n v="2142114000"/>
    <n v="0.38109560400616549"/>
    <n v="465926000"/>
    <s v=" $-   "/>
    <n v="371051000"/>
    <n v="836977000"/>
    <n v="1305137000"/>
    <n v="0.23219211177640164"/>
    <x v="1"/>
    <x v="119"/>
  </r>
  <r>
    <n v="1727"/>
    <x v="416"/>
    <x v="2"/>
    <x v="2"/>
    <n v="5433661000"/>
    <n v="3316311000"/>
    <n v="2117350000"/>
    <n v="0.38967281911771823"/>
    <n v="502901000"/>
    <s v=" $-   "/>
    <n v="314119000"/>
    <n v="817020000"/>
    <n v="1300330000"/>
    <n v="0.23931010786282031"/>
    <x v="1"/>
    <x v="119"/>
  </r>
  <r>
    <n v="1728"/>
    <x v="416"/>
    <x v="3"/>
    <x v="3"/>
    <n v="4075883000"/>
    <n v="2530374000"/>
    <n v="1545509000"/>
    <n v="0.37918384801526439"/>
    <n v="475328000"/>
    <s v=" $-   "/>
    <n v="322629000"/>
    <n v="797957000"/>
    <n v="747552000"/>
    <n v="0.18340860127731831"/>
    <x v="1"/>
    <x v="119"/>
  </r>
  <r>
    <n v="1729"/>
    <x v="417"/>
    <x v="0"/>
    <x v="0"/>
    <n v="1623938000"/>
    <n v="337903000"/>
    <n v="1286035000"/>
    <n v="0.79192370644692101"/>
    <n v="188302000"/>
    <s v=" $-   "/>
    <n v="513916000"/>
    <n v="702218000"/>
    <n v="583817000"/>
    <n v="0.35950695162007418"/>
    <x v="9"/>
    <x v="27"/>
  </r>
  <r>
    <n v="1730"/>
    <x v="417"/>
    <x v="1"/>
    <x v="1"/>
    <n v="1998051000"/>
    <n v="406198000"/>
    <n v="1591853000"/>
    <n v="0.79670288696334579"/>
    <n v="72143000"/>
    <s v=" $-   "/>
    <n v="615874000"/>
    <n v="688017000"/>
    <n v="903836000"/>
    <n v="0.45235882367366997"/>
    <x v="9"/>
    <x v="27"/>
  </r>
  <r>
    <n v="1731"/>
    <x v="417"/>
    <x v="2"/>
    <x v="2"/>
    <n v="2424176000"/>
    <n v="572831000"/>
    <n v="1851345000"/>
    <n v="0.76370073790021853"/>
    <n v="225070000"/>
    <s v=" $-   "/>
    <n v="806021000"/>
    <n v="1031091000"/>
    <n v="820254000"/>
    <n v="0.33836404617486521"/>
    <x v="9"/>
    <x v="27"/>
  </r>
  <r>
    <n v="1732"/>
    <x v="417"/>
    <x v="3"/>
    <x v="3"/>
    <n v="1452619000"/>
    <n v="519874000"/>
    <n v="932745000"/>
    <n v="0.6421126255404892"/>
    <n v="179867000"/>
    <s v=" $-   "/>
    <n v="778923000"/>
    <n v="958790000"/>
    <n v="-26045000"/>
    <n v="-1.7929684246178797E-2"/>
    <x v="9"/>
    <x v="27"/>
  </r>
  <r>
    <n v="1733"/>
    <x v="418"/>
    <x v="0"/>
    <x v="0"/>
    <n v="10128223000"/>
    <n v="6710036000"/>
    <n v="3418187000"/>
    <n v="0.3374912854900608"/>
    <n v="669451000"/>
    <s v=" $-   "/>
    <n v="926053000"/>
    <n v="1595504000"/>
    <n v="1822683000"/>
    <n v="0.17996078877805119"/>
    <x v="5"/>
    <x v="10"/>
  </r>
  <r>
    <n v="1734"/>
    <x v="418"/>
    <x v="1"/>
    <x v="1"/>
    <n v="10914922000"/>
    <n v="7408278000"/>
    <n v="3506644000"/>
    <n v="0.32127064215392465"/>
    <n v="681226000"/>
    <s v=" $-   "/>
    <n v="977863000"/>
    <n v="1659089000"/>
    <n v="1847555000"/>
    <n v="0.16926873137526774"/>
    <x v="5"/>
    <x v="10"/>
  </r>
  <r>
    <n v="1735"/>
    <x v="418"/>
    <x v="2"/>
    <x v="2"/>
    <n v="11686135000"/>
    <n v="7951352000"/>
    <n v="3734783000"/>
    <n v="0.31959095115707636"/>
    <n v="767608000"/>
    <s v=" $-   "/>
    <n v="1019045000"/>
    <n v="1786653000"/>
    <n v="1948130000"/>
    <n v="0.16670438943243424"/>
    <x v="5"/>
    <x v="10"/>
  </r>
  <r>
    <n v="1736"/>
    <x v="418"/>
    <x v="3"/>
    <x v="3"/>
    <n v="11024486000"/>
    <n v="7033633000"/>
    <n v="3990853000"/>
    <n v="0.36199900838914389"/>
    <n v="865817000"/>
    <s v=" $-   "/>
    <n v="1124524000"/>
    <n v="1990341000"/>
    <n v="2000512000"/>
    <n v="0.1814607955418511"/>
    <x v="5"/>
    <x v="10"/>
  </r>
  <r>
    <n v="1737"/>
    <x v="419"/>
    <x v="0"/>
    <x v="0"/>
    <n v="7232397000"/>
    <n v="5165169000"/>
    <n v="2067228000"/>
    <n v="0.28582888909444548"/>
    <s v=" $-   "/>
    <s v=" $-   "/>
    <n v="1173955000"/>
    <n v="1173955000"/>
    <n v="893273000"/>
    <n v="0.12350995112685324"/>
    <x v="6"/>
    <x v="13"/>
  </r>
  <r>
    <n v="1738"/>
    <x v="419"/>
    <x v="1"/>
    <x v="1"/>
    <n v="7541234000"/>
    <n v="5106489000"/>
    <n v="2434745000"/>
    <n v="0.32285763841832782"/>
    <s v=" $-   "/>
    <s v=" $-   "/>
    <n v="1213178000"/>
    <n v="1213178000"/>
    <n v="1221567000"/>
    <n v="0.16198502791452965"/>
    <x v="6"/>
    <x v="13"/>
  </r>
  <r>
    <n v="1739"/>
    <x v="419"/>
    <x v="2"/>
    <x v="2"/>
    <n v="6602267000"/>
    <n v="4239474000"/>
    <n v="2362793000"/>
    <n v="0.35787601440535499"/>
    <s v=" $-   "/>
    <s v=" $-   "/>
    <n v="1341315000"/>
    <n v="1341315000"/>
    <n v="1021478000"/>
    <n v="0.15471625125127475"/>
    <x v="6"/>
    <x v="13"/>
  </r>
  <r>
    <n v="1740"/>
    <x v="419"/>
    <x v="3"/>
    <x v="3"/>
    <n v="9308926000"/>
    <n v="6199645000"/>
    <n v="3109281000"/>
    <n v="0.33401071186944664"/>
    <s v=" $-   "/>
    <s v=" $-   "/>
    <n v="1966939000"/>
    <n v="1966939000"/>
    <n v="1142342000"/>
    <n v="0.12271469340286946"/>
    <x v="6"/>
    <x v="13"/>
  </r>
  <r>
    <n v="1741"/>
    <x v="420"/>
    <x v="0"/>
    <x v="124"/>
    <n v="2168652000"/>
    <n v="737206000"/>
    <n v="1431446000"/>
    <n v="0.66006256421039433"/>
    <n v="365684000"/>
    <n v="475522000"/>
    <n v="9508000"/>
    <n v="850714000"/>
    <n v="580732000"/>
    <n v="0.26778478059181465"/>
    <x v="2"/>
    <x v="7"/>
  </r>
  <r>
    <n v="1742"/>
    <x v="420"/>
    <x v="1"/>
    <x v="125"/>
    <n v="2382531000"/>
    <n v="743253000"/>
    <n v="1639278000"/>
    <n v="0.68804057533773955"/>
    <n v="378607000"/>
    <n v="492447000"/>
    <n v="9887000"/>
    <n v="880941000"/>
    <n v="758337000"/>
    <n v="0.3182905070280303"/>
    <x v="2"/>
    <x v="7"/>
  </r>
  <r>
    <n v="1743"/>
    <x v="420"/>
    <x v="2"/>
    <x v="126"/>
    <n v="2377344000"/>
    <n v="708823000"/>
    <n v="1668521000"/>
    <n v="0.70184247630969687"/>
    <n v="353670000"/>
    <n v="525745000"/>
    <n v="9537000"/>
    <n v="888952000"/>
    <n v="779569000"/>
    <n v="0.32791594317019329"/>
    <x v="2"/>
    <x v="7"/>
  </r>
  <r>
    <n v="1744"/>
    <x v="420"/>
    <x v="3"/>
    <x v="127"/>
    <n v="2213881000"/>
    <n v="671907000"/>
    <n v="1541974000"/>
    <n v="0.69650265755024776"/>
    <n v="331652000"/>
    <n v="533891000"/>
    <n v="6550000"/>
    <n v="872093000"/>
    <n v="669881000"/>
    <n v="0.30258220744475428"/>
    <x v="2"/>
    <x v="7"/>
  </r>
  <r>
    <n v="1745"/>
    <x v="421"/>
    <x v="0"/>
    <x v="0"/>
    <n v="451509000000"/>
    <n v="302056000000"/>
    <n v="149453000000"/>
    <n v="0.33100779829416471"/>
    <n v="81844000000"/>
    <s v=" $-   "/>
    <n v="15888000000"/>
    <n v="97732000000"/>
    <n v="51721000000"/>
    <n v="0.11455142643889712"/>
    <x v="9"/>
    <x v="48"/>
  </r>
  <r>
    <n v="1746"/>
    <x v="421"/>
    <x v="1"/>
    <x v="1"/>
    <n v="420836000000"/>
    <n v="284681000000"/>
    <n v="136155000000"/>
    <n v="0.32353458354323295"/>
    <n v="76696000000"/>
    <s v=" $-   "/>
    <n v="17182000000"/>
    <n v="93878000000"/>
    <n v="42277000000"/>
    <n v="0.10045956144436312"/>
    <x v="9"/>
    <x v="48"/>
  </r>
  <r>
    <n v="1747"/>
    <x v="421"/>
    <x v="2"/>
    <x v="2"/>
    <n v="394105000000"/>
    <n v="266831000000"/>
    <n v="127274000000"/>
    <n v="0.3229443929917154"/>
    <n v="74226000000"/>
    <s v=" $-   "/>
    <n v="17297000000"/>
    <n v="91523000000"/>
    <n v="35751000000"/>
    <n v="9.0714403521904061E-2"/>
    <x v="9"/>
    <x v="48"/>
  </r>
  <r>
    <n v="1748"/>
    <x v="421"/>
    <x v="3"/>
    <x v="3"/>
    <n v="259488000000"/>
    <n v="165590000000"/>
    <n v="93898000000"/>
    <n v="0.36185873720557404"/>
    <n v="61444000000"/>
    <s v=" $-   "/>
    <n v="18048000000"/>
    <n v="79492000000"/>
    <n v="14406000000"/>
    <n v="5.551701812800592E-2"/>
    <x v="9"/>
    <x v="48"/>
  </r>
  <r>
    <n v="1749"/>
    <x v="422"/>
    <x v="0"/>
    <x v="0"/>
    <n v="2928429000"/>
    <n v="1372042000"/>
    <n v="1556387000"/>
    <n v="0.53147506734839745"/>
    <n v="1148731000"/>
    <s v=" $-   "/>
    <s v=" $-   "/>
    <n v="1148731000"/>
    <n v="407656000"/>
    <n v="0.13920637993955121"/>
    <x v="3"/>
    <x v="54"/>
  </r>
  <r>
    <n v="1750"/>
    <x v="422"/>
    <x v="1"/>
    <x v="1"/>
    <n v="2950800000"/>
    <n v="1373400000"/>
    <n v="1577400000"/>
    <n v="0.53456689711264738"/>
    <n v="1144800000"/>
    <s v=" $-   "/>
    <s v=" $-   "/>
    <n v="1144800000"/>
    <n v="432600000"/>
    <n v="0.14660431069540464"/>
    <x v="3"/>
    <x v="54"/>
  </r>
  <r>
    <n v="1751"/>
    <x v="422"/>
    <x v="2"/>
    <x v="2"/>
    <n v="2922600000"/>
    <n v="1322800000"/>
    <n v="1599800000"/>
    <n v="0.54738931088756582"/>
    <n v="1143100000"/>
    <s v=" $-   "/>
    <s v=" $-   "/>
    <n v="1143100000"/>
    <n v="456700000"/>
    <n v="0.15626496954766303"/>
    <x v="3"/>
    <x v="54"/>
  </r>
  <r>
    <n v="1752"/>
    <x v="422"/>
    <x v="3"/>
    <x v="3"/>
    <n v="2674300000"/>
    <n v="1157100000"/>
    <n v="1517200000"/>
    <n v="0.56732602924129671"/>
    <n v="1077300000"/>
    <s v=" $-   "/>
    <s v=" $-   "/>
    <n v="1077300000"/>
    <n v="439900000"/>
    <n v="0.16449164267284896"/>
    <x v="3"/>
    <x v="54"/>
  </r>
  <r>
    <n v="1753"/>
    <x v="423"/>
    <x v="0"/>
    <x v="0"/>
    <n v="20421000000"/>
    <n v="13634000000"/>
    <n v="6787000000"/>
    <n v="0.33235394936584883"/>
    <n v="4398000000"/>
    <n v="655000000"/>
    <n v="301000000"/>
    <n v="5354000000"/>
    <n v="1433000000"/>
    <n v="7.0172861270261011E-2"/>
    <x v="2"/>
    <x v="58"/>
  </r>
  <r>
    <n v="1754"/>
    <x v="423"/>
    <x v="1"/>
    <x v="1"/>
    <n v="20006000000"/>
    <n v="13521000000"/>
    <n v="6485000000"/>
    <n v="0.32415275417374789"/>
    <n v="4219000000"/>
    <n v="603000000"/>
    <n v="305000000"/>
    <n v="5127000000"/>
    <n v="1358000000"/>
    <n v="6.7879636109167252E-2"/>
    <x v="2"/>
    <x v="58"/>
  </r>
  <r>
    <n v="1755"/>
    <x v="423"/>
    <x v="2"/>
    <x v="2"/>
    <n v="19540000000"/>
    <n v="13294000000"/>
    <n v="6246000000"/>
    <n v="0.31965199590583415"/>
    <n v="4020000000"/>
    <n v="577000000"/>
    <n v="315000000"/>
    <n v="4912000000"/>
    <n v="1334000000"/>
    <n v="6.8270214943705221E-2"/>
    <x v="2"/>
    <x v="58"/>
  </r>
  <r>
    <n v="1756"/>
    <x v="423"/>
    <x v="3"/>
    <x v="3"/>
    <n v="18045000000"/>
    <n v="12782000000"/>
    <n v="5263000000"/>
    <n v="0.29165973954003876"/>
    <n v="3792000000"/>
    <n v="563000000"/>
    <n v="310000000"/>
    <n v="4665000000"/>
    <n v="598000000"/>
    <n v="3.3139373787752842E-2"/>
    <x v="2"/>
    <x v="58"/>
  </r>
  <r>
    <n v="1757"/>
    <x v="424"/>
    <x v="0"/>
    <x v="0"/>
    <n v="3791000000"/>
    <n v="2289000000"/>
    <n v="1502000000"/>
    <n v="0.39620152993933"/>
    <n v="936000000"/>
    <n v="106000000"/>
    <s v=" $-   "/>
    <n v="1042000000"/>
    <n v="460000000"/>
    <n v="0.12134001582695858"/>
    <x v="0"/>
    <x v="53"/>
  </r>
  <r>
    <n v="1758"/>
    <x v="424"/>
    <x v="1"/>
    <x v="1"/>
    <n v="3837000000"/>
    <n v="2338000000"/>
    <n v="1499000000"/>
    <n v="0.39066979410998171"/>
    <n v="990000000"/>
    <n v="104000000"/>
    <s v=" $-   "/>
    <n v="1094000000"/>
    <n v="405000000"/>
    <n v="0.1055512118842846"/>
    <x v="0"/>
    <x v="53"/>
  </r>
  <r>
    <n v="1759"/>
    <x v="424"/>
    <x v="2"/>
    <x v="2"/>
    <n v="3916000000"/>
    <n v="2403000000"/>
    <n v="1513000000"/>
    <n v="0.38636363636363635"/>
    <n v="920000000"/>
    <n v="104000000"/>
    <s v=" $-   "/>
    <n v="1024000000"/>
    <n v="489000000"/>
    <n v="0.12487231869254341"/>
    <x v="0"/>
    <x v="53"/>
  </r>
  <r>
    <n v="1760"/>
    <x v="424"/>
    <x v="3"/>
    <x v="3"/>
    <n v="3653000000"/>
    <n v="2249000000"/>
    <n v="1404000000"/>
    <n v="0.38434163701067614"/>
    <n v="854000000"/>
    <n v="95000000"/>
    <s v=" $-   "/>
    <n v="949000000"/>
    <n v="455000000"/>
    <n v="0.12455516014234876"/>
    <x v="0"/>
    <x v="53"/>
  </r>
  <r>
    <n v="1761"/>
    <x v="425"/>
    <x v="0"/>
    <x v="0"/>
    <n v="4986566000"/>
    <n v="1620566000"/>
    <n v="3366000000"/>
    <n v="0.67501362661198105"/>
    <n v="1641819000"/>
    <n v="885824000"/>
    <n v="35819000"/>
    <n v="2563462000"/>
    <n v="802538000"/>
    <n v="0.16094001362861737"/>
    <x v="2"/>
    <x v="16"/>
  </r>
  <r>
    <n v="1762"/>
    <x v="425"/>
    <x v="1"/>
    <x v="1"/>
    <n v="4680380000"/>
    <n v="1349380000"/>
    <n v="3331000000"/>
    <n v="0.71169434960409195"/>
    <n v="1751275000"/>
    <n v="957587000"/>
    <n v="44841000"/>
    <n v="2753703000"/>
    <n v="577297000"/>
    <n v="0.12334404471431806"/>
    <x v="2"/>
    <x v="16"/>
  </r>
  <r>
    <n v="1763"/>
    <x v="425"/>
    <x v="2"/>
    <x v="2"/>
    <n v="4618133000"/>
    <n v="1387375000"/>
    <n v="3230758000"/>
    <n v="0.69958097785403761"/>
    <n v="1770710000"/>
    <n v="1156386000"/>
    <n v="66750000"/>
    <n v="2993846000"/>
    <n v="236912000"/>
    <n v="5.1300384809185876E-2"/>
    <x v="2"/>
    <x v="16"/>
  </r>
  <r>
    <n v="1764"/>
    <x v="425"/>
    <x v="3"/>
    <x v="3"/>
    <n v="4968301000"/>
    <n v="2077748000"/>
    <n v="2890553000"/>
    <n v="0.58179908986995754"/>
    <n v="1768522000"/>
    <n v="1177923000"/>
    <n v="79042000"/>
    <n v="3025487000"/>
    <n v="-134934000"/>
    <n v="-2.7158982517363581E-2"/>
    <x v="2"/>
    <x v="16"/>
  </r>
  <r>
    <n v="1765"/>
    <x v="426"/>
    <x v="0"/>
    <x v="4"/>
    <n v="13633000000"/>
    <n v="9852000000"/>
    <n v="3781000000"/>
    <n v="0.2773417442969266"/>
    <n v="1450000000"/>
    <s v=" $-   "/>
    <s v=" $-   "/>
    <n v="1450000000"/>
    <n v="2331000000"/>
    <n v="0.17098217560331549"/>
    <x v="1"/>
    <x v="51"/>
  </r>
  <r>
    <n v="1766"/>
    <x v="426"/>
    <x v="1"/>
    <x v="5"/>
    <n v="13084000000"/>
    <n v="9501000000"/>
    <n v="3583000000"/>
    <n v="0.27384591867930297"/>
    <n v="1454000000"/>
    <s v=" $-   "/>
    <s v=" $-   "/>
    <n v="1454000000"/>
    <n v="2129000000"/>
    <n v="0.16271782329562826"/>
    <x v="1"/>
    <x v="51"/>
  </r>
  <r>
    <n v="1767"/>
    <x v="426"/>
    <x v="2"/>
    <x v="97"/>
    <n v="13279000000"/>
    <n v="9682000000"/>
    <n v="3597000000"/>
    <n v="0.27087883123729195"/>
    <n v="1505000000"/>
    <s v=" $-   "/>
    <s v=" $-   "/>
    <n v="1505000000"/>
    <n v="2092000000"/>
    <n v="0.15754198358310115"/>
    <x v="1"/>
    <x v="51"/>
  </r>
  <r>
    <n v="1768"/>
    <x v="426"/>
    <x v="3"/>
    <x v="98"/>
    <n v="13105000000"/>
    <n v="9359000000"/>
    <n v="3746000000"/>
    <n v="0.28584509729111029"/>
    <n v="1746000000"/>
    <s v=" $-   "/>
    <s v=" $-   "/>
    <n v="1746000000"/>
    <n v="2000000000"/>
    <n v="0.15261350629530712"/>
    <x v="1"/>
    <x v="51"/>
  </r>
  <r>
    <n v="1769"/>
    <x v="427"/>
    <x v="0"/>
    <x v="0"/>
    <n v="4471700000"/>
    <n v="1125200000"/>
    <n v="3346500000"/>
    <n v="0.74837310195227769"/>
    <n v="1822100000"/>
    <n v="225600000"/>
    <s v=" $-   "/>
    <n v="2047700000"/>
    <n v="1298800000"/>
    <n v="0.29044882259543353"/>
    <x v="3"/>
    <x v="5"/>
  </r>
  <r>
    <n v="1770"/>
    <x v="427"/>
    <x v="1"/>
    <x v="1"/>
    <n v="4623400000"/>
    <n v="1266700000"/>
    <n v="3356700000"/>
    <n v="0.72602413808020072"/>
    <n v="1796300000"/>
    <n v="203000000"/>
    <n v="78500000"/>
    <n v="2077800000"/>
    <n v="1278900000"/>
    <n v="0.27661461262274517"/>
    <x v="3"/>
    <x v="5"/>
  </r>
  <r>
    <n v="1771"/>
    <x v="427"/>
    <x v="2"/>
    <x v="2"/>
    <n v="4673300000"/>
    <n v="1242800000"/>
    <n v="3430500000"/>
    <n v="0.73406372370701645"/>
    <n v="1772200000"/>
    <n v="187400000"/>
    <n v="92500000"/>
    <n v="2052100000"/>
    <n v="1378400000"/>
    <n v="0.29495217512250443"/>
    <x v="3"/>
    <x v="5"/>
  </r>
  <r>
    <n v="1772"/>
    <x v="427"/>
    <x v="3"/>
    <x v="3"/>
    <n v="5997800000"/>
    <n v="1800600000"/>
    <n v="4197200000"/>
    <n v="0.69978992297175635"/>
    <n v="2291900000"/>
    <n v="268800000"/>
    <n v="337400000"/>
    <n v="2898100000"/>
    <n v="1299100000"/>
    <n v="0.21659608523125146"/>
    <x v="3"/>
    <x v="5"/>
  </r>
  <r>
    <n v="1773"/>
    <x v="428"/>
    <x v="0"/>
    <x v="0"/>
    <n v="2458592000"/>
    <n v="80146000"/>
    <n v="2378446000"/>
    <n v="0.96740166729575305"/>
    <n v="1579007000"/>
    <s v=" $-   "/>
    <n v="31237000"/>
    <n v="1610244000"/>
    <n v="768202000"/>
    <n v="0.31245607241868517"/>
    <x v="6"/>
    <x v="46"/>
  </r>
  <r>
    <n v="1774"/>
    <x v="428"/>
    <x v="1"/>
    <x v="1"/>
    <n v="2278812000"/>
    <n v="58913000"/>
    <n v="2219899000"/>
    <n v="0.97414749439620296"/>
    <n v="1700064000"/>
    <s v=" $-   "/>
    <n v="-72761000"/>
    <n v="1627303000"/>
    <n v="592596000"/>
    <n v="0.26004602398091636"/>
    <x v="6"/>
    <x v="46"/>
  </r>
  <r>
    <n v="1775"/>
    <x v="428"/>
    <x v="2"/>
    <x v="2"/>
    <n v="2361631000"/>
    <n v="49736000"/>
    <n v="2311895000"/>
    <n v="0.97893997834547397"/>
    <n v="1654369000"/>
    <s v=" $-   "/>
    <n v="-87159000"/>
    <n v="1567210000"/>
    <n v="744685000"/>
    <n v="0.31532656879927473"/>
    <x v="6"/>
    <x v="46"/>
  </r>
  <r>
    <n v="1776"/>
    <x v="428"/>
    <x v="3"/>
    <x v="3"/>
    <n v="2210591000"/>
    <n v="49344000"/>
    <n v="2161247000"/>
    <n v="0.97767836745919978"/>
    <n v="1591239000"/>
    <s v=" $-   "/>
    <n v="49282000"/>
    <n v="1640521000"/>
    <n v="520726000"/>
    <n v="0.23555963088603907"/>
    <x v="6"/>
    <x v="46"/>
  </r>
  <r>
    <n v="1777"/>
    <x v="429"/>
    <x v="0"/>
    <x v="1"/>
    <n v="4561000000"/>
    <n v="1669000000"/>
    <n v="2892000000"/>
    <n v="0.63407147555360666"/>
    <n v="1613000000"/>
    <n v="399000000"/>
    <n v="60000000"/>
    <n v="2072000000"/>
    <n v="820000000"/>
    <n v="0.17978513483885114"/>
    <x v="3"/>
    <x v="3"/>
  </r>
  <r>
    <n v="1778"/>
    <x v="429"/>
    <x v="1"/>
    <x v="2"/>
    <n v="4785000000"/>
    <n v="1717000000"/>
    <n v="3068000000"/>
    <n v="0.64117032392894457"/>
    <n v="1643000000"/>
    <n v="396000000"/>
    <n v="60000000"/>
    <n v="2099000000"/>
    <n v="969000000"/>
    <n v="0.2025078369905956"/>
    <x v="3"/>
    <x v="3"/>
  </r>
  <r>
    <n v="1779"/>
    <x v="429"/>
    <x v="2"/>
    <x v="3"/>
    <n v="4765000000"/>
    <n v="1738000000"/>
    <n v="3027000000"/>
    <n v="0.63525708289611749"/>
    <n v="1532000000"/>
    <n v="364000000"/>
    <n v="61000000"/>
    <n v="1957000000"/>
    <n v="1070000000"/>
    <n v="0.22455403987408185"/>
    <x v="3"/>
    <x v="3"/>
  </r>
  <r>
    <n v="1780"/>
    <x v="429"/>
    <x v="3"/>
    <x v="28"/>
    <n v="4888000000"/>
    <n v="1666000000"/>
    <n v="3222000000"/>
    <n v="0.6591653027823241"/>
    <n v="1364000000"/>
    <n v="376000000"/>
    <n v="85000000"/>
    <n v="1825000000"/>
    <n v="1397000000"/>
    <n v="0.28580196399345337"/>
    <x v="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6482D8-A17E-AF4C-8AC9-88EFE9EFC07D}" name="Company Margins Summary" cacheId="0" applyNumberFormats="0" applyBorderFormats="0" applyFontFormats="0" applyPatternFormats="0" applyAlignmentFormats="0" applyWidthHeightFormats="1" dataCaption="Values" updatedVersion="8" minRefreshableVersion="3" printDrill="1" useAutoFormatting="1" itemPrintTitles="1" createdVersion="8" indent="0" outline="1" outlineData="1" multipleFieldFilters="0" chartFormat="5">
  <location ref="A9:J440" firstHeaderRow="0" firstDataRow="1" firstDataCol="1"/>
  <pivotFields count="17">
    <pivotField axis="axisRow" showAll="0" sortType="ascending" defaultSubtotal="0">
      <items count="430">
        <item x="249"/>
        <item x="285"/>
        <item x="2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50"/>
        <item x="251"/>
        <item x="252"/>
        <item x="253"/>
        <item x="254"/>
        <item x="255"/>
        <item x="256"/>
        <item x="257"/>
        <item x="258"/>
        <item x="259"/>
        <item x="260"/>
        <item x="261"/>
        <item x="262"/>
        <item x="263"/>
        <item x="264"/>
        <item x="265"/>
        <item x="267"/>
        <item x="268"/>
        <item x="269"/>
        <item x="270"/>
        <item x="271"/>
        <item x="272"/>
        <item x="273"/>
        <item x="274"/>
        <item x="275"/>
        <item x="276"/>
        <item x="277"/>
        <item x="278"/>
        <item x="279"/>
        <item x="280"/>
        <item x="281"/>
        <item x="282"/>
        <item x="283"/>
        <item x="284"/>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s>
    </pivotField>
    <pivotField dataField="1" showAll="0" defaultSubtotal="0"/>
    <pivotField numFmtId="14" showAll="0" defaultSubtotal="0">
      <items count="14">
        <item x="0"/>
        <item x="1"/>
        <item x="2"/>
        <item x="3"/>
        <item x="4"/>
        <item x="5"/>
        <item x="6"/>
        <item x="7"/>
        <item x="8"/>
        <item x="9"/>
        <item x="10"/>
        <item x="11"/>
        <item x="12"/>
        <item x="13"/>
      </items>
    </pivotField>
    <pivotField numFmtId="6" showAll="0" defaultSubtotal="0"/>
    <pivotField showAll="0" defaultSubtotal="0"/>
    <pivotField showAll="0" defaultSubtotal="0"/>
    <pivotField dataField="1" showAll="0" defaultSubtotal="0"/>
    <pivotField showAll="0" defaultSubtotal="0"/>
    <pivotField showAll="0" defaultSubtotal="0"/>
    <pivotField showAll="0" defaultSubtotal="0"/>
    <pivotField numFmtId="6" showAll="0" defaultSubtotal="0"/>
    <pivotField showAll="0" defaultSubtotal="0"/>
    <pivotField dataField="1" showAll="0" defaultSubtotal="0"/>
    <pivotField showAll="0" defaultSubtotal="0"/>
    <pivotField showAll="0" defaultSubtotal="0"/>
    <pivotField showAll="0" defaultSubtotal="0">
      <items count="6">
        <item x="0"/>
        <item x="1"/>
        <item x="2"/>
        <item x="3"/>
        <item x="4"/>
        <item x="5"/>
      </items>
    </pivotField>
    <pivotField showAll="0" defaultSubtotal="0">
      <items count="17">
        <item x="0"/>
        <item x="1"/>
        <item x="2"/>
        <item x="3"/>
        <item x="4"/>
        <item x="5"/>
        <item x="6"/>
        <item x="7"/>
        <item x="8"/>
        <item x="9"/>
        <item x="10"/>
        <item x="11"/>
        <item x="12"/>
        <item x="13"/>
        <item x="14"/>
        <item x="15"/>
        <item x="16"/>
      </items>
    </pivotField>
  </pivotFields>
  <rowFields count="1">
    <field x="0"/>
  </rowFields>
  <rowItems count="4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t="grand">
      <x/>
    </i>
  </rowItems>
  <colFields count="1">
    <field x="-2"/>
  </colFields>
  <colItems count="9">
    <i>
      <x/>
    </i>
    <i i="1">
      <x v="1"/>
    </i>
    <i i="2">
      <x v="2"/>
    </i>
    <i i="3">
      <x v="3"/>
    </i>
    <i i="4">
      <x v="4"/>
    </i>
    <i i="5">
      <x v="5"/>
    </i>
    <i i="6">
      <x v="6"/>
    </i>
    <i i="7">
      <x v="7"/>
    </i>
    <i i="8">
      <x v="8"/>
    </i>
  </colItems>
  <dataFields count="9">
    <dataField name="Min of Gross Margin" fld="6" subtotal="min" baseField="0" baseItem="0"/>
    <dataField name="Max of Gross Margin" fld="6" subtotal="max" baseField="0" baseItem="0"/>
    <dataField name="Average of Gross Margin2" fld="6" subtotal="average" baseField="0" baseItem="0"/>
    <dataField name="StdDev of Gross Margin" fld="6" subtotal="stdDev" baseField="0" baseItem="0"/>
    <dataField name="Min of Operating Margin" fld="12" subtotal="min" baseField="0" baseItem="0"/>
    <dataField name="Max of Operating Margin" fld="12" subtotal="max" baseField="0" baseItem="0"/>
    <dataField name="Average of Operating Margin" fld="12" subtotal="average" baseField="0" baseItem="0"/>
    <dataField name="StdDev of Operating Margin2" fld="12" subtotal="stdDev" baseField="0" baseItem="0"/>
    <dataField name="Count of Years" fld="1" subtotal="count" baseField="0" baseItem="0"/>
  </dataFields>
  <pivotTableStyleInfo name="PivotStyleMedium4"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990153-FD45-004F-8958-34D9B63227D9}" name="Energy Summary Tables"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36:G1098" firstHeaderRow="0" firstDataRow="1" firstDataCol="1"/>
  <pivotFields count="18">
    <pivotField showAll="0"/>
    <pivotField axis="axisRow" dataField="1" showAll="0">
      <items count="431">
        <item x="266"/>
        <item x="249"/>
        <item x="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50"/>
        <item x="251"/>
        <item x="252"/>
        <item x="253"/>
        <item x="254"/>
        <item x="255"/>
        <item x="256"/>
        <item x="257"/>
        <item x="258"/>
        <item x="259"/>
        <item x="260"/>
        <item x="261"/>
        <item x="262"/>
        <item x="263"/>
        <item x="264"/>
        <item x="265"/>
        <item x="267"/>
        <item x="268"/>
        <item x="269"/>
        <item x="270"/>
        <item x="271"/>
        <item x="272"/>
        <item x="273"/>
        <item x="274"/>
        <item x="275"/>
        <item x="276"/>
        <item x="277"/>
        <item x="278"/>
        <item x="279"/>
        <item x="280"/>
        <item x="281"/>
        <item x="282"/>
        <item x="283"/>
        <item x="284"/>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t="default"/>
      </items>
    </pivotField>
    <pivotField showAll="0"/>
    <pivotField numFmtId="14" showAll="0">
      <items count="15">
        <item x="0"/>
        <item x="1"/>
        <item x="2"/>
        <item x="3"/>
        <item x="4"/>
        <item x="5"/>
        <item x="6"/>
        <item x="7"/>
        <item x="8"/>
        <item x="9"/>
        <item x="10"/>
        <item x="11"/>
        <item x="12"/>
        <item x="13"/>
        <item t="default"/>
      </items>
    </pivotField>
    <pivotField dataField="1" numFmtId="6" showAll="0"/>
    <pivotField showAll="0"/>
    <pivotField dataField="1" numFmtId="6" showAll="0"/>
    <pivotField dataField="1" numFmtId="2" showAll="0"/>
    <pivotField showAll="0"/>
    <pivotField showAll="0"/>
    <pivotField showAll="0"/>
    <pivotField numFmtId="6" showAll="0"/>
    <pivotField numFmtId="6" showAll="0"/>
    <pivotField numFmtId="164" showAll="0"/>
    <pivotField axis="axisRow" showAll="0">
      <items count="12">
        <item h="1" x="1"/>
        <item h="1" x="4"/>
        <item x="9"/>
        <item h="1" x="6"/>
        <item h="1" x="3"/>
        <item h="1" x="0"/>
        <item h="1" x="2"/>
        <item h="1" x="8"/>
        <item h="1" x="7"/>
        <item h="1" x="10"/>
        <item h="1" x="5"/>
        <item t="default"/>
      </items>
    </pivotField>
    <pivotField axis="axisRow" showAll="0">
      <items count="121">
        <item x="89"/>
        <item x="30"/>
        <item x="8"/>
        <item x="49"/>
        <item x="0"/>
        <item x="96"/>
        <item x="74"/>
        <item x="82"/>
        <item x="6"/>
        <item x="22"/>
        <item x="39"/>
        <item x="72"/>
        <item x="1"/>
        <item x="35"/>
        <item x="19"/>
        <item x="114"/>
        <item x="67"/>
        <item x="18"/>
        <item x="50"/>
        <item x="119"/>
        <item x="36"/>
        <item x="2"/>
        <item x="111"/>
        <item x="41"/>
        <item x="99"/>
        <item x="78"/>
        <item x="34"/>
        <item x="73"/>
        <item x="9"/>
        <item x="91"/>
        <item x="112"/>
        <item x="94"/>
        <item x="63"/>
        <item x="76"/>
        <item x="97"/>
        <item x="60"/>
        <item x="62"/>
        <item x="11"/>
        <item x="21"/>
        <item x="29"/>
        <item x="75"/>
        <item x="115"/>
        <item x="118"/>
        <item x="45"/>
        <item x="113"/>
        <item x="93"/>
        <item x="64"/>
        <item x="103"/>
        <item x="4"/>
        <item x="5"/>
        <item x="65"/>
        <item x="54"/>
        <item x="44"/>
        <item x="31"/>
        <item x="98"/>
        <item x="83"/>
        <item x="66"/>
        <item x="43"/>
        <item x="110"/>
        <item x="47"/>
        <item x="105"/>
        <item x="108"/>
        <item x="55"/>
        <item x="53"/>
        <item x="28"/>
        <item x="52"/>
        <item x="80"/>
        <item x="100"/>
        <item x="48"/>
        <item x="61"/>
        <item x="24"/>
        <item x="16"/>
        <item x="71"/>
        <item x="58"/>
        <item x="81"/>
        <item x="12"/>
        <item x="88"/>
        <item x="26"/>
        <item x="38"/>
        <item x="84"/>
        <item x="15"/>
        <item x="95"/>
        <item x="10"/>
        <item x="57"/>
        <item x="109"/>
        <item x="85"/>
        <item x="37"/>
        <item x="27"/>
        <item x="92"/>
        <item x="40"/>
        <item x="32"/>
        <item x="56"/>
        <item x="3"/>
        <item x="13"/>
        <item x="116"/>
        <item x="59"/>
        <item x="42"/>
        <item x="46"/>
        <item x="14"/>
        <item x="68"/>
        <item x="70"/>
        <item x="51"/>
        <item x="77"/>
        <item x="20"/>
        <item x="7"/>
        <item x="69"/>
        <item x="23"/>
        <item x="17"/>
        <item x="117"/>
        <item x="25"/>
        <item x="104"/>
        <item x="102"/>
        <item x="86"/>
        <item x="107"/>
        <item x="87"/>
        <item x="106"/>
        <item x="79"/>
        <item x="101"/>
        <item x="90"/>
        <item x="33"/>
        <item t="default"/>
      </items>
    </pivotField>
    <pivotField showAll="0" defaultSubtotal="0">
      <items count="6">
        <item sd="0" x="0"/>
        <item sd="0" x="1"/>
        <item sd="0" x="2"/>
        <item sd="0" x="3"/>
        <item sd="0" x="4"/>
        <item sd="0" x="5"/>
      </items>
    </pivotField>
    <pivotField axis="axisRow" showAll="0" defaultSubtotal="0">
      <items count="17">
        <item sd="0" x="0"/>
        <item sd="0" x="1"/>
        <item sd="0" x="2"/>
        <item sd="0" x="3"/>
        <item sd="0" x="4"/>
        <item sd="0" x="5"/>
        <item sd="0" x="6"/>
        <item sd="0" x="7"/>
        <item sd="0" x="8"/>
        <item sd="0" x="9"/>
        <item sd="0" x="10"/>
        <item sd="0" x="11"/>
        <item sd="0" x="12"/>
        <item sd="0" x="13"/>
        <item sd="0" x="14"/>
        <item sd="0" x="15"/>
        <item sd="0" x="16"/>
      </items>
    </pivotField>
  </pivotFields>
  <rowFields count="4">
    <field x="14"/>
    <field x="15"/>
    <field x="1"/>
    <field x="17"/>
  </rowFields>
  <rowItems count="162">
    <i>
      <x v="2"/>
    </i>
    <i r="1">
      <x v="68"/>
    </i>
    <i r="2">
      <x v="73"/>
    </i>
    <i r="3">
      <x v="10"/>
    </i>
    <i r="3">
      <x v="11"/>
    </i>
    <i r="3">
      <x v="12"/>
    </i>
    <i r="3">
      <x v="13"/>
    </i>
    <i r="2">
      <x v="102"/>
    </i>
    <i r="3">
      <x v="10"/>
    </i>
    <i r="3">
      <x v="11"/>
    </i>
    <i r="3">
      <x v="12"/>
    </i>
    <i r="3">
      <x v="13"/>
    </i>
    <i r="2">
      <x v="188"/>
    </i>
    <i r="3">
      <x v="10"/>
    </i>
    <i r="3">
      <x v="11"/>
    </i>
    <i r="3">
      <x v="12"/>
    </i>
    <i r="3">
      <x v="13"/>
    </i>
    <i r="2">
      <x v="276"/>
    </i>
    <i r="3">
      <x v="10"/>
    </i>
    <i r="3">
      <x v="11"/>
    </i>
    <i r="3">
      <x v="12"/>
    </i>
    <i r="3">
      <x v="13"/>
    </i>
    <i r="2">
      <x v="421"/>
    </i>
    <i r="3">
      <x v="10"/>
    </i>
    <i r="3">
      <x v="11"/>
    </i>
    <i r="3">
      <x v="12"/>
    </i>
    <i r="3">
      <x v="13"/>
    </i>
    <i r="1">
      <x v="85"/>
    </i>
    <i r="2">
      <x v="193"/>
    </i>
    <i r="3">
      <x v="11"/>
    </i>
    <i r="3">
      <x v="12"/>
    </i>
    <i r="3">
      <x v="13"/>
    </i>
    <i r="3">
      <x v="14"/>
    </i>
    <i r="1">
      <x v="86"/>
    </i>
    <i r="2">
      <x v="2"/>
    </i>
    <i r="3">
      <x v="10"/>
    </i>
    <i r="3">
      <x v="11"/>
    </i>
    <i r="3">
      <x v="12"/>
    </i>
    <i r="3">
      <x v="13"/>
    </i>
    <i r="2">
      <x v="54"/>
    </i>
    <i r="3">
      <x v="11"/>
    </i>
    <i r="3">
      <x v="12"/>
    </i>
    <i r="3">
      <x v="13"/>
    </i>
    <i r="3">
      <x v="14"/>
    </i>
    <i r="2">
      <x v="179"/>
    </i>
    <i r="3">
      <x v="11"/>
    </i>
    <i r="3">
      <x v="12"/>
    </i>
    <i r="3">
      <x v="13"/>
    </i>
    <i r="3">
      <x v="14"/>
    </i>
    <i r="1">
      <x v="87"/>
    </i>
    <i r="2">
      <x v="34"/>
    </i>
    <i r="3">
      <x v="10"/>
    </i>
    <i r="3">
      <x v="11"/>
    </i>
    <i r="3">
      <x v="12"/>
    </i>
    <i r="3">
      <x v="13"/>
    </i>
    <i r="2">
      <x v="35"/>
    </i>
    <i r="3">
      <x v="11"/>
    </i>
    <i r="3">
      <x v="12"/>
    </i>
    <i r="3">
      <x v="13"/>
    </i>
    <i r="3">
      <x v="14"/>
    </i>
    <i r="2">
      <x v="87"/>
    </i>
    <i r="3">
      <x v="10"/>
    </i>
    <i r="3">
      <x v="11"/>
    </i>
    <i r="3">
      <x v="12"/>
    </i>
    <i r="3">
      <x v="13"/>
    </i>
    <i r="2">
      <x v="103"/>
    </i>
    <i r="3">
      <x v="10"/>
    </i>
    <i r="3">
      <x v="11"/>
    </i>
    <i r="3">
      <x v="12"/>
    </i>
    <i r="3">
      <x v="13"/>
    </i>
    <i r="2">
      <x v="125"/>
    </i>
    <i r="3">
      <x v="11"/>
    </i>
    <i r="3">
      <x v="12"/>
    </i>
    <i r="3">
      <x v="13"/>
    </i>
    <i r="3">
      <x v="14"/>
    </i>
    <i r="2">
      <x v="135"/>
    </i>
    <i r="3">
      <x v="10"/>
    </i>
    <i r="3">
      <x v="11"/>
    </i>
    <i r="3">
      <x v="12"/>
    </i>
    <i r="3">
      <x v="13"/>
    </i>
    <i r="2">
      <x v="138"/>
    </i>
    <i r="3">
      <x v="11"/>
    </i>
    <i r="3">
      <x v="12"/>
    </i>
    <i r="3">
      <x v="13"/>
    </i>
    <i r="3">
      <x v="14"/>
    </i>
    <i r="2">
      <x v="271"/>
    </i>
    <i r="3">
      <x v="10"/>
    </i>
    <i r="3">
      <x v="11"/>
    </i>
    <i r="3">
      <x v="12"/>
    </i>
    <i r="3">
      <x v="13"/>
    </i>
    <i r="2">
      <x v="278"/>
    </i>
    <i r="3">
      <x v="11"/>
    </i>
    <i r="3">
      <x v="12"/>
    </i>
    <i r="3">
      <x v="13"/>
    </i>
    <i r="3">
      <x v="14"/>
    </i>
    <i r="2">
      <x v="283"/>
    </i>
    <i r="3">
      <x v="10"/>
    </i>
    <i r="3">
      <x v="11"/>
    </i>
    <i r="3">
      <x v="12"/>
    </i>
    <i r="3">
      <x v="13"/>
    </i>
    <i r="2">
      <x v="292"/>
    </i>
    <i r="3">
      <x v="10"/>
    </i>
    <i r="3">
      <x v="11"/>
    </i>
    <i r="3">
      <x v="12"/>
    </i>
    <i r="3">
      <x v="13"/>
    </i>
    <i r="2">
      <x v="295"/>
    </i>
    <i r="3">
      <x v="10"/>
    </i>
    <i r="3">
      <x v="11"/>
    </i>
    <i r="3">
      <x v="12"/>
    </i>
    <i r="3">
      <x v="13"/>
    </i>
    <i r="2">
      <x v="333"/>
    </i>
    <i r="3">
      <x v="10"/>
    </i>
    <i r="3">
      <x v="11"/>
    </i>
    <i r="3">
      <x v="12"/>
    </i>
    <i r="3">
      <x v="13"/>
    </i>
    <i r="2">
      <x v="355"/>
    </i>
    <i r="3">
      <x v="10"/>
    </i>
    <i r="3">
      <x v="11"/>
    </i>
    <i r="3">
      <x v="12"/>
    </i>
    <i r="3">
      <x v="13"/>
    </i>
    <i r="2">
      <x v="410"/>
    </i>
    <i r="3">
      <x v="10"/>
    </i>
    <i r="3">
      <x v="11"/>
    </i>
    <i r="3">
      <x v="12"/>
    </i>
    <i r="3">
      <x v="13"/>
    </i>
    <i r="2">
      <x v="417"/>
    </i>
    <i r="3">
      <x v="10"/>
    </i>
    <i r="3">
      <x v="11"/>
    </i>
    <i r="3">
      <x v="12"/>
    </i>
    <i r="3">
      <x v="13"/>
    </i>
    <i r="1">
      <x v="88"/>
    </i>
    <i r="2">
      <x v="225"/>
    </i>
    <i r="3">
      <x v="11"/>
    </i>
    <i r="3">
      <x v="12"/>
    </i>
    <i r="3">
      <x v="13"/>
    </i>
    <i r="3">
      <x v="14"/>
    </i>
    <i r="2">
      <x v="269"/>
    </i>
    <i r="3">
      <x v="10"/>
    </i>
    <i r="3">
      <x v="11"/>
    </i>
    <i r="3">
      <x v="12"/>
    </i>
    <i r="3">
      <x v="13"/>
    </i>
    <i r="2">
      <x v="318"/>
    </i>
    <i r="3">
      <x v="10"/>
    </i>
    <i r="3">
      <x v="11"/>
    </i>
    <i r="3">
      <x v="12"/>
    </i>
    <i r="3">
      <x v="13"/>
    </i>
    <i r="2">
      <x v="337"/>
    </i>
    <i r="3">
      <x v="10"/>
    </i>
    <i r="3">
      <x v="11"/>
    </i>
    <i r="3">
      <x v="12"/>
    </i>
    <i r="3">
      <x v="13"/>
    </i>
    <i r="2">
      <x v="375"/>
    </i>
    <i r="3">
      <x v="10"/>
    </i>
    <i r="3">
      <x v="11"/>
    </i>
    <i r="3">
      <x v="12"/>
    </i>
    <i r="3">
      <x v="13"/>
    </i>
    <i r="2">
      <x v="395"/>
    </i>
    <i r="3">
      <x v="10"/>
    </i>
    <i r="3">
      <x v="11"/>
    </i>
    <i r="3">
      <x v="12"/>
    </i>
    <i r="3">
      <x v="13"/>
    </i>
    <i t="grand">
      <x/>
    </i>
  </rowItems>
  <colFields count="1">
    <field x="-2"/>
  </colFields>
  <colItems count="6">
    <i>
      <x/>
    </i>
    <i i="1">
      <x v="1"/>
    </i>
    <i i="2">
      <x v="2"/>
    </i>
    <i i="3">
      <x v="3"/>
    </i>
    <i i="4">
      <x v="4"/>
    </i>
    <i i="5">
      <x v="5"/>
    </i>
  </colItems>
  <dataFields count="6">
    <dataField name="Sum of  Total Revenue " fld="4" baseField="0" baseItem="0" numFmtId="44"/>
    <dataField name="Average of  Total Revenue" fld="4" subtotal="average" baseField="0" baseItem="0"/>
    <dataField name="Count of Ticker Symbol" fld="1" subtotal="count" baseField="0" baseItem="0"/>
    <dataField name="Sum of Gross Profit" fld="6" baseField="0" baseItem="0"/>
    <dataField name="Average of Gross Profit" fld="6" subtotal="average" baseField="0" baseItem="0"/>
    <dataField name="Sum of Gross Margin" fld="7" baseField="0" baseItem="0" numFmtId="2"/>
  </dataFields>
  <formats count="5">
    <format dxfId="9">
      <pivotArea outline="0" collapsedLevelsAreSubtotals="1" fieldPosition="0"/>
    </format>
    <format dxfId="8">
      <pivotArea outline="0" collapsedLevelsAreSubtotals="1" fieldPosition="0">
        <references count="1">
          <reference field="4294967294" count="1" selected="0">
            <x v="2"/>
          </reference>
        </references>
      </pivotArea>
    </format>
    <format dxfId="7">
      <pivotArea dataOnly="0" labelOnly="1" outline="0" fieldPosition="0">
        <references count="1">
          <reference field="4294967294" count="1">
            <x v="2"/>
          </reference>
        </references>
      </pivotArea>
    </format>
    <format dxfId="6">
      <pivotArea outline="0" collapsedLevelsAreSubtotals="1" fieldPosition="0">
        <references count="1">
          <reference field="4294967294" count="1" selected="0">
            <x v="5"/>
          </reference>
        </references>
      </pivotArea>
    </format>
    <format dxfId="5">
      <pivotArea dataOnly="0" labelOnly="1" outline="0" fieldPosition="0">
        <references count="1">
          <reference field="4294967294"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D23698-A821-3E49-B8B4-031551DC5D0B}" name="Sum Of Operating Profit By Year"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26:B931" firstHeaderRow="1" firstDataRow="1" firstDataCol="1" rowPageCount="1" colPageCount="1"/>
  <pivotFields count="18">
    <pivotField showAll="0"/>
    <pivotField axis="axisPage" multipleItemSelectionAllowed="1" showAll="0">
      <items count="431">
        <item h="1" x="266"/>
        <item h="1" x="249"/>
        <item h="1" x="28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50"/>
        <item h="1" x="251"/>
        <item h="1" x="252"/>
        <item h="1" x="253"/>
        <item h="1" x="254"/>
        <item h="1" x="255"/>
        <item h="1" x="256"/>
        <item h="1" x="257"/>
        <item h="1" x="258"/>
        <item h="1" x="259"/>
        <item h="1" x="260"/>
        <item h="1" x="261"/>
        <item h="1" x="262"/>
        <item h="1" x="263"/>
        <item h="1" x="264"/>
        <item h="1" x="265"/>
        <item h="1" x="267"/>
        <item h="1" x="268"/>
        <item h="1" x="269"/>
        <item h="1" x="270"/>
        <item h="1" x="271"/>
        <item h="1" x="272"/>
        <item h="1" x="273"/>
        <item h="1" x="274"/>
        <item h="1" x="275"/>
        <item h="1" x="276"/>
        <item h="1" x="277"/>
        <item h="1" x="278"/>
        <item h="1" x="279"/>
        <item h="1" x="280"/>
        <item h="1" x="281"/>
        <item h="1" x="282"/>
        <item h="1" x="283"/>
        <item h="1" x="284"/>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t="default"/>
      </items>
    </pivotField>
    <pivotField showAll="0">
      <items count="5">
        <item x="0"/>
        <item x="1"/>
        <item x="2"/>
        <item x="3"/>
        <item t="default"/>
      </items>
    </pivotField>
    <pivotField numFmtId="14" showAll="0">
      <items count="15">
        <item x="0"/>
        <item x="1"/>
        <item x="2"/>
        <item x="3"/>
        <item x="4"/>
        <item x="5"/>
        <item x="6"/>
        <item x="7"/>
        <item x="8"/>
        <item x="9"/>
        <item x="10"/>
        <item x="11"/>
        <item x="12"/>
        <item x="13"/>
        <item t="default"/>
      </items>
    </pivotField>
    <pivotField numFmtId="6" showAll="0"/>
    <pivotField showAll="0"/>
    <pivotField numFmtId="6" showAll="0"/>
    <pivotField numFmtId="2" showAll="0"/>
    <pivotField showAll="0"/>
    <pivotField showAll="0"/>
    <pivotField showAll="0"/>
    <pivotField numFmtId="6" showAll="0"/>
    <pivotField dataField="1" numFmtId="6" showAll="0"/>
    <pivotField numFmtId="164" showAll="0"/>
    <pivotField showAll="0"/>
    <pivotField showAll="0"/>
    <pivotField showAll="0">
      <items count="7">
        <item sd="0" x="0"/>
        <item sd="0" x="1"/>
        <item sd="0" x="2"/>
        <item sd="0" x="3"/>
        <item sd="0" x="4"/>
        <item sd="0" x="5"/>
        <item t="default"/>
      </items>
    </pivotField>
    <pivotField axis="axisRow" showAll="0">
      <items count="18">
        <item sd="0" x="0"/>
        <item sd="0" x="1"/>
        <item sd="0" x="2"/>
        <item sd="0" x="3"/>
        <item sd="0" x="4"/>
        <item sd="0" x="5"/>
        <item sd="0" x="6"/>
        <item sd="0" x="7"/>
        <item sd="0" x="8"/>
        <item sd="0" x="9"/>
        <item sd="0" x="10"/>
        <item sd="0" x="11"/>
        <item sd="0" x="12"/>
        <item sd="0" x="13"/>
        <item sd="0" x="14"/>
        <item sd="0" x="15"/>
        <item sd="0" x="16"/>
        <item t="default"/>
      </items>
    </pivotField>
  </pivotFields>
  <rowFields count="1">
    <field x="17"/>
  </rowFields>
  <rowItems count="5">
    <i>
      <x v="11"/>
    </i>
    <i>
      <x v="12"/>
    </i>
    <i>
      <x v="13"/>
    </i>
    <i>
      <x v="14"/>
    </i>
    <i t="grand">
      <x/>
    </i>
  </rowItems>
  <colItems count="1">
    <i/>
  </colItems>
  <pageFields count="1">
    <pageField fld="1" hier="-1"/>
  </pageFields>
  <dataFields count="1">
    <dataField name="Sum of Operating Profit" fld="12" baseField="0" baseItem="0"/>
  </dataFields>
  <formats count="2">
    <format dxfId="3">
      <pivotArea dataOnly="0" labelOnly="1" outline="0" axis="axisValues" fieldPosition="0"/>
    </format>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010E09-D45C-0B4C-A735-68140EE62FA9}" name="GICS Sector Average Total Reveune &amp;Gross Prorfit 2014-20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908:K922" firstHeaderRow="1" firstDataRow="3" firstDataCol="1"/>
  <pivotFields count="17">
    <pivotField showAll="0" sortType="ascending">
      <items count="431">
        <item x="249"/>
        <item x="285"/>
        <item x="26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50"/>
        <item x="251"/>
        <item x="252"/>
        <item x="253"/>
        <item x="254"/>
        <item x="255"/>
        <item x="256"/>
        <item x="257"/>
        <item x="258"/>
        <item x="259"/>
        <item x="260"/>
        <item x="261"/>
        <item x="262"/>
        <item x="263"/>
        <item x="264"/>
        <item x="265"/>
        <item x="267"/>
        <item x="268"/>
        <item x="269"/>
        <item x="270"/>
        <item x="271"/>
        <item x="272"/>
        <item x="273"/>
        <item x="274"/>
        <item x="275"/>
        <item x="276"/>
        <item x="277"/>
        <item x="278"/>
        <item x="279"/>
        <item x="280"/>
        <item x="281"/>
        <item x="282"/>
        <item x="283"/>
        <item x="284"/>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t="default"/>
      </items>
    </pivotField>
    <pivotField showAll="0">
      <items count="5">
        <item x="0"/>
        <item x="1"/>
        <item x="2"/>
        <item x="3"/>
        <item t="default"/>
      </items>
    </pivotField>
    <pivotField numFmtId="14" showAll="0">
      <items count="15">
        <item x="0"/>
        <item x="1"/>
        <item x="2"/>
        <item x="3"/>
        <item x="4"/>
        <item x="5"/>
        <item x="6"/>
        <item x="7"/>
        <item x="8"/>
        <item x="9"/>
        <item x="10"/>
        <item x="11"/>
        <item x="12"/>
        <item x="13"/>
        <item t="default"/>
      </items>
    </pivotField>
    <pivotField dataField="1" numFmtId="6" showAll="0">
      <items count="1691">
        <item x="350"/>
        <item x="349"/>
        <item x="351"/>
        <item x="352"/>
        <item x="571"/>
        <item x="977"/>
        <item x="1150"/>
        <item x="572"/>
        <item x="539"/>
        <item x="1574"/>
        <item x="540"/>
        <item x="978"/>
        <item x="635"/>
        <item x="573"/>
        <item x="636"/>
        <item x="1500"/>
        <item x="637"/>
        <item x="1501"/>
        <item x="1460"/>
        <item x="1151"/>
        <item x="574"/>
        <item x="865"/>
        <item x="981"/>
        <item x="638"/>
        <item x="1502"/>
        <item x="866"/>
        <item x="1568"/>
        <item x="1503"/>
        <item x="1152"/>
        <item x="1461"/>
        <item x="60"/>
        <item x="1569"/>
        <item x="541"/>
        <item x="61"/>
        <item x="63"/>
        <item x="62"/>
        <item x="979"/>
        <item x="867"/>
        <item x="1570"/>
        <item x="1153"/>
        <item x="982"/>
        <item x="1575"/>
        <item x="980"/>
        <item x="1571"/>
        <item x="983"/>
        <item x="1274"/>
        <item x="868"/>
        <item x="1312"/>
        <item x="542"/>
        <item x="333"/>
        <item x="1573"/>
        <item x="1462"/>
        <item x="447"/>
        <item x="929"/>
        <item x="861"/>
        <item x="984"/>
        <item x="1345"/>
        <item x="793"/>
        <item x="1289"/>
        <item x="1170"/>
        <item x="1169"/>
        <item x="336"/>
        <item x="543"/>
        <item x="1309"/>
        <item x="1346"/>
        <item x="68"/>
        <item x="794"/>
        <item x="1171"/>
        <item x="930"/>
        <item x="546"/>
        <item x="619"/>
        <item x="1564"/>
        <item x="801"/>
        <item x="1172"/>
        <item x="932"/>
        <item x="1642"/>
        <item x="862"/>
        <item x="544"/>
        <item x="931"/>
        <item x="603"/>
        <item x="448"/>
        <item x="795"/>
        <item x="1463"/>
        <item x="620"/>
        <item x="1347"/>
        <item x="1572"/>
        <item x="621"/>
        <item x="1290"/>
        <item x="88"/>
        <item x="1118"/>
        <item x="622"/>
        <item x="456"/>
        <item x="1115"/>
        <item x="724"/>
        <item x="69"/>
        <item x="1001"/>
        <item x="457"/>
        <item x="341"/>
        <item x="1565"/>
        <item x="796"/>
        <item x="1437"/>
        <item x="449"/>
        <item x="1639"/>
        <item x="753"/>
        <item x="863"/>
        <item x="458"/>
        <item x="1348"/>
        <item x="455"/>
        <item x="545"/>
        <item x="1275"/>
        <item x="342"/>
        <item x="604"/>
        <item x="334"/>
        <item x="1566"/>
        <item x="527"/>
        <item x="450"/>
        <item x="719"/>
        <item x="1291"/>
        <item x="1393"/>
        <item x="1480"/>
        <item x="343"/>
        <item x="398"/>
        <item x="395"/>
        <item x="864"/>
        <item x="725"/>
        <item x="1310"/>
        <item x="1492"/>
        <item x="1584"/>
        <item x="226"/>
        <item x="1116"/>
        <item x="534"/>
        <item x="531"/>
        <item x="802"/>
        <item x="523"/>
        <item x="555"/>
        <item x="1585"/>
        <item x="1369"/>
        <item x="605"/>
        <item x="1428"/>
        <item x="1002"/>
        <item x="533"/>
        <item x="70"/>
        <item x="344"/>
        <item x="1586"/>
        <item x="606"/>
        <item x="1640"/>
        <item x="723"/>
        <item x="1033"/>
        <item x="726"/>
        <item x="1587"/>
        <item x="1311"/>
        <item x="556"/>
        <item x="1292"/>
        <item x="1045"/>
        <item x="1481"/>
        <item x="1567"/>
        <item x="86"/>
        <item x="84"/>
        <item x="499"/>
        <item x="162"/>
        <item x="1207"/>
        <item x="1223"/>
        <item x="85"/>
        <item x="826"/>
        <item x="227"/>
        <item x="1370"/>
        <item x="1003"/>
        <item x="524"/>
        <item x="1034"/>
        <item x="1224"/>
        <item x="1651"/>
        <item x="335"/>
        <item x="1004"/>
        <item x="889"/>
        <item x="71"/>
        <item x="1685"/>
        <item x="1654"/>
        <item x="803"/>
        <item x="1504"/>
        <item x="1531"/>
        <item x="89"/>
        <item x="1225"/>
        <item x="87"/>
        <item x="1046"/>
        <item x="1226"/>
        <item x="825"/>
        <item x="41"/>
        <item x="1683"/>
        <item x="1117"/>
        <item x="1394"/>
        <item x="1560"/>
        <item x="500"/>
        <item x="1353"/>
        <item x="40"/>
        <item x="1561"/>
        <item x="396"/>
        <item x="557"/>
        <item x="1493"/>
        <item x="904"/>
        <item x="1684"/>
        <item x="901"/>
        <item x="1530"/>
        <item x="1429"/>
        <item x="675"/>
        <item x="1653"/>
        <item x="1081"/>
        <item x="1652"/>
        <item x="827"/>
        <item x="528"/>
        <item x="532"/>
        <item x="163"/>
        <item x="73"/>
        <item x="1083"/>
        <item x="228"/>
        <item x="804"/>
        <item x="654"/>
        <item x="903"/>
        <item x="1641"/>
        <item x="651"/>
        <item x="250"/>
        <item x="501"/>
        <item x="1528"/>
        <item x="525"/>
        <item x="74"/>
        <item x="1482"/>
        <item x="1682"/>
        <item x="1047"/>
        <item x="1529"/>
        <item x="1082"/>
        <item x="652"/>
        <item x="229"/>
        <item x="742"/>
        <item x="558"/>
        <item x="1562"/>
        <item x="43"/>
        <item x="1563"/>
        <item x="1084"/>
        <item x="42"/>
        <item x="1576"/>
        <item x="72"/>
        <item x="1427"/>
        <item x="743"/>
        <item x="1354"/>
        <item x="653"/>
        <item x="676"/>
        <item x="1371"/>
        <item x="1556"/>
        <item x="902"/>
        <item x="90"/>
        <item x="307"/>
        <item x="1276"/>
        <item x="529"/>
        <item x="1438"/>
        <item x="684"/>
        <item x="28"/>
        <item x="397"/>
        <item x="502"/>
        <item x="1424"/>
        <item x="1355"/>
        <item x="306"/>
        <item x="1505"/>
        <item x="1662"/>
        <item x="1425"/>
        <item x="828"/>
        <item x="744"/>
        <item x="164"/>
        <item x="1430"/>
        <item x="683"/>
        <item x="1048"/>
        <item x="526"/>
        <item x="1397"/>
        <item x="1009"/>
        <item x="1426"/>
        <item x="530"/>
        <item x="1557"/>
        <item x="1577"/>
        <item x="677"/>
        <item x="1483"/>
        <item x="1092"/>
        <item x="1524"/>
        <item x="1385"/>
        <item x="761"/>
        <item x="871"/>
        <item x="308"/>
        <item x="1208"/>
        <item x="686"/>
        <item x="797"/>
        <item x="745"/>
        <item x="869"/>
        <item x="720"/>
        <item x="154"/>
        <item x="29"/>
        <item x="251"/>
        <item x="685"/>
        <item x="708"/>
        <item x="108"/>
        <item x="155"/>
        <item x="678"/>
        <item x="262"/>
        <item x="383"/>
        <item x="274"/>
        <item x="1661"/>
        <item x="1659"/>
        <item x="870"/>
        <item x="1540"/>
        <item x="1660"/>
        <item x="798"/>
        <item x="709"/>
        <item x="1035"/>
        <item x="309"/>
        <item x="1010"/>
        <item x="872"/>
        <item x="1372"/>
        <item x="1301"/>
        <item x="1558"/>
        <item x="821"/>
        <item x="824"/>
        <item x="156"/>
        <item x="1356"/>
        <item x="1099"/>
        <item x="800"/>
        <item x="762"/>
        <item x="822"/>
        <item x="707"/>
        <item x="764"/>
        <item x="194"/>
        <item x="1541"/>
        <item x="357"/>
        <item x="1439"/>
        <item x="763"/>
        <item x="91"/>
        <item x="1494"/>
        <item x="1525"/>
        <item x="799"/>
        <item x="941"/>
        <item x="1542"/>
        <item x="1100"/>
        <item x="823"/>
        <item x="632"/>
        <item x="1400"/>
        <item x="587"/>
        <item x="384"/>
        <item x="710"/>
        <item x="157"/>
        <item x="752"/>
        <item x="1431"/>
        <item x="1097"/>
        <item x="275"/>
        <item x="310"/>
        <item x="1543"/>
        <item x="1349"/>
        <item x="1302"/>
        <item x="1506"/>
        <item x="944"/>
        <item x="1395"/>
        <item x="633"/>
        <item x="385"/>
        <item x="634"/>
        <item x="942"/>
        <item x="1578"/>
        <item x="1396"/>
        <item x="165"/>
        <item x="1102"/>
        <item x="276"/>
        <item x="1239"/>
        <item x="721"/>
        <item x="640"/>
        <item x="890"/>
        <item x="1526"/>
        <item x="195"/>
        <item x="579"/>
        <item x="96"/>
        <item x="1011"/>
        <item x="943"/>
        <item x="109"/>
        <item x="639"/>
        <item x="1398"/>
        <item x="1101"/>
        <item x="750"/>
        <item x="641"/>
        <item x="277"/>
        <item x="263"/>
        <item x="631"/>
        <item x="909"/>
        <item x="196"/>
        <item x="386"/>
        <item x="31"/>
        <item x="1559"/>
        <item x="30"/>
        <item x="1579"/>
        <item x="1527"/>
        <item x="1240"/>
        <item x="910"/>
        <item x="1012"/>
        <item x="1098"/>
        <item x="1241"/>
        <item x="1350"/>
        <item x="1453"/>
        <item x="1242"/>
        <item x="252"/>
        <item x="1036"/>
        <item x="1303"/>
        <item x="1422"/>
        <item x="484"/>
        <item x="1176"/>
        <item x="642"/>
        <item x="1304"/>
        <item x="1189"/>
        <item x="1452"/>
        <item x="1351"/>
        <item x="97"/>
        <item x="949"/>
        <item x="1411"/>
        <item x="1454"/>
        <item x="1188"/>
        <item x="36"/>
        <item x="75"/>
        <item x="1669"/>
        <item x="253"/>
        <item x="588"/>
        <item x="1352"/>
        <item x="197"/>
        <item x="751"/>
        <item x="580"/>
        <item x="1455"/>
        <item x="722"/>
        <item x="911"/>
        <item x="1666"/>
        <item x="1174"/>
        <item x="1444"/>
        <item x="483"/>
        <item x="1175"/>
        <item x="1173"/>
        <item x="1667"/>
        <item x="581"/>
        <item x="1025"/>
        <item x="313"/>
        <item x="1190"/>
        <item x="1668"/>
        <item x="912"/>
        <item x="1507"/>
        <item x="809"/>
        <item x="1410"/>
        <item x="582"/>
        <item x="1495"/>
        <item x="99"/>
        <item x="1337"/>
        <item x="630"/>
        <item x="589"/>
        <item x="98"/>
        <item x="1445"/>
        <item x="1399"/>
        <item x="833"/>
        <item x="24"/>
        <item x="365"/>
        <item x="358"/>
        <item x="1028"/>
        <item x="1638"/>
        <item x="704"/>
        <item x="703"/>
        <item x="110"/>
        <item x="1209"/>
        <item x="1447"/>
        <item x="311"/>
        <item x="294"/>
        <item x="921"/>
        <item x="1029"/>
        <item x="1143"/>
        <item x="1421"/>
        <item x="25"/>
        <item x="1321"/>
        <item x="1409"/>
        <item x="811"/>
        <item x="372"/>
        <item x="1026"/>
        <item x="1420"/>
        <item x="1338"/>
        <item x="810"/>
        <item x="1030"/>
        <item x="1285"/>
        <item x="371"/>
        <item x="1592"/>
        <item x="1446"/>
        <item x="366"/>
        <item x="1361"/>
        <item x="705"/>
        <item x="1142"/>
        <item x="136"/>
        <item x="1031"/>
        <item x="699"/>
        <item x="1235"/>
        <item x="269"/>
        <item x="37"/>
        <item x="845"/>
        <item x="891"/>
        <item x="1111"/>
        <item x="1324"/>
        <item x="486"/>
        <item x="146"/>
        <item x="1027"/>
        <item x="1032"/>
        <item x="264"/>
        <item x="611"/>
        <item x="706"/>
        <item x="1678"/>
        <item x="337"/>
        <item x="373"/>
        <item x="1322"/>
        <item x="312"/>
        <item x="485"/>
        <item x="1593"/>
        <item x="295"/>
        <item x="1631"/>
        <item x="1362"/>
        <item x="1686"/>
        <item x="629"/>
        <item x="590"/>
        <item x="145"/>
        <item x="950"/>
        <item x="1089"/>
        <item x="1077"/>
        <item x="137"/>
        <item x="1672"/>
        <item x="1679"/>
        <item x="847"/>
        <item x="711"/>
        <item x="834"/>
        <item x="76"/>
        <item x="147"/>
        <item x="1468"/>
        <item x="846"/>
        <item x="1680"/>
        <item x="1671"/>
        <item x="1144"/>
        <item x="812"/>
        <item x="1286"/>
        <item x="892"/>
        <item x="1079"/>
        <item x="268"/>
        <item x="644"/>
        <item x="1688"/>
        <item x="567"/>
        <item x="111"/>
        <item x="645"/>
        <item x="1687"/>
        <item x="26"/>
        <item x="265"/>
        <item x="612"/>
        <item x="1078"/>
        <item x="144"/>
        <item x="848"/>
        <item x="1210"/>
        <item x="1386"/>
        <item x="1363"/>
        <item x="628"/>
        <item x="1423"/>
        <item x="1689"/>
        <item x="374"/>
        <item x="296"/>
        <item x="1323"/>
        <item x="627"/>
        <item x="1673"/>
        <item x="338"/>
        <item x="1670"/>
        <item x="1080"/>
        <item x="1594"/>
        <item x="1632"/>
        <item x="1145"/>
        <item x="643"/>
        <item x="770"/>
        <item x="1095"/>
        <item x="837"/>
        <item x="777"/>
        <item x="922"/>
        <item x="613"/>
        <item x="1325"/>
        <item x="771"/>
        <item x="1287"/>
        <item x="769"/>
        <item x="1096"/>
        <item x="836"/>
        <item x="271"/>
        <item x="297"/>
        <item x="835"/>
        <item x="1635"/>
        <item x="77"/>
        <item x="1469"/>
        <item x="778"/>
        <item x="1328"/>
        <item x="339"/>
        <item x="1288"/>
        <item x="614"/>
        <item x="340"/>
        <item x="951"/>
        <item x="1184"/>
        <item x="1364"/>
        <item x="273"/>
        <item x="1633"/>
        <item x="1091"/>
        <item x="38"/>
        <item x="1090"/>
        <item x="712"/>
        <item x="272"/>
        <item x="138"/>
        <item x="700"/>
        <item x="1436"/>
        <item x="779"/>
        <item x="78"/>
        <item x="359"/>
        <item x="1191"/>
        <item x="780"/>
        <item x="1637"/>
        <item x="267"/>
        <item x="1626"/>
        <item x="1112"/>
        <item x="1146"/>
        <item x="270"/>
        <item x="303"/>
        <item x="1326"/>
        <item x="1072"/>
        <item x="302"/>
        <item x="439"/>
        <item x="1634"/>
        <item x="1624"/>
        <item x="1137"/>
        <item x="139"/>
        <item x="646"/>
        <item x="738"/>
        <item x="838"/>
        <item x="79"/>
        <item x="1147"/>
        <item x="1625"/>
        <item x="1342"/>
        <item x="1636"/>
        <item x="304"/>
        <item x="1623"/>
        <item x="917"/>
        <item x="1219"/>
        <item x="1343"/>
        <item x="996"/>
        <item x="1123"/>
        <item x="1470"/>
        <item x="1148"/>
        <item x="713"/>
        <item x="1339"/>
        <item x="305"/>
        <item x="568"/>
        <item x="44"/>
        <item x="1021"/>
        <item x="607"/>
        <item x="918"/>
        <item x="1220"/>
        <item x="45"/>
        <item x="27"/>
        <item x="150"/>
        <item x="1300"/>
        <item x="952"/>
        <item x="1341"/>
        <item x="739"/>
        <item x="1327"/>
        <item x="1149"/>
        <item x="1263"/>
        <item x="467"/>
        <item x="1595"/>
        <item x="913"/>
        <item x="153"/>
        <item x="1221"/>
        <item x="1627"/>
        <item x="563"/>
        <item x="741"/>
        <item x="463"/>
        <item x="1681"/>
        <item x="919"/>
        <item x="995"/>
        <item x="1387"/>
        <item x="714"/>
        <item x="1259"/>
        <item x="46"/>
        <item x="608"/>
        <item x="564"/>
        <item x="47"/>
        <item x="266"/>
        <item x="464"/>
        <item x="1136"/>
        <item x="151"/>
        <item x="701"/>
        <item x="839"/>
        <item x="1125"/>
        <item x="615"/>
        <item x="1161"/>
        <item x="840"/>
        <item x="4"/>
        <item x="1471"/>
        <item x="740"/>
        <item x="427"/>
        <item x="440"/>
        <item x="535"/>
        <item x="465"/>
        <item x="468"/>
        <item x="1124"/>
        <item x="1299"/>
        <item x="1126"/>
        <item x="962"/>
        <item x="1135"/>
        <item x="152"/>
        <item x="1134"/>
        <item x="1297"/>
        <item x="961"/>
        <item x="127"/>
        <item x="441"/>
        <item x="321"/>
        <item x="1264"/>
        <item x="609"/>
        <item x="1277"/>
        <item x="993"/>
        <item x="39"/>
        <item x="466"/>
        <item x="1238"/>
        <item x="320"/>
        <item x="994"/>
        <item x="5"/>
        <item x="258"/>
        <item x="442"/>
        <item x="616"/>
        <item x="246"/>
        <item x="1388"/>
        <item x="1340"/>
        <item x="565"/>
        <item x="318"/>
        <item x="1279"/>
        <item x="610"/>
        <item x="1649"/>
        <item x="566"/>
        <item x="1298"/>
        <item x="733"/>
        <item x="1278"/>
        <item x="781"/>
        <item x="1162"/>
        <item x="360"/>
        <item x="569"/>
        <item x="923"/>
        <item x="989"/>
        <item x="469"/>
        <item x="963"/>
        <item x="1332"/>
        <item x="1113"/>
        <item x="1280"/>
        <item x="1185"/>
        <item x="462"/>
        <item x="148"/>
        <item x="1613"/>
        <item x="1408"/>
        <item x="702"/>
        <item x="206"/>
        <item x="470"/>
        <item x="1293"/>
        <item x="817"/>
        <item x="461"/>
        <item x="1236"/>
        <item x="990"/>
        <item x="1331"/>
        <item x="1237"/>
        <item x="1630"/>
        <item x="818"/>
        <item x="991"/>
        <item x="219"/>
        <item x="424"/>
        <item x="782"/>
        <item x="617"/>
        <item x="459"/>
        <item x="1060"/>
        <item x="319"/>
        <item x="247"/>
        <item x="924"/>
        <item x="1163"/>
        <item x="1647"/>
        <item x="218"/>
        <item x="1628"/>
        <item x="1248"/>
        <item x="1109"/>
        <item x="536"/>
        <item x="379"/>
        <item x="1022"/>
        <item x="992"/>
        <item x="1615"/>
        <item x="220"/>
        <item x="423"/>
        <item x="328"/>
        <item x="784"/>
        <item x="451"/>
        <item x="1629"/>
        <item x="1296"/>
        <item x="618"/>
        <item x="783"/>
        <item x="425"/>
        <item x="222"/>
        <item x="1294"/>
        <item x="325"/>
        <item x="772"/>
        <item x="221"/>
        <item x="1612"/>
        <item x="426"/>
        <item x="92"/>
        <item x="67"/>
        <item x="819"/>
        <item x="1648"/>
        <item x="1266"/>
        <item x="820"/>
        <item x="1295"/>
        <item x="1614"/>
        <item x="1222"/>
        <item x="1250"/>
        <item x="259"/>
        <item x="1281"/>
        <item x="1329"/>
        <item x="1093"/>
        <item x="1110"/>
        <item x="537"/>
        <item x="1265"/>
        <item x="1330"/>
        <item x="460"/>
        <item x="1157"/>
        <item x="914"/>
        <item x="1023"/>
        <item x="953"/>
        <item x="1344"/>
        <item x="663"/>
        <item x="452"/>
        <item x="1249"/>
        <item x="131"/>
        <item x="583"/>
        <item x="538"/>
        <item x="1282"/>
        <item x="356"/>
        <item x="1164"/>
        <item x="213"/>
        <item x="1262"/>
        <item x="224"/>
        <item x="428"/>
        <item x="353"/>
        <item x="198"/>
        <item x="1024"/>
        <item x="1283"/>
        <item x="355"/>
        <item x="511"/>
        <item x="326"/>
        <item x="322"/>
        <item x="286"/>
        <item x="475"/>
        <item x="1260"/>
        <item x="964"/>
        <item x="1261"/>
        <item x="487"/>
        <item x="354"/>
        <item x="1284"/>
        <item x="223"/>
        <item x="973"/>
        <item x="1108"/>
        <item x="1313"/>
        <item x="1186"/>
        <item x="199"/>
        <item x="211"/>
        <item x="1380"/>
        <item x="212"/>
        <item x="489"/>
        <item x="1378"/>
        <item x="453"/>
        <item x="920"/>
        <item x="130"/>
        <item x="1379"/>
        <item x="210"/>
        <item x="765"/>
        <item x="522"/>
        <item x="570"/>
        <item x="488"/>
        <item x="1314"/>
        <item x="1114"/>
        <item x="380"/>
        <item x="1059"/>
        <item x="773"/>
        <item x="691"/>
        <item x="490"/>
        <item x="415"/>
        <item x="1405"/>
        <item x="64"/>
        <item x="248"/>
        <item x="1058"/>
        <item x="225"/>
        <item x="93"/>
        <item x="1085"/>
        <item x="287"/>
        <item x="665"/>
        <item x="1315"/>
        <item x="166"/>
        <item x="1187"/>
        <item x="327"/>
        <item x="260"/>
        <item x="767"/>
        <item x="1203"/>
        <item x="1650"/>
        <item x="766"/>
        <item x="512"/>
        <item x="416"/>
        <item x="1316"/>
        <item x="666"/>
        <item x="179"/>
        <item x="1094"/>
        <item x="692"/>
        <item x="974"/>
        <item x="915"/>
        <item x="167"/>
        <item x="768"/>
        <item x="135"/>
        <item x="513"/>
        <item x="954"/>
        <item x="1333"/>
        <item x="774"/>
        <item x="417"/>
        <item x="1373"/>
        <item x="514"/>
        <item x="94"/>
        <item x="975"/>
        <item x="1406"/>
        <item x="655"/>
        <item x="207"/>
        <item x="664"/>
        <item x="1305"/>
        <item x="7"/>
        <item x="288"/>
        <item x="1192"/>
        <item x="205"/>
        <item x="6"/>
        <item x="1133"/>
        <item x="134"/>
        <item x="1620"/>
        <item x="1407"/>
        <item x="1107"/>
        <item x="693"/>
        <item x="181"/>
        <item x="694"/>
        <item x="1057"/>
        <item x="188"/>
        <item x="418"/>
        <item x="956"/>
        <item x="1643"/>
        <item x="132"/>
        <item x="507"/>
        <item x="1154"/>
        <item x="1334"/>
        <item x="168"/>
        <item x="1306"/>
        <item x="1376"/>
        <item x="104"/>
        <item x="381"/>
        <item x="200"/>
        <item x="551"/>
        <item x="66"/>
        <item x="189"/>
        <item x="1513"/>
        <item x="775"/>
        <item x="65"/>
        <item x="479"/>
        <item x="1194"/>
        <item x="133"/>
        <item x="905"/>
        <item x="928"/>
        <item x="1204"/>
        <item x="1132"/>
        <item x="1512"/>
        <item x="1514"/>
        <item x="187"/>
        <item x="1374"/>
        <item x="776"/>
        <item x="169"/>
        <item x="955"/>
        <item x="180"/>
        <item x="1515"/>
        <item x="186"/>
        <item x="208"/>
        <item x="906"/>
        <item x="976"/>
        <item x="509"/>
        <item x="1401"/>
        <item x="429"/>
        <item x="95"/>
        <item x="1071"/>
        <item x="249"/>
        <item x="323"/>
        <item x="1544"/>
        <item x="1193"/>
        <item x="1389"/>
        <item x="182"/>
        <item x="1644"/>
        <item x="916"/>
        <item x="881"/>
        <item x="844"/>
        <item x="508"/>
        <item x="927"/>
        <item x="1646"/>
        <item x="1375"/>
        <item x="1307"/>
        <item x="370"/>
        <item x="1621"/>
        <item x="1335"/>
        <item x="1384"/>
        <item x="1391"/>
        <item x="656"/>
        <item x="1267"/>
        <item x="261"/>
        <item x="105"/>
        <item x="1377"/>
        <item x="1130"/>
        <item x="510"/>
        <item x="1070"/>
        <item x="1390"/>
        <item x="1336"/>
        <item x="282"/>
        <item x="1218"/>
        <item x="1432"/>
        <item x="552"/>
        <item x="1392"/>
        <item x="1545"/>
        <item x="926"/>
        <item x="209"/>
        <item x="907"/>
        <item x="183"/>
        <item x="554"/>
        <item x="506"/>
        <item x="1131"/>
        <item x="233"/>
        <item x="519"/>
        <item x="402"/>
        <item x="1645"/>
        <item x="476"/>
        <item x="1536"/>
        <item x="369"/>
        <item x="1402"/>
        <item x="985"/>
        <item x="841"/>
        <item x="231"/>
        <item x="491"/>
        <item x="503"/>
        <item x="1155"/>
        <item x="184"/>
        <item x="732"/>
        <item x="1037"/>
        <item x="1268"/>
        <item x="232"/>
        <item x="1308"/>
        <item x="1205"/>
        <item x="1069"/>
        <item x="1433"/>
        <item x="367"/>
        <item x="498"/>
        <item x="185"/>
        <item x="1489"/>
        <item x="843"/>
        <item x="1247"/>
        <item x="853"/>
        <item x="908"/>
        <item x="430"/>
        <item x="1156"/>
        <item x="482"/>
        <item x="107"/>
        <item x="1485"/>
        <item x="1434"/>
        <item x="1488"/>
        <item x="1435"/>
        <item x="731"/>
        <item x="1038"/>
        <item x="1269"/>
        <item x="1546"/>
        <item x="106"/>
        <item x="278"/>
        <item x="495"/>
        <item x="1547"/>
        <item x="1206"/>
        <item x="1088"/>
        <item x="382"/>
        <item x="401"/>
        <item x="584"/>
        <item x="1168"/>
        <item x="201"/>
        <item x="1551"/>
        <item x="553"/>
        <item x="1456"/>
        <item x="854"/>
        <item x="497"/>
        <item x="882"/>
        <item x="504"/>
        <item x="368"/>
        <item x="126"/>
        <item x="842"/>
        <item x="1537"/>
        <item x="1217"/>
        <item x="1403"/>
        <item x="283"/>
        <item x="281"/>
        <item x="986"/>
        <item x="477"/>
        <item x="1484"/>
        <item x="399"/>
        <item x="1040"/>
        <item x="1600"/>
        <item x="496"/>
        <item x="1039"/>
        <item x="1610"/>
        <item x="1591"/>
        <item x="1487"/>
        <item x="671"/>
        <item x="1215"/>
        <item x="1486"/>
        <item x="880"/>
        <item x="1675"/>
        <item x="1457"/>
        <item x="1677"/>
        <item x="925"/>
        <item x="400"/>
        <item x="481"/>
        <item x="1216"/>
        <item x="149"/>
        <item x="492"/>
        <item x="1550"/>
        <item x="1676"/>
        <item x="831"/>
        <item x="505"/>
        <item x="1491"/>
        <item x="230"/>
        <item x="284"/>
        <item x="285"/>
        <item x="1056"/>
        <item x="855"/>
        <item x="860"/>
        <item x="494"/>
        <item x="832"/>
        <item x="1611"/>
        <item x="1404"/>
        <item x="1674"/>
        <item x="1382"/>
        <item x="1383"/>
        <item x="478"/>
        <item x="1549"/>
        <item x="1548"/>
        <item x="987"/>
        <item x="1490"/>
        <item x="1538"/>
        <item x="178"/>
        <item x="1608"/>
        <item x="1609"/>
        <item x="877"/>
        <item x="672"/>
        <item x="829"/>
        <item x="1622"/>
        <item x="1601"/>
        <item x="857"/>
        <item x="1103"/>
        <item x="1243"/>
        <item x="883"/>
        <item x="493"/>
        <item x="1381"/>
        <item x="879"/>
        <item x="856"/>
        <item x="830"/>
        <item x="988"/>
        <item x="520"/>
        <item x="518"/>
        <item x="1590"/>
        <item x="859"/>
        <item x="128"/>
        <item x="1246"/>
        <item x="1129"/>
        <item x="1245"/>
        <item x="125"/>
        <item x="1244"/>
        <item x="858"/>
        <item x="49"/>
        <item x="1053"/>
        <item x="1317"/>
        <item x="600"/>
        <item x="48"/>
        <item x="1055"/>
        <item x="602"/>
        <item x="601"/>
        <item x="443"/>
        <item x="1539"/>
        <item x="1589"/>
        <item x="1159"/>
        <item x="1104"/>
        <item x="884"/>
        <item x="690"/>
        <item x="445"/>
        <item x="599"/>
        <item x="674"/>
        <item x="1158"/>
        <item x="673"/>
        <item x="1588"/>
        <item x="1602"/>
        <item x="1160"/>
        <item x="254"/>
        <item x="454"/>
        <item x="444"/>
        <item x="1180"/>
        <item x="679"/>
        <item x="256"/>
        <item x="1603"/>
        <item x="204"/>
        <item x="682"/>
        <item x="1054"/>
        <item x="594"/>
        <item x="216"/>
        <item x="255"/>
        <item x="698"/>
        <item x="419"/>
        <item x="301"/>
        <item x="680"/>
        <item x="1087"/>
        <item x="878"/>
        <item x="517"/>
        <item x="1234"/>
        <item x="1233"/>
        <item x="547"/>
        <item x="1086"/>
        <item x="50"/>
        <item x="215"/>
        <item x="257"/>
        <item x="124"/>
        <item x="681"/>
        <item x="1141"/>
        <item x="689"/>
        <item x="1318"/>
        <item x="51"/>
        <item x="1357"/>
        <item x="217"/>
        <item x="662"/>
        <item x="1177"/>
        <item x="1231"/>
        <item x="446"/>
        <item x="1182"/>
        <item x="1232"/>
        <item x="1458"/>
        <item x="1459"/>
        <item x="1105"/>
        <item x="1211"/>
        <item x="298"/>
        <item x="1358"/>
        <item x="1181"/>
        <item x="1127"/>
        <item x="300"/>
        <item x="314"/>
        <item x="299"/>
        <item x="1106"/>
        <item x="1360"/>
        <item x="420"/>
        <item x="317"/>
        <item x="116"/>
        <item x="214"/>
        <item x="661"/>
        <item x="1183"/>
        <item x="957"/>
        <item x="516"/>
        <item x="659"/>
        <item x="378"/>
        <item x="660"/>
        <item x="471"/>
        <item x="585"/>
        <item x="242"/>
        <item x="591"/>
        <item x="377"/>
        <item x="521"/>
        <item x="1665"/>
        <item x="376"/>
        <item x="625"/>
        <item x="688"/>
        <item x="1212"/>
        <item x="876"/>
        <item x="431"/>
        <item x="432"/>
        <item x="375"/>
        <item x="737"/>
        <item x="12"/>
        <item x="1359"/>
        <item x="129"/>
        <item x="1178"/>
        <item x="875"/>
        <item x="958"/>
        <item x="736"/>
        <item x="1179"/>
        <item x="100"/>
        <item x="1604"/>
        <item x="13"/>
        <item x="421"/>
        <item x="245"/>
        <item x="899"/>
        <item x="898"/>
        <item x="626"/>
        <item x="20"/>
        <item x="1139"/>
        <item x="279"/>
        <item x="117"/>
        <item x="316"/>
        <item x="433"/>
        <item x="1319"/>
        <item x="244"/>
        <item x="900"/>
        <item x="315"/>
        <item x="243"/>
        <item x="897"/>
        <item x="1167"/>
        <item x="1213"/>
        <item x="1138"/>
        <item x="687"/>
        <item x="873"/>
        <item x="935"/>
        <item x="21"/>
        <item x="874"/>
        <item x="959"/>
        <item x="1605"/>
        <item x="1519"/>
        <item x="936"/>
        <item x="14"/>
        <item x="1664"/>
        <item x="101"/>
        <item x="1165"/>
        <item x="1166"/>
        <item x="22"/>
        <item x="422"/>
        <item x="23"/>
        <item x="1663"/>
        <item x="960"/>
        <item x="434"/>
        <item x="480"/>
        <item x="735"/>
        <item x="1607"/>
        <item x="1214"/>
        <item x="550"/>
        <item x="118"/>
        <item x="55"/>
        <item x="1606"/>
        <item x="592"/>
        <item x="1368"/>
        <item x="1140"/>
        <item x="1320"/>
        <item x="593"/>
        <item x="1128"/>
        <item x="624"/>
        <item x="119"/>
        <item x="102"/>
        <item x="1518"/>
        <item x="813"/>
        <item x="1516"/>
        <item x="548"/>
        <item x="734"/>
        <item x="202"/>
        <item x="816"/>
        <item x="1367"/>
        <item x="143"/>
        <item x="549"/>
        <item x="933"/>
        <item x="54"/>
        <item x="472"/>
        <item x="324"/>
        <item x="15"/>
        <item x="103"/>
        <item x="141"/>
        <item x="934"/>
        <item x="1366"/>
        <item x="280"/>
        <item x="474"/>
        <item x="814"/>
        <item x="1273"/>
        <item x="815"/>
        <item x="697"/>
        <item x="140"/>
        <item x="329"/>
        <item x="331"/>
        <item x="142"/>
        <item x="473"/>
        <item x="53"/>
        <item x="1517"/>
        <item x="330"/>
        <item x="1365"/>
        <item x="1050"/>
        <item x="1051"/>
        <item x="203"/>
        <item x="410"/>
        <item x="1049"/>
        <item x="515"/>
        <item x="0"/>
        <item x="1270"/>
        <item x="559"/>
        <item x="657"/>
        <item x="332"/>
        <item x="409"/>
        <item x="1272"/>
        <item x="1119"/>
        <item x="52"/>
        <item x="1000"/>
        <item x="1052"/>
        <item x="1448"/>
        <item x="1464"/>
        <item x="1271"/>
        <item x="414"/>
        <item x="1"/>
        <item x="1466"/>
        <item x="972"/>
        <item x="1465"/>
        <item x="623"/>
        <item x="1449"/>
        <item x="560"/>
        <item x="999"/>
        <item x="997"/>
        <item x="1467"/>
        <item x="586"/>
        <item x="969"/>
        <item x="1120"/>
        <item x="970"/>
        <item x="971"/>
        <item x="998"/>
        <item x="408"/>
        <item x="1479"/>
        <item x="413"/>
        <item x="407"/>
        <item x="289"/>
        <item x="1450"/>
        <item x="290"/>
        <item x="695"/>
        <item x="561"/>
        <item x="1016"/>
        <item x="1476"/>
        <item x="1044"/>
        <item x="1043"/>
        <item x="1121"/>
        <item x="648"/>
        <item x="1041"/>
        <item x="647"/>
        <item x="1451"/>
        <item x="650"/>
        <item x="562"/>
        <item x="649"/>
        <item x="1042"/>
        <item x="1122"/>
        <item x="291"/>
        <item x="658"/>
        <item x="968"/>
        <item x="696"/>
        <item x="715"/>
        <item x="80"/>
        <item x="158"/>
        <item x="716"/>
        <item x="1015"/>
        <item x="1472"/>
        <item x="161"/>
        <item x="81"/>
        <item x="159"/>
        <item x="292"/>
        <item x="1013"/>
        <item x="82"/>
        <item x="1014"/>
        <item x="83"/>
        <item x="160"/>
        <item x="412"/>
        <item x="1475"/>
        <item x="717"/>
        <item x="1496"/>
        <item x="1473"/>
        <item x="1477"/>
        <item x="403"/>
        <item x="411"/>
        <item x="1499"/>
        <item x="293"/>
        <item x="1497"/>
        <item x="241"/>
        <item x="748"/>
        <item x="1498"/>
        <item x="746"/>
        <item x="749"/>
        <item x="1068"/>
        <item x="193"/>
        <item x="406"/>
        <item x="718"/>
        <item x="938"/>
        <item x="747"/>
        <item x="192"/>
        <item x="404"/>
        <item x="939"/>
        <item x="191"/>
        <item x="1478"/>
        <item x="405"/>
        <item x="3"/>
        <item x="785"/>
        <item x="1474"/>
        <item x="1252"/>
        <item x="1067"/>
        <item x="2"/>
        <item x="1066"/>
        <item x="966"/>
        <item x="595"/>
        <item x="888"/>
        <item x="1412"/>
        <item x="435"/>
        <item x="965"/>
        <item x="937"/>
        <item x="190"/>
        <item x="596"/>
        <item x="967"/>
        <item x="887"/>
        <item x="1413"/>
        <item x="886"/>
        <item x="240"/>
        <item x="362"/>
        <item x="940"/>
        <item x="1065"/>
        <item x="597"/>
        <item x="885"/>
        <item x="760"/>
        <item x="786"/>
        <item x="361"/>
        <item x="1414"/>
        <item x="436"/>
        <item x="1202"/>
        <item x="363"/>
        <item x="364"/>
        <item x="1201"/>
        <item x="756"/>
        <item x="598"/>
        <item x="1415"/>
        <item x="945"/>
        <item x="759"/>
        <item x="1200"/>
        <item x="755"/>
        <item x="437"/>
        <item x="805"/>
        <item x="946"/>
        <item x="1253"/>
        <item x="1520"/>
        <item x="787"/>
        <item x="788"/>
        <item x="1199"/>
        <item x="754"/>
        <item x="239"/>
        <item x="807"/>
        <item x="1521"/>
        <item x="438"/>
        <item x="238"/>
        <item x="806"/>
        <item x="1534"/>
        <item x="947"/>
        <item x="1532"/>
        <item x="758"/>
        <item x="1254"/>
        <item x="1535"/>
        <item x="1533"/>
        <item x="1522"/>
        <item x="59"/>
        <item x="1523"/>
        <item x="948"/>
        <item x="808"/>
        <item x="120"/>
        <item x="1198"/>
        <item x="1197"/>
        <item x="58"/>
        <item x="1195"/>
        <item x="1196"/>
        <item x="35"/>
        <item x="1017"/>
        <item x="1018"/>
        <item x="57"/>
        <item x="1020"/>
        <item x="121"/>
        <item x="56"/>
        <item x="1441"/>
        <item x="1064"/>
        <item x="1442"/>
        <item x="1440"/>
        <item x="1019"/>
        <item x="1443"/>
        <item x="122"/>
        <item x="1229"/>
        <item x="112"/>
        <item x="727"/>
        <item x="1230"/>
        <item x="1073"/>
        <item x="728"/>
        <item x="123"/>
        <item x="1227"/>
        <item x="1228"/>
        <item x="34"/>
        <item x="792"/>
        <item x="1061"/>
        <item x="729"/>
        <item x="1251"/>
        <item x="1076"/>
        <item x="170"/>
        <item x="1074"/>
        <item x="1555"/>
        <item x="16"/>
        <item x="1597"/>
        <item x="1598"/>
        <item x="730"/>
        <item x="113"/>
        <item x="852"/>
        <item x="33"/>
        <item x="1599"/>
        <item x="32"/>
        <item x="171"/>
        <item x="235"/>
        <item x="1596"/>
        <item x="851"/>
        <item x="791"/>
        <item x="177"/>
        <item x="1075"/>
        <item x="849"/>
        <item x="173"/>
        <item x="176"/>
        <item x="172"/>
        <item x="893"/>
        <item x="850"/>
        <item x="1063"/>
        <item x="790"/>
        <item x="894"/>
        <item x="1258"/>
        <item x="174"/>
        <item x="1062"/>
        <item x="234"/>
        <item x="175"/>
        <item x="236"/>
        <item x="789"/>
        <item x="345"/>
        <item x="114"/>
        <item x="895"/>
        <item x="896"/>
        <item x="757"/>
        <item x="346"/>
        <item x="1580"/>
        <item x="347"/>
        <item x="348"/>
        <item x="17"/>
        <item x="1581"/>
        <item x="237"/>
        <item x="1005"/>
        <item x="1508"/>
        <item x="387"/>
        <item x="1582"/>
        <item x="1416"/>
        <item x="1417"/>
        <item x="394"/>
        <item x="1509"/>
        <item x="1554"/>
        <item x="1583"/>
        <item x="1418"/>
        <item x="18"/>
        <item x="115"/>
        <item x="1006"/>
        <item x="1553"/>
        <item x="1552"/>
        <item x="388"/>
        <item x="576"/>
        <item x="1419"/>
        <item x="19"/>
        <item x="575"/>
        <item x="577"/>
        <item x="578"/>
        <item x="669"/>
        <item x="389"/>
        <item x="667"/>
        <item x="668"/>
        <item x="1510"/>
        <item x="1257"/>
        <item x="670"/>
        <item x="8"/>
        <item x="1256"/>
        <item x="390"/>
        <item x="1007"/>
        <item x="1255"/>
        <item x="9"/>
        <item x="1511"/>
        <item x="1008"/>
        <item x="393"/>
        <item x="11"/>
        <item x="392"/>
        <item x="391"/>
        <item x="10"/>
        <item x="1658"/>
        <item x="1657"/>
        <item x="1656"/>
        <item x="1655"/>
        <item x="1616"/>
        <item x="1617"/>
        <item x="1619"/>
        <item x="1618"/>
        <item t="default"/>
      </items>
    </pivotField>
    <pivotField showAll="0"/>
    <pivotField dataField="1" numFmtId="6" showAll="0"/>
    <pivotField numFmtId="2" showAll="0"/>
    <pivotField showAll="0"/>
    <pivotField showAll="0"/>
    <pivotField showAll="0"/>
    <pivotField numFmtId="6" showAll="0"/>
    <pivotField numFmtId="6" showAll="0"/>
    <pivotField numFmtId="164" showAll="0"/>
    <pivotField axis="axisRow" showAll="0">
      <items count="12">
        <item x="1"/>
        <item x="4"/>
        <item x="9"/>
        <item x="6"/>
        <item x="3"/>
        <item x="0"/>
        <item x="2"/>
        <item x="8"/>
        <item x="7"/>
        <item x="10"/>
        <item x="5"/>
        <item t="default"/>
      </items>
    </pivotField>
    <pivotField showAll="0"/>
    <pivotField showAll="0">
      <items count="7">
        <item sd="0" x="0"/>
        <item sd="0" x="1"/>
        <item sd="0" x="2"/>
        <item sd="0" x="3"/>
        <item sd="0" x="4"/>
        <item sd="0" x="5"/>
        <item t="default"/>
      </items>
    </pivotField>
    <pivotField axis="axisCol" showAll="0">
      <items count="18">
        <item h="1" sd="0" x="0"/>
        <item h="1" sd="0" x="1"/>
        <item h="1" sd="0" x="2"/>
        <item h="1" sd="0" x="3"/>
        <item h="1" sd="0" x="4"/>
        <item h="1" sd="0" x="5"/>
        <item h="1" sd="0" x="6"/>
        <item h="1" sd="0" x="7"/>
        <item h="1" sd="0" x="8"/>
        <item h="1" sd="0" x="9"/>
        <item h="1" sd="0" x="10"/>
        <item sd="0" x="11"/>
        <item sd="0" x="12"/>
        <item sd="0" x="13"/>
        <item sd="0" x="14"/>
        <item h="1" sd="0" x="15"/>
        <item h="1" sd="0" x="16"/>
        <item t="default"/>
      </items>
    </pivotField>
  </pivotFields>
  <rowFields count="1">
    <field x="13"/>
  </rowFields>
  <rowItems count="12">
    <i>
      <x/>
    </i>
    <i>
      <x v="1"/>
    </i>
    <i>
      <x v="2"/>
    </i>
    <i>
      <x v="3"/>
    </i>
    <i>
      <x v="4"/>
    </i>
    <i>
      <x v="5"/>
    </i>
    <i>
      <x v="6"/>
    </i>
    <i>
      <x v="7"/>
    </i>
    <i>
      <x v="8"/>
    </i>
    <i>
      <x v="9"/>
    </i>
    <i>
      <x v="10"/>
    </i>
    <i t="grand">
      <x/>
    </i>
  </rowItems>
  <colFields count="2">
    <field x="16"/>
    <field x="-2"/>
  </colFields>
  <colItems count="10">
    <i>
      <x v="11"/>
      <x/>
    </i>
    <i r="1" i="1">
      <x v="1"/>
    </i>
    <i>
      <x v="12"/>
      <x/>
    </i>
    <i r="1" i="1">
      <x v="1"/>
    </i>
    <i>
      <x v="13"/>
      <x/>
    </i>
    <i r="1" i="1">
      <x v="1"/>
    </i>
    <i>
      <x v="14"/>
      <x/>
    </i>
    <i r="1" i="1">
      <x v="1"/>
    </i>
    <i t="grand">
      <x/>
    </i>
    <i t="grand" i="1">
      <x/>
    </i>
  </colItems>
  <dataFields count="2">
    <dataField name="Average of  Total Revenue " fld="3" subtotal="average" baseField="0" baseItem="0"/>
    <dataField name="Average of Gross Profit" fld="5" subtotal="average" baseField="0" baseItem="0"/>
  </dataFields>
  <formats count="2">
    <format dxfId="10">
      <pivotArea dataOnly="0" labelOnly="1" outline="0" axis="axisValues" fieldPosition="0"/>
    </format>
    <format dxfId="11">
      <pivotArea outline="0" collapsedLevelsAreSubtotals="1" fieldPosition="0"/>
    </format>
  </formats>
  <chartFormats count="15">
    <chartFormat chart="1" format="12" series="1">
      <pivotArea type="data" outline="0" fieldPosition="0">
        <references count="1">
          <reference field="4294967294" count="1" selected="0">
            <x v="0"/>
          </reference>
        </references>
      </pivotArea>
    </chartFormat>
    <chartFormat chart="1" format="32" series="1">
      <pivotArea type="data" outline="0" fieldPosition="0">
        <references count="2">
          <reference field="4294967294" count="1" selected="0">
            <x v="0"/>
          </reference>
          <reference field="16" count="1" selected="0">
            <x v="1"/>
          </reference>
        </references>
      </pivotArea>
    </chartFormat>
    <chartFormat chart="1" format="33" series="1">
      <pivotArea type="data" outline="0" fieldPosition="0">
        <references count="2">
          <reference field="4294967294" count="1" selected="0">
            <x v="0"/>
          </reference>
          <reference field="16" count="1" selected="0">
            <x v="2"/>
          </reference>
        </references>
      </pivotArea>
    </chartFormat>
    <chartFormat chart="1" format="34" series="1">
      <pivotArea type="data" outline="0" fieldPosition="0">
        <references count="2">
          <reference field="4294967294" count="1" selected="0">
            <x v="0"/>
          </reference>
          <reference field="16" count="1" selected="0">
            <x v="4"/>
          </reference>
        </references>
      </pivotArea>
    </chartFormat>
    <chartFormat chart="1" format="35" series="1">
      <pivotArea type="data" outline="0" fieldPosition="0">
        <references count="2">
          <reference field="4294967294" count="1" selected="0">
            <x v="0"/>
          </reference>
          <reference field="16" count="1" selected="0">
            <x v="5"/>
          </reference>
        </references>
      </pivotArea>
    </chartFormat>
    <chartFormat chart="1" format="36" series="1">
      <pivotArea type="data" outline="0" fieldPosition="0">
        <references count="2">
          <reference field="4294967294" count="1" selected="0">
            <x v="0"/>
          </reference>
          <reference field="16" count="1" selected="0">
            <x v="10"/>
          </reference>
        </references>
      </pivotArea>
    </chartFormat>
    <chartFormat chart="1" format="37" series="1">
      <pivotArea type="data" outline="0" fieldPosition="0">
        <references count="2">
          <reference field="4294967294" count="1" selected="0">
            <x v="0"/>
          </reference>
          <reference field="16" count="1" selected="0">
            <x v="11"/>
          </reference>
        </references>
      </pivotArea>
    </chartFormat>
    <chartFormat chart="1" format="38" series="1">
      <pivotArea type="data" outline="0" fieldPosition="0">
        <references count="2">
          <reference field="4294967294" count="1" selected="0">
            <x v="0"/>
          </reference>
          <reference field="16" count="1" selected="0">
            <x v="12"/>
          </reference>
        </references>
      </pivotArea>
    </chartFormat>
    <chartFormat chart="1" format="39" series="1">
      <pivotArea type="data" outline="0" fieldPosition="0">
        <references count="2">
          <reference field="4294967294" count="1" selected="0">
            <x v="0"/>
          </reference>
          <reference field="16" count="1" selected="0">
            <x v="13"/>
          </reference>
        </references>
      </pivotArea>
    </chartFormat>
    <chartFormat chart="1" format="40" series="1">
      <pivotArea type="data" outline="0" fieldPosition="0">
        <references count="2">
          <reference field="4294967294" count="1" selected="0">
            <x v="0"/>
          </reference>
          <reference field="16" count="1" selected="0">
            <x v="14"/>
          </reference>
        </references>
      </pivotArea>
    </chartFormat>
    <chartFormat chart="1" format="41" series="1">
      <pivotArea type="data" outline="0" fieldPosition="0">
        <references count="2">
          <reference field="4294967294" count="1" selected="0">
            <x v="0"/>
          </reference>
          <reference field="16" count="1" selected="0">
            <x v="15"/>
          </reference>
        </references>
      </pivotArea>
    </chartFormat>
    <chartFormat chart="1" format="54" series="1">
      <pivotArea type="data" outline="0" fieldPosition="0">
        <references count="2">
          <reference field="4294967294" count="1" selected="0">
            <x v="1"/>
          </reference>
          <reference field="16" count="1" selected="0">
            <x v="13"/>
          </reference>
        </references>
      </pivotArea>
    </chartFormat>
    <chartFormat chart="1" format="55" series="1">
      <pivotArea type="data" outline="0" fieldPosition="0">
        <references count="2">
          <reference field="4294967294" count="1" selected="0">
            <x v="1"/>
          </reference>
          <reference field="16" count="1" selected="0">
            <x v="14"/>
          </reference>
        </references>
      </pivotArea>
    </chartFormat>
    <chartFormat chart="1" format="56" series="1">
      <pivotArea type="data" outline="0" fieldPosition="0">
        <references count="2">
          <reference field="4294967294" count="1" selected="0">
            <x v="1"/>
          </reference>
          <reference field="16" count="1" selected="0">
            <x v="12"/>
          </reference>
        </references>
      </pivotArea>
    </chartFormat>
    <chartFormat chart="1" format="57" series="1">
      <pivotArea type="data" outline="0" fieldPosition="0">
        <references count="2">
          <reference field="4294967294" count="1" selected="0">
            <x v="1"/>
          </reference>
          <reference field="16"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FB7B75-4B92-154D-92B4-41021E0746E7}" name="GICS Sector Summary Year Filt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889:F901" firstHeaderRow="0" firstDataRow="1" firstDataCol="1" rowPageCount="1" colPageCount="1"/>
  <pivotFields count="17">
    <pivotField showAll="0">
      <items count="431">
        <item x="266"/>
        <item x="249"/>
        <item x="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50"/>
        <item x="251"/>
        <item x="252"/>
        <item x="253"/>
        <item x="254"/>
        <item x="255"/>
        <item x="256"/>
        <item x="257"/>
        <item x="258"/>
        <item x="259"/>
        <item x="260"/>
        <item x="261"/>
        <item x="262"/>
        <item x="263"/>
        <item x="264"/>
        <item x="265"/>
        <item x="267"/>
        <item x="268"/>
        <item x="269"/>
        <item x="270"/>
        <item x="271"/>
        <item x="272"/>
        <item x="273"/>
        <item x="274"/>
        <item x="275"/>
        <item x="276"/>
        <item x="277"/>
        <item x="278"/>
        <item x="279"/>
        <item x="280"/>
        <item x="281"/>
        <item x="282"/>
        <item x="283"/>
        <item x="284"/>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t="default"/>
      </items>
    </pivotField>
    <pivotField axis="axisPage" showAll="0">
      <items count="5">
        <item x="0"/>
        <item x="1"/>
        <item x="2"/>
        <item x="3"/>
        <item t="default"/>
      </items>
    </pivotField>
    <pivotField numFmtId="14" showAll="0">
      <items count="15">
        <item x="0"/>
        <item x="1"/>
        <item x="2"/>
        <item x="3"/>
        <item x="4"/>
        <item x="5"/>
        <item x="6"/>
        <item x="7"/>
        <item x="8"/>
        <item x="9"/>
        <item x="10"/>
        <item x="11"/>
        <item x="12"/>
        <item x="13"/>
        <item t="default"/>
      </items>
    </pivotField>
    <pivotField dataField="1" numFmtId="6" showAll="0"/>
    <pivotField showAll="0"/>
    <pivotField dataField="1" numFmtId="6" showAll="0"/>
    <pivotField dataField="1" numFmtId="2" showAll="0"/>
    <pivotField showAll="0"/>
    <pivotField showAll="0"/>
    <pivotField showAll="0"/>
    <pivotField numFmtId="6" showAll="0"/>
    <pivotField numFmtId="6" showAll="0"/>
    <pivotField numFmtId="164" showAll="0"/>
    <pivotField axis="axisRow" dataField="1" multipleItemSelectionAllowed="1" showAll="0" defaultSubtotal="0">
      <items count="11">
        <item x="1"/>
        <item x="4"/>
        <item x="9"/>
        <item x="6"/>
        <item x="3"/>
        <item x="0"/>
        <item x="2"/>
        <item x="8"/>
        <item x="7"/>
        <item x="10"/>
        <item x="5"/>
      </items>
    </pivotField>
    <pivotField showAll="0">
      <items count="121">
        <item x="89"/>
        <item x="30"/>
        <item x="8"/>
        <item x="49"/>
        <item x="0"/>
        <item x="96"/>
        <item x="74"/>
        <item x="82"/>
        <item x="6"/>
        <item x="22"/>
        <item x="39"/>
        <item x="72"/>
        <item x="1"/>
        <item x="35"/>
        <item x="19"/>
        <item x="114"/>
        <item x="67"/>
        <item x="18"/>
        <item x="50"/>
        <item x="119"/>
        <item x="36"/>
        <item x="2"/>
        <item x="111"/>
        <item x="41"/>
        <item x="99"/>
        <item x="78"/>
        <item x="34"/>
        <item x="73"/>
        <item x="9"/>
        <item x="91"/>
        <item x="112"/>
        <item x="94"/>
        <item x="63"/>
        <item x="76"/>
        <item x="97"/>
        <item x="60"/>
        <item x="62"/>
        <item x="11"/>
        <item x="21"/>
        <item x="29"/>
        <item x="75"/>
        <item x="115"/>
        <item x="118"/>
        <item x="45"/>
        <item x="113"/>
        <item x="93"/>
        <item x="64"/>
        <item x="103"/>
        <item x="4"/>
        <item x="5"/>
        <item x="65"/>
        <item x="54"/>
        <item x="44"/>
        <item x="31"/>
        <item x="98"/>
        <item x="83"/>
        <item x="66"/>
        <item x="43"/>
        <item x="110"/>
        <item x="47"/>
        <item x="105"/>
        <item x="108"/>
        <item x="55"/>
        <item x="53"/>
        <item x="28"/>
        <item x="52"/>
        <item x="80"/>
        <item x="100"/>
        <item x="48"/>
        <item x="61"/>
        <item x="24"/>
        <item x="16"/>
        <item x="71"/>
        <item x="58"/>
        <item x="81"/>
        <item x="12"/>
        <item x="88"/>
        <item x="26"/>
        <item x="38"/>
        <item x="84"/>
        <item x="15"/>
        <item x="95"/>
        <item x="10"/>
        <item x="57"/>
        <item x="109"/>
        <item x="85"/>
        <item x="37"/>
        <item x="27"/>
        <item x="92"/>
        <item x="40"/>
        <item x="32"/>
        <item x="56"/>
        <item x="3"/>
        <item x="13"/>
        <item x="116"/>
        <item x="59"/>
        <item x="42"/>
        <item x="46"/>
        <item x="14"/>
        <item x="68"/>
        <item x="70"/>
        <item x="51"/>
        <item x="77"/>
        <item x="20"/>
        <item x="7"/>
        <item x="69"/>
        <item x="23"/>
        <item x="17"/>
        <item x="117"/>
        <item x="25"/>
        <item x="104"/>
        <item x="102"/>
        <item x="86"/>
        <item x="107"/>
        <item x="87"/>
        <item x="106"/>
        <item x="79"/>
        <item x="101"/>
        <item x="90"/>
        <item x="33"/>
        <item t="default"/>
      </items>
    </pivotField>
    <pivotField showAll="0">
      <items count="7">
        <item x="0"/>
        <item x="1"/>
        <item x="2"/>
        <item x="3"/>
        <item x="4"/>
        <item x="5"/>
        <item t="default"/>
      </items>
    </pivotField>
    <pivotField showAll="0">
      <items count="18">
        <item x="0"/>
        <item x="1"/>
        <item x="2"/>
        <item x="3"/>
        <item x="4"/>
        <item x="5"/>
        <item x="6"/>
        <item x="7"/>
        <item x="8"/>
        <item x="9"/>
        <item x="10"/>
        <item x="11"/>
        <item x="12"/>
        <item x="13"/>
        <item x="14"/>
        <item x="15"/>
        <item x="16"/>
        <item t="default"/>
      </items>
    </pivotField>
  </pivotFields>
  <rowFields count="1">
    <field x="13"/>
  </rowFields>
  <rowItems count="12">
    <i>
      <x/>
    </i>
    <i>
      <x v="1"/>
    </i>
    <i>
      <x v="2"/>
    </i>
    <i>
      <x v="3"/>
    </i>
    <i>
      <x v="4"/>
    </i>
    <i>
      <x v="5"/>
    </i>
    <i>
      <x v="6"/>
    </i>
    <i>
      <x v="7"/>
    </i>
    <i>
      <x v="8"/>
    </i>
    <i>
      <x v="9"/>
    </i>
    <i>
      <x v="10"/>
    </i>
    <i t="grand">
      <x/>
    </i>
  </rowItems>
  <colFields count="1">
    <field x="-2"/>
  </colFields>
  <colItems count="5">
    <i>
      <x/>
    </i>
    <i i="1">
      <x v="1"/>
    </i>
    <i i="2">
      <x v="2"/>
    </i>
    <i i="3">
      <x v="3"/>
    </i>
    <i i="4">
      <x v="4"/>
    </i>
  </colItems>
  <pageFields count="1">
    <pageField fld="1" hier="-1"/>
  </pageFields>
  <dataFields count="5">
    <dataField name="Count of GICS Sector" fld="13" subtotal="count" baseField="0" baseItem="0"/>
    <dataField name="Sum of  Total Revenue 2" fld="3" baseField="0" baseItem="0"/>
    <dataField name="Sum of  Total Revenue " fld="3" showDataAs="percentOfTotal" baseField="0" baseItem="0" numFmtId="10"/>
    <dataField name="Average of Gross Profit" fld="5" subtotal="average" baseField="0" baseItem="0"/>
    <dataField name="Average of Gross Margin" fld="6" subtotal="average" baseField="0" baseItem="0"/>
  </dataFields>
  <formats count="2">
    <format dxfId="26">
      <pivotArea collapsedLevelsAreSubtotals="1" fieldPosition="0">
        <references count="2">
          <reference field="4294967294" count="1" selected="0">
            <x v="1"/>
          </reference>
          <reference field="13" count="0"/>
        </references>
      </pivotArea>
    </format>
    <format dxfId="27">
      <pivotArea collapsedLevelsAreSubtotals="1" fieldPosition="0">
        <references count="2">
          <reference field="4294967294" count="1" selected="0">
            <x v="3"/>
          </reference>
          <reference field="1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93CD1A-4479-E641-BC31-EF7BD6D91F7C}" name="Company Monetary Summary Tab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47:H878" firstHeaderRow="0" firstDataRow="1" firstDataCol="1"/>
  <pivotFields count="17">
    <pivotField axis="axisRow" showAll="0">
      <items count="431">
        <item x="266"/>
        <item x="249"/>
        <item x="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50"/>
        <item x="251"/>
        <item x="252"/>
        <item x="253"/>
        <item x="254"/>
        <item x="255"/>
        <item x="256"/>
        <item x="257"/>
        <item x="258"/>
        <item x="259"/>
        <item x="260"/>
        <item x="261"/>
        <item x="262"/>
        <item x="263"/>
        <item x="264"/>
        <item x="265"/>
        <item x="267"/>
        <item x="268"/>
        <item x="269"/>
        <item x="270"/>
        <item x="271"/>
        <item x="272"/>
        <item x="273"/>
        <item x="274"/>
        <item x="275"/>
        <item x="276"/>
        <item x="277"/>
        <item x="278"/>
        <item x="279"/>
        <item x="280"/>
        <item x="281"/>
        <item x="282"/>
        <item x="283"/>
        <item x="284"/>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t="default"/>
      </items>
    </pivotField>
    <pivotField showAll="0">
      <items count="5">
        <item x="0"/>
        <item x="1"/>
        <item x="2"/>
        <item x="3"/>
        <item t="default"/>
      </items>
    </pivotField>
    <pivotField numFmtId="14" showAll="0">
      <items count="15">
        <item x="0"/>
        <item x="1"/>
        <item x="2"/>
        <item x="3"/>
        <item x="4"/>
        <item x="5"/>
        <item x="6"/>
        <item x="7"/>
        <item x="8"/>
        <item x="9"/>
        <item x="10"/>
        <item x="11"/>
        <item x="12"/>
        <item x="13"/>
        <item t="default"/>
      </items>
    </pivotField>
    <pivotField dataField="1" numFmtId="6" showAll="0"/>
    <pivotField dataField="1" showAll="0"/>
    <pivotField dataField="1" numFmtId="6" showAll="0"/>
    <pivotField numFmtId="2" showAll="0"/>
    <pivotField dataField="1" showAll="0"/>
    <pivotField dataField="1" showAll="0"/>
    <pivotField dataField="1" showAll="0"/>
    <pivotField numFmtId="6" showAll="0"/>
    <pivotField dataField="1" numFmtId="6" showAll="0"/>
    <pivotField numFmtId="164" showAll="0"/>
    <pivotField showAll="0"/>
    <pivotField showAll="0"/>
    <pivotField showAll="0">
      <items count="7">
        <item x="0"/>
        <item x="1"/>
        <item x="2"/>
        <item x="3"/>
        <item x="4"/>
        <item x="5"/>
        <item t="default"/>
      </items>
    </pivotField>
    <pivotField showAll="0">
      <items count="18">
        <item x="0"/>
        <item x="1"/>
        <item x="2"/>
        <item x="3"/>
        <item x="4"/>
        <item x="5"/>
        <item x="6"/>
        <item x="7"/>
        <item x="8"/>
        <item x="9"/>
        <item x="10"/>
        <item x="11"/>
        <item x="12"/>
        <item x="13"/>
        <item x="14"/>
        <item x="15"/>
        <item x="16"/>
        <item t="default"/>
      </items>
    </pivotField>
  </pivotFields>
  <rowFields count="1">
    <field x="0"/>
  </rowFields>
  <rowItems count="4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t="grand">
      <x/>
    </i>
  </rowItems>
  <colFields count="1">
    <field x="-2"/>
  </colFields>
  <colItems count="7">
    <i>
      <x/>
    </i>
    <i i="1">
      <x v="1"/>
    </i>
    <i i="2">
      <x v="2"/>
    </i>
    <i i="3">
      <x v="3"/>
    </i>
    <i i="4">
      <x v="4"/>
    </i>
    <i i="5">
      <x v="5"/>
    </i>
    <i i="6">
      <x v="6"/>
    </i>
  </colItems>
  <dataFields count="7">
    <dataField name="Sum of  Total Revenue " fld="3" baseField="0" baseItem="0"/>
    <dataField name="Sum of  Cost of Goods Sold " fld="4" baseField="0" baseItem="0"/>
    <dataField name="Sum of Gross Profit" fld="5" baseField="0" baseItem="0"/>
    <dataField name="Sum of  Sales, General and Admin. " fld="7" baseField="0" baseItem="0"/>
    <dataField name="Sum of  Research and Development " fld="8" baseField="0" baseItem="0"/>
    <dataField name="Sum of  Other Operating Items " fld="9" baseField="0" baseItem="0"/>
    <dataField name="Sum of Operating Profit" fld="11" baseField="0" baseItem="0"/>
  </dataFields>
  <formats count="14">
    <format dxfId="12">
      <pivotArea type="all" dataOnly="0" outline="0" fieldPosition="0"/>
    </format>
    <format dxfId="13">
      <pivotArea outline="0" collapsedLevelsAreSubtotals="1" fieldPosition="0"/>
    </format>
    <format dxfId="14">
      <pivotArea field="0" type="button" dataOnly="0" labelOnly="1" outline="0" axis="axisRow" fieldPosition="0"/>
    </format>
    <format dxfId="15">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7">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8">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9">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0">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1">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2">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3">
      <pivotArea dataOnly="0" labelOnly="1" fieldPosition="0">
        <references count="1">
          <reference field="0" count="30">
            <x v="400"/>
            <x v="401"/>
            <x v="402"/>
            <x v="403"/>
            <x v="404"/>
            <x v="405"/>
            <x v="406"/>
            <x v="407"/>
            <x v="408"/>
            <x v="409"/>
            <x v="410"/>
            <x v="411"/>
            <x v="412"/>
            <x v="413"/>
            <x v="414"/>
            <x v="415"/>
            <x v="416"/>
            <x v="417"/>
            <x v="418"/>
            <x v="419"/>
            <x v="420"/>
            <x v="421"/>
            <x v="422"/>
            <x v="423"/>
            <x v="424"/>
            <x v="425"/>
            <x v="426"/>
            <x v="427"/>
            <x v="428"/>
            <x v="429"/>
          </reference>
        </references>
      </pivotArea>
    </format>
    <format dxfId="24">
      <pivotArea dataOnly="0" labelOnly="1" grandRow="1" outline="0" fieldPosition="0"/>
    </format>
    <format dxfId="25">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7198734-9F09-6047-923B-88668FB7BBC1}" name="Table2" displayName="Table2" ref="A1:P1711" totalsRowShown="0" headerRowDxfId="28">
  <autoFilter ref="A1:P1711" xr:uid="{C7198734-9F09-6047-923B-88668FB7BBC1}"/>
  <tableColumns count="16">
    <tableColumn id="1" xr3:uid="{BB275115-2A37-4849-8F40-016E66D11156}" name="Identifier"/>
    <tableColumn id="2" xr3:uid="{C96918D0-9D23-3A47-80D7-7CFEBA345F6F}" name="Ticker Symbol"/>
    <tableColumn id="3" xr3:uid="{65756EFF-AD85-664C-A06B-F2F6701AFF83}" name="Years"/>
    <tableColumn id="4" xr3:uid="{05A5F937-3AA5-9B41-ACEC-766C98788EFD}" name="Period Ending" dataDxfId="2"/>
    <tableColumn id="5" xr3:uid="{1ECDA44A-FF7E-2B44-A0F8-5309D05C5BA4}" name=" Total Revenue G6" dataDxfId="0"/>
    <tableColumn id="6" xr3:uid="{73F82CF1-5403-E44C-89B5-4504F5AF9A46}" name=" Cost of Goods Sold " dataDxfId="1"/>
    <tableColumn id="7" xr3:uid="{77BE0CE4-474E-5A4A-B760-96B02B7411EC}" name="Gross Profit" dataDxfId="36">
      <calculatedColumnFormula>SUM(E2-F2)</calculatedColumnFormula>
    </tableColumn>
    <tableColumn id="8" xr3:uid="{AED362BE-8603-EF44-A565-625D8DCF91D2}" name="Gross Margin" dataDxfId="35">
      <calculatedColumnFormula>1-(F2/E2)</calculatedColumnFormula>
    </tableColumn>
    <tableColumn id="9" xr3:uid="{AA724E01-1D4C-DC4F-9046-0A1E3AB7EC2D}" name=" Sales, General and Admin. " dataDxfId="34"/>
    <tableColumn id="10" xr3:uid="{CE7C7D05-2877-D642-9229-997F62D1444C}" name=" Research and Development " dataDxfId="33"/>
    <tableColumn id="11" xr3:uid="{1579787D-1DFF-9548-A383-986207AA91C2}" name=" Other Operating Items " dataDxfId="32"/>
    <tableColumn id="12" xr3:uid="{F1992F71-5C5F-AA49-BEC7-A724E9F72448}" name="Total Operating Expenses" dataDxfId="31">
      <calculatedColumnFormula>SUM(I2:K2)</calculatedColumnFormula>
    </tableColumn>
    <tableColumn id="13" xr3:uid="{B8A9FD3F-35CB-1346-A5B3-C81D7A877457}" name="Operating Profit" dataDxfId="30">
      <calculatedColumnFormula>G2-L2</calculatedColumnFormula>
    </tableColumn>
    <tableColumn id="14" xr3:uid="{5AB5268E-48D3-CB42-BCE0-B9D765FD0C10}" name="Operating Margin" dataDxfId="29">
      <calculatedColumnFormula>M2/E2</calculatedColumnFormula>
    </tableColumn>
    <tableColumn id="15" xr3:uid="{73B8DA2D-C350-A64F-8A8E-EFB525859795}" name="GICS Sector"/>
    <tableColumn id="16" xr3:uid="{D8B8D5DA-A7C7-8B4E-9DB6-8F5FF709801E}" name="GICS Sub Industry"/>
  </tableColumns>
  <tableStyleInfo name="TableStyleLight11"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Organic">
      <a:dk1>
        <a:sysClr val="windowText" lastClr="000000"/>
      </a:dk1>
      <a:lt1>
        <a:sysClr val="window" lastClr="FFFFFF"/>
      </a:lt1>
      <a:dk2>
        <a:srgbClr val="212121"/>
      </a:dk2>
      <a:lt2>
        <a:srgbClr val="DADADA"/>
      </a:lt2>
      <a:accent1>
        <a:srgbClr val="83992A"/>
      </a:accent1>
      <a:accent2>
        <a:srgbClr val="3C9770"/>
      </a:accent2>
      <a:accent3>
        <a:srgbClr val="44709D"/>
      </a:accent3>
      <a:accent4>
        <a:srgbClr val="A23C33"/>
      </a:accent4>
      <a:accent5>
        <a:srgbClr val="D97828"/>
      </a:accent5>
      <a:accent6>
        <a:srgbClr val="DEB340"/>
      </a:accent6>
      <a:hlink>
        <a:srgbClr val="A8BF4D"/>
      </a:hlink>
      <a:folHlink>
        <a:srgbClr val="B4CA80"/>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7E9E3-CC84-BA4A-930C-DF6303B16377}">
  <dimension ref="A1:L33"/>
  <sheetViews>
    <sheetView tabSelected="1" view="pageLayout" topLeftCell="A4" zoomScaleNormal="100" workbookViewId="0">
      <selection activeCell="B40" sqref="B40"/>
    </sheetView>
  </sheetViews>
  <sheetFormatPr baseColWidth="10" defaultRowHeight="21" x14ac:dyDescent="0.25"/>
  <cols>
    <col min="1" max="1" width="21.83203125" style="95" customWidth="1"/>
    <col min="2" max="2" width="31" style="63" customWidth="1"/>
    <col min="3" max="3" width="20.5" style="55" customWidth="1"/>
    <col min="4" max="7" width="10.83203125" style="57"/>
    <col min="8" max="16384" width="10.83203125" style="55"/>
  </cols>
  <sheetData>
    <row r="1" spans="1:12" ht="62" x14ac:dyDescent="0.7">
      <c r="A1" s="60" t="s">
        <v>701</v>
      </c>
      <c r="B1" s="60"/>
      <c r="C1" s="60"/>
      <c r="D1" s="60"/>
      <c r="E1" s="59"/>
      <c r="F1" s="59"/>
      <c r="G1" s="59"/>
      <c r="H1" s="59"/>
      <c r="I1" s="59"/>
      <c r="J1" s="59"/>
      <c r="K1" s="59"/>
      <c r="L1" s="59"/>
    </row>
    <row r="2" spans="1:12" ht="22" x14ac:dyDescent="0.25">
      <c r="A2" s="95" t="s">
        <v>665</v>
      </c>
    </row>
    <row r="4" spans="1:12" ht="199" customHeight="1" x14ac:dyDescent="0.2">
      <c r="A4" s="58" t="s">
        <v>681</v>
      </c>
      <c r="B4" s="58"/>
      <c r="C4" s="58"/>
      <c r="D4" s="58"/>
      <c r="E4" s="62"/>
      <c r="F4" s="62"/>
      <c r="G4" s="62"/>
      <c r="H4" s="62"/>
      <c r="I4" s="62"/>
      <c r="J4" s="62"/>
      <c r="K4" s="62"/>
      <c r="L4" s="62"/>
    </row>
    <row r="5" spans="1:12" ht="41" customHeight="1" x14ac:dyDescent="0.2">
      <c r="A5" s="61"/>
      <c r="B5" s="61"/>
      <c r="C5" s="61"/>
      <c r="D5" s="61"/>
      <c r="E5" s="62"/>
      <c r="F5" s="62"/>
      <c r="G5" s="62"/>
      <c r="H5" s="62"/>
      <c r="I5" s="62"/>
      <c r="J5" s="62"/>
      <c r="K5" s="62"/>
      <c r="L5" s="62"/>
    </row>
    <row r="6" spans="1:12" ht="39" customHeight="1" x14ac:dyDescent="0.2">
      <c r="A6" s="61" t="s">
        <v>705</v>
      </c>
      <c r="B6" s="61"/>
      <c r="C6" s="61"/>
      <c r="D6" s="61"/>
      <c r="E6" s="62"/>
      <c r="F6" s="62"/>
      <c r="G6" s="62"/>
      <c r="H6" s="62"/>
      <c r="I6" s="62"/>
      <c r="J6" s="62"/>
      <c r="K6" s="62"/>
      <c r="L6" s="62"/>
    </row>
    <row r="7" spans="1:12" ht="115" customHeight="1" x14ac:dyDescent="0.2">
      <c r="A7" s="91" t="s">
        <v>707</v>
      </c>
      <c r="B7" s="93" t="s">
        <v>706</v>
      </c>
      <c r="C7" s="61"/>
      <c r="D7" s="61"/>
      <c r="E7" s="62"/>
      <c r="F7" s="62"/>
      <c r="G7" s="62"/>
      <c r="H7" s="62"/>
      <c r="I7" s="62"/>
      <c r="J7" s="62"/>
      <c r="K7" s="62"/>
      <c r="L7" s="62"/>
    </row>
    <row r="9" spans="1:12" ht="44" x14ac:dyDescent="0.25">
      <c r="A9" s="95" t="s">
        <v>666</v>
      </c>
    </row>
    <row r="10" spans="1:12" ht="68" x14ac:dyDescent="0.25">
      <c r="A10" s="96" t="s">
        <v>667</v>
      </c>
      <c r="B10" s="63" t="s">
        <v>669</v>
      </c>
    </row>
    <row r="11" spans="1:12" ht="51" x14ac:dyDescent="0.25">
      <c r="A11" s="96" t="s">
        <v>668</v>
      </c>
      <c r="B11" s="63" t="s">
        <v>670</v>
      </c>
    </row>
    <row r="12" spans="1:12" ht="51" x14ac:dyDescent="0.25">
      <c r="A12" s="96" t="s">
        <v>672</v>
      </c>
      <c r="B12" s="63" t="s">
        <v>671</v>
      </c>
    </row>
    <row r="16" spans="1:12" x14ac:dyDescent="0.25">
      <c r="A16" s="97" t="s">
        <v>673</v>
      </c>
    </row>
    <row r="17" spans="1:4" ht="51" x14ac:dyDescent="0.25">
      <c r="A17" s="96" t="s">
        <v>675</v>
      </c>
      <c r="B17" s="63" t="s">
        <v>674</v>
      </c>
      <c r="D17" s="55"/>
    </row>
    <row r="18" spans="1:4" ht="153" x14ac:dyDescent="0.25">
      <c r="A18" s="96" t="s">
        <v>676</v>
      </c>
      <c r="B18" s="63" t="s">
        <v>677</v>
      </c>
      <c r="D18" s="55"/>
    </row>
    <row r="19" spans="1:4" ht="51" x14ac:dyDescent="0.25">
      <c r="A19" s="96" t="s">
        <v>678</v>
      </c>
      <c r="B19" s="63" t="s">
        <v>687</v>
      </c>
    </row>
    <row r="20" spans="1:4" ht="102" x14ac:dyDescent="0.25">
      <c r="A20" s="96" t="s">
        <v>679</v>
      </c>
      <c r="B20" s="63" t="s">
        <v>688</v>
      </c>
    </row>
    <row r="21" spans="1:4" ht="68" x14ac:dyDescent="0.25">
      <c r="A21" s="96" t="s">
        <v>680</v>
      </c>
      <c r="B21" s="63" t="s">
        <v>669</v>
      </c>
      <c r="C21" s="55" t="s">
        <v>692</v>
      </c>
    </row>
    <row r="22" spans="1:4" ht="35" x14ac:dyDescent="0.25">
      <c r="A22" s="96"/>
      <c r="C22" s="55" t="s">
        <v>693</v>
      </c>
    </row>
    <row r="23" spans="1:4" ht="35" x14ac:dyDescent="0.25">
      <c r="A23" s="96"/>
      <c r="C23" s="55" t="s">
        <v>694</v>
      </c>
    </row>
    <row r="24" spans="1:4" ht="52" x14ac:dyDescent="0.25">
      <c r="A24" s="96"/>
      <c r="C24" s="55" t="s">
        <v>695</v>
      </c>
    </row>
    <row r="25" spans="1:4" ht="35" x14ac:dyDescent="0.25">
      <c r="A25" s="96"/>
      <c r="C25" s="55" t="s">
        <v>696</v>
      </c>
    </row>
    <row r="26" spans="1:4" ht="35" x14ac:dyDescent="0.25">
      <c r="A26" s="96"/>
      <c r="C26" s="55" t="s">
        <v>696</v>
      </c>
    </row>
    <row r="27" spans="1:4" x14ac:dyDescent="0.25">
      <c r="A27" s="96"/>
    </row>
    <row r="28" spans="1:4" ht="51" x14ac:dyDescent="0.25">
      <c r="A28" s="96" t="s">
        <v>682</v>
      </c>
      <c r="B28" s="63" t="s">
        <v>670</v>
      </c>
    </row>
    <row r="29" spans="1:4" ht="51" x14ac:dyDescent="0.25">
      <c r="A29" s="96" t="s">
        <v>683</v>
      </c>
      <c r="B29" s="63" t="s">
        <v>691</v>
      </c>
    </row>
    <row r="30" spans="1:4" ht="51" x14ac:dyDescent="0.25">
      <c r="A30" s="96" t="s">
        <v>684</v>
      </c>
      <c r="B30" s="63" t="s">
        <v>671</v>
      </c>
    </row>
    <row r="31" spans="1:4" ht="51" x14ac:dyDescent="0.25">
      <c r="A31" s="96" t="s">
        <v>685</v>
      </c>
      <c r="B31" s="63" t="s">
        <v>689</v>
      </c>
    </row>
    <row r="32" spans="1:4" ht="66" x14ac:dyDescent="0.25">
      <c r="A32" s="96" t="s">
        <v>699</v>
      </c>
      <c r="B32" s="63" t="s">
        <v>700</v>
      </c>
    </row>
    <row r="33" spans="1:2" ht="51" x14ac:dyDescent="0.25">
      <c r="A33" s="96" t="s">
        <v>686</v>
      </c>
      <c r="B33" s="63" t="s">
        <v>690</v>
      </c>
    </row>
  </sheetData>
  <mergeCells count="2">
    <mergeCell ref="A1:D1"/>
    <mergeCell ref="A4:D4"/>
  </mergeCells>
  <hyperlinks>
    <hyperlink ref="A10" location="'NYSE Pivot Tables'!A1" display="NYSE Pivot Table" xr:uid="{DB71200A-7E98-5C47-ABAE-FD95CF6D0EF8}"/>
    <hyperlink ref="A11" location="'Dynamic P&amp;L Statement'!A1" display="Dynamic P&amp;L Statement" xr:uid="{C311D901-321E-C645-894B-8A8605C086F2}"/>
    <hyperlink ref="A12" location="'Company Financial Model'!A1" display="Company Financial Model" xr:uid="{8BFA1EA7-4B56-5D47-A6C6-AAB04F1B60A1}"/>
    <hyperlink ref="A17" location="'projectdata-nyse(raw)'!A1" display="Raw Data" xr:uid="{BF8BD607-93E4-1042-B44F-4D1FD2A7E87D}"/>
    <hyperlink ref="A18" location="'projectdata-nyse(analysis)'!A1" display="Analysis Data " xr:uid="{4002BA2C-361D-B541-A9FB-E1FBECD84855}"/>
    <hyperlink ref="A19" location="Dictionary!A1" display="Dictionary " xr:uid="{47421B7F-D519-7C4E-B5C0-8B3B29D5EABC}"/>
    <hyperlink ref="A20" location="Scenarios!A1" display="Scenarios" xr:uid="{52D97085-E36F-B647-8919-1E3013BD1572}"/>
    <hyperlink ref="A21" location="'NYSE Pivot Tables'!A1" display="NYSE Pivot Tables " xr:uid="{E5419188-E0F5-3344-9070-5E12B6CD9D67}"/>
    <hyperlink ref="A28" location="'Dynamic P&amp;L Statement'!A1" display="Dynamic P&amp;L  Statement " xr:uid="{4BF1BD2F-5B21-5547-B838-3DD17976ECD1}"/>
    <hyperlink ref="A29" location="'Chart No-Mans Land'!A1" display="Chart No-Mans Land " xr:uid="{3220E8FA-5E05-3F4D-A9C4-B48BF4F0E5DB}"/>
    <hyperlink ref="A30" location="'Company Financial Model'!A1" display="Company Financial Model " xr:uid="{A647F01D-A2F0-924D-B2B5-6D572D1731D6}"/>
    <hyperlink ref="A31" location="'GICS Model'!A1" display="GICS Model " xr:uid="{90873339-BFE7-F946-8D2F-EB3F949C5A12}"/>
    <hyperlink ref="A33" location="'GICS Sub Model'!A1" display="GICS Sub Model " xr:uid="{DF758109-0142-9548-ABCF-C83F8381441B}"/>
  </hyperlink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711"/>
  <sheetViews>
    <sheetView workbookViewId="0">
      <selection activeCell="J1" sqref="J1:J1048576"/>
    </sheetView>
  </sheetViews>
  <sheetFormatPr baseColWidth="10" defaultRowHeight="16" x14ac:dyDescent="0.2"/>
  <cols>
    <col min="1" max="1" width="5.1640625" customWidth="1"/>
    <col min="2" max="2" width="12.5" customWidth="1"/>
    <col min="3" max="3" width="6.33203125" customWidth="1"/>
    <col min="4" max="4" width="12.33203125" customWidth="1"/>
    <col min="5" max="5" width="16.5" customWidth="1"/>
    <col min="6" max="6" width="17.6640625" customWidth="1"/>
    <col min="7" max="7" width="24.1640625" customWidth="1"/>
    <col min="8" max="8" width="24.83203125" customWidth="1"/>
    <col min="9" max="9" width="20.83203125" customWidth="1"/>
    <col min="10" max="10" width="25.6640625" customWidth="1"/>
    <col min="11" max="11" width="42.33203125" customWidth="1"/>
  </cols>
  <sheetData>
    <row r="1" spans="1:11" x14ac:dyDescent="0.2">
      <c r="B1" t="s">
        <v>0</v>
      </c>
      <c r="C1" t="s">
        <v>1</v>
      </c>
      <c r="D1" t="s">
        <v>2</v>
      </c>
      <c r="E1" t="s">
        <v>3</v>
      </c>
      <c r="F1" t="s">
        <v>4</v>
      </c>
      <c r="G1" t="s">
        <v>5</v>
      </c>
      <c r="H1" t="s">
        <v>6</v>
      </c>
      <c r="I1" t="s">
        <v>7</v>
      </c>
      <c r="J1" t="s">
        <v>8</v>
      </c>
      <c r="K1" t="s">
        <v>9</v>
      </c>
    </row>
    <row r="2" spans="1:11" x14ac:dyDescent="0.2">
      <c r="A2">
        <v>0</v>
      </c>
      <c r="B2" t="s">
        <v>10</v>
      </c>
      <c r="C2" t="s">
        <v>11</v>
      </c>
      <c r="D2" s="1">
        <v>41274</v>
      </c>
      <c r="E2" s="2">
        <v>24855000000</v>
      </c>
      <c r="F2" s="2">
        <v>10499000000</v>
      </c>
      <c r="G2" s="2">
        <v>12977000000</v>
      </c>
      <c r="H2" t="s">
        <v>12</v>
      </c>
      <c r="I2" s="2">
        <v>845000000</v>
      </c>
      <c r="J2" t="s">
        <v>13</v>
      </c>
      <c r="K2" t="s">
        <v>14</v>
      </c>
    </row>
    <row r="3" spans="1:11" x14ac:dyDescent="0.2">
      <c r="A3">
        <v>1</v>
      </c>
      <c r="B3" t="s">
        <v>10</v>
      </c>
      <c r="C3" t="s">
        <v>15</v>
      </c>
      <c r="D3" s="1">
        <v>41639</v>
      </c>
      <c r="E3" s="2">
        <v>26743000000</v>
      </c>
      <c r="F3" s="2">
        <v>11019000000</v>
      </c>
      <c r="G3" s="2">
        <v>12913000000</v>
      </c>
      <c r="H3" t="s">
        <v>12</v>
      </c>
      <c r="I3" s="2">
        <v>853000000</v>
      </c>
      <c r="J3" t="s">
        <v>13</v>
      </c>
      <c r="K3" t="s">
        <v>14</v>
      </c>
    </row>
    <row r="4" spans="1:11" x14ac:dyDescent="0.2">
      <c r="A4">
        <v>2</v>
      </c>
      <c r="B4" t="s">
        <v>10</v>
      </c>
      <c r="C4" t="s">
        <v>16</v>
      </c>
      <c r="D4" s="1">
        <v>42004</v>
      </c>
      <c r="E4" s="2">
        <v>42650000000</v>
      </c>
      <c r="F4" s="2">
        <v>15620000000</v>
      </c>
      <c r="G4" s="2">
        <v>20686000000</v>
      </c>
      <c r="H4" t="s">
        <v>12</v>
      </c>
      <c r="I4" s="2">
        <v>1295000000</v>
      </c>
      <c r="J4" t="s">
        <v>13</v>
      </c>
      <c r="K4" t="s">
        <v>14</v>
      </c>
    </row>
    <row r="5" spans="1:11" x14ac:dyDescent="0.2">
      <c r="A5">
        <v>3</v>
      </c>
      <c r="B5" t="s">
        <v>10</v>
      </c>
      <c r="C5" t="s">
        <v>17</v>
      </c>
      <c r="D5" s="1">
        <v>42369</v>
      </c>
      <c r="E5" s="2">
        <v>40990000000</v>
      </c>
      <c r="F5" s="2">
        <v>11096000000</v>
      </c>
      <c r="G5" s="2">
        <v>21275000000</v>
      </c>
      <c r="H5" t="s">
        <v>12</v>
      </c>
      <c r="I5" s="2">
        <v>1364000000</v>
      </c>
      <c r="J5" t="s">
        <v>13</v>
      </c>
      <c r="K5" t="s">
        <v>14</v>
      </c>
    </row>
    <row r="6" spans="1:11" x14ac:dyDescent="0.2">
      <c r="A6">
        <v>4</v>
      </c>
      <c r="B6" t="s">
        <v>18</v>
      </c>
      <c r="C6" t="s">
        <v>11</v>
      </c>
      <c r="D6" s="1">
        <v>41272</v>
      </c>
      <c r="E6" s="2">
        <v>6205003000</v>
      </c>
      <c r="F6" s="2">
        <v>3106967000</v>
      </c>
      <c r="G6" s="2">
        <v>2440721000</v>
      </c>
      <c r="H6" t="s">
        <v>12</v>
      </c>
      <c r="I6" t="s">
        <v>12</v>
      </c>
      <c r="J6" t="s">
        <v>19</v>
      </c>
      <c r="K6" t="s">
        <v>20</v>
      </c>
    </row>
    <row r="7" spans="1:11" x14ac:dyDescent="0.2">
      <c r="A7">
        <v>5</v>
      </c>
      <c r="B7" t="s">
        <v>18</v>
      </c>
      <c r="C7" t="s">
        <v>15</v>
      </c>
      <c r="D7" s="1">
        <v>41636</v>
      </c>
      <c r="E7" s="2">
        <v>6493814000</v>
      </c>
      <c r="F7" s="2">
        <v>3241668000</v>
      </c>
      <c r="G7" s="2">
        <v>2591828000</v>
      </c>
      <c r="H7" t="s">
        <v>12</v>
      </c>
      <c r="I7" t="s">
        <v>12</v>
      </c>
      <c r="J7" t="s">
        <v>19</v>
      </c>
      <c r="K7" t="s">
        <v>20</v>
      </c>
    </row>
    <row r="8" spans="1:11" x14ac:dyDescent="0.2">
      <c r="A8">
        <v>6</v>
      </c>
      <c r="B8" t="s">
        <v>18</v>
      </c>
      <c r="C8" t="s">
        <v>16</v>
      </c>
      <c r="D8" s="1">
        <v>42007</v>
      </c>
      <c r="E8" s="2">
        <v>9843861000</v>
      </c>
      <c r="F8" s="2">
        <v>5390248000</v>
      </c>
      <c r="G8" s="2">
        <v>3601903000</v>
      </c>
      <c r="H8" t="s">
        <v>12</v>
      </c>
      <c r="I8" t="s">
        <v>12</v>
      </c>
      <c r="J8" t="s">
        <v>19</v>
      </c>
      <c r="K8" t="s">
        <v>20</v>
      </c>
    </row>
    <row r="9" spans="1:11" x14ac:dyDescent="0.2">
      <c r="A9">
        <v>7</v>
      </c>
      <c r="B9" t="s">
        <v>18</v>
      </c>
      <c r="C9" t="s">
        <v>17</v>
      </c>
      <c r="D9" s="1">
        <v>42371</v>
      </c>
      <c r="E9" s="2">
        <v>9737018000</v>
      </c>
      <c r="F9" s="2">
        <v>5314246000</v>
      </c>
      <c r="G9" s="2">
        <v>3596992000</v>
      </c>
      <c r="H9" t="s">
        <v>12</v>
      </c>
      <c r="I9" t="s">
        <v>12</v>
      </c>
      <c r="J9" t="s">
        <v>19</v>
      </c>
      <c r="K9" t="s">
        <v>20</v>
      </c>
    </row>
    <row r="10" spans="1:11" x14ac:dyDescent="0.2">
      <c r="A10">
        <v>8</v>
      </c>
      <c r="B10" t="s">
        <v>21</v>
      </c>
      <c r="C10" t="s">
        <v>11</v>
      </c>
      <c r="D10" s="1">
        <v>41545</v>
      </c>
      <c r="E10" s="2">
        <v>170910000000</v>
      </c>
      <c r="F10" s="2">
        <v>106606000000</v>
      </c>
      <c r="G10" s="2">
        <v>10830000000</v>
      </c>
      <c r="H10" s="2">
        <v>4475000000</v>
      </c>
      <c r="I10" t="s">
        <v>12</v>
      </c>
      <c r="J10" t="s">
        <v>22</v>
      </c>
      <c r="K10" t="s">
        <v>23</v>
      </c>
    </row>
    <row r="11" spans="1:11" x14ac:dyDescent="0.2">
      <c r="A11">
        <v>9</v>
      </c>
      <c r="B11" t="s">
        <v>21</v>
      </c>
      <c r="C11" t="s">
        <v>15</v>
      </c>
      <c r="D11" s="1">
        <v>41909</v>
      </c>
      <c r="E11" s="2">
        <v>182795000000</v>
      </c>
      <c r="F11" s="2">
        <v>112258000000</v>
      </c>
      <c r="G11" s="2">
        <v>11993000000</v>
      </c>
      <c r="H11" s="2">
        <v>6041000000</v>
      </c>
      <c r="I11" t="s">
        <v>12</v>
      </c>
      <c r="J11" t="s">
        <v>22</v>
      </c>
      <c r="K11" t="s">
        <v>23</v>
      </c>
    </row>
    <row r="12" spans="1:11" x14ac:dyDescent="0.2">
      <c r="A12">
        <v>10</v>
      </c>
      <c r="B12" t="s">
        <v>21</v>
      </c>
      <c r="C12" t="s">
        <v>16</v>
      </c>
      <c r="D12" s="1">
        <v>42273</v>
      </c>
      <c r="E12" s="2">
        <v>233715000000</v>
      </c>
      <c r="F12" s="2">
        <v>140089000000</v>
      </c>
      <c r="G12" s="2">
        <v>14329000000</v>
      </c>
      <c r="H12" s="2">
        <v>8067000000</v>
      </c>
      <c r="I12" t="s">
        <v>12</v>
      </c>
      <c r="J12" t="s">
        <v>22</v>
      </c>
      <c r="K12" t="s">
        <v>23</v>
      </c>
    </row>
    <row r="13" spans="1:11" x14ac:dyDescent="0.2">
      <c r="A13">
        <v>11</v>
      </c>
      <c r="B13" t="s">
        <v>21</v>
      </c>
      <c r="C13" t="s">
        <v>17</v>
      </c>
      <c r="D13" s="1">
        <v>42637</v>
      </c>
      <c r="E13" s="2">
        <v>215639000000</v>
      </c>
      <c r="F13" s="2">
        <v>131376000000</v>
      </c>
      <c r="G13" s="2">
        <v>14194000000</v>
      </c>
      <c r="H13" s="2">
        <v>10045000000</v>
      </c>
      <c r="I13" t="s">
        <v>12</v>
      </c>
      <c r="J13" t="s">
        <v>22</v>
      </c>
      <c r="K13" t="s">
        <v>23</v>
      </c>
    </row>
    <row r="14" spans="1:11" x14ac:dyDescent="0.2">
      <c r="A14">
        <v>12</v>
      </c>
      <c r="B14" t="s">
        <v>24</v>
      </c>
      <c r="C14" t="s">
        <v>11</v>
      </c>
      <c r="D14" s="1">
        <v>41274</v>
      </c>
      <c r="E14" s="2">
        <v>18380000000</v>
      </c>
      <c r="F14" s="2">
        <v>4508000000</v>
      </c>
      <c r="G14" s="2">
        <v>4989000000</v>
      </c>
      <c r="H14" s="2">
        <v>2778000000</v>
      </c>
      <c r="I14" t="s">
        <v>12</v>
      </c>
      <c r="J14" t="s">
        <v>25</v>
      </c>
      <c r="K14" t="s">
        <v>26</v>
      </c>
    </row>
    <row r="15" spans="1:11" x14ac:dyDescent="0.2">
      <c r="A15">
        <v>13</v>
      </c>
      <c r="B15" t="s">
        <v>24</v>
      </c>
      <c r="C15" t="s">
        <v>15</v>
      </c>
      <c r="D15" s="1">
        <v>41639</v>
      </c>
      <c r="E15" s="2">
        <v>18790000000</v>
      </c>
      <c r="F15" s="2">
        <v>4581000000</v>
      </c>
      <c r="G15" s="2">
        <v>5352000000</v>
      </c>
      <c r="H15" s="2">
        <v>2855000000</v>
      </c>
      <c r="I15" t="s">
        <v>12</v>
      </c>
      <c r="J15" t="s">
        <v>25</v>
      </c>
      <c r="K15" t="s">
        <v>26</v>
      </c>
    </row>
    <row r="16" spans="1:11" x14ac:dyDescent="0.2">
      <c r="A16">
        <v>14</v>
      </c>
      <c r="B16" t="s">
        <v>24</v>
      </c>
      <c r="C16" t="s">
        <v>16</v>
      </c>
      <c r="D16" s="1">
        <v>42004</v>
      </c>
      <c r="E16" s="2">
        <v>19960000000</v>
      </c>
      <c r="F16" s="2">
        <v>4426000000</v>
      </c>
      <c r="G16" s="2">
        <v>8474000000</v>
      </c>
      <c r="H16" s="2">
        <v>3297000000</v>
      </c>
      <c r="I16" t="s">
        <v>12</v>
      </c>
      <c r="J16" t="s">
        <v>25</v>
      </c>
      <c r="K16" t="s">
        <v>26</v>
      </c>
    </row>
    <row r="17" spans="1:11" x14ac:dyDescent="0.2">
      <c r="A17">
        <v>15</v>
      </c>
      <c r="B17" t="s">
        <v>24</v>
      </c>
      <c r="C17" t="s">
        <v>17</v>
      </c>
      <c r="D17" s="1">
        <v>42369</v>
      </c>
      <c r="E17" s="2">
        <v>22859000000</v>
      </c>
      <c r="F17" s="2">
        <v>4500000000</v>
      </c>
      <c r="G17" s="2">
        <v>6387000000</v>
      </c>
      <c r="H17" s="2">
        <v>4285000000</v>
      </c>
      <c r="I17" t="s">
        <v>12</v>
      </c>
      <c r="J17" t="s">
        <v>25</v>
      </c>
      <c r="K17" t="s">
        <v>26</v>
      </c>
    </row>
    <row r="18" spans="1:11" x14ac:dyDescent="0.2">
      <c r="A18">
        <v>16</v>
      </c>
      <c r="B18" t="s">
        <v>27</v>
      </c>
      <c r="C18" t="s">
        <v>11</v>
      </c>
      <c r="D18" s="1">
        <v>41547</v>
      </c>
      <c r="E18" s="2">
        <v>87959167000</v>
      </c>
      <c r="F18" s="2">
        <v>85451348000</v>
      </c>
      <c r="G18" s="2">
        <v>1447234000</v>
      </c>
      <c r="H18" t="s">
        <v>12</v>
      </c>
      <c r="I18" s="2">
        <v>162186000</v>
      </c>
      <c r="J18" t="s">
        <v>25</v>
      </c>
      <c r="K18" t="s">
        <v>28</v>
      </c>
    </row>
    <row r="19" spans="1:11" x14ac:dyDescent="0.2">
      <c r="A19">
        <v>17</v>
      </c>
      <c r="B19" t="s">
        <v>27</v>
      </c>
      <c r="C19" t="s">
        <v>15</v>
      </c>
      <c r="D19" s="1">
        <v>41912</v>
      </c>
      <c r="E19" s="2">
        <v>119569127000</v>
      </c>
      <c r="F19" s="2">
        <v>116586761000</v>
      </c>
      <c r="G19" s="2">
        <v>2011595000</v>
      </c>
      <c r="H19" t="s">
        <v>12</v>
      </c>
      <c r="I19" s="2">
        <v>188680000</v>
      </c>
      <c r="J19" t="s">
        <v>25</v>
      </c>
      <c r="K19" t="s">
        <v>28</v>
      </c>
    </row>
    <row r="20" spans="1:11" x14ac:dyDescent="0.2">
      <c r="A20">
        <v>18</v>
      </c>
      <c r="B20" t="s">
        <v>27</v>
      </c>
      <c r="C20" t="s">
        <v>16</v>
      </c>
      <c r="D20" s="1">
        <v>42277</v>
      </c>
      <c r="E20" s="2">
        <v>135961803000</v>
      </c>
      <c r="F20" s="2">
        <v>132432490000</v>
      </c>
      <c r="G20" s="2">
        <v>2858458000</v>
      </c>
      <c r="H20" t="s">
        <v>12</v>
      </c>
      <c r="I20" s="2">
        <v>248635000</v>
      </c>
      <c r="J20" t="s">
        <v>25</v>
      </c>
      <c r="K20" t="s">
        <v>28</v>
      </c>
    </row>
    <row r="21" spans="1:11" x14ac:dyDescent="0.2">
      <c r="A21">
        <v>19</v>
      </c>
      <c r="B21" t="s">
        <v>27</v>
      </c>
      <c r="C21" t="s">
        <v>17</v>
      </c>
      <c r="D21" s="1">
        <v>42643</v>
      </c>
      <c r="E21" s="2">
        <v>146849686000</v>
      </c>
      <c r="F21" s="2">
        <v>142577080000</v>
      </c>
      <c r="G21" s="2">
        <v>2382097000</v>
      </c>
      <c r="H21" t="s">
        <v>12</v>
      </c>
      <c r="I21" s="2">
        <v>364735000</v>
      </c>
      <c r="J21" t="s">
        <v>25</v>
      </c>
      <c r="K21" t="s">
        <v>28</v>
      </c>
    </row>
    <row r="22" spans="1:11" x14ac:dyDescent="0.2">
      <c r="A22">
        <v>20</v>
      </c>
      <c r="B22" t="s">
        <v>29</v>
      </c>
      <c r="C22" t="s">
        <v>11</v>
      </c>
      <c r="D22" s="1">
        <v>41274</v>
      </c>
      <c r="E22" s="2">
        <v>19050000000</v>
      </c>
      <c r="F22" s="2">
        <v>8899000000</v>
      </c>
      <c r="G22" s="2">
        <v>6735000000</v>
      </c>
      <c r="H22" s="2">
        <v>1461000000</v>
      </c>
      <c r="I22" s="2">
        <v>595000000</v>
      </c>
      <c r="J22" t="s">
        <v>25</v>
      </c>
      <c r="K22" t="s">
        <v>30</v>
      </c>
    </row>
    <row r="23" spans="1:11" x14ac:dyDescent="0.2">
      <c r="A23">
        <v>21</v>
      </c>
      <c r="B23" t="s">
        <v>29</v>
      </c>
      <c r="C23" t="s">
        <v>15</v>
      </c>
      <c r="D23" s="1">
        <v>41639</v>
      </c>
      <c r="E23" s="2">
        <v>19657000000</v>
      </c>
      <c r="F23" s="2">
        <v>9193000000</v>
      </c>
      <c r="G23" s="2">
        <v>6372000000</v>
      </c>
      <c r="H23" s="2">
        <v>1371000000</v>
      </c>
      <c r="I23" s="2">
        <v>588000000</v>
      </c>
      <c r="J23" t="s">
        <v>25</v>
      </c>
      <c r="K23" t="s">
        <v>30</v>
      </c>
    </row>
    <row r="24" spans="1:11" x14ac:dyDescent="0.2">
      <c r="A24">
        <v>22</v>
      </c>
      <c r="B24" t="s">
        <v>29</v>
      </c>
      <c r="C24" t="s">
        <v>16</v>
      </c>
      <c r="D24" s="1">
        <v>42004</v>
      </c>
      <c r="E24" s="2">
        <v>20247000000</v>
      </c>
      <c r="F24" s="2">
        <v>9218000000</v>
      </c>
      <c r="G24" s="2">
        <v>6530000000</v>
      </c>
      <c r="H24" s="2">
        <v>1345000000</v>
      </c>
      <c r="I24" s="2">
        <v>555000000</v>
      </c>
      <c r="J24" t="s">
        <v>25</v>
      </c>
      <c r="K24" t="s">
        <v>30</v>
      </c>
    </row>
    <row r="25" spans="1:11" x14ac:dyDescent="0.2">
      <c r="A25">
        <v>23</v>
      </c>
      <c r="B25" t="s">
        <v>29</v>
      </c>
      <c r="C25" t="s">
        <v>17</v>
      </c>
      <c r="D25" s="1">
        <v>42369</v>
      </c>
      <c r="E25" s="2">
        <v>20405000000</v>
      </c>
      <c r="F25" s="2">
        <v>8747000000</v>
      </c>
      <c r="G25" s="2">
        <v>6785000000</v>
      </c>
      <c r="H25" s="2">
        <v>1405000000</v>
      </c>
      <c r="I25" s="2">
        <v>601000000</v>
      </c>
      <c r="J25" t="s">
        <v>25</v>
      </c>
      <c r="K25" t="s">
        <v>30</v>
      </c>
    </row>
    <row r="26" spans="1:11" x14ac:dyDescent="0.2">
      <c r="A26">
        <v>24</v>
      </c>
      <c r="B26" t="s">
        <v>31</v>
      </c>
      <c r="C26" t="s">
        <v>11</v>
      </c>
      <c r="D26" s="1">
        <v>41607</v>
      </c>
      <c r="E26" s="2">
        <v>4055240000</v>
      </c>
      <c r="F26" s="2">
        <v>586557000</v>
      </c>
      <c r="G26" s="2">
        <v>2140578000</v>
      </c>
      <c r="H26" s="2">
        <v>826631000</v>
      </c>
      <c r="I26" s="2">
        <v>52254000</v>
      </c>
      <c r="J26" t="s">
        <v>22</v>
      </c>
      <c r="K26" t="s">
        <v>32</v>
      </c>
    </row>
    <row r="27" spans="1:11" x14ac:dyDescent="0.2">
      <c r="A27">
        <v>25</v>
      </c>
      <c r="B27" t="s">
        <v>31</v>
      </c>
      <c r="C27" t="s">
        <v>15</v>
      </c>
      <c r="D27" s="1">
        <v>41971</v>
      </c>
      <c r="E27" s="2">
        <v>4147065000</v>
      </c>
      <c r="F27" s="2">
        <v>622080000</v>
      </c>
      <c r="G27" s="2">
        <v>2195640000</v>
      </c>
      <c r="H27" s="2">
        <v>844353000</v>
      </c>
      <c r="I27" s="2">
        <v>52424000</v>
      </c>
      <c r="J27" t="s">
        <v>22</v>
      </c>
      <c r="K27" t="s">
        <v>32</v>
      </c>
    </row>
    <row r="28" spans="1:11" x14ac:dyDescent="0.2">
      <c r="A28">
        <v>26</v>
      </c>
      <c r="B28" t="s">
        <v>31</v>
      </c>
      <c r="C28" t="s">
        <v>16</v>
      </c>
      <c r="D28" s="1">
        <v>42335</v>
      </c>
      <c r="E28" s="2">
        <v>4795511000</v>
      </c>
      <c r="F28" s="2">
        <v>744317000</v>
      </c>
      <c r="G28" s="2">
        <v>2215161000</v>
      </c>
      <c r="H28" s="2">
        <v>862730000</v>
      </c>
      <c r="I28" s="2">
        <v>68649000</v>
      </c>
      <c r="J28" t="s">
        <v>22</v>
      </c>
      <c r="K28" t="s">
        <v>32</v>
      </c>
    </row>
    <row r="29" spans="1:11" x14ac:dyDescent="0.2">
      <c r="A29">
        <v>27</v>
      </c>
      <c r="B29" t="s">
        <v>31</v>
      </c>
      <c r="C29" t="s">
        <v>17</v>
      </c>
      <c r="D29" s="1">
        <v>42706</v>
      </c>
      <c r="E29" s="2">
        <v>5854430000</v>
      </c>
      <c r="F29" s="2">
        <v>819908000</v>
      </c>
      <c r="G29" s="2">
        <v>2487907000</v>
      </c>
      <c r="H29" s="2">
        <v>975987000</v>
      </c>
      <c r="I29" s="2">
        <v>78534000</v>
      </c>
      <c r="J29" t="s">
        <v>22</v>
      </c>
      <c r="K29" t="s">
        <v>32</v>
      </c>
    </row>
    <row r="30" spans="1:11" x14ac:dyDescent="0.2">
      <c r="A30">
        <v>28</v>
      </c>
      <c r="B30" t="s">
        <v>33</v>
      </c>
      <c r="C30" t="s">
        <v>11</v>
      </c>
      <c r="D30" s="1">
        <v>41580</v>
      </c>
      <c r="E30" s="2">
        <v>2633689000</v>
      </c>
      <c r="F30" s="2">
        <v>941278000</v>
      </c>
      <c r="G30" s="2">
        <v>396233000</v>
      </c>
      <c r="H30" s="2">
        <v>513035000</v>
      </c>
      <c r="I30" s="2">
        <v>220000</v>
      </c>
      <c r="J30" t="s">
        <v>22</v>
      </c>
      <c r="K30" t="s">
        <v>34</v>
      </c>
    </row>
    <row r="31" spans="1:11" x14ac:dyDescent="0.2">
      <c r="A31">
        <v>29</v>
      </c>
      <c r="B31" t="s">
        <v>33</v>
      </c>
      <c r="C31" t="s">
        <v>15</v>
      </c>
      <c r="D31" s="1">
        <v>41944</v>
      </c>
      <c r="E31" s="2">
        <v>2864773000</v>
      </c>
      <c r="F31" s="2">
        <v>1034585000</v>
      </c>
      <c r="G31" s="2">
        <v>454676000</v>
      </c>
      <c r="H31" s="2">
        <v>559686000</v>
      </c>
      <c r="I31" s="2">
        <v>26020000</v>
      </c>
      <c r="J31" t="s">
        <v>22</v>
      </c>
      <c r="K31" t="s">
        <v>34</v>
      </c>
    </row>
    <row r="32" spans="1:11" x14ac:dyDescent="0.2">
      <c r="A32">
        <v>30</v>
      </c>
      <c r="B32" t="s">
        <v>33</v>
      </c>
      <c r="C32" t="s">
        <v>16</v>
      </c>
      <c r="D32" s="1">
        <v>42308</v>
      </c>
      <c r="E32" s="2">
        <v>3435092000</v>
      </c>
      <c r="F32" s="2">
        <v>1175830000</v>
      </c>
      <c r="G32" s="2">
        <v>702644000</v>
      </c>
      <c r="H32" s="2">
        <v>637459000</v>
      </c>
      <c r="I32" s="2">
        <v>88318000</v>
      </c>
      <c r="J32" t="s">
        <v>22</v>
      </c>
      <c r="K32" t="s">
        <v>34</v>
      </c>
    </row>
    <row r="33" spans="1:11" x14ac:dyDescent="0.2">
      <c r="A33">
        <v>31</v>
      </c>
      <c r="B33" t="s">
        <v>33</v>
      </c>
      <c r="C33" t="s">
        <v>17</v>
      </c>
      <c r="D33" s="1">
        <v>42672</v>
      </c>
      <c r="E33" s="2">
        <v>3421409000</v>
      </c>
      <c r="F33" s="2">
        <v>1194236000</v>
      </c>
      <c r="G33" s="2">
        <v>461438000</v>
      </c>
      <c r="H33" s="2">
        <v>653816000</v>
      </c>
      <c r="I33" s="2">
        <v>70123000</v>
      </c>
      <c r="J33" t="s">
        <v>22</v>
      </c>
      <c r="K33" t="s">
        <v>34</v>
      </c>
    </row>
    <row r="34" spans="1:11" x14ac:dyDescent="0.2">
      <c r="A34">
        <v>32</v>
      </c>
      <c r="B34" t="s">
        <v>35</v>
      </c>
      <c r="C34" t="s">
        <v>11</v>
      </c>
      <c r="D34" s="1">
        <v>41274</v>
      </c>
      <c r="E34" s="2">
        <v>90559000000</v>
      </c>
      <c r="F34" s="2">
        <v>86936000000</v>
      </c>
      <c r="G34" s="2">
        <v>1665000000</v>
      </c>
      <c r="H34" t="s">
        <v>12</v>
      </c>
      <c r="I34" t="s">
        <v>12</v>
      </c>
      <c r="J34" t="s">
        <v>36</v>
      </c>
      <c r="K34" t="s">
        <v>37</v>
      </c>
    </row>
    <row r="35" spans="1:11" x14ac:dyDescent="0.2">
      <c r="A35">
        <v>33</v>
      </c>
      <c r="B35" t="s">
        <v>35</v>
      </c>
      <c r="C35" t="s">
        <v>15</v>
      </c>
      <c r="D35" s="1">
        <v>41639</v>
      </c>
      <c r="E35" s="2">
        <v>89804000000</v>
      </c>
      <c r="F35" s="2">
        <v>85915000000</v>
      </c>
      <c r="G35" s="2">
        <v>1759000000</v>
      </c>
      <c r="H35" t="s">
        <v>12</v>
      </c>
      <c r="I35" t="s">
        <v>12</v>
      </c>
      <c r="J35" t="s">
        <v>36</v>
      </c>
      <c r="K35" t="s">
        <v>37</v>
      </c>
    </row>
    <row r="36" spans="1:11" x14ac:dyDescent="0.2">
      <c r="A36">
        <v>34</v>
      </c>
      <c r="B36" t="s">
        <v>35</v>
      </c>
      <c r="C36" t="s">
        <v>16</v>
      </c>
      <c r="D36" s="1">
        <v>42004</v>
      </c>
      <c r="E36" s="2">
        <v>81201000000</v>
      </c>
      <c r="F36" s="2">
        <v>76433000000</v>
      </c>
      <c r="G36" s="2">
        <v>1907000000</v>
      </c>
      <c r="H36" t="s">
        <v>12</v>
      </c>
      <c r="I36" t="s">
        <v>12</v>
      </c>
      <c r="J36" t="s">
        <v>36</v>
      </c>
      <c r="K36" t="s">
        <v>37</v>
      </c>
    </row>
    <row r="37" spans="1:11" x14ac:dyDescent="0.2">
      <c r="A37">
        <v>35</v>
      </c>
      <c r="B37" t="s">
        <v>35</v>
      </c>
      <c r="C37" t="s">
        <v>17</v>
      </c>
      <c r="D37" s="1">
        <v>42369</v>
      </c>
      <c r="E37" s="2">
        <v>67702000000</v>
      </c>
      <c r="F37" s="2">
        <v>63682000000</v>
      </c>
      <c r="G37" s="2">
        <v>2010000000</v>
      </c>
      <c r="H37" t="s">
        <v>12</v>
      </c>
      <c r="I37" t="s">
        <v>12</v>
      </c>
      <c r="J37" t="s">
        <v>36</v>
      </c>
      <c r="K37" t="s">
        <v>37</v>
      </c>
    </row>
    <row r="38" spans="1:11" x14ac:dyDescent="0.2">
      <c r="A38">
        <v>36</v>
      </c>
      <c r="B38" t="s">
        <v>38</v>
      </c>
      <c r="C38" t="s">
        <v>11</v>
      </c>
      <c r="D38" s="1">
        <v>41274</v>
      </c>
      <c r="E38" s="2">
        <v>3641390000</v>
      </c>
      <c r="F38" s="2">
        <v>2392091000</v>
      </c>
      <c r="G38" s="2">
        <v>108059000</v>
      </c>
      <c r="H38" t="s">
        <v>12</v>
      </c>
      <c r="I38" s="2">
        <v>166876000</v>
      </c>
      <c r="J38" t="s">
        <v>22</v>
      </c>
      <c r="K38" t="s">
        <v>39</v>
      </c>
    </row>
    <row r="39" spans="1:11" x14ac:dyDescent="0.2">
      <c r="A39">
        <v>37</v>
      </c>
      <c r="B39" t="s">
        <v>38</v>
      </c>
      <c r="C39" t="s">
        <v>15</v>
      </c>
      <c r="D39" s="1">
        <v>41639</v>
      </c>
      <c r="E39" s="2">
        <v>4319063000</v>
      </c>
      <c r="F39" s="2">
        <v>2894917000</v>
      </c>
      <c r="G39" s="2">
        <v>109115000</v>
      </c>
      <c r="H39" t="s">
        <v>12</v>
      </c>
      <c r="I39" s="2">
        <v>216119000</v>
      </c>
      <c r="J39" t="s">
        <v>22</v>
      </c>
      <c r="K39" t="s">
        <v>39</v>
      </c>
    </row>
    <row r="40" spans="1:11" x14ac:dyDescent="0.2">
      <c r="A40">
        <v>38</v>
      </c>
      <c r="B40" t="s">
        <v>38</v>
      </c>
      <c r="C40" t="s">
        <v>16</v>
      </c>
      <c r="D40" s="1">
        <v>42004</v>
      </c>
      <c r="E40" s="2">
        <v>5302940000</v>
      </c>
      <c r="F40" s="2">
        <v>3643979000</v>
      </c>
      <c r="G40" s="2">
        <v>247412000</v>
      </c>
      <c r="H40" t="s">
        <v>12</v>
      </c>
      <c r="I40" s="2">
        <v>313082000</v>
      </c>
      <c r="J40" t="s">
        <v>22</v>
      </c>
      <c r="K40" t="s">
        <v>39</v>
      </c>
    </row>
    <row r="41" spans="1:11" x14ac:dyDescent="0.2">
      <c r="A41">
        <v>39</v>
      </c>
      <c r="B41" t="s">
        <v>38</v>
      </c>
      <c r="C41" t="s">
        <v>17</v>
      </c>
      <c r="D41" s="1">
        <v>42369</v>
      </c>
      <c r="E41" s="2">
        <v>6439746000</v>
      </c>
      <c r="F41" s="2">
        <v>4482700000</v>
      </c>
      <c r="G41" s="2">
        <v>203046000</v>
      </c>
      <c r="H41" t="s">
        <v>12</v>
      </c>
      <c r="I41" s="2">
        <v>492140000</v>
      </c>
      <c r="J41" t="s">
        <v>22</v>
      </c>
      <c r="K41" t="s">
        <v>39</v>
      </c>
    </row>
    <row r="42" spans="1:11" x14ac:dyDescent="0.2">
      <c r="A42">
        <v>40</v>
      </c>
      <c r="B42" t="s">
        <v>40</v>
      </c>
      <c r="C42" t="s">
        <v>11</v>
      </c>
      <c r="D42" s="1">
        <v>41305</v>
      </c>
      <c r="E42" s="2">
        <v>2312200000</v>
      </c>
      <c r="F42" s="2">
        <v>238500000</v>
      </c>
      <c r="G42" s="2">
        <v>1081800000</v>
      </c>
      <c r="H42" s="2">
        <v>600000000</v>
      </c>
      <c r="I42" s="2">
        <v>42100000</v>
      </c>
      <c r="J42" t="s">
        <v>22</v>
      </c>
      <c r="K42" t="s">
        <v>32</v>
      </c>
    </row>
    <row r="43" spans="1:11" x14ac:dyDescent="0.2">
      <c r="A43">
        <v>41</v>
      </c>
      <c r="B43" t="s">
        <v>40</v>
      </c>
      <c r="C43" t="s">
        <v>15</v>
      </c>
      <c r="D43" s="1">
        <v>41670</v>
      </c>
      <c r="E43" s="2">
        <v>2273900000</v>
      </c>
      <c r="F43" s="2">
        <v>274300000</v>
      </c>
      <c r="G43" s="2">
        <v>1054400000</v>
      </c>
      <c r="H43" s="2">
        <v>611100000</v>
      </c>
      <c r="I43" s="2">
        <v>36500000</v>
      </c>
      <c r="J43" t="s">
        <v>22</v>
      </c>
      <c r="K43" t="s">
        <v>32</v>
      </c>
    </row>
    <row r="44" spans="1:11" x14ac:dyDescent="0.2">
      <c r="A44">
        <v>42</v>
      </c>
      <c r="B44" t="s">
        <v>40</v>
      </c>
      <c r="C44" t="s">
        <v>16</v>
      </c>
      <c r="D44" s="1">
        <v>42035</v>
      </c>
      <c r="E44" s="2">
        <v>2512200000</v>
      </c>
      <c r="F44" s="2">
        <v>342100000</v>
      </c>
      <c r="G44" s="2">
        <v>1281300000</v>
      </c>
      <c r="H44" s="2">
        <v>725200000</v>
      </c>
      <c r="I44" s="2">
        <v>39800000</v>
      </c>
      <c r="J44" t="s">
        <v>22</v>
      </c>
      <c r="K44" t="s">
        <v>32</v>
      </c>
    </row>
    <row r="45" spans="1:11" x14ac:dyDescent="0.2">
      <c r="A45">
        <v>43</v>
      </c>
      <c r="B45" t="s">
        <v>40</v>
      </c>
      <c r="C45" t="s">
        <v>17</v>
      </c>
      <c r="D45" s="1">
        <v>42400</v>
      </c>
      <c r="E45" s="2">
        <v>2504100000</v>
      </c>
      <c r="F45" s="2">
        <v>370700000</v>
      </c>
      <c r="G45" s="2">
        <v>1308900000</v>
      </c>
      <c r="H45" s="2">
        <v>790000000</v>
      </c>
      <c r="I45" s="2">
        <v>33200000</v>
      </c>
      <c r="J45" t="s">
        <v>22</v>
      </c>
      <c r="K45" t="s">
        <v>32</v>
      </c>
    </row>
    <row r="46" spans="1:11" x14ac:dyDescent="0.2">
      <c r="A46">
        <v>44</v>
      </c>
      <c r="B46" t="s">
        <v>41</v>
      </c>
      <c r="C46" t="s">
        <v>11</v>
      </c>
      <c r="D46" s="1">
        <v>41274</v>
      </c>
      <c r="E46" s="2">
        <v>5781000000</v>
      </c>
      <c r="F46" s="2">
        <v>3477000000</v>
      </c>
      <c r="G46" s="2">
        <v>443000000</v>
      </c>
      <c r="H46" t="s">
        <v>12</v>
      </c>
      <c r="I46" s="2">
        <v>673000000</v>
      </c>
      <c r="J46" t="s">
        <v>42</v>
      </c>
      <c r="K46" t="s">
        <v>43</v>
      </c>
    </row>
    <row r="47" spans="1:11" x14ac:dyDescent="0.2">
      <c r="A47">
        <v>45</v>
      </c>
      <c r="B47" t="s">
        <v>41</v>
      </c>
      <c r="C47" t="s">
        <v>15</v>
      </c>
      <c r="D47" s="1">
        <v>41639</v>
      </c>
      <c r="E47" s="2">
        <v>5838000000</v>
      </c>
      <c r="F47" s="2">
        <v>3490000000</v>
      </c>
      <c r="G47" s="2">
        <v>458000000</v>
      </c>
      <c r="H47" t="s">
        <v>12</v>
      </c>
      <c r="I47" s="2">
        <v>706000000</v>
      </c>
      <c r="J47" t="s">
        <v>42</v>
      </c>
      <c r="K47" t="s">
        <v>43</v>
      </c>
    </row>
    <row r="48" spans="1:11" x14ac:dyDescent="0.2">
      <c r="A48">
        <v>46</v>
      </c>
      <c r="B48" t="s">
        <v>41</v>
      </c>
      <c r="C48" t="s">
        <v>16</v>
      </c>
      <c r="D48" s="1">
        <v>42004</v>
      </c>
      <c r="E48" s="2">
        <v>6053000000</v>
      </c>
      <c r="F48" s="2">
        <v>3586000000</v>
      </c>
      <c r="G48" s="2">
        <v>468000000</v>
      </c>
      <c r="H48" t="s">
        <v>12</v>
      </c>
      <c r="I48" s="2">
        <v>745000000</v>
      </c>
      <c r="J48" t="s">
        <v>42</v>
      </c>
      <c r="K48" t="s">
        <v>43</v>
      </c>
    </row>
    <row r="49" spans="1:11" x14ac:dyDescent="0.2">
      <c r="A49">
        <v>47</v>
      </c>
      <c r="B49" t="s">
        <v>41</v>
      </c>
      <c r="C49" t="s">
        <v>17</v>
      </c>
      <c r="D49" s="1">
        <v>42369</v>
      </c>
      <c r="E49" s="2">
        <v>6098000000</v>
      </c>
      <c r="F49" s="2">
        <v>3501000000</v>
      </c>
      <c r="G49" s="2">
        <v>542000000</v>
      </c>
      <c r="H49" t="s">
        <v>12</v>
      </c>
      <c r="I49" s="2">
        <v>796000000</v>
      </c>
      <c r="J49" t="s">
        <v>42</v>
      </c>
      <c r="K49" t="s">
        <v>43</v>
      </c>
    </row>
    <row r="50" spans="1:11" x14ac:dyDescent="0.2">
      <c r="A50">
        <v>48</v>
      </c>
      <c r="B50" t="s">
        <v>44</v>
      </c>
      <c r="C50" t="s">
        <v>11</v>
      </c>
      <c r="D50" s="1">
        <v>41274</v>
      </c>
      <c r="E50" s="2">
        <v>14945000000</v>
      </c>
      <c r="F50" s="2">
        <v>6395000000</v>
      </c>
      <c r="G50" s="2">
        <v>3812000000</v>
      </c>
      <c r="H50" t="s">
        <v>12</v>
      </c>
      <c r="I50" s="2">
        <v>1782000000</v>
      </c>
      <c r="J50" t="s">
        <v>42</v>
      </c>
      <c r="K50" t="s">
        <v>45</v>
      </c>
    </row>
    <row r="51" spans="1:11" x14ac:dyDescent="0.2">
      <c r="A51">
        <v>49</v>
      </c>
      <c r="B51" t="s">
        <v>44</v>
      </c>
      <c r="C51" t="s">
        <v>15</v>
      </c>
      <c r="D51" s="1">
        <v>41639</v>
      </c>
      <c r="E51" s="2">
        <v>14813500000</v>
      </c>
      <c r="F51" s="2">
        <v>6722300000</v>
      </c>
      <c r="G51" s="2">
        <v>3329800000</v>
      </c>
      <c r="H51" t="s">
        <v>12</v>
      </c>
      <c r="I51" s="2">
        <v>1712500000</v>
      </c>
      <c r="J51" t="s">
        <v>42</v>
      </c>
      <c r="K51" t="s">
        <v>45</v>
      </c>
    </row>
    <row r="52" spans="1:11" x14ac:dyDescent="0.2">
      <c r="A52">
        <v>50</v>
      </c>
      <c r="B52" t="s">
        <v>44</v>
      </c>
      <c r="C52" t="s">
        <v>16</v>
      </c>
      <c r="D52" s="1">
        <v>42004</v>
      </c>
      <c r="E52" s="2">
        <v>16378600000</v>
      </c>
      <c r="F52" s="2">
        <v>7685700000</v>
      </c>
      <c r="G52" s="2">
        <v>3667900000</v>
      </c>
      <c r="H52" t="s">
        <v>12</v>
      </c>
      <c r="I52" s="2">
        <v>1897600000</v>
      </c>
      <c r="J52" t="s">
        <v>42</v>
      </c>
      <c r="K52" t="s">
        <v>45</v>
      </c>
    </row>
    <row r="53" spans="1:11" x14ac:dyDescent="0.2">
      <c r="A53">
        <v>51</v>
      </c>
      <c r="B53" t="s">
        <v>44</v>
      </c>
      <c r="C53" t="s">
        <v>17</v>
      </c>
      <c r="D53" s="1">
        <v>42369</v>
      </c>
      <c r="E53" s="2">
        <v>16453200000</v>
      </c>
      <c r="F53" s="2">
        <v>7433500000</v>
      </c>
      <c r="G53" s="2">
        <v>3676500000</v>
      </c>
      <c r="H53" t="s">
        <v>12</v>
      </c>
      <c r="I53" s="2">
        <v>2009700000</v>
      </c>
      <c r="J53" t="s">
        <v>42</v>
      </c>
      <c r="K53" t="s">
        <v>45</v>
      </c>
    </row>
    <row r="54" spans="1:11" x14ac:dyDescent="0.2">
      <c r="A54">
        <v>52</v>
      </c>
      <c r="B54" t="s">
        <v>46</v>
      </c>
      <c r="C54" t="s">
        <v>11</v>
      </c>
      <c r="D54" s="1">
        <v>41274</v>
      </c>
      <c r="E54" s="2">
        <v>25364000000</v>
      </c>
      <c r="F54" s="2">
        <v>17074000000</v>
      </c>
      <c r="G54" t="s">
        <v>12</v>
      </c>
      <c r="H54" t="s">
        <v>12</v>
      </c>
      <c r="I54" s="2">
        <v>3727000000</v>
      </c>
      <c r="J54" t="s">
        <v>47</v>
      </c>
      <c r="K54" t="s">
        <v>48</v>
      </c>
    </row>
    <row r="55" spans="1:11" x14ac:dyDescent="0.2">
      <c r="A55">
        <v>53</v>
      </c>
      <c r="B55" t="s">
        <v>46</v>
      </c>
      <c r="C55" t="s">
        <v>15</v>
      </c>
      <c r="D55" s="1">
        <v>41639</v>
      </c>
      <c r="E55" s="2">
        <v>23939000000</v>
      </c>
      <c r="F55" s="2">
        <v>15341000000</v>
      </c>
      <c r="G55" t="s">
        <v>12</v>
      </c>
      <c r="H55" t="s">
        <v>12</v>
      </c>
      <c r="I55" s="2">
        <v>3489000000</v>
      </c>
      <c r="J55" t="s">
        <v>47</v>
      </c>
      <c r="K55" t="s">
        <v>48</v>
      </c>
    </row>
    <row r="56" spans="1:11" x14ac:dyDescent="0.2">
      <c r="A56">
        <v>54</v>
      </c>
      <c r="B56" t="s">
        <v>46</v>
      </c>
      <c r="C56" t="s">
        <v>16</v>
      </c>
      <c r="D56" s="1">
        <v>42004</v>
      </c>
      <c r="E56" s="2">
        <v>22728000000</v>
      </c>
      <c r="F56" s="2">
        <v>14373000000</v>
      </c>
      <c r="G56" t="s">
        <v>12</v>
      </c>
      <c r="H56" t="s">
        <v>12</v>
      </c>
      <c r="I56" s="2">
        <v>3547000000</v>
      </c>
      <c r="J56" t="s">
        <v>47</v>
      </c>
      <c r="K56" t="s">
        <v>48</v>
      </c>
    </row>
    <row r="57" spans="1:11" x14ac:dyDescent="0.2">
      <c r="A57">
        <v>55</v>
      </c>
      <c r="B57" t="s">
        <v>46</v>
      </c>
      <c r="C57" t="s">
        <v>17</v>
      </c>
      <c r="D57" s="1">
        <v>42369</v>
      </c>
      <c r="E57" s="2">
        <v>20872000000</v>
      </c>
      <c r="F57" s="2">
        <v>13049000000</v>
      </c>
      <c r="G57" t="s">
        <v>12</v>
      </c>
      <c r="H57" t="s">
        <v>12</v>
      </c>
      <c r="I57" s="2">
        <v>3672000000</v>
      </c>
      <c r="J57" t="s">
        <v>47</v>
      </c>
      <c r="K57" t="s">
        <v>48</v>
      </c>
    </row>
    <row r="58" spans="1:11" x14ac:dyDescent="0.2">
      <c r="A58">
        <v>56</v>
      </c>
      <c r="B58" t="s">
        <v>49</v>
      </c>
      <c r="C58" t="s">
        <v>11</v>
      </c>
      <c r="D58" s="1">
        <v>41274</v>
      </c>
      <c r="E58" s="2">
        <v>71214000000</v>
      </c>
      <c r="F58" s="2">
        <v>37745000000</v>
      </c>
      <c r="G58" s="2">
        <v>21491000000</v>
      </c>
      <c r="H58" t="s">
        <v>12</v>
      </c>
      <c r="I58" t="s">
        <v>12</v>
      </c>
      <c r="J58" t="s">
        <v>47</v>
      </c>
      <c r="K58" t="s">
        <v>50</v>
      </c>
    </row>
    <row r="59" spans="1:11" x14ac:dyDescent="0.2">
      <c r="A59">
        <v>57</v>
      </c>
      <c r="B59" t="s">
        <v>49</v>
      </c>
      <c r="C59" t="s">
        <v>15</v>
      </c>
      <c r="D59" s="1">
        <v>41639</v>
      </c>
      <c r="E59" s="2">
        <v>68874000000</v>
      </c>
      <c r="F59" s="2">
        <v>34660000000</v>
      </c>
      <c r="G59" s="2">
        <v>22005000000</v>
      </c>
      <c r="H59" t="s">
        <v>12</v>
      </c>
      <c r="I59" t="s">
        <v>12</v>
      </c>
      <c r="J59" t="s">
        <v>47</v>
      </c>
      <c r="K59" t="s">
        <v>50</v>
      </c>
    </row>
    <row r="60" spans="1:11" x14ac:dyDescent="0.2">
      <c r="A60">
        <v>58</v>
      </c>
      <c r="B60" t="s">
        <v>49</v>
      </c>
      <c r="C60" t="s">
        <v>16</v>
      </c>
      <c r="D60" s="1">
        <v>42004</v>
      </c>
      <c r="E60" s="2">
        <v>64406000000</v>
      </c>
      <c r="F60" s="2">
        <v>33611000000</v>
      </c>
      <c r="G60" s="2">
        <v>18491000000</v>
      </c>
      <c r="H60" t="s">
        <v>12</v>
      </c>
      <c r="I60" t="s">
        <v>12</v>
      </c>
      <c r="J60" t="s">
        <v>47</v>
      </c>
      <c r="K60" t="s">
        <v>50</v>
      </c>
    </row>
    <row r="61" spans="1:11" x14ac:dyDescent="0.2">
      <c r="A61">
        <v>59</v>
      </c>
      <c r="B61" t="s">
        <v>49</v>
      </c>
      <c r="C61" t="s">
        <v>17</v>
      </c>
      <c r="D61" s="1">
        <v>42369</v>
      </c>
      <c r="E61" s="2">
        <v>58327000000</v>
      </c>
      <c r="F61" s="2">
        <v>36581000000</v>
      </c>
      <c r="G61" s="2">
        <v>16417000000</v>
      </c>
      <c r="H61" t="s">
        <v>12</v>
      </c>
      <c r="I61" t="s">
        <v>12</v>
      </c>
      <c r="J61" t="s">
        <v>47</v>
      </c>
      <c r="K61" t="s">
        <v>50</v>
      </c>
    </row>
    <row r="62" spans="1:11" x14ac:dyDescent="0.2">
      <c r="A62">
        <v>60</v>
      </c>
      <c r="B62" t="s">
        <v>51</v>
      </c>
      <c r="C62" t="s">
        <v>11</v>
      </c>
      <c r="D62" s="1">
        <v>41274</v>
      </c>
      <c r="E62" s="2">
        <v>958511000</v>
      </c>
      <c r="F62" s="2">
        <v>386355000</v>
      </c>
      <c r="G62" s="2">
        <v>61732000</v>
      </c>
      <c r="H62" t="s">
        <v>12</v>
      </c>
      <c r="I62" s="2">
        <v>325173000</v>
      </c>
      <c r="J62" t="s">
        <v>52</v>
      </c>
      <c r="K62" t="s">
        <v>53</v>
      </c>
    </row>
    <row r="63" spans="1:11" x14ac:dyDescent="0.2">
      <c r="A63">
        <v>61</v>
      </c>
      <c r="B63" t="s">
        <v>51</v>
      </c>
      <c r="C63" t="s">
        <v>15</v>
      </c>
      <c r="D63" s="1">
        <v>41639</v>
      </c>
      <c r="E63" s="2">
        <v>974053000</v>
      </c>
      <c r="F63" s="2">
        <v>380051000</v>
      </c>
      <c r="G63" s="2">
        <v>53073000</v>
      </c>
      <c r="H63" t="s">
        <v>12</v>
      </c>
      <c r="I63" s="2">
        <v>291910000</v>
      </c>
      <c r="J63" t="s">
        <v>52</v>
      </c>
      <c r="K63" t="s">
        <v>53</v>
      </c>
    </row>
    <row r="64" spans="1:11" x14ac:dyDescent="0.2">
      <c r="A64">
        <v>62</v>
      </c>
      <c r="B64" t="s">
        <v>51</v>
      </c>
      <c r="C64" t="s">
        <v>16</v>
      </c>
      <c r="D64" s="1">
        <v>42004</v>
      </c>
      <c r="E64" s="2">
        <v>984363000</v>
      </c>
      <c r="F64" s="2">
        <v>380964000</v>
      </c>
      <c r="G64" s="2">
        <v>56621000</v>
      </c>
      <c r="H64" t="s">
        <v>12</v>
      </c>
      <c r="I64" s="2">
        <v>282608000</v>
      </c>
      <c r="J64" t="s">
        <v>52</v>
      </c>
      <c r="K64" t="s">
        <v>53</v>
      </c>
    </row>
    <row r="65" spans="1:11" x14ac:dyDescent="0.2">
      <c r="A65">
        <v>63</v>
      </c>
      <c r="B65" t="s">
        <v>51</v>
      </c>
      <c r="C65" t="s">
        <v>17</v>
      </c>
      <c r="D65" s="1">
        <v>42369</v>
      </c>
      <c r="E65" s="2">
        <v>981310000</v>
      </c>
      <c r="F65" s="2">
        <v>365248000</v>
      </c>
      <c r="G65" s="2">
        <v>53546000</v>
      </c>
      <c r="H65" t="s">
        <v>12</v>
      </c>
      <c r="I65" s="2">
        <v>306301000</v>
      </c>
      <c r="J65" t="s">
        <v>52</v>
      </c>
      <c r="K65" t="s">
        <v>53</v>
      </c>
    </row>
    <row r="66" spans="1:11" x14ac:dyDescent="0.2">
      <c r="A66">
        <v>64</v>
      </c>
      <c r="B66" t="s">
        <v>54</v>
      </c>
      <c r="C66" t="s">
        <v>11</v>
      </c>
      <c r="D66" s="1">
        <v>41639</v>
      </c>
      <c r="E66" s="2">
        <v>9047657000</v>
      </c>
      <c r="F66" s="2">
        <v>6709936000</v>
      </c>
      <c r="G66" t="s">
        <v>12</v>
      </c>
      <c r="H66" t="s">
        <v>12</v>
      </c>
      <c r="I66" s="2">
        <v>1470287000</v>
      </c>
      <c r="J66" t="s">
        <v>47</v>
      </c>
      <c r="K66" t="s">
        <v>55</v>
      </c>
    </row>
    <row r="67" spans="1:11" x14ac:dyDescent="0.2">
      <c r="A67">
        <v>65</v>
      </c>
      <c r="B67" t="s">
        <v>54</v>
      </c>
      <c r="C67" t="s">
        <v>15</v>
      </c>
      <c r="D67" s="1">
        <v>42004</v>
      </c>
      <c r="E67" s="2">
        <v>10381653000</v>
      </c>
      <c r="F67" s="2">
        <v>8093563000</v>
      </c>
      <c r="G67" t="s">
        <v>12</v>
      </c>
      <c r="H67" t="s">
        <v>12</v>
      </c>
      <c r="I67" s="2">
        <v>1485558000</v>
      </c>
      <c r="J67" t="s">
        <v>47</v>
      </c>
      <c r="K67" t="s">
        <v>55</v>
      </c>
    </row>
    <row r="68" spans="1:11" x14ac:dyDescent="0.2">
      <c r="A68">
        <v>66</v>
      </c>
      <c r="B68" t="s">
        <v>54</v>
      </c>
      <c r="C68" t="s">
        <v>16</v>
      </c>
      <c r="D68" s="1">
        <v>42369</v>
      </c>
      <c r="E68" s="2">
        <v>10325494000</v>
      </c>
      <c r="F68" s="2">
        <v>8666624000</v>
      </c>
      <c r="G68" t="s">
        <v>12</v>
      </c>
      <c r="H68" t="s">
        <v>12</v>
      </c>
      <c r="I68" s="2">
        <v>1402573000</v>
      </c>
      <c r="J68" t="s">
        <v>47</v>
      </c>
      <c r="K68" t="s">
        <v>55</v>
      </c>
    </row>
    <row r="69" spans="1:11" x14ac:dyDescent="0.2">
      <c r="A69">
        <v>67</v>
      </c>
      <c r="B69" t="s">
        <v>54</v>
      </c>
      <c r="C69" t="s">
        <v>17</v>
      </c>
      <c r="D69" s="1">
        <v>42735</v>
      </c>
      <c r="E69" s="2">
        <v>7531780000</v>
      </c>
      <c r="F69" s="2">
        <v>5251228000</v>
      </c>
      <c r="G69" t="s">
        <v>12</v>
      </c>
      <c r="H69" t="s">
        <v>12</v>
      </c>
      <c r="I69" s="2">
        <v>1351314000</v>
      </c>
      <c r="J69" t="s">
        <v>47</v>
      </c>
      <c r="K69" t="s">
        <v>55</v>
      </c>
    </row>
    <row r="70" spans="1:11" x14ac:dyDescent="0.2">
      <c r="A70">
        <v>72</v>
      </c>
      <c r="B70" t="s">
        <v>56</v>
      </c>
      <c r="C70" t="s">
        <v>11</v>
      </c>
      <c r="D70" s="1">
        <v>41274</v>
      </c>
      <c r="E70" s="2">
        <v>1373947000</v>
      </c>
      <c r="F70" s="2">
        <v>529900000</v>
      </c>
      <c r="G70" s="2">
        <v>433448000</v>
      </c>
      <c r="H70" s="2">
        <v>74744000</v>
      </c>
      <c r="I70" s="2">
        <v>20962000</v>
      </c>
      <c r="J70" t="s">
        <v>22</v>
      </c>
      <c r="K70" t="s">
        <v>57</v>
      </c>
    </row>
    <row r="71" spans="1:11" x14ac:dyDescent="0.2">
      <c r="A71">
        <v>73</v>
      </c>
      <c r="B71" t="s">
        <v>56</v>
      </c>
      <c r="C71" t="s">
        <v>15</v>
      </c>
      <c r="D71" s="1">
        <v>41639</v>
      </c>
      <c r="E71" s="2">
        <v>1577922000</v>
      </c>
      <c r="F71" s="2">
        <v>511087000</v>
      </c>
      <c r="G71" s="2">
        <v>535598000</v>
      </c>
      <c r="H71" s="2">
        <v>93879000</v>
      </c>
      <c r="I71" s="2">
        <v>21547000</v>
      </c>
      <c r="J71" t="s">
        <v>22</v>
      </c>
      <c r="K71" t="s">
        <v>57</v>
      </c>
    </row>
    <row r="72" spans="1:11" x14ac:dyDescent="0.2">
      <c r="A72">
        <v>74</v>
      </c>
      <c r="B72" t="s">
        <v>56</v>
      </c>
      <c r="C72" t="s">
        <v>16</v>
      </c>
      <c r="D72" s="1">
        <v>42004</v>
      </c>
      <c r="E72" s="2">
        <v>1963874000</v>
      </c>
      <c r="F72" s="2">
        <v>610943000</v>
      </c>
      <c r="G72" s="2">
        <v>704880000</v>
      </c>
      <c r="H72" s="2">
        <v>125286000</v>
      </c>
      <c r="I72" s="2">
        <v>32057000</v>
      </c>
      <c r="J72" t="s">
        <v>22</v>
      </c>
      <c r="K72" t="s">
        <v>57</v>
      </c>
    </row>
    <row r="73" spans="1:11" x14ac:dyDescent="0.2">
      <c r="A73">
        <v>75</v>
      </c>
      <c r="B73" t="s">
        <v>56</v>
      </c>
      <c r="C73" t="s">
        <v>17</v>
      </c>
      <c r="D73" s="1">
        <v>42369</v>
      </c>
      <c r="E73" s="2">
        <v>2197448000</v>
      </c>
      <c r="F73" s="2">
        <v>725620000</v>
      </c>
      <c r="G73" s="2">
        <v>829253000</v>
      </c>
      <c r="H73" s="2">
        <v>148591000</v>
      </c>
      <c r="I73" s="2">
        <v>27067000</v>
      </c>
      <c r="J73" t="s">
        <v>22</v>
      </c>
      <c r="K73" t="s">
        <v>57</v>
      </c>
    </row>
    <row r="74" spans="1:11" x14ac:dyDescent="0.2">
      <c r="A74">
        <v>76</v>
      </c>
      <c r="B74" t="s">
        <v>58</v>
      </c>
      <c r="C74" t="s">
        <v>11</v>
      </c>
      <c r="D74" s="1">
        <v>41274</v>
      </c>
      <c r="E74" s="2">
        <v>2519154000</v>
      </c>
      <c r="F74" s="2">
        <v>1620311000</v>
      </c>
      <c r="G74" s="2">
        <v>308456000</v>
      </c>
      <c r="H74" s="2">
        <v>78919000</v>
      </c>
      <c r="I74" t="s">
        <v>12</v>
      </c>
      <c r="J74" t="s">
        <v>59</v>
      </c>
      <c r="K74" t="s">
        <v>60</v>
      </c>
    </row>
    <row r="75" spans="1:11" x14ac:dyDescent="0.2">
      <c r="A75">
        <v>77</v>
      </c>
      <c r="B75" t="s">
        <v>58</v>
      </c>
      <c r="C75" t="s">
        <v>15</v>
      </c>
      <c r="D75" s="1">
        <v>41639</v>
      </c>
      <c r="E75" s="2">
        <v>2394270000</v>
      </c>
      <c r="F75" s="2">
        <v>1543799000</v>
      </c>
      <c r="G75" s="2">
        <v>158189000</v>
      </c>
      <c r="H75" s="2">
        <v>82246000</v>
      </c>
      <c r="I75" t="s">
        <v>12</v>
      </c>
      <c r="J75" t="s">
        <v>59</v>
      </c>
      <c r="K75" t="s">
        <v>60</v>
      </c>
    </row>
    <row r="76" spans="1:11" x14ac:dyDescent="0.2">
      <c r="A76">
        <v>78</v>
      </c>
      <c r="B76" t="s">
        <v>58</v>
      </c>
      <c r="C76" t="s">
        <v>16</v>
      </c>
      <c r="D76" s="1">
        <v>42004</v>
      </c>
      <c r="E76" s="2">
        <v>2445548000</v>
      </c>
      <c r="F76" s="2">
        <v>1674700000</v>
      </c>
      <c r="G76" s="2">
        <v>355135000</v>
      </c>
      <c r="H76" s="2">
        <v>88310000</v>
      </c>
      <c r="I76" t="s">
        <v>12</v>
      </c>
      <c r="J76" t="s">
        <v>59</v>
      </c>
      <c r="K76" t="s">
        <v>60</v>
      </c>
    </row>
    <row r="77" spans="1:11" x14ac:dyDescent="0.2">
      <c r="A77">
        <v>79</v>
      </c>
      <c r="B77" t="s">
        <v>58</v>
      </c>
      <c r="C77" t="s">
        <v>17</v>
      </c>
      <c r="D77" s="1">
        <v>42369</v>
      </c>
      <c r="E77" s="2">
        <v>3651335000</v>
      </c>
      <c r="F77" s="2">
        <v>2454463000</v>
      </c>
      <c r="G77" s="2">
        <v>512274000</v>
      </c>
      <c r="H77" s="2">
        <v>102871000</v>
      </c>
      <c r="I77" t="s">
        <v>12</v>
      </c>
      <c r="J77" t="s">
        <v>59</v>
      </c>
      <c r="K77" t="s">
        <v>60</v>
      </c>
    </row>
    <row r="78" spans="1:11" x14ac:dyDescent="0.2">
      <c r="A78">
        <v>80</v>
      </c>
      <c r="B78" t="s">
        <v>61</v>
      </c>
      <c r="C78" t="s">
        <v>11</v>
      </c>
      <c r="D78" s="1">
        <v>41274</v>
      </c>
      <c r="E78" s="2">
        <v>4657000000</v>
      </c>
      <c r="F78" s="2">
        <v>2319000000</v>
      </c>
      <c r="G78" s="2">
        <v>1542000000</v>
      </c>
      <c r="H78" t="s">
        <v>12</v>
      </c>
      <c r="I78" s="2">
        <v>264000000</v>
      </c>
      <c r="J78" t="s">
        <v>13</v>
      </c>
      <c r="K78" t="s">
        <v>14</v>
      </c>
    </row>
    <row r="79" spans="1:11" x14ac:dyDescent="0.2">
      <c r="A79">
        <v>81</v>
      </c>
      <c r="B79" t="s">
        <v>61</v>
      </c>
      <c r="C79" t="s">
        <v>15</v>
      </c>
      <c r="D79" s="1">
        <v>41639</v>
      </c>
      <c r="E79" s="2">
        <v>5156000000</v>
      </c>
      <c r="F79" s="2">
        <v>2355000000</v>
      </c>
      <c r="G79" s="2">
        <v>1693000000</v>
      </c>
      <c r="H79" t="s">
        <v>12</v>
      </c>
      <c r="I79" s="2">
        <v>270000000</v>
      </c>
      <c r="J79" t="s">
        <v>13</v>
      </c>
      <c r="K79" t="s">
        <v>14</v>
      </c>
    </row>
    <row r="80" spans="1:11" x14ac:dyDescent="0.2">
      <c r="A80">
        <v>82</v>
      </c>
      <c r="B80" t="s">
        <v>61</v>
      </c>
      <c r="C80" t="s">
        <v>16</v>
      </c>
      <c r="D80" s="1">
        <v>42004</v>
      </c>
      <c r="E80" s="2">
        <v>5368000000</v>
      </c>
      <c r="F80" s="2">
        <v>2325000000</v>
      </c>
      <c r="G80" s="2">
        <v>1817000000</v>
      </c>
      <c r="H80" t="s">
        <v>12</v>
      </c>
      <c r="I80" s="2">
        <v>294000000</v>
      </c>
      <c r="J80" t="s">
        <v>13</v>
      </c>
      <c r="K80" t="s">
        <v>14</v>
      </c>
    </row>
    <row r="81" spans="1:11" x14ac:dyDescent="0.2">
      <c r="A81">
        <v>83</v>
      </c>
      <c r="B81" t="s">
        <v>61</v>
      </c>
      <c r="C81" t="s">
        <v>17</v>
      </c>
      <c r="D81" s="1">
        <v>42369</v>
      </c>
      <c r="E81" s="2">
        <v>5598000000</v>
      </c>
      <c r="F81" s="2">
        <v>1935000000</v>
      </c>
      <c r="G81" s="2">
        <v>2013000000</v>
      </c>
      <c r="H81" t="s">
        <v>12</v>
      </c>
      <c r="I81" s="2">
        <v>320000000</v>
      </c>
      <c r="J81" t="s">
        <v>13</v>
      </c>
      <c r="K81" t="s">
        <v>14</v>
      </c>
    </row>
    <row r="82" spans="1:11" x14ac:dyDescent="0.2">
      <c r="A82">
        <v>84</v>
      </c>
      <c r="B82" t="s">
        <v>62</v>
      </c>
      <c r="C82" t="s">
        <v>11</v>
      </c>
      <c r="D82" s="1">
        <v>41274</v>
      </c>
      <c r="E82" s="2">
        <v>33315000000</v>
      </c>
      <c r="F82" s="2">
        <v>21618000000</v>
      </c>
      <c r="G82" t="s">
        <v>12</v>
      </c>
      <c r="H82" t="s">
        <v>12</v>
      </c>
      <c r="I82" s="2">
        <v>8002000000</v>
      </c>
      <c r="J82" t="s">
        <v>47</v>
      </c>
      <c r="K82" t="s">
        <v>50</v>
      </c>
    </row>
    <row r="83" spans="1:11" x14ac:dyDescent="0.2">
      <c r="A83">
        <v>85</v>
      </c>
      <c r="B83" t="s">
        <v>62</v>
      </c>
      <c r="C83" t="s">
        <v>15</v>
      </c>
      <c r="D83" s="1">
        <v>41639</v>
      </c>
      <c r="E83" s="2">
        <v>34507000000</v>
      </c>
      <c r="F83" s="2">
        <v>19828000000</v>
      </c>
      <c r="G83" s="2">
        <v>1278000000</v>
      </c>
      <c r="H83" t="s">
        <v>12</v>
      </c>
      <c r="I83" s="2">
        <v>8389000000</v>
      </c>
      <c r="J83" t="s">
        <v>47</v>
      </c>
      <c r="K83" t="s">
        <v>50</v>
      </c>
    </row>
    <row r="84" spans="1:11" x14ac:dyDescent="0.2">
      <c r="A84">
        <v>86</v>
      </c>
      <c r="B84" t="s">
        <v>62</v>
      </c>
      <c r="C84" t="s">
        <v>16</v>
      </c>
      <c r="D84" s="1">
        <v>42004</v>
      </c>
      <c r="E84" s="2">
        <v>35239000000</v>
      </c>
      <c r="F84" s="2">
        <v>21193000000</v>
      </c>
      <c r="G84" s="2">
        <v>919000000</v>
      </c>
      <c r="H84" t="s">
        <v>12</v>
      </c>
      <c r="I84" s="2">
        <v>8476000000</v>
      </c>
      <c r="J84" t="s">
        <v>47</v>
      </c>
      <c r="K84" t="s">
        <v>50</v>
      </c>
    </row>
    <row r="85" spans="1:11" x14ac:dyDescent="0.2">
      <c r="A85">
        <v>87</v>
      </c>
      <c r="B85" t="s">
        <v>62</v>
      </c>
      <c r="C85" t="s">
        <v>17</v>
      </c>
      <c r="D85" s="1">
        <v>42369</v>
      </c>
      <c r="E85" s="2">
        <v>35653000000</v>
      </c>
      <c r="F85" s="2">
        <v>22837000000</v>
      </c>
      <c r="G85" s="2">
        <v>761000000</v>
      </c>
      <c r="H85" t="s">
        <v>12</v>
      </c>
      <c r="I85" s="2">
        <v>8445000000</v>
      </c>
      <c r="J85" t="s">
        <v>47</v>
      </c>
      <c r="K85" t="s">
        <v>50</v>
      </c>
    </row>
    <row r="86" spans="1:11" x14ac:dyDescent="0.2">
      <c r="A86">
        <v>88</v>
      </c>
      <c r="B86" t="s">
        <v>63</v>
      </c>
      <c r="C86" t="s">
        <v>11</v>
      </c>
      <c r="D86" s="1">
        <v>41639</v>
      </c>
      <c r="E86" s="2">
        <v>2069600000</v>
      </c>
      <c r="F86" s="2">
        <v>1208100000</v>
      </c>
      <c r="G86" s="2">
        <v>483100000</v>
      </c>
      <c r="H86" t="s">
        <v>12</v>
      </c>
      <c r="I86" t="s">
        <v>12</v>
      </c>
      <c r="J86" t="s">
        <v>13</v>
      </c>
      <c r="K86" t="s">
        <v>64</v>
      </c>
    </row>
    <row r="87" spans="1:11" x14ac:dyDescent="0.2">
      <c r="A87">
        <v>89</v>
      </c>
      <c r="B87" t="s">
        <v>63</v>
      </c>
      <c r="C87" t="s">
        <v>15</v>
      </c>
      <c r="D87" s="1">
        <v>42004</v>
      </c>
      <c r="E87" s="2">
        <v>2118300000</v>
      </c>
      <c r="F87" s="2">
        <v>1264600000</v>
      </c>
      <c r="G87" s="2">
        <v>527400000</v>
      </c>
      <c r="H87" t="s">
        <v>12</v>
      </c>
      <c r="I87" t="s">
        <v>12</v>
      </c>
      <c r="J87" t="s">
        <v>13</v>
      </c>
      <c r="K87" t="s">
        <v>64</v>
      </c>
    </row>
    <row r="88" spans="1:11" x14ac:dyDescent="0.2">
      <c r="A88">
        <v>90</v>
      </c>
      <c r="B88" t="s">
        <v>63</v>
      </c>
      <c r="C88" t="s">
        <v>16</v>
      </c>
      <c r="D88" s="1">
        <v>42369</v>
      </c>
      <c r="E88" s="2">
        <v>2068100000</v>
      </c>
      <c r="F88" s="2">
        <v>1199000000</v>
      </c>
      <c r="G88" s="2">
        <v>510500000</v>
      </c>
      <c r="H88" t="s">
        <v>12</v>
      </c>
      <c r="I88" t="s">
        <v>12</v>
      </c>
      <c r="J88" t="s">
        <v>13</v>
      </c>
      <c r="K88" t="s">
        <v>64</v>
      </c>
    </row>
    <row r="89" spans="1:11" x14ac:dyDescent="0.2">
      <c r="A89">
        <v>91</v>
      </c>
      <c r="B89" t="s">
        <v>63</v>
      </c>
      <c r="C89" t="s">
        <v>17</v>
      </c>
      <c r="D89" s="1">
        <v>42735</v>
      </c>
      <c r="E89" s="2">
        <v>2238000000</v>
      </c>
      <c r="F89" s="2">
        <v>1252700000</v>
      </c>
      <c r="G89" s="2">
        <v>559800000</v>
      </c>
      <c r="H89" t="s">
        <v>12</v>
      </c>
      <c r="I89" t="s">
        <v>12</v>
      </c>
      <c r="J89" t="s">
        <v>13</v>
      </c>
      <c r="K89" t="s">
        <v>64</v>
      </c>
    </row>
    <row r="90" spans="1:11" x14ac:dyDescent="0.2">
      <c r="A90">
        <v>92</v>
      </c>
      <c r="B90" t="s">
        <v>65</v>
      </c>
      <c r="C90" t="s">
        <v>11</v>
      </c>
      <c r="D90" s="1">
        <v>41639</v>
      </c>
      <c r="E90" s="2">
        <v>1551346000</v>
      </c>
      <c r="F90" s="2">
        <v>177556000</v>
      </c>
      <c r="G90" s="2">
        <v>493726000</v>
      </c>
      <c r="H90" s="2">
        <v>317093000</v>
      </c>
      <c r="I90" s="2">
        <v>417000</v>
      </c>
      <c r="J90" t="s">
        <v>25</v>
      </c>
      <c r="K90" t="s">
        <v>66</v>
      </c>
    </row>
    <row r="91" spans="1:11" x14ac:dyDescent="0.2">
      <c r="A91">
        <v>93</v>
      </c>
      <c r="B91" t="s">
        <v>65</v>
      </c>
      <c r="C91" t="s">
        <v>15</v>
      </c>
      <c r="D91" s="1">
        <v>42004</v>
      </c>
      <c r="E91" s="2">
        <v>2234000000</v>
      </c>
      <c r="F91" s="2">
        <v>174000000</v>
      </c>
      <c r="G91" s="2">
        <v>650000000</v>
      </c>
      <c r="H91" s="2">
        <v>514000000</v>
      </c>
      <c r="I91" t="s">
        <v>12</v>
      </c>
      <c r="J91" t="s">
        <v>25</v>
      </c>
      <c r="K91" t="s">
        <v>66</v>
      </c>
    </row>
    <row r="92" spans="1:11" x14ac:dyDescent="0.2">
      <c r="A92">
        <v>94</v>
      </c>
      <c r="B92" t="s">
        <v>65</v>
      </c>
      <c r="C92" t="s">
        <v>16</v>
      </c>
      <c r="D92" s="1">
        <v>42369</v>
      </c>
      <c r="E92" s="2">
        <v>2604000000</v>
      </c>
      <c r="F92" s="2">
        <v>233000000</v>
      </c>
      <c r="G92" s="2">
        <v>927000000</v>
      </c>
      <c r="H92" s="2">
        <v>709000000</v>
      </c>
      <c r="I92" s="2">
        <v>117000000</v>
      </c>
      <c r="J92" t="s">
        <v>25</v>
      </c>
      <c r="K92" t="s">
        <v>66</v>
      </c>
    </row>
    <row r="93" spans="1:11" x14ac:dyDescent="0.2">
      <c r="A93">
        <v>95</v>
      </c>
      <c r="B93" t="s">
        <v>65</v>
      </c>
      <c r="C93" t="s">
        <v>17</v>
      </c>
      <c r="D93" s="1">
        <v>42735</v>
      </c>
      <c r="E93" s="2">
        <v>3084000000</v>
      </c>
      <c r="F93" s="2">
        <v>258000000</v>
      </c>
      <c r="G93" s="2">
        <v>990000000</v>
      </c>
      <c r="H93" s="2">
        <v>757000000</v>
      </c>
      <c r="I93" s="2">
        <v>322000000</v>
      </c>
      <c r="J93" t="s">
        <v>25</v>
      </c>
      <c r="K93" t="s">
        <v>66</v>
      </c>
    </row>
    <row r="94" spans="1:11" x14ac:dyDescent="0.2">
      <c r="A94">
        <v>96</v>
      </c>
      <c r="B94" t="s">
        <v>67</v>
      </c>
      <c r="C94" t="s">
        <v>11</v>
      </c>
      <c r="D94" s="1">
        <v>41574</v>
      </c>
      <c r="E94" s="2">
        <v>7509000000</v>
      </c>
      <c r="F94" s="2">
        <v>4518000000</v>
      </c>
      <c r="G94" s="2">
        <v>898000000</v>
      </c>
      <c r="H94" s="2">
        <v>1320000000</v>
      </c>
      <c r="I94" t="s">
        <v>12</v>
      </c>
      <c r="J94" t="s">
        <v>22</v>
      </c>
      <c r="K94" t="s">
        <v>68</v>
      </c>
    </row>
    <row r="95" spans="1:11" x14ac:dyDescent="0.2">
      <c r="A95">
        <v>97</v>
      </c>
      <c r="B95" t="s">
        <v>67</v>
      </c>
      <c r="C95" t="s">
        <v>15</v>
      </c>
      <c r="D95" s="1">
        <v>41938</v>
      </c>
      <c r="E95" s="2">
        <v>9072000000</v>
      </c>
      <c r="F95" s="2">
        <v>5229000000</v>
      </c>
      <c r="G95" s="2">
        <v>895000000</v>
      </c>
      <c r="H95" s="2">
        <v>1428000000</v>
      </c>
      <c r="I95" t="s">
        <v>12</v>
      </c>
      <c r="J95" t="s">
        <v>22</v>
      </c>
      <c r="K95" t="s">
        <v>68</v>
      </c>
    </row>
    <row r="96" spans="1:11" x14ac:dyDescent="0.2">
      <c r="A96">
        <v>98</v>
      </c>
      <c r="B96" t="s">
        <v>67</v>
      </c>
      <c r="C96" t="s">
        <v>16</v>
      </c>
      <c r="D96" s="1">
        <v>42302</v>
      </c>
      <c r="E96" s="2">
        <v>9659000000</v>
      </c>
      <c r="F96" s="2">
        <v>5707000000</v>
      </c>
      <c r="G96" s="2">
        <v>808000000</v>
      </c>
      <c r="H96" s="2">
        <v>1451000000</v>
      </c>
      <c r="I96" t="s">
        <v>12</v>
      </c>
      <c r="J96" t="s">
        <v>22</v>
      </c>
      <c r="K96" t="s">
        <v>68</v>
      </c>
    </row>
    <row r="97" spans="1:11" x14ac:dyDescent="0.2">
      <c r="A97">
        <v>99</v>
      </c>
      <c r="B97" t="s">
        <v>67</v>
      </c>
      <c r="C97" t="s">
        <v>17</v>
      </c>
      <c r="D97" s="1">
        <v>42673</v>
      </c>
      <c r="E97" s="2">
        <v>10825000000</v>
      </c>
      <c r="F97" s="2">
        <v>6314000000</v>
      </c>
      <c r="G97" s="2">
        <v>819000000</v>
      </c>
      <c r="H97" s="2">
        <v>1540000000</v>
      </c>
      <c r="I97" t="s">
        <v>12</v>
      </c>
      <c r="J97" t="s">
        <v>22</v>
      </c>
      <c r="K97" t="s">
        <v>68</v>
      </c>
    </row>
    <row r="98" spans="1:11" x14ac:dyDescent="0.2">
      <c r="A98">
        <v>100</v>
      </c>
      <c r="B98" t="s">
        <v>69</v>
      </c>
      <c r="C98" t="s">
        <v>11</v>
      </c>
      <c r="D98" s="1">
        <v>41274</v>
      </c>
      <c r="E98" s="2">
        <v>3334213000</v>
      </c>
      <c r="F98" s="2">
        <v>2154132000</v>
      </c>
      <c r="G98" s="2">
        <v>380532000</v>
      </c>
      <c r="H98" t="s">
        <v>12</v>
      </c>
      <c r="I98" s="2">
        <v>53677000</v>
      </c>
      <c r="J98" t="s">
        <v>13</v>
      </c>
      <c r="K98" t="s">
        <v>70</v>
      </c>
    </row>
    <row r="99" spans="1:11" x14ac:dyDescent="0.2">
      <c r="A99">
        <v>101</v>
      </c>
      <c r="B99" t="s">
        <v>69</v>
      </c>
      <c r="C99" t="s">
        <v>15</v>
      </c>
      <c r="D99" s="1">
        <v>41639</v>
      </c>
      <c r="E99" s="2">
        <v>3594136000</v>
      </c>
      <c r="F99" s="2">
        <v>2323642000</v>
      </c>
      <c r="G99" s="2">
        <v>398177000</v>
      </c>
      <c r="H99" t="s">
        <v>12</v>
      </c>
      <c r="I99" s="2">
        <v>57238000</v>
      </c>
      <c r="J99" t="s">
        <v>13</v>
      </c>
      <c r="K99" t="s">
        <v>70</v>
      </c>
    </row>
    <row r="100" spans="1:11" x14ac:dyDescent="0.2">
      <c r="A100">
        <v>102</v>
      </c>
      <c r="B100" t="s">
        <v>69</v>
      </c>
      <c r="C100" t="s">
        <v>16</v>
      </c>
      <c r="D100" s="1">
        <v>42004</v>
      </c>
      <c r="E100" s="2">
        <v>4021964000</v>
      </c>
      <c r="F100" s="2">
        <v>2597017000</v>
      </c>
      <c r="G100" s="2">
        <v>462637000</v>
      </c>
      <c r="H100" t="s">
        <v>12</v>
      </c>
      <c r="I100" s="2">
        <v>63724000</v>
      </c>
      <c r="J100" t="s">
        <v>13</v>
      </c>
      <c r="K100" t="s">
        <v>70</v>
      </c>
    </row>
    <row r="101" spans="1:11" x14ac:dyDescent="0.2">
      <c r="A101">
        <v>103</v>
      </c>
      <c r="B101" t="s">
        <v>69</v>
      </c>
      <c r="C101" t="s">
        <v>17</v>
      </c>
      <c r="D101" s="1">
        <v>42369</v>
      </c>
      <c r="E101" s="2">
        <v>3974295000</v>
      </c>
      <c r="F101" s="2">
        <v>2549280000</v>
      </c>
      <c r="G101" s="2">
        <v>448592000</v>
      </c>
      <c r="H101" t="s">
        <v>12</v>
      </c>
      <c r="I101" s="2">
        <v>68707000</v>
      </c>
      <c r="J101" t="s">
        <v>13</v>
      </c>
      <c r="K101" t="s">
        <v>70</v>
      </c>
    </row>
    <row r="102" spans="1:11" x14ac:dyDescent="0.2">
      <c r="A102">
        <v>108</v>
      </c>
      <c r="B102" t="s">
        <v>71</v>
      </c>
      <c r="C102" t="s">
        <v>11</v>
      </c>
      <c r="D102" s="1">
        <v>41639</v>
      </c>
      <c r="E102" s="2">
        <v>18676000000</v>
      </c>
      <c r="F102" s="2">
        <v>3346000000</v>
      </c>
      <c r="G102" s="2">
        <v>5380000000</v>
      </c>
      <c r="H102" s="2">
        <v>4083000000</v>
      </c>
      <c r="I102" t="s">
        <v>12</v>
      </c>
      <c r="J102" t="s">
        <v>25</v>
      </c>
      <c r="K102" t="s">
        <v>66</v>
      </c>
    </row>
    <row r="103" spans="1:11" x14ac:dyDescent="0.2">
      <c r="A103">
        <v>109</v>
      </c>
      <c r="B103" t="s">
        <v>71</v>
      </c>
      <c r="C103" t="s">
        <v>15</v>
      </c>
      <c r="D103" s="1">
        <v>42004</v>
      </c>
      <c r="E103" s="2">
        <v>20063000000</v>
      </c>
      <c r="F103" s="2">
        <v>4422000000</v>
      </c>
      <c r="G103" s="2">
        <v>5153000000</v>
      </c>
      <c r="H103" s="2">
        <v>4297000000</v>
      </c>
      <c r="I103" t="s">
        <v>12</v>
      </c>
      <c r="J103" t="s">
        <v>25</v>
      </c>
      <c r="K103" t="s">
        <v>66</v>
      </c>
    </row>
    <row r="104" spans="1:11" x14ac:dyDescent="0.2">
      <c r="A104">
        <v>110</v>
      </c>
      <c r="B104" t="s">
        <v>71</v>
      </c>
      <c r="C104" t="s">
        <v>16</v>
      </c>
      <c r="D104" s="1">
        <v>42369</v>
      </c>
      <c r="E104" s="2">
        <v>21662000000</v>
      </c>
      <c r="F104" s="2">
        <v>4227000000</v>
      </c>
      <c r="G104" s="2">
        <v>4895000000</v>
      </c>
      <c r="H104" s="2">
        <v>4070000000</v>
      </c>
      <c r="I104" t="s">
        <v>12</v>
      </c>
      <c r="J104" t="s">
        <v>25</v>
      </c>
      <c r="K104" t="s">
        <v>66</v>
      </c>
    </row>
    <row r="105" spans="1:11" x14ac:dyDescent="0.2">
      <c r="A105">
        <v>111</v>
      </c>
      <c r="B105" t="s">
        <v>71</v>
      </c>
      <c r="C105" t="s">
        <v>17</v>
      </c>
      <c r="D105" s="1">
        <v>42735</v>
      </c>
      <c r="E105" s="2">
        <v>22991000000</v>
      </c>
      <c r="F105" s="2">
        <v>4162000000</v>
      </c>
      <c r="G105" s="2">
        <v>5195000000</v>
      </c>
      <c r="H105" s="2">
        <v>3840000000</v>
      </c>
      <c r="I105" t="s">
        <v>12</v>
      </c>
      <c r="J105" t="s">
        <v>25</v>
      </c>
      <c r="K105" t="s">
        <v>66</v>
      </c>
    </row>
    <row r="106" spans="1:11" x14ac:dyDescent="0.2">
      <c r="A106">
        <v>112</v>
      </c>
      <c r="B106" t="s">
        <v>72</v>
      </c>
      <c r="C106" t="s">
        <v>11</v>
      </c>
      <c r="D106" s="1">
        <v>41274</v>
      </c>
      <c r="E106" s="2">
        <v>10259000000</v>
      </c>
      <c r="F106" s="2">
        <v>1899000000</v>
      </c>
      <c r="G106" s="2">
        <v>3927000000</v>
      </c>
      <c r="H106" t="s">
        <v>12</v>
      </c>
      <c r="I106" s="2">
        <v>2877000000</v>
      </c>
      <c r="J106" t="s">
        <v>47</v>
      </c>
      <c r="K106" t="s">
        <v>73</v>
      </c>
    </row>
    <row r="107" spans="1:11" x14ac:dyDescent="0.2">
      <c r="A107">
        <v>113</v>
      </c>
      <c r="B107" t="s">
        <v>72</v>
      </c>
      <c r="C107" t="s">
        <v>15</v>
      </c>
      <c r="D107" s="1">
        <v>41639</v>
      </c>
      <c r="E107" s="2">
        <v>11230000000</v>
      </c>
      <c r="F107" s="2">
        <v>1954000000</v>
      </c>
      <c r="G107" s="2">
        <v>3862000000</v>
      </c>
      <c r="H107" t="s">
        <v>12</v>
      </c>
      <c r="I107" s="2">
        <v>3132000000</v>
      </c>
      <c r="J107" t="s">
        <v>47</v>
      </c>
      <c r="K107" t="s">
        <v>73</v>
      </c>
    </row>
    <row r="108" spans="1:11" x14ac:dyDescent="0.2">
      <c r="A108">
        <v>114</v>
      </c>
      <c r="B108" t="s">
        <v>72</v>
      </c>
      <c r="C108" t="s">
        <v>16</v>
      </c>
      <c r="D108" s="1">
        <v>42004</v>
      </c>
      <c r="E108" s="2">
        <v>12296000000</v>
      </c>
      <c r="F108" s="2">
        <v>1982000000</v>
      </c>
      <c r="G108" s="2">
        <v>3808000000</v>
      </c>
      <c r="H108" t="s">
        <v>12</v>
      </c>
      <c r="I108" s="2">
        <v>3603000000</v>
      </c>
      <c r="J108" t="s">
        <v>47</v>
      </c>
      <c r="K108" t="s">
        <v>73</v>
      </c>
    </row>
    <row r="109" spans="1:11" x14ac:dyDescent="0.2">
      <c r="A109">
        <v>115</v>
      </c>
      <c r="B109" t="s">
        <v>72</v>
      </c>
      <c r="C109" t="s">
        <v>17</v>
      </c>
      <c r="D109" s="1">
        <v>42369</v>
      </c>
      <c r="E109" s="2">
        <v>12200000000</v>
      </c>
      <c r="F109" s="2">
        <v>2261000000</v>
      </c>
      <c r="G109" s="2">
        <v>3750000000</v>
      </c>
      <c r="H109" t="s">
        <v>12</v>
      </c>
      <c r="I109" s="2">
        <v>3630000000</v>
      </c>
      <c r="J109" t="s">
        <v>47</v>
      </c>
      <c r="K109" t="s">
        <v>73</v>
      </c>
    </row>
    <row r="110" spans="1:11" x14ac:dyDescent="0.2">
      <c r="A110">
        <v>116</v>
      </c>
      <c r="B110" t="s">
        <v>74</v>
      </c>
      <c r="C110" t="s">
        <v>11</v>
      </c>
      <c r="D110" s="1">
        <v>41274</v>
      </c>
      <c r="E110" s="2">
        <v>2875960000</v>
      </c>
      <c r="F110" s="2">
        <v>722479000</v>
      </c>
      <c r="G110" s="2">
        <v>389486000</v>
      </c>
      <c r="H110" t="s">
        <v>12</v>
      </c>
      <c r="I110" s="2">
        <v>644276000</v>
      </c>
      <c r="J110" t="s">
        <v>52</v>
      </c>
      <c r="K110" t="s">
        <v>75</v>
      </c>
    </row>
    <row r="111" spans="1:11" x14ac:dyDescent="0.2">
      <c r="A111">
        <v>117</v>
      </c>
      <c r="B111" t="s">
        <v>74</v>
      </c>
      <c r="C111" t="s">
        <v>15</v>
      </c>
      <c r="D111" s="1">
        <v>41639</v>
      </c>
      <c r="E111" s="2">
        <v>3361407000</v>
      </c>
      <c r="F111" s="2">
        <v>859873000</v>
      </c>
      <c r="G111" s="2">
        <v>487084000</v>
      </c>
      <c r="H111" t="s">
        <v>12</v>
      </c>
      <c r="I111" s="2">
        <v>800145000</v>
      </c>
      <c r="J111" t="s">
        <v>52</v>
      </c>
      <c r="K111" t="s">
        <v>75</v>
      </c>
    </row>
    <row r="112" spans="1:11" x14ac:dyDescent="0.2">
      <c r="A112">
        <v>118</v>
      </c>
      <c r="B112" t="s">
        <v>74</v>
      </c>
      <c r="C112" t="s">
        <v>16</v>
      </c>
      <c r="D112" s="1">
        <v>42004</v>
      </c>
      <c r="E112" s="2">
        <v>4100048000</v>
      </c>
      <c r="F112" s="2">
        <v>1094265000</v>
      </c>
      <c r="G112" s="2">
        <v>515059000</v>
      </c>
      <c r="H112" t="s">
        <v>12</v>
      </c>
      <c r="I112" s="2">
        <v>1003802000</v>
      </c>
      <c r="J112" t="s">
        <v>52</v>
      </c>
      <c r="K112" t="s">
        <v>75</v>
      </c>
    </row>
    <row r="113" spans="1:11" x14ac:dyDescent="0.2">
      <c r="A113">
        <v>119</v>
      </c>
      <c r="B113" t="s">
        <v>74</v>
      </c>
      <c r="C113" t="s">
        <v>17</v>
      </c>
      <c r="D113" s="1">
        <v>42369</v>
      </c>
      <c r="E113" s="2">
        <v>4771516000</v>
      </c>
      <c r="F113" s="2">
        <v>1308868000</v>
      </c>
      <c r="G113" s="2">
        <v>564531000</v>
      </c>
      <c r="H113" t="s">
        <v>12</v>
      </c>
      <c r="I113" s="2">
        <v>1285328000</v>
      </c>
      <c r="J113" t="s">
        <v>52</v>
      </c>
      <c r="K113" t="s">
        <v>75</v>
      </c>
    </row>
    <row r="114" spans="1:11" x14ac:dyDescent="0.2">
      <c r="A114">
        <v>120</v>
      </c>
      <c r="B114" t="s">
        <v>76</v>
      </c>
      <c r="C114" t="s">
        <v>11</v>
      </c>
      <c r="D114" s="1">
        <v>41639</v>
      </c>
      <c r="E114" s="2">
        <v>74452000000</v>
      </c>
      <c r="F114" s="2">
        <v>54181000000</v>
      </c>
      <c r="G114" s="2">
        <v>19526000000</v>
      </c>
      <c r="H114" t="s">
        <v>12</v>
      </c>
      <c r="I114" t="s">
        <v>12</v>
      </c>
      <c r="J114" t="s">
        <v>19</v>
      </c>
      <c r="K114" t="s">
        <v>77</v>
      </c>
    </row>
    <row r="115" spans="1:11" x14ac:dyDescent="0.2">
      <c r="A115">
        <v>121</v>
      </c>
      <c r="B115" t="s">
        <v>76</v>
      </c>
      <c r="C115" t="s">
        <v>15</v>
      </c>
      <c r="D115" s="1">
        <v>42004</v>
      </c>
      <c r="E115" s="2">
        <v>88988000000</v>
      </c>
      <c r="F115" s="2">
        <v>62752000000</v>
      </c>
      <c r="G115" s="2">
        <v>26058000000</v>
      </c>
      <c r="H115" t="s">
        <v>12</v>
      </c>
      <c r="I115" t="s">
        <v>12</v>
      </c>
      <c r="J115" t="s">
        <v>19</v>
      </c>
      <c r="K115" t="s">
        <v>77</v>
      </c>
    </row>
    <row r="116" spans="1:11" x14ac:dyDescent="0.2">
      <c r="A116">
        <v>122</v>
      </c>
      <c r="B116" t="s">
        <v>76</v>
      </c>
      <c r="C116" t="s">
        <v>16</v>
      </c>
      <c r="D116" s="1">
        <v>42369</v>
      </c>
      <c r="E116" s="2">
        <v>107006000000</v>
      </c>
      <c r="F116" s="2">
        <v>71651000000</v>
      </c>
      <c r="G116" s="2">
        <v>33122000000</v>
      </c>
      <c r="H116" t="s">
        <v>12</v>
      </c>
      <c r="I116" t="s">
        <v>12</v>
      </c>
      <c r="J116" t="s">
        <v>19</v>
      </c>
      <c r="K116" t="s">
        <v>77</v>
      </c>
    </row>
    <row r="117" spans="1:11" x14ac:dyDescent="0.2">
      <c r="A117">
        <v>123</v>
      </c>
      <c r="B117" t="s">
        <v>76</v>
      </c>
      <c r="C117" t="s">
        <v>17</v>
      </c>
      <c r="D117" s="1">
        <v>42735</v>
      </c>
      <c r="E117" s="2">
        <v>135987000000</v>
      </c>
      <c r="F117" s="2">
        <v>88265000000</v>
      </c>
      <c r="G117" s="2">
        <v>43536000000</v>
      </c>
      <c r="H117" t="s">
        <v>12</v>
      </c>
      <c r="I117" t="s">
        <v>12</v>
      </c>
      <c r="J117" t="s">
        <v>19</v>
      </c>
      <c r="K117" t="s">
        <v>77</v>
      </c>
    </row>
    <row r="118" spans="1:11" x14ac:dyDescent="0.2">
      <c r="A118">
        <v>124</v>
      </c>
      <c r="B118" t="s">
        <v>78</v>
      </c>
      <c r="C118" t="s">
        <v>11</v>
      </c>
      <c r="D118" s="1">
        <v>41639</v>
      </c>
      <c r="E118" s="2">
        <v>17517600000</v>
      </c>
      <c r="F118" s="2">
        <v>14757700000</v>
      </c>
      <c r="G118" s="2">
        <v>1924300000</v>
      </c>
      <c r="H118" t="s">
        <v>12</v>
      </c>
      <c r="I118" s="2">
        <v>95300000</v>
      </c>
      <c r="J118" t="s">
        <v>19</v>
      </c>
      <c r="K118" t="s">
        <v>79</v>
      </c>
    </row>
    <row r="119" spans="1:11" x14ac:dyDescent="0.2">
      <c r="A119">
        <v>125</v>
      </c>
      <c r="B119" t="s">
        <v>78</v>
      </c>
      <c r="C119" t="s">
        <v>15</v>
      </c>
      <c r="D119" s="1">
        <v>42004</v>
      </c>
      <c r="E119" s="2">
        <v>19108800000</v>
      </c>
      <c r="F119" s="2">
        <v>16120100000</v>
      </c>
      <c r="G119" s="2">
        <v>2061000000</v>
      </c>
      <c r="H119" t="s">
        <v>12</v>
      </c>
      <c r="I119" s="2">
        <v>106900000</v>
      </c>
      <c r="J119" t="s">
        <v>19</v>
      </c>
      <c r="K119" t="s">
        <v>79</v>
      </c>
    </row>
    <row r="120" spans="1:11" x14ac:dyDescent="0.2">
      <c r="A120">
        <v>126</v>
      </c>
      <c r="B120" t="s">
        <v>78</v>
      </c>
      <c r="C120" t="s">
        <v>16</v>
      </c>
      <c r="D120" s="1">
        <v>42369</v>
      </c>
      <c r="E120" s="2">
        <v>20862000000</v>
      </c>
      <c r="F120" s="2">
        <v>17600500000</v>
      </c>
      <c r="G120" s="2">
        <v>2245600000</v>
      </c>
      <c r="H120" t="s">
        <v>12</v>
      </c>
      <c r="I120" s="2">
        <v>127400000</v>
      </c>
      <c r="J120" t="s">
        <v>19</v>
      </c>
      <c r="K120" t="s">
        <v>79</v>
      </c>
    </row>
    <row r="121" spans="1:11" x14ac:dyDescent="0.2">
      <c r="A121">
        <v>127</v>
      </c>
      <c r="B121" t="s">
        <v>78</v>
      </c>
      <c r="C121" t="s">
        <v>17</v>
      </c>
      <c r="D121" s="1">
        <v>42735</v>
      </c>
      <c r="E121" s="2">
        <v>21609000000</v>
      </c>
      <c r="F121" s="2">
        <v>18295800000</v>
      </c>
      <c r="G121" s="2">
        <v>2280300000</v>
      </c>
      <c r="H121" t="s">
        <v>12</v>
      </c>
      <c r="I121" s="2">
        <v>143400000</v>
      </c>
      <c r="J121" t="s">
        <v>19</v>
      </c>
      <c r="K121" t="s">
        <v>79</v>
      </c>
    </row>
    <row r="122" spans="1:11" x14ac:dyDescent="0.2">
      <c r="A122">
        <v>128</v>
      </c>
      <c r="B122" t="s">
        <v>80</v>
      </c>
      <c r="C122" t="s">
        <v>11</v>
      </c>
      <c r="D122" s="1">
        <v>41274</v>
      </c>
      <c r="E122" s="2">
        <v>61497200000</v>
      </c>
      <c r="F122" s="2">
        <v>48213600000</v>
      </c>
      <c r="G122" s="2">
        <v>8680500000</v>
      </c>
      <c r="H122" t="s">
        <v>12</v>
      </c>
      <c r="I122" s="2">
        <v>233000000</v>
      </c>
      <c r="J122" t="s">
        <v>25</v>
      </c>
      <c r="K122" t="s">
        <v>81</v>
      </c>
    </row>
    <row r="123" spans="1:11" x14ac:dyDescent="0.2">
      <c r="A123">
        <v>129</v>
      </c>
      <c r="B123" t="s">
        <v>80</v>
      </c>
      <c r="C123" t="s">
        <v>15</v>
      </c>
      <c r="D123" s="1">
        <v>41639</v>
      </c>
      <c r="E123" s="2">
        <v>71023500000</v>
      </c>
      <c r="F123" s="2">
        <v>56237100000</v>
      </c>
      <c r="G123" s="2">
        <v>9952900000</v>
      </c>
      <c r="H123" t="s">
        <v>12</v>
      </c>
      <c r="I123" s="2">
        <v>245300000</v>
      </c>
      <c r="J123" t="s">
        <v>25</v>
      </c>
      <c r="K123" t="s">
        <v>81</v>
      </c>
    </row>
    <row r="124" spans="1:11" x14ac:dyDescent="0.2">
      <c r="A124">
        <v>130</v>
      </c>
      <c r="B124" t="s">
        <v>80</v>
      </c>
      <c r="C124" t="s">
        <v>16</v>
      </c>
      <c r="D124" s="1">
        <v>42004</v>
      </c>
      <c r="E124" s="2">
        <v>73874100000</v>
      </c>
      <c r="F124" s="2">
        <v>56854900000</v>
      </c>
      <c r="G124" s="2">
        <v>11748400000</v>
      </c>
      <c r="H124" t="s">
        <v>12</v>
      </c>
      <c r="I124" s="2">
        <v>220900000</v>
      </c>
      <c r="J124" t="s">
        <v>25</v>
      </c>
      <c r="K124" t="s">
        <v>81</v>
      </c>
    </row>
    <row r="125" spans="1:11" x14ac:dyDescent="0.2">
      <c r="A125">
        <v>131</v>
      </c>
      <c r="B125" t="s">
        <v>80</v>
      </c>
      <c r="C125" t="s">
        <v>17</v>
      </c>
      <c r="D125" s="1">
        <v>42369</v>
      </c>
      <c r="E125" s="2">
        <v>79156500000</v>
      </c>
      <c r="F125" s="2">
        <v>61116900000</v>
      </c>
      <c r="G125" s="2">
        <v>12534800000</v>
      </c>
      <c r="H125" t="s">
        <v>12</v>
      </c>
      <c r="I125" s="2">
        <v>230100000</v>
      </c>
      <c r="J125" t="s">
        <v>25</v>
      </c>
      <c r="K125" t="s">
        <v>81</v>
      </c>
    </row>
    <row r="126" spans="1:11" x14ac:dyDescent="0.2">
      <c r="A126">
        <v>136</v>
      </c>
      <c r="B126" t="s">
        <v>82</v>
      </c>
      <c r="C126" t="s">
        <v>11</v>
      </c>
      <c r="D126" s="1">
        <v>41274</v>
      </c>
      <c r="E126" s="2">
        <v>16428000000</v>
      </c>
      <c r="F126" s="2">
        <v>3079000000</v>
      </c>
      <c r="G126" s="2">
        <v>1333000000</v>
      </c>
      <c r="H126" t="s">
        <v>12</v>
      </c>
      <c r="I126" s="2">
        <v>6881000000</v>
      </c>
      <c r="J126" t="s">
        <v>83</v>
      </c>
      <c r="K126" t="s">
        <v>84</v>
      </c>
    </row>
    <row r="127" spans="1:11" x14ac:dyDescent="0.2">
      <c r="A127">
        <v>137</v>
      </c>
      <c r="B127" t="s">
        <v>82</v>
      </c>
      <c r="C127" t="s">
        <v>15</v>
      </c>
      <c r="D127" s="1">
        <v>41639</v>
      </c>
      <c r="E127" s="2">
        <v>14771000000</v>
      </c>
      <c r="F127" s="2">
        <v>2938000000</v>
      </c>
      <c r="G127" s="2">
        <v>1286000000</v>
      </c>
      <c r="H127" t="s">
        <v>12</v>
      </c>
      <c r="I127" s="2">
        <v>5866000000</v>
      </c>
      <c r="J127" t="s">
        <v>83</v>
      </c>
      <c r="K127" t="s">
        <v>84</v>
      </c>
    </row>
    <row r="128" spans="1:11" x14ac:dyDescent="0.2">
      <c r="A128">
        <v>138</v>
      </c>
      <c r="B128" t="s">
        <v>82</v>
      </c>
      <c r="C128" t="s">
        <v>16</v>
      </c>
      <c r="D128" s="1">
        <v>42004</v>
      </c>
      <c r="E128" s="2">
        <v>12691000000</v>
      </c>
      <c r="F128" s="2">
        <v>2511000000</v>
      </c>
      <c r="G128" s="2">
        <v>1095000000</v>
      </c>
      <c r="H128" t="s">
        <v>12</v>
      </c>
      <c r="I128" s="2">
        <v>9720000000</v>
      </c>
      <c r="J128" t="s">
        <v>83</v>
      </c>
      <c r="K128" t="s">
        <v>84</v>
      </c>
    </row>
    <row r="129" spans="1:11" x14ac:dyDescent="0.2">
      <c r="A129">
        <v>139</v>
      </c>
      <c r="B129" t="s">
        <v>82</v>
      </c>
      <c r="C129" t="s">
        <v>17</v>
      </c>
      <c r="D129" s="1">
        <v>42369</v>
      </c>
      <c r="E129" s="2">
        <v>6383000000</v>
      </c>
      <c r="F129" s="2">
        <v>2065000000</v>
      </c>
      <c r="G129" s="2">
        <v>791000000</v>
      </c>
      <c r="H129" t="s">
        <v>12</v>
      </c>
      <c r="I129" s="2">
        <v>29372000000</v>
      </c>
      <c r="J129" t="s">
        <v>83</v>
      </c>
      <c r="K129" t="s">
        <v>84</v>
      </c>
    </row>
    <row r="130" spans="1:11" x14ac:dyDescent="0.2">
      <c r="A130">
        <v>140</v>
      </c>
      <c r="B130" t="s">
        <v>85</v>
      </c>
      <c r="C130" t="s">
        <v>11</v>
      </c>
      <c r="D130" s="1">
        <v>41639</v>
      </c>
      <c r="E130" s="2">
        <v>14581000000</v>
      </c>
      <c r="F130" s="2">
        <v>2942000000</v>
      </c>
      <c r="G130" s="2">
        <v>2256000000</v>
      </c>
      <c r="H130" t="s">
        <v>12</v>
      </c>
      <c r="I130" s="2">
        <v>3927000000</v>
      </c>
      <c r="J130" t="s">
        <v>83</v>
      </c>
      <c r="K130" t="s">
        <v>84</v>
      </c>
    </row>
    <row r="131" spans="1:11" x14ac:dyDescent="0.2">
      <c r="A131">
        <v>141</v>
      </c>
      <c r="B131" t="s">
        <v>85</v>
      </c>
      <c r="C131" t="s">
        <v>15</v>
      </c>
      <c r="D131" s="1">
        <v>42004</v>
      </c>
      <c r="E131" s="2">
        <v>18470000000</v>
      </c>
      <c r="F131" s="2">
        <v>3317000000</v>
      </c>
      <c r="G131" s="2">
        <v>2725000000</v>
      </c>
      <c r="H131" t="s">
        <v>12</v>
      </c>
      <c r="I131" s="2">
        <v>4550000000</v>
      </c>
      <c r="J131" t="s">
        <v>83</v>
      </c>
      <c r="K131" t="s">
        <v>84</v>
      </c>
    </row>
    <row r="132" spans="1:11" x14ac:dyDescent="0.2">
      <c r="A132">
        <v>142</v>
      </c>
      <c r="B132" t="s">
        <v>85</v>
      </c>
      <c r="C132" t="s">
        <v>16</v>
      </c>
      <c r="D132" s="1">
        <v>42369</v>
      </c>
      <c r="E132" s="2">
        <v>8698000000</v>
      </c>
      <c r="F132" s="2">
        <v>3185000000</v>
      </c>
      <c r="G132" s="2">
        <v>2000000000</v>
      </c>
      <c r="H132" t="s">
        <v>12</v>
      </c>
      <c r="I132" s="2">
        <v>4603000000</v>
      </c>
      <c r="J132" t="s">
        <v>83</v>
      </c>
      <c r="K132" t="s">
        <v>84</v>
      </c>
    </row>
    <row r="133" spans="1:11" x14ac:dyDescent="0.2">
      <c r="A133">
        <v>143</v>
      </c>
      <c r="B133" t="s">
        <v>85</v>
      </c>
      <c r="C133" t="s">
        <v>17</v>
      </c>
      <c r="D133" s="1">
        <v>42735</v>
      </c>
      <c r="E133" s="2">
        <v>7869000000</v>
      </c>
      <c r="F133" s="2">
        <v>2900000000</v>
      </c>
      <c r="G133" s="2">
        <v>2094000000</v>
      </c>
      <c r="H133" t="s">
        <v>12</v>
      </c>
      <c r="I133" s="2">
        <v>4301000000</v>
      </c>
      <c r="J133" t="s">
        <v>83</v>
      </c>
      <c r="K133" t="s">
        <v>84</v>
      </c>
    </row>
    <row r="134" spans="1:11" x14ac:dyDescent="0.2">
      <c r="A134">
        <v>144</v>
      </c>
      <c r="B134" t="s">
        <v>86</v>
      </c>
      <c r="C134" t="s">
        <v>11</v>
      </c>
      <c r="D134" s="1">
        <v>41547</v>
      </c>
      <c r="E134" s="2">
        <v>10180400000</v>
      </c>
      <c r="F134" s="2">
        <v>7472100000</v>
      </c>
      <c r="G134" s="2">
        <v>1018600000</v>
      </c>
      <c r="H134" s="2">
        <v>133700000</v>
      </c>
      <c r="I134" t="s">
        <v>12</v>
      </c>
      <c r="J134" t="s">
        <v>59</v>
      </c>
      <c r="K134" t="s">
        <v>87</v>
      </c>
    </row>
    <row r="135" spans="1:11" x14ac:dyDescent="0.2">
      <c r="A135">
        <v>145</v>
      </c>
      <c r="B135" t="s">
        <v>86</v>
      </c>
      <c r="C135" t="s">
        <v>15</v>
      </c>
      <c r="D135" s="1">
        <v>41912</v>
      </c>
      <c r="E135" s="2">
        <v>10439000000</v>
      </c>
      <c r="F135" s="2">
        <v>7629900000</v>
      </c>
      <c r="G135" s="2">
        <v>1007400000</v>
      </c>
      <c r="H135" s="2">
        <v>139800000</v>
      </c>
      <c r="I135" t="s">
        <v>12</v>
      </c>
      <c r="J135" t="s">
        <v>59</v>
      </c>
      <c r="K135" t="s">
        <v>87</v>
      </c>
    </row>
    <row r="136" spans="1:11" x14ac:dyDescent="0.2">
      <c r="A136">
        <v>146</v>
      </c>
      <c r="B136" t="s">
        <v>86</v>
      </c>
      <c r="C136" t="s">
        <v>16</v>
      </c>
      <c r="D136" s="1">
        <v>42277</v>
      </c>
      <c r="E136" s="2">
        <v>9894900000</v>
      </c>
      <c r="F136" s="2">
        <v>6939000000</v>
      </c>
      <c r="G136" s="2">
        <v>895300000</v>
      </c>
      <c r="H136" s="2">
        <v>137100000</v>
      </c>
      <c r="I136" t="s">
        <v>12</v>
      </c>
      <c r="J136" t="s">
        <v>59</v>
      </c>
      <c r="K136" t="s">
        <v>87</v>
      </c>
    </row>
    <row r="137" spans="1:11" x14ac:dyDescent="0.2">
      <c r="A137">
        <v>147</v>
      </c>
      <c r="B137" t="s">
        <v>86</v>
      </c>
      <c r="C137" t="s">
        <v>17</v>
      </c>
      <c r="D137" s="1">
        <v>42643</v>
      </c>
      <c r="E137" s="2">
        <v>9524400000</v>
      </c>
      <c r="F137" s="2">
        <v>6402700000</v>
      </c>
      <c r="G137" s="2">
        <v>797600000</v>
      </c>
      <c r="H137" s="2">
        <v>132000000</v>
      </c>
      <c r="I137" t="s">
        <v>12</v>
      </c>
      <c r="J137" t="s">
        <v>59</v>
      </c>
      <c r="K137" t="s">
        <v>87</v>
      </c>
    </row>
    <row r="138" spans="1:11" x14ac:dyDescent="0.2">
      <c r="A138">
        <v>148</v>
      </c>
      <c r="B138" t="s">
        <v>88</v>
      </c>
      <c r="C138" t="s">
        <v>11</v>
      </c>
      <c r="D138" s="1">
        <v>41274</v>
      </c>
      <c r="E138" s="2">
        <v>4292100000</v>
      </c>
      <c r="F138" s="2">
        <v>2948900000</v>
      </c>
      <c r="G138" s="2">
        <v>512900000</v>
      </c>
      <c r="H138" t="s">
        <v>12</v>
      </c>
      <c r="I138" t="s">
        <v>12</v>
      </c>
      <c r="J138" t="s">
        <v>22</v>
      </c>
      <c r="K138" t="s">
        <v>89</v>
      </c>
    </row>
    <row r="139" spans="1:11" x14ac:dyDescent="0.2">
      <c r="A139">
        <v>149</v>
      </c>
      <c r="B139" t="s">
        <v>88</v>
      </c>
      <c r="C139" t="s">
        <v>15</v>
      </c>
      <c r="D139" s="1">
        <v>41639</v>
      </c>
      <c r="E139" s="2">
        <v>4614700000</v>
      </c>
      <c r="F139" s="2">
        <v>3163900000</v>
      </c>
      <c r="G139" s="2">
        <v>548000000</v>
      </c>
      <c r="H139" t="s">
        <v>12</v>
      </c>
      <c r="I139" t="s">
        <v>12</v>
      </c>
      <c r="J139" t="s">
        <v>22</v>
      </c>
      <c r="K139" t="s">
        <v>89</v>
      </c>
    </row>
    <row r="140" spans="1:11" x14ac:dyDescent="0.2">
      <c r="A140">
        <v>150</v>
      </c>
      <c r="B140" t="s">
        <v>88</v>
      </c>
      <c r="C140" t="s">
        <v>16</v>
      </c>
      <c r="D140" s="1">
        <v>42004</v>
      </c>
      <c r="E140" s="2">
        <v>5345500000</v>
      </c>
      <c r="F140" s="2">
        <v>3651700000</v>
      </c>
      <c r="G140" s="2">
        <v>645100000</v>
      </c>
      <c r="H140" t="s">
        <v>12</v>
      </c>
      <c r="I140" t="s">
        <v>12</v>
      </c>
      <c r="J140" t="s">
        <v>22</v>
      </c>
      <c r="K140" t="s">
        <v>89</v>
      </c>
    </row>
    <row r="141" spans="1:11" x14ac:dyDescent="0.2">
      <c r="A141">
        <v>151</v>
      </c>
      <c r="B141" t="s">
        <v>88</v>
      </c>
      <c r="C141" t="s">
        <v>17</v>
      </c>
      <c r="D141" s="1">
        <v>42369</v>
      </c>
      <c r="E141" s="2">
        <v>5568700000</v>
      </c>
      <c r="F141" s="2">
        <v>3789200000</v>
      </c>
      <c r="G141" s="2">
        <v>669100000</v>
      </c>
      <c r="H141" t="s">
        <v>12</v>
      </c>
      <c r="I141" t="s">
        <v>12</v>
      </c>
      <c r="J141" t="s">
        <v>22</v>
      </c>
      <c r="K141" t="s">
        <v>89</v>
      </c>
    </row>
    <row r="142" spans="1:11" x14ac:dyDescent="0.2">
      <c r="A142">
        <v>152</v>
      </c>
      <c r="B142" t="s">
        <v>90</v>
      </c>
      <c r="C142" t="s">
        <v>11</v>
      </c>
      <c r="D142" s="1">
        <v>41274</v>
      </c>
      <c r="E142" s="2">
        <v>23700000000</v>
      </c>
      <c r="F142" s="2">
        <v>20401000000</v>
      </c>
      <c r="G142" s="2">
        <v>997000000</v>
      </c>
      <c r="H142" s="2">
        <v>197000000</v>
      </c>
      <c r="I142" s="2">
        <v>1460000000</v>
      </c>
      <c r="J142" t="s">
        <v>13</v>
      </c>
      <c r="K142" t="s">
        <v>91</v>
      </c>
    </row>
    <row r="143" spans="1:11" x14ac:dyDescent="0.2">
      <c r="A143">
        <v>153</v>
      </c>
      <c r="B143" t="s">
        <v>90</v>
      </c>
      <c r="C143" t="s">
        <v>15</v>
      </c>
      <c r="D143" s="1">
        <v>41639</v>
      </c>
      <c r="E143" s="2">
        <v>23032000000</v>
      </c>
      <c r="F143" s="2">
        <v>19286000000</v>
      </c>
      <c r="G143" s="2">
        <v>1008000000</v>
      </c>
      <c r="H143" s="2">
        <v>192000000</v>
      </c>
      <c r="I143" s="2">
        <v>1421000000</v>
      </c>
      <c r="J143" t="s">
        <v>13</v>
      </c>
      <c r="K143" t="s">
        <v>91</v>
      </c>
    </row>
    <row r="144" spans="1:11" x14ac:dyDescent="0.2">
      <c r="A144">
        <v>154</v>
      </c>
      <c r="B144" t="s">
        <v>90</v>
      </c>
      <c r="C144" t="s">
        <v>16</v>
      </c>
      <c r="D144" s="1">
        <v>42004</v>
      </c>
      <c r="E144" s="2">
        <v>23906000000</v>
      </c>
      <c r="F144" s="2">
        <v>19137000000</v>
      </c>
      <c r="G144" s="2">
        <v>995000000</v>
      </c>
      <c r="H144" s="2">
        <v>218000000</v>
      </c>
      <c r="I144" s="2">
        <v>1371000000</v>
      </c>
      <c r="J144" t="s">
        <v>13</v>
      </c>
      <c r="K144" t="s">
        <v>91</v>
      </c>
    </row>
    <row r="145" spans="1:11" x14ac:dyDescent="0.2">
      <c r="A145">
        <v>155</v>
      </c>
      <c r="B145" t="s">
        <v>90</v>
      </c>
      <c r="C145" t="s">
        <v>17</v>
      </c>
      <c r="D145" s="1">
        <v>42369</v>
      </c>
      <c r="E145" s="2">
        <v>22534000000</v>
      </c>
      <c r="F145" s="2">
        <v>18069000000</v>
      </c>
      <c r="G145" s="2">
        <v>979000000</v>
      </c>
      <c r="H145" s="2">
        <v>238000000</v>
      </c>
      <c r="I145" s="2">
        <v>1280000000</v>
      </c>
      <c r="J145" t="s">
        <v>13</v>
      </c>
      <c r="K145" t="s">
        <v>91</v>
      </c>
    </row>
    <row r="146" spans="1:11" x14ac:dyDescent="0.2">
      <c r="A146">
        <v>156</v>
      </c>
      <c r="B146" t="s">
        <v>92</v>
      </c>
      <c r="C146" t="s">
        <v>11</v>
      </c>
      <c r="D146" s="1">
        <v>41274</v>
      </c>
      <c r="E146" s="2">
        <v>4856000000</v>
      </c>
      <c r="F146" s="2">
        <v>1662000000</v>
      </c>
      <c r="G146" s="2">
        <v>1139000000</v>
      </c>
      <c r="H146" s="2">
        <v>604000000</v>
      </c>
      <c r="I146" t="s">
        <v>12</v>
      </c>
      <c r="J146" t="s">
        <v>22</v>
      </c>
      <c r="K146" t="s">
        <v>93</v>
      </c>
    </row>
    <row r="147" spans="1:11" x14ac:dyDescent="0.2">
      <c r="A147">
        <v>157</v>
      </c>
      <c r="B147" t="s">
        <v>92</v>
      </c>
      <c r="C147" t="s">
        <v>15</v>
      </c>
      <c r="D147" s="1">
        <v>41639</v>
      </c>
      <c r="E147" s="2">
        <v>4583000000</v>
      </c>
      <c r="F147" s="2">
        <v>1531000000</v>
      </c>
      <c r="G147" s="2">
        <v>1096000000</v>
      </c>
      <c r="H147" s="2">
        <v>584000000</v>
      </c>
      <c r="I147" t="s">
        <v>12</v>
      </c>
      <c r="J147" t="s">
        <v>22</v>
      </c>
      <c r="K147" t="s">
        <v>93</v>
      </c>
    </row>
    <row r="148" spans="1:11" x14ac:dyDescent="0.2">
      <c r="A148">
        <v>158</v>
      </c>
      <c r="B148" t="s">
        <v>92</v>
      </c>
      <c r="C148" t="s">
        <v>16</v>
      </c>
      <c r="D148" s="1">
        <v>42004</v>
      </c>
      <c r="E148" s="2">
        <v>4408000000</v>
      </c>
      <c r="F148" s="2">
        <v>1525000000</v>
      </c>
      <c r="G148" s="2">
        <v>1129000000</v>
      </c>
      <c r="H148" s="2">
        <v>571000000</v>
      </c>
      <c r="I148" t="s">
        <v>12</v>
      </c>
      <c r="J148" t="s">
        <v>22</v>
      </c>
      <c r="K148" t="s">
        <v>93</v>
      </c>
    </row>
    <row r="149" spans="1:11" x14ac:dyDescent="0.2">
      <c r="A149">
        <v>159</v>
      </c>
      <c r="B149" t="s">
        <v>92</v>
      </c>
      <c r="C149" t="s">
        <v>17</v>
      </c>
      <c r="D149" s="1">
        <v>42369</v>
      </c>
      <c r="E149" s="2">
        <v>4664000000</v>
      </c>
      <c r="F149" s="2">
        <v>1585000000</v>
      </c>
      <c r="G149" s="2">
        <v>1114000000</v>
      </c>
      <c r="H149" s="2">
        <v>646000000</v>
      </c>
      <c r="I149" t="s">
        <v>12</v>
      </c>
      <c r="J149" t="s">
        <v>22</v>
      </c>
      <c r="K149" t="s">
        <v>93</v>
      </c>
    </row>
    <row r="150" spans="1:11" x14ac:dyDescent="0.2">
      <c r="A150">
        <v>164</v>
      </c>
      <c r="B150" t="s">
        <v>94</v>
      </c>
      <c r="C150" t="s">
        <v>11</v>
      </c>
      <c r="D150" s="1">
        <v>42309</v>
      </c>
      <c r="E150" s="2">
        <v>6824000000</v>
      </c>
      <c r="F150" s="2">
        <v>3271000000</v>
      </c>
      <c r="G150" s="2">
        <v>486000000</v>
      </c>
      <c r="H150" s="2">
        <v>1049000000</v>
      </c>
      <c r="I150" s="2">
        <v>249000000</v>
      </c>
      <c r="J150" t="s">
        <v>22</v>
      </c>
      <c r="K150" t="s">
        <v>34</v>
      </c>
    </row>
    <row r="151" spans="1:11" x14ac:dyDescent="0.2">
      <c r="A151">
        <v>165</v>
      </c>
      <c r="B151" t="s">
        <v>94</v>
      </c>
      <c r="C151" t="s">
        <v>15</v>
      </c>
      <c r="D151" s="1">
        <v>42673</v>
      </c>
      <c r="E151" s="2">
        <v>13240000000</v>
      </c>
      <c r="F151" s="2">
        <v>7300000000</v>
      </c>
      <c r="G151" s="2">
        <v>806000000</v>
      </c>
      <c r="H151" s="2">
        <v>2674000000</v>
      </c>
      <c r="I151" s="2">
        <v>1873000000</v>
      </c>
      <c r="J151" t="s">
        <v>22</v>
      </c>
      <c r="K151" t="s">
        <v>34</v>
      </c>
    </row>
    <row r="152" spans="1:11" x14ac:dyDescent="0.2">
      <c r="A152">
        <v>166</v>
      </c>
      <c r="B152" t="s">
        <v>95</v>
      </c>
      <c r="C152" t="s">
        <v>11</v>
      </c>
      <c r="D152" s="1">
        <v>41274</v>
      </c>
      <c r="E152" s="2">
        <v>5863500000</v>
      </c>
      <c r="F152" s="2">
        <v>4335300000</v>
      </c>
      <c r="G152" s="2">
        <v>1148900000</v>
      </c>
      <c r="H152" t="s">
        <v>12</v>
      </c>
      <c r="I152" t="s">
        <v>12</v>
      </c>
      <c r="J152" t="s">
        <v>59</v>
      </c>
      <c r="K152" t="s">
        <v>96</v>
      </c>
    </row>
    <row r="153" spans="1:11" x14ac:dyDescent="0.2">
      <c r="A153">
        <v>167</v>
      </c>
      <c r="B153" t="s">
        <v>95</v>
      </c>
      <c r="C153" t="s">
        <v>15</v>
      </c>
      <c r="D153" s="1">
        <v>41636</v>
      </c>
      <c r="E153" s="2">
        <v>6140000000</v>
      </c>
      <c r="F153" s="2">
        <v>4502300000</v>
      </c>
      <c r="G153" s="2">
        <v>1174200000</v>
      </c>
      <c r="H153" t="s">
        <v>12</v>
      </c>
      <c r="I153" t="s">
        <v>12</v>
      </c>
      <c r="J153" t="s">
        <v>59</v>
      </c>
      <c r="K153" t="s">
        <v>96</v>
      </c>
    </row>
    <row r="154" spans="1:11" x14ac:dyDescent="0.2">
      <c r="A154">
        <v>168</v>
      </c>
      <c r="B154" t="s">
        <v>95</v>
      </c>
      <c r="C154" t="s">
        <v>16</v>
      </c>
      <c r="D154" s="1">
        <v>42007</v>
      </c>
      <c r="E154" s="2">
        <v>6330300000</v>
      </c>
      <c r="F154" s="2">
        <v>4679100000</v>
      </c>
      <c r="G154" s="2">
        <v>1158900000</v>
      </c>
      <c r="H154" t="s">
        <v>12</v>
      </c>
      <c r="I154" t="s">
        <v>12</v>
      </c>
      <c r="J154" t="s">
        <v>59</v>
      </c>
      <c r="K154" t="s">
        <v>96</v>
      </c>
    </row>
    <row r="155" spans="1:11" x14ac:dyDescent="0.2">
      <c r="A155">
        <v>169</v>
      </c>
      <c r="B155" t="s">
        <v>95</v>
      </c>
      <c r="C155" t="s">
        <v>17</v>
      </c>
      <c r="D155" s="1">
        <v>42371</v>
      </c>
      <c r="E155" s="2">
        <v>5966900000</v>
      </c>
      <c r="F155" s="2">
        <v>4321100000</v>
      </c>
      <c r="G155" s="2">
        <v>1108100000</v>
      </c>
      <c r="H155" t="s">
        <v>12</v>
      </c>
      <c r="I155" t="s">
        <v>12</v>
      </c>
      <c r="J155" t="s">
        <v>59</v>
      </c>
      <c r="K155" t="s">
        <v>96</v>
      </c>
    </row>
    <row r="156" spans="1:11" x14ac:dyDescent="0.2">
      <c r="A156">
        <v>170</v>
      </c>
      <c r="B156" t="s">
        <v>97</v>
      </c>
      <c r="C156" t="s">
        <v>11</v>
      </c>
      <c r="D156" s="1">
        <v>41274</v>
      </c>
      <c r="E156" s="2">
        <v>2853926000</v>
      </c>
      <c r="F156" s="2">
        <v>1329500000</v>
      </c>
      <c r="G156" s="2">
        <v>220758000</v>
      </c>
      <c r="H156" t="s">
        <v>12</v>
      </c>
      <c r="I156" s="2">
        <v>380402000</v>
      </c>
      <c r="J156" t="s">
        <v>42</v>
      </c>
      <c r="K156" t="s">
        <v>98</v>
      </c>
    </row>
    <row r="157" spans="1:11" x14ac:dyDescent="0.2">
      <c r="A157">
        <v>171</v>
      </c>
      <c r="B157" t="s">
        <v>97</v>
      </c>
      <c r="C157" t="s">
        <v>15</v>
      </c>
      <c r="D157" s="1">
        <v>41639</v>
      </c>
      <c r="E157" s="2">
        <v>2879000000</v>
      </c>
      <c r="F157" s="2">
        <v>1289000000</v>
      </c>
      <c r="G157" s="2">
        <v>234000000</v>
      </c>
      <c r="H157" t="s">
        <v>12</v>
      </c>
      <c r="I157" s="2">
        <v>407000000</v>
      </c>
      <c r="J157" t="s">
        <v>42</v>
      </c>
      <c r="K157" t="s">
        <v>98</v>
      </c>
    </row>
    <row r="158" spans="1:11" x14ac:dyDescent="0.2">
      <c r="A158">
        <v>172</v>
      </c>
      <c r="B158" t="s">
        <v>97</v>
      </c>
      <c r="C158" t="s">
        <v>16</v>
      </c>
      <c r="D158" s="1">
        <v>42004</v>
      </c>
      <c r="E158" s="2">
        <v>3011000000</v>
      </c>
      <c r="F158" s="2">
        <v>1350000000</v>
      </c>
      <c r="G158" s="2">
        <v>236000000</v>
      </c>
      <c r="H158" t="s">
        <v>12</v>
      </c>
      <c r="I158" s="2">
        <v>424000000</v>
      </c>
      <c r="J158" t="s">
        <v>42</v>
      </c>
      <c r="K158" t="s">
        <v>98</v>
      </c>
    </row>
    <row r="159" spans="1:11" x14ac:dyDescent="0.2">
      <c r="A159">
        <v>173</v>
      </c>
      <c r="B159" t="s">
        <v>97</v>
      </c>
      <c r="C159" t="s">
        <v>17</v>
      </c>
      <c r="D159" s="1">
        <v>42369</v>
      </c>
      <c r="E159" s="2">
        <v>3159000000</v>
      </c>
      <c r="F159" s="2">
        <v>1404000000</v>
      </c>
      <c r="G159" s="2">
        <v>243000000</v>
      </c>
      <c r="H159" t="s">
        <v>12</v>
      </c>
      <c r="I159" s="2">
        <v>440000000</v>
      </c>
      <c r="J159" t="s">
        <v>42</v>
      </c>
      <c r="K159" t="s">
        <v>98</v>
      </c>
    </row>
    <row r="160" spans="1:11" x14ac:dyDescent="0.2">
      <c r="A160">
        <v>174</v>
      </c>
      <c r="B160" t="s">
        <v>99</v>
      </c>
      <c r="C160" t="s">
        <v>11</v>
      </c>
      <c r="D160" s="1">
        <v>41274</v>
      </c>
      <c r="E160" s="2">
        <v>33781000000</v>
      </c>
      <c r="F160" s="2">
        <v>480000000</v>
      </c>
      <c r="G160" s="2">
        <v>23392000000</v>
      </c>
      <c r="H160" t="s">
        <v>12</v>
      </c>
      <c r="I160" s="2">
        <v>1712000000</v>
      </c>
      <c r="J160" t="s">
        <v>47</v>
      </c>
      <c r="K160" t="s">
        <v>100</v>
      </c>
    </row>
    <row r="161" spans="1:11" x14ac:dyDescent="0.2">
      <c r="A161">
        <v>175</v>
      </c>
      <c r="B161" t="s">
        <v>99</v>
      </c>
      <c r="C161" t="s">
        <v>15</v>
      </c>
      <c r="D161" s="1">
        <v>41639</v>
      </c>
      <c r="E161" s="2">
        <v>34828000000</v>
      </c>
      <c r="F161" s="2">
        <v>442000000</v>
      </c>
      <c r="G161" s="2">
        <v>23150000000</v>
      </c>
      <c r="H161" t="s">
        <v>12</v>
      </c>
      <c r="I161" s="2">
        <v>1832000000</v>
      </c>
      <c r="J161" t="s">
        <v>47</v>
      </c>
      <c r="K161" t="s">
        <v>100</v>
      </c>
    </row>
    <row r="162" spans="1:11" x14ac:dyDescent="0.2">
      <c r="A162">
        <v>176</v>
      </c>
      <c r="B162" t="s">
        <v>99</v>
      </c>
      <c r="C162" t="s">
        <v>16</v>
      </c>
      <c r="D162" s="1">
        <v>42004</v>
      </c>
      <c r="E162" s="2">
        <v>35895000000</v>
      </c>
      <c r="F162" s="2">
        <v>373000000</v>
      </c>
      <c r="G162" s="2">
        <v>23153000000</v>
      </c>
      <c r="H162" t="s">
        <v>12</v>
      </c>
      <c r="I162" s="2">
        <v>2044000000</v>
      </c>
      <c r="J162" t="s">
        <v>47</v>
      </c>
      <c r="K162" t="s">
        <v>100</v>
      </c>
    </row>
    <row r="163" spans="1:11" x14ac:dyDescent="0.2">
      <c r="A163">
        <v>177</v>
      </c>
      <c r="B163" t="s">
        <v>99</v>
      </c>
      <c r="C163" t="s">
        <v>17</v>
      </c>
      <c r="D163" s="1">
        <v>42369</v>
      </c>
      <c r="E163" s="2">
        <v>34441000000</v>
      </c>
      <c r="F163" s="2">
        <v>475000000</v>
      </c>
      <c r="G163" s="2">
        <v>22892000000</v>
      </c>
      <c r="H163" t="s">
        <v>12</v>
      </c>
      <c r="I163" s="2">
        <v>1988000000</v>
      </c>
      <c r="J163" t="s">
        <v>47</v>
      </c>
      <c r="K163" t="s">
        <v>100</v>
      </c>
    </row>
    <row r="164" spans="1:11" x14ac:dyDescent="0.2">
      <c r="A164">
        <v>178</v>
      </c>
      <c r="B164" t="s">
        <v>101</v>
      </c>
      <c r="C164" t="s">
        <v>11</v>
      </c>
      <c r="D164" s="1">
        <v>41517</v>
      </c>
      <c r="E164" s="2">
        <v>2089100000</v>
      </c>
      <c r="F164" s="2">
        <v>1251500000</v>
      </c>
      <c r="G164" s="2">
        <v>607600000</v>
      </c>
      <c r="H164" t="s">
        <v>12</v>
      </c>
      <c r="I164" t="s">
        <v>12</v>
      </c>
      <c r="J164" t="s">
        <v>13</v>
      </c>
      <c r="K164" t="s">
        <v>70</v>
      </c>
    </row>
    <row r="165" spans="1:11" x14ac:dyDescent="0.2">
      <c r="A165">
        <v>179</v>
      </c>
      <c r="B165" t="s">
        <v>101</v>
      </c>
      <c r="C165" t="s">
        <v>15</v>
      </c>
      <c r="D165" s="1">
        <v>41882</v>
      </c>
      <c r="E165" s="2">
        <v>2393500000</v>
      </c>
      <c r="F165" s="2">
        <v>1414300000</v>
      </c>
      <c r="G165" s="2">
        <v>680300000</v>
      </c>
      <c r="H165" t="s">
        <v>12</v>
      </c>
      <c r="I165" t="s">
        <v>12</v>
      </c>
      <c r="J165" t="s">
        <v>13</v>
      </c>
      <c r="K165" t="s">
        <v>70</v>
      </c>
    </row>
    <row r="166" spans="1:11" x14ac:dyDescent="0.2">
      <c r="A166">
        <v>180</v>
      </c>
      <c r="B166" t="s">
        <v>101</v>
      </c>
      <c r="C166" t="s">
        <v>16</v>
      </c>
      <c r="D166" s="1">
        <v>42247</v>
      </c>
      <c r="E166" s="2">
        <v>2706700000</v>
      </c>
      <c r="F166" s="2">
        <v>1561100000</v>
      </c>
      <c r="G166" s="2">
        <v>756900000</v>
      </c>
      <c r="H166" t="s">
        <v>12</v>
      </c>
      <c r="I166" t="s">
        <v>12</v>
      </c>
      <c r="J166" t="s">
        <v>13</v>
      </c>
      <c r="K166" t="s">
        <v>70</v>
      </c>
    </row>
    <row r="167" spans="1:11" x14ac:dyDescent="0.2">
      <c r="A167">
        <v>181</v>
      </c>
      <c r="B167" t="s">
        <v>101</v>
      </c>
      <c r="C167" t="s">
        <v>17</v>
      </c>
      <c r="D167" s="1">
        <v>42613</v>
      </c>
      <c r="E167" s="2">
        <v>3291300000</v>
      </c>
      <c r="F167" s="2">
        <v>1855100000</v>
      </c>
      <c r="G167" s="2">
        <v>946000000</v>
      </c>
      <c r="H167" t="s">
        <v>12</v>
      </c>
      <c r="I167" t="s">
        <v>12</v>
      </c>
      <c r="J167" t="s">
        <v>13</v>
      </c>
      <c r="K167" t="s">
        <v>70</v>
      </c>
    </row>
    <row r="168" spans="1:11" x14ac:dyDescent="0.2">
      <c r="A168">
        <v>182</v>
      </c>
      <c r="B168" t="s">
        <v>102</v>
      </c>
      <c r="C168" t="s">
        <v>11</v>
      </c>
      <c r="D168" s="1">
        <v>41517</v>
      </c>
      <c r="E168" s="2">
        <v>9147530000</v>
      </c>
      <c r="F168" s="2">
        <v>4406595000</v>
      </c>
      <c r="G168" s="2">
        <v>2967837000</v>
      </c>
      <c r="H168" t="s">
        <v>12</v>
      </c>
      <c r="I168" t="s">
        <v>12</v>
      </c>
      <c r="J168" t="s">
        <v>19</v>
      </c>
      <c r="K168" t="s">
        <v>79</v>
      </c>
    </row>
    <row r="169" spans="1:11" x14ac:dyDescent="0.2">
      <c r="A169">
        <v>183</v>
      </c>
      <c r="B169" t="s">
        <v>102</v>
      </c>
      <c r="C169" t="s">
        <v>15</v>
      </c>
      <c r="D169" s="1">
        <v>41881</v>
      </c>
      <c r="E169" s="2">
        <v>9475313000</v>
      </c>
      <c r="F169" s="2">
        <v>4540406000</v>
      </c>
      <c r="G169" s="2">
        <v>3104684000</v>
      </c>
      <c r="H169" t="s">
        <v>12</v>
      </c>
      <c r="I169" t="s">
        <v>12</v>
      </c>
      <c r="J169" t="s">
        <v>19</v>
      </c>
      <c r="K169" t="s">
        <v>79</v>
      </c>
    </row>
    <row r="170" spans="1:11" x14ac:dyDescent="0.2">
      <c r="A170">
        <v>184</v>
      </c>
      <c r="B170" t="s">
        <v>102</v>
      </c>
      <c r="C170" t="s">
        <v>16</v>
      </c>
      <c r="D170" s="1">
        <v>42245</v>
      </c>
      <c r="E170" s="2">
        <v>10187340000</v>
      </c>
      <c r="F170" s="2">
        <v>4860309000</v>
      </c>
      <c r="G170" s="2">
        <v>3373980000</v>
      </c>
      <c r="H170" t="s">
        <v>12</v>
      </c>
      <c r="I170" t="s">
        <v>12</v>
      </c>
      <c r="J170" t="s">
        <v>19</v>
      </c>
      <c r="K170" t="s">
        <v>79</v>
      </c>
    </row>
    <row r="171" spans="1:11" x14ac:dyDescent="0.2">
      <c r="A171">
        <v>185</v>
      </c>
      <c r="B171" t="s">
        <v>102</v>
      </c>
      <c r="C171" t="s">
        <v>17</v>
      </c>
      <c r="D171" s="1">
        <v>42609</v>
      </c>
      <c r="E171" s="2">
        <v>10635676000</v>
      </c>
      <c r="F171" s="2">
        <v>5026940000</v>
      </c>
      <c r="G171" s="2">
        <v>3548341000</v>
      </c>
      <c r="H171" t="s">
        <v>12</v>
      </c>
      <c r="I171" t="s">
        <v>12</v>
      </c>
      <c r="J171" t="s">
        <v>19</v>
      </c>
      <c r="K171" t="s">
        <v>79</v>
      </c>
    </row>
    <row r="172" spans="1:11" x14ac:dyDescent="0.2">
      <c r="A172">
        <v>186</v>
      </c>
      <c r="B172" t="s">
        <v>103</v>
      </c>
      <c r="C172" t="s">
        <v>11</v>
      </c>
      <c r="D172" s="1">
        <v>41639</v>
      </c>
      <c r="E172" s="2">
        <v>86623000000</v>
      </c>
      <c r="F172" s="2">
        <v>73268000000</v>
      </c>
      <c r="G172" s="2">
        <v>3742000000</v>
      </c>
      <c r="H172" s="2">
        <v>3071000000</v>
      </c>
      <c r="I172" t="s">
        <v>12</v>
      </c>
      <c r="J172" t="s">
        <v>13</v>
      </c>
      <c r="K172" t="s">
        <v>91</v>
      </c>
    </row>
    <row r="173" spans="1:11" x14ac:dyDescent="0.2">
      <c r="A173">
        <v>187</v>
      </c>
      <c r="B173" t="s">
        <v>103</v>
      </c>
      <c r="C173" t="s">
        <v>15</v>
      </c>
      <c r="D173" s="1">
        <v>42004</v>
      </c>
      <c r="E173" s="2">
        <v>90762000000</v>
      </c>
      <c r="F173" s="2">
        <v>76752000000</v>
      </c>
      <c r="G173" s="2">
        <v>3480000000</v>
      </c>
      <c r="H173" s="2">
        <v>3047000000</v>
      </c>
      <c r="I173" t="s">
        <v>12</v>
      </c>
      <c r="J173" t="s">
        <v>13</v>
      </c>
      <c r="K173" t="s">
        <v>91</v>
      </c>
    </row>
    <row r="174" spans="1:11" x14ac:dyDescent="0.2">
      <c r="A174">
        <v>188</v>
      </c>
      <c r="B174" t="s">
        <v>103</v>
      </c>
      <c r="C174" t="s">
        <v>16</v>
      </c>
      <c r="D174" s="1">
        <v>42369</v>
      </c>
      <c r="E174" s="2">
        <v>96114000000</v>
      </c>
      <c r="F174" s="2">
        <v>82088000000</v>
      </c>
      <c r="G174" s="2">
        <v>3251000000</v>
      </c>
      <c r="H174" s="2">
        <v>3331000000</v>
      </c>
      <c r="I174" t="s">
        <v>12</v>
      </c>
      <c r="J174" t="s">
        <v>13</v>
      </c>
      <c r="K174" t="s">
        <v>91</v>
      </c>
    </row>
    <row r="175" spans="1:11" x14ac:dyDescent="0.2">
      <c r="A175">
        <v>189</v>
      </c>
      <c r="B175" t="s">
        <v>103</v>
      </c>
      <c r="C175" t="s">
        <v>17</v>
      </c>
      <c r="D175" s="1">
        <v>42735</v>
      </c>
      <c r="E175" s="2">
        <v>94571000000</v>
      </c>
      <c r="F175" s="2">
        <v>80790000000</v>
      </c>
      <c r="G175" s="2">
        <v>3313000000</v>
      </c>
      <c r="H175" s="2">
        <v>4627000000</v>
      </c>
      <c r="I175" t="s">
        <v>12</v>
      </c>
      <c r="J175" t="s">
        <v>13</v>
      </c>
      <c r="K175" t="s">
        <v>91</v>
      </c>
    </row>
    <row r="176" spans="1:11" x14ac:dyDescent="0.2">
      <c r="A176">
        <v>190</v>
      </c>
      <c r="B176" t="s">
        <v>104</v>
      </c>
      <c r="C176" t="s">
        <v>11</v>
      </c>
      <c r="D176" s="1">
        <v>41274</v>
      </c>
      <c r="E176" s="2">
        <v>100078000000</v>
      </c>
      <c r="F176" s="2">
        <v>3753000000</v>
      </c>
      <c r="G176" s="2">
        <v>70829000000</v>
      </c>
      <c r="H176" t="s">
        <v>12</v>
      </c>
      <c r="I176" s="2">
        <v>9433000000</v>
      </c>
      <c r="J176" t="s">
        <v>47</v>
      </c>
      <c r="K176" t="s">
        <v>105</v>
      </c>
    </row>
    <row r="177" spans="1:11" x14ac:dyDescent="0.2">
      <c r="A177">
        <v>191</v>
      </c>
      <c r="B177" t="s">
        <v>104</v>
      </c>
      <c r="C177" t="s">
        <v>15</v>
      </c>
      <c r="D177" s="1">
        <v>41639</v>
      </c>
      <c r="E177" s="2">
        <v>101697000000</v>
      </c>
      <c r="F177" s="2">
        <v>3034000000</v>
      </c>
      <c r="G177" s="2">
        <v>68128000000</v>
      </c>
      <c r="H177" t="s">
        <v>12</v>
      </c>
      <c r="I177" s="2">
        <v>4642000000</v>
      </c>
      <c r="J177" t="s">
        <v>47</v>
      </c>
      <c r="K177" t="s">
        <v>105</v>
      </c>
    </row>
    <row r="178" spans="1:11" x14ac:dyDescent="0.2">
      <c r="A178">
        <v>192</v>
      </c>
      <c r="B178" t="s">
        <v>104</v>
      </c>
      <c r="C178" t="s">
        <v>16</v>
      </c>
      <c r="D178" s="1">
        <v>42004</v>
      </c>
      <c r="E178" s="2">
        <v>95181000000</v>
      </c>
      <c r="F178" s="2">
        <v>2656000000</v>
      </c>
      <c r="G178" s="2">
        <v>74181000000</v>
      </c>
      <c r="H178" t="s">
        <v>12</v>
      </c>
      <c r="I178" s="2">
        <v>3211000000</v>
      </c>
      <c r="J178" t="s">
        <v>47</v>
      </c>
      <c r="K178" t="s">
        <v>105</v>
      </c>
    </row>
    <row r="179" spans="1:11" x14ac:dyDescent="0.2">
      <c r="A179">
        <v>193</v>
      </c>
      <c r="B179" t="s">
        <v>104</v>
      </c>
      <c r="C179" t="s">
        <v>17</v>
      </c>
      <c r="D179" s="1">
        <v>42369</v>
      </c>
      <c r="E179" s="2">
        <v>93056000000</v>
      </c>
      <c r="F179" s="2">
        <v>2204000000</v>
      </c>
      <c r="G179" s="2">
        <v>56358000000</v>
      </c>
      <c r="H179" t="s">
        <v>12</v>
      </c>
      <c r="I179" s="2">
        <v>3995000000</v>
      </c>
      <c r="J179" t="s">
        <v>47</v>
      </c>
      <c r="K179" t="s">
        <v>105</v>
      </c>
    </row>
    <row r="180" spans="1:11" x14ac:dyDescent="0.2">
      <c r="A180">
        <v>194</v>
      </c>
      <c r="B180" t="s">
        <v>106</v>
      </c>
      <c r="C180" t="s">
        <v>11</v>
      </c>
      <c r="D180" s="1">
        <v>41274</v>
      </c>
      <c r="E180" s="2">
        <v>13936000000</v>
      </c>
      <c r="F180" s="2">
        <v>6802000000</v>
      </c>
      <c r="G180" s="2">
        <v>3283000000</v>
      </c>
      <c r="H180" s="2">
        <v>1081000000</v>
      </c>
      <c r="I180" t="s">
        <v>12</v>
      </c>
      <c r="J180" t="s">
        <v>25</v>
      </c>
      <c r="K180" t="s">
        <v>30</v>
      </c>
    </row>
    <row r="181" spans="1:11" x14ac:dyDescent="0.2">
      <c r="A181">
        <v>195</v>
      </c>
      <c r="B181" t="s">
        <v>106</v>
      </c>
      <c r="C181" t="s">
        <v>15</v>
      </c>
      <c r="D181" s="1">
        <v>41639</v>
      </c>
      <c r="E181" s="2">
        <v>9413000000</v>
      </c>
      <c r="F181" s="2">
        <v>5251000000</v>
      </c>
      <c r="G181" s="2">
        <v>3084000000</v>
      </c>
      <c r="H181" s="2">
        <v>582000000</v>
      </c>
      <c r="I181" t="s">
        <v>12</v>
      </c>
      <c r="J181" t="s">
        <v>25</v>
      </c>
      <c r="K181" t="s">
        <v>30</v>
      </c>
    </row>
    <row r="182" spans="1:11" x14ac:dyDescent="0.2">
      <c r="A182">
        <v>196</v>
      </c>
      <c r="B182" t="s">
        <v>106</v>
      </c>
      <c r="C182" t="s">
        <v>16</v>
      </c>
      <c r="D182" s="1">
        <v>42004</v>
      </c>
      <c r="E182" s="2">
        <v>10719000000</v>
      </c>
      <c r="F182" s="2">
        <v>6138000000</v>
      </c>
      <c r="G182" s="2">
        <v>3315000000</v>
      </c>
      <c r="H182" s="2">
        <v>610000000</v>
      </c>
      <c r="I182" t="s">
        <v>12</v>
      </c>
      <c r="J182" t="s">
        <v>25</v>
      </c>
      <c r="K182" t="s">
        <v>30</v>
      </c>
    </row>
    <row r="183" spans="1:11" x14ac:dyDescent="0.2">
      <c r="A183">
        <v>197</v>
      </c>
      <c r="B183" t="s">
        <v>106</v>
      </c>
      <c r="C183" t="s">
        <v>17</v>
      </c>
      <c r="D183" s="1">
        <v>42369</v>
      </c>
      <c r="E183" s="2">
        <v>9968000000</v>
      </c>
      <c r="F183" s="2">
        <v>5822000000</v>
      </c>
      <c r="G183" s="2">
        <v>3094000000</v>
      </c>
      <c r="H183" s="2">
        <v>603000000</v>
      </c>
      <c r="I183" t="s">
        <v>12</v>
      </c>
      <c r="J183" t="s">
        <v>25</v>
      </c>
      <c r="K183" t="s">
        <v>30</v>
      </c>
    </row>
    <row r="184" spans="1:11" x14ac:dyDescent="0.2">
      <c r="A184">
        <v>198</v>
      </c>
      <c r="B184" t="s">
        <v>107</v>
      </c>
      <c r="C184" t="s">
        <v>11</v>
      </c>
      <c r="D184" s="1">
        <v>41335</v>
      </c>
      <c r="E184" s="2">
        <v>10914585000</v>
      </c>
      <c r="F184" s="2">
        <v>6525830000</v>
      </c>
      <c r="G184" s="2">
        <v>2750537000</v>
      </c>
      <c r="H184" t="s">
        <v>12</v>
      </c>
      <c r="I184" t="s">
        <v>12</v>
      </c>
      <c r="J184" t="s">
        <v>19</v>
      </c>
      <c r="K184" t="s">
        <v>79</v>
      </c>
    </row>
    <row r="185" spans="1:11" x14ac:dyDescent="0.2">
      <c r="A185">
        <v>199</v>
      </c>
      <c r="B185" t="s">
        <v>107</v>
      </c>
      <c r="C185" t="s">
        <v>15</v>
      </c>
      <c r="D185" s="1">
        <v>41699</v>
      </c>
      <c r="E185" s="2">
        <v>11503963000</v>
      </c>
      <c r="F185" s="2">
        <v>6938381000</v>
      </c>
      <c r="G185" s="2">
        <v>2950995000</v>
      </c>
      <c r="H185" t="s">
        <v>12</v>
      </c>
      <c r="I185" t="s">
        <v>12</v>
      </c>
      <c r="J185" t="s">
        <v>19</v>
      </c>
      <c r="K185" t="s">
        <v>79</v>
      </c>
    </row>
    <row r="186" spans="1:11" x14ac:dyDescent="0.2">
      <c r="A186">
        <v>200</v>
      </c>
      <c r="B186" t="s">
        <v>107</v>
      </c>
      <c r="C186" t="s">
        <v>16</v>
      </c>
      <c r="D186" s="1">
        <v>42063</v>
      </c>
      <c r="E186" s="2">
        <v>11881176000</v>
      </c>
      <c r="F186" s="2">
        <v>7261397000</v>
      </c>
      <c r="G186" s="2">
        <v>3065486000</v>
      </c>
      <c r="H186" t="s">
        <v>12</v>
      </c>
      <c r="I186" t="s">
        <v>12</v>
      </c>
      <c r="J186" t="s">
        <v>19</v>
      </c>
      <c r="K186" t="s">
        <v>79</v>
      </c>
    </row>
    <row r="187" spans="1:11" x14ac:dyDescent="0.2">
      <c r="A187">
        <v>201</v>
      </c>
      <c r="B187" t="s">
        <v>107</v>
      </c>
      <c r="C187" t="s">
        <v>17</v>
      </c>
      <c r="D187" s="1">
        <v>42427</v>
      </c>
      <c r="E187" s="2">
        <v>12103887000</v>
      </c>
      <c r="F187" s="2">
        <v>7483577000</v>
      </c>
      <c r="G187" s="2">
        <v>3205407000</v>
      </c>
      <c r="H187" t="s">
        <v>12</v>
      </c>
      <c r="I187" t="s">
        <v>12</v>
      </c>
      <c r="J187" t="s">
        <v>19</v>
      </c>
      <c r="K187" t="s">
        <v>79</v>
      </c>
    </row>
    <row r="188" spans="1:11" x14ac:dyDescent="0.2">
      <c r="A188">
        <v>202</v>
      </c>
      <c r="B188" t="s">
        <v>108</v>
      </c>
      <c r="C188" t="s">
        <v>11</v>
      </c>
      <c r="D188" s="1">
        <v>41274</v>
      </c>
      <c r="E188" s="2">
        <v>10737000000</v>
      </c>
      <c r="F188" s="2">
        <v>429000000</v>
      </c>
      <c r="G188" s="2">
        <v>5650000000</v>
      </c>
      <c r="H188" t="s">
        <v>12</v>
      </c>
      <c r="I188" s="2">
        <v>1167000000</v>
      </c>
      <c r="J188" t="s">
        <v>47</v>
      </c>
      <c r="K188" t="s">
        <v>105</v>
      </c>
    </row>
    <row r="189" spans="1:11" x14ac:dyDescent="0.2">
      <c r="A189">
        <v>203</v>
      </c>
      <c r="B189" t="s">
        <v>108</v>
      </c>
      <c r="C189" t="s">
        <v>15</v>
      </c>
      <c r="D189" s="1">
        <v>41639</v>
      </c>
      <c r="E189" s="2">
        <v>10543000000</v>
      </c>
      <c r="F189" s="2">
        <v>301000000</v>
      </c>
      <c r="G189" s="2">
        <v>5625000000</v>
      </c>
      <c r="H189" t="s">
        <v>12</v>
      </c>
      <c r="I189" s="2">
        <v>698000000</v>
      </c>
      <c r="J189" t="s">
        <v>47</v>
      </c>
      <c r="K189" t="s">
        <v>105</v>
      </c>
    </row>
    <row r="190" spans="1:11" x14ac:dyDescent="0.2">
      <c r="A190">
        <v>204</v>
      </c>
      <c r="B190" t="s">
        <v>108</v>
      </c>
      <c r="C190" t="s">
        <v>16</v>
      </c>
      <c r="D190" s="1">
        <v>42004</v>
      </c>
      <c r="E190" s="2">
        <v>9998000000</v>
      </c>
      <c r="F190" s="2">
        <v>239000000</v>
      </c>
      <c r="G190" s="2">
        <v>5715000000</v>
      </c>
      <c r="H190" t="s">
        <v>12</v>
      </c>
      <c r="I190" s="2">
        <v>342000000</v>
      </c>
      <c r="J190" t="s">
        <v>47</v>
      </c>
      <c r="K190" t="s">
        <v>105</v>
      </c>
    </row>
    <row r="191" spans="1:11" x14ac:dyDescent="0.2">
      <c r="A191">
        <v>205</v>
      </c>
      <c r="B191" t="s">
        <v>108</v>
      </c>
      <c r="C191" t="s">
        <v>17</v>
      </c>
      <c r="D191" s="1">
        <v>42369</v>
      </c>
      <c r="E191" s="2">
        <v>10346000000</v>
      </c>
      <c r="F191" s="2">
        <v>233000000</v>
      </c>
      <c r="G191" s="2">
        <v>5996000000</v>
      </c>
      <c r="H191" t="s">
        <v>12</v>
      </c>
      <c r="I191" s="2">
        <v>533000000</v>
      </c>
      <c r="J191" t="s">
        <v>47</v>
      </c>
      <c r="K191" t="s">
        <v>105</v>
      </c>
    </row>
    <row r="192" spans="1:11" x14ac:dyDescent="0.2">
      <c r="A192">
        <v>206</v>
      </c>
      <c r="B192" t="s">
        <v>109</v>
      </c>
      <c r="C192" t="s">
        <v>11</v>
      </c>
      <c r="D192" s="1">
        <v>40971</v>
      </c>
      <c r="E192" s="2">
        <v>45457000000</v>
      </c>
      <c r="F192" s="2">
        <v>34473000000</v>
      </c>
      <c r="G192" s="2">
        <v>8755000000</v>
      </c>
      <c r="H192" t="s">
        <v>12</v>
      </c>
      <c r="I192" t="s">
        <v>12</v>
      </c>
      <c r="J192" t="s">
        <v>19</v>
      </c>
      <c r="K192" t="s">
        <v>110</v>
      </c>
    </row>
    <row r="193" spans="1:11" x14ac:dyDescent="0.2">
      <c r="A193">
        <v>207</v>
      </c>
      <c r="B193" t="s">
        <v>109</v>
      </c>
      <c r="C193" t="s">
        <v>15</v>
      </c>
      <c r="D193" s="1">
        <v>41671</v>
      </c>
      <c r="E193" s="2">
        <v>40611000000</v>
      </c>
      <c r="F193" s="2">
        <v>31212000000</v>
      </c>
      <c r="G193" s="2">
        <v>8106000000</v>
      </c>
      <c r="H193" t="s">
        <v>12</v>
      </c>
      <c r="I193" t="s">
        <v>12</v>
      </c>
      <c r="J193" t="s">
        <v>19</v>
      </c>
      <c r="K193" t="s">
        <v>110</v>
      </c>
    </row>
    <row r="194" spans="1:11" x14ac:dyDescent="0.2">
      <c r="A194">
        <v>208</v>
      </c>
      <c r="B194" t="s">
        <v>109</v>
      </c>
      <c r="C194" t="s">
        <v>16</v>
      </c>
      <c r="D194" s="1">
        <v>42035</v>
      </c>
      <c r="E194" s="2">
        <v>40339000000</v>
      </c>
      <c r="F194" s="2">
        <v>31292000000</v>
      </c>
      <c r="G194" s="2">
        <v>7592000000</v>
      </c>
      <c r="H194" t="s">
        <v>12</v>
      </c>
      <c r="I194" t="s">
        <v>12</v>
      </c>
      <c r="J194" t="s">
        <v>19</v>
      </c>
      <c r="K194" t="s">
        <v>110</v>
      </c>
    </row>
    <row r="195" spans="1:11" x14ac:dyDescent="0.2">
      <c r="A195">
        <v>209</v>
      </c>
      <c r="B195" t="s">
        <v>109</v>
      </c>
      <c r="C195" t="s">
        <v>17</v>
      </c>
      <c r="D195" s="1">
        <v>42399</v>
      </c>
      <c r="E195" s="2">
        <v>39528000000</v>
      </c>
      <c r="F195" s="2">
        <v>30337000000</v>
      </c>
      <c r="G195" s="2">
        <v>7618000000</v>
      </c>
      <c r="H195" t="s">
        <v>12</v>
      </c>
      <c r="I195" t="s">
        <v>12</v>
      </c>
      <c r="J195" t="s">
        <v>19</v>
      </c>
      <c r="K195" t="s">
        <v>110</v>
      </c>
    </row>
    <row r="196" spans="1:11" x14ac:dyDescent="0.2">
      <c r="A196">
        <v>210</v>
      </c>
      <c r="B196" t="s">
        <v>111</v>
      </c>
      <c r="C196" t="s">
        <v>11</v>
      </c>
      <c r="D196" s="1">
        <v>41639</v>
      </c>
      <c r="E196" s="2">
        <v>3049500000</v>
      </c>
      <c r="F196" s="2">
        <v>1194400000</v>
      </c>
      <c r="G196" s="2">
        <v>920300000</v>
      </c>
      <c r="H196" s="2">
        <v>295700000</v>
      </c>
      <c r="I196" t="s">
        <v>12</v>
      </c>
      <c r="J196" t="s">
        <v>25</v>
      </c>
      <c r="K196" t="s">
        <v>30</v>
      </c>
    </row>
    <row r="197" spans="1:11" x14ac:dyDescent="0.2">
      <c r="A197">
        <v>211</v>
      </c>
      <c r="B197" t="s">
        <v>111</v>
      </c>
      <c r="C197" t="s">
        <v>15</v>
      </c>
      <c r="D197" s="1">
        <v>42004</v>
      </c>
      <c r="E197" s="2">
        <v>3323600000</v>
      </c>
      <c r="F197" s="2">
        <v>1258600000</v>
      </c>
      <c r="G197" s="2">
        <v>981500000</v>
      </c>
      <c r="H197" s="2">
        <v>302000000</v>
      </c>
      <c r="I197" t="s">
        <v>12</v>
      </c>
      <c r="J197" t="s">
        <v>25</v>
      </c>
      <c r="K197" t="s">
        <v>30</v>
      </c>
    </row>
    <row r="198" spans="1:11" x14ac:dyDescent="0.2">
      <c r="A198">
        <v>212</v>
      </c>
      <c r="B198" t="s">
        <v>111</v>
      </c>
      <c r="C198" t="s">
        <v>16</v>
      </c>
      <c r="D198" s="1">
        <v>42369</v>
      </c>
      <c r="E198" s="2">
        <v>3416000000</v>
      </c>
      <c r="F198" s="2">
        <v>1301200000</v>
      </c>
      <c r="G198" s="2">
        <v>1012100000</v>
      </c>
      <c r="H198" s="2">
        <v>259200000</v>
      </c>
      <c r="I198" t="s">
        <v>12</v>
      </c>
      <c r="J198" t="s">
        <v>25</v>
      </c>
      <c r="K198" t="s">
        <v>30</v>
      </c>
    </row>
    <row r="199" spans="1:11" x14ac:dyDescent="0.2">
      <c r="A199">
        <v>213</v>
      </c>
      <c r="B199" t="s">
        <v>111</v>
      </c>
      <c r="C199" t="s">
        <v>17</v>
      </c>
      <c r="D199" s="1">
        <v>42735</v>
      </c>
      <c r="E199" s="2">
        <v>3714000000</v>
      </c>
      <c r="F199" s="2">
        <v>1371700000</v>
      </c>
      <c r="G199" s="2">
        <v>1101900000</v>
      </c>
      <c r="H199" s="2">
        <v>292800000</v>
      </c>
      <c r="I199" t="s">
        <v>12</v>
      </c>
      <c r="J199" t="s">
        <v>25</v>
      </c>
      <c r="K199" t="s">
        <v>30</v>
      </c>
    </row>
    <row r="200" spans="1:11" x14ac:dyDescent="0.2">
      <c r="A200">
        <v>214</v>
      </c>
      <c r="B200" t="s">
        <v>112</v>
      </c>
      <c r="C200" t="s">
        <v>11</v>
      </c>
      <c r="D200" s="1">
        <v>41547</v>
      </c>
      <c r="E200" s="2">
        <v>8054000000</v>
      </c>
      <c r="F200" s="2">
        <v>3883000000</v>
      </c>
      <c r="G200" s="2">
        <v>2422000000</v>
      </c>
      <c r="H200" s="2">
        <v>494000000</v>
      </c>
      <c r="I200" t="s">
        <v>12</v>
      </c>
      <c r="J200" t="s">
        <v>25</v>
      </c>
      <c r="K200" t="s">
        <v>30</v>
      </c>
    </row>
    <row r="201" spans="1:11" x14ac:dyDescent="0.2">
      <c r="A201">
        <v>215</v>
      </c>
      <c r="B201" t="s">
        <v>112</v>
      </c>
      <c r="C201" t="s">
        <v>15</v>
      </c>
      <c r="D201" s="1">
        <v>41912</v>
      </c>
      <c r="E201" s="2">
        <v>8446000000</v>
      </c>
      <c r="F201" s="2">
        <v>4145000000</v>
      </c>
      <c r="G201" s="2">
        <v>2145000000</v>
      </c>
      <c r="H201" s="2">
        <v>550000000</v>
      </c>
      <c r="I201" t="s">
        <v>12</v>
      </c>
      <c r="J201" t="s">
        <v>25</v>
      </c>
      <c r="K201" t="s">
        <v>30</v>
      </c>
    </row>
    <row r="202" spans="1:11" x14ac:dyDescent="0.2">
      <c r="A202">
        <v>216</v>
      </c>
      <c r="B202" t="s">
        <v>112</v>
      </c>
      <c r="C202" t="s">
        <v>16</v>
      </c>
      <c r="D202" s="1">
        <v>42277</v>
      </c>
      <c r="E202" s="2">
        <v>10282000000</v>
      </c>
      <c r="F202" s="2">
        <v>5587000000</v>
      </c>
      <c r="G202" s="2">
        <v>2563000000</v>
      </c>
      <c r="H202" s="2">
        <v>632000000</v>
      </c>
      <c r="I202" t="s">
        <v>12</v>
      </c>
      <c r="J202" t="s">
        <v>25</v>
      </c>
      <c r="K202" t="s">
        <v>30</v>
      </c>
    </row>
    <row r="203" spans="1:11" x14ac:dyDescent="0.2">
      <c r="A203">
        <v>217</v>
      </c>
      <c r="B203" t="s">
        <v>112</v>
      </c>
      <c r="C203" t="s">
        <v>17</v>
      </c>
      <c r="D203" s="1">
        <v>42643</v>
      </c>
      <c r="E203" s="2">
        <v>12483000000</v>
      </c>
      <c r="F203" s="2">
        <v>6492000000</v>
      </c>
      <c r="G203" s="2">
        <v>3005000000</v>
      </c>
      <c r="H203" s="2">
        <v>828000000</v>
      </c>
      <c r="I203" t="s">
        <v>12</v>
      </c>
      <c r="J203" t="s">
        <v>25</v>
      </c>
      <c r="K203" t="s">
        <v>30</v>
      </c>
    </row>
    <row r="204" spans="1:11" x14ac:dyDescent="0.2">
      <c r="A204">
        <v>218</v>
      </c>
      <c r="B204" t="s">
        <v>113</v>
      </c>
      <c r="C204" t="s">
        <v>11</v>
      </c>
      <c r="D204" s="1">
        <v>41639</v>
      </c>
      <c r="E204" s="2">
        <v>22364000000</v>
      </c>
      <c r="F204" s="2">
        <v>18553000000</v>
      </c>
      <c r="G204" s="2">
        <v>1306000000</v>
      </c>
      <c r="H204" s="2">
        <v>556000000</v>
      </c>
      <c r="I204" t="s">
        <v>12</v>
      </c>
      <c r="J204" t="s">
        <v>83</v>
      </c>
      <c r="K204" t="s">
        <v>114</v>
      </c>
    </row>
    <row r="205" spans="1:11" x14ac:dyDescent="0.2">
      <c r="A205">
        <v>219</v>
      </c>
      <c r="B205" t="s">
        <v>113</v>
      </c>
      <c r="C205" t="s">
        <v>15</v>
      </c>
      <c r="D205" s="1">
        <v>42004</v>
      </c>
      <c r="E205" s="2">
        <v>24551000000</v>
      </c>
      <c r="F205" s="2">
        <v>19746000000</v>
      </c>
      <c r="G205" s="2">
        <v>1333000000</v>
      </c>
      <c r="H205" s="2">
        <v>613000000</v>
      </c>
      <c r="I205" t="s">
        <v>12</v>
      </c>
      <c r="J205" t="s">
        <v>83</v>
      </c>
      <c r="K205" t="s">
        <v>114</v>
      </c>
    </row>
    <row r="206" spans="1:11" x14ac:dyDescent="0.2">
      <c r="A206">
        <v>220</v>
      </c>
      <c r="B206" t="s">
        <v>113</v>
      </c>
      <c r="C206" t="s">
        <v>16</v>
      </c>
      <c r="D206" s="1">
        <v>42369</v>
      </c>
      <c r="E206" s="2">
        <v>15742000000</v>
      </c>
      <c r="F206" s="2">
        <v>14415000000</v>
      </c>
      <c r="G206" s="2">
        <v>969000000</v>
      </c>
      <c r="H206" s="2">
        <v>466000000</v>
      </c>
      <c r="I206" t="s">
        <v>12</v>
      </c>
      <c r="J206" t="s">
        <v>83</v>
      </c>
      <c r="K206" t="s">
        <v>114</v>
      </c>
    </row>
    <row r="207" spans="1:11" x14ac:dyDescent="0.2">
      <c r="A207">
        <v>221</v>
      </c>
      <c r="B207" t="s">
        <v>113</v>
      </c>
      <c r="C207" t="s">
        <v>17</v>
      </c>
      <c r="D207" s="1">
        <v>42735</v>
      </c>
      <c r="E207" s="2">
        <v>9841000000</v>
      </c>
      <c r="F207" s="2">
        <v>9973000000</v>
      </c>
      <c r="G207" s="2">
        <v>815000000</v>
      </c>
      <c r="H207" s="2">
        <v>384000000</v>
      </c>
      <c r="I207" t="s">
        <v>12</v>
      </c>
      <c r="J207" t="s">
        <v>83</v>
      </c>
      <c r="K207" t="s">
        <v>114</v>
      </c>
    </row>
    <row r="208" spans="1:11" x14ac:dyDescent="0.2">
      <c r="A208">
        <v>222</v>
      </c>
      <c r="B208" t="s">
        <v>115</v>
      </c>
      <c r="C208" t="s">
        <v>11</v>
      </c>
      <c r="D208" s="1">
        <v>41639</v>
      </c>
      <c r="E208" s="2">
        <v>6932200000</v>
      </c>
      <c r="F208" s="2">
        <v>857700000</v>
      </c>
      <c r="G208" s="2">
        <v>1797000000</v>
      </c>
      <c r="H208" s="2">
        <v>1444100000</v>
      </c>
      <c r="I208" s="2">
        <v>342900000</v>
      </c>
      <c r="J208" t="s">
        <v>25</v>
      </c>
      <c r="K208" t="s">
        <v>66</v>
      </c>
    </row>
    <row r="209" spans="1:11" x14ac:dyDescent="0.2">
      <c r="A209">
        <v>223</v>
      </c>
      <c r="B209" t="s">
        <v>115</v>
      </c>
      <c r="C209" t="s">
        <v>15</v>
      </c>
      <c r="D209" s="1">
        <v>42004</v>
      </c>
      <c r="E209" s="2">
        <v>9703300000</v>
      </c>
      <c r="F209" s="2">
        <v>1171000000</v>
      </c>
      <c r="G209" s="2">
        <v>2193400000</v>
      </c>
      <c r="H209" s="2">
        <v>1893400000</v>
      </c>
      <c r="I209" s="2">
        <v>489800000</v>
      </c>
      <c r="J209" t="s">
        <v>25</v>
      </c>
      <c r="K209" t="s">
        <v>66</v>
      </c>
    </row>
    <row r="210" spans="1:11" x14ac:dyDescent="0.2">
      <c r="A210">
        <v>224</v>
      </c>
      <c r="B210" t="s">
        <v>115</v>
      </c>
      <c r="C210" t="s">
        <v>16</v>
      </c>
      <c r="D210" s="1">
        <v>42369</v>
      </c>
      <c r="E210" s="2">
        <v>10763800000</v>
      </c>
      <c r="F210" s="2">
        <v>1240400000</v>
      </c>
      <c r="G210" s="2">
        <v>2143600000</v>
      </c>
      <c r="H210" s="2">
        <v>2012800000</v>
      </c>
      <c r="I210" s="2">
        <v>382600000</v>
      </c>
      <c r="J210" t="s">
        <v>25</v>
      </c>
      <c r="K210" t="s">
        <v>66</v>
      </c>
    </row>
    <row r="211" spans="1:11" x14ac:dyDescent="0.2">
      <c r="A211">
        <v>225</v>
      </c>
      <c r="B211" t="s">
        <v>115</v>
      </c>
      <c r="C211" t="s">
        <v>17</v>
      </c>
      <c r="D211" s="1">
        <v>42735</v>
      </c>
      <c r="E211" s="2">
        <v>11448800000</v>
      </c>
      <c r="F211" s="2">
        <v>1478700000</v>
      </c>
      <c r="G211" s="2">
        <v>1972900000</v>
      </c>
      <c r="H211" s="2">
        <v>1973300000</v>
      </c>
      <c r="I211" s="2">
        <v>385600000</v>
      </c>
      <c r="J211" t="s">
        <v>25</v>
      </c>
      <c r="K211" t="s">
        <v>66</v>
      </c>
    </row>
    <row r="212" spans="1:11" x14ac:dyDescent="0.2">
      <c r="A212">
        <v>230</v>
      </c>
      <c r="B212" t="s">
        <v>116</v>
      </c>
      <c r="C212" t="s">
        <v>11</v>
      </c>
      <c r="D212" s="1">
        <v>41274</v>
      </c>
      <c r="E212" s="2">
        <v>8735700000</v>
      </c>
      <c r="F212" s="2">
        <v>7174000000</v>
      </c>
      <c r="G212" s="2">
        <v>488300000</v>
      </c>
      <c r="H212" t="s">
        <v>12</v>
      </c>
      <c r="I212" s="2">
        <v>282900000</v>
      </c>
      <c r="J212" t="s">
        <v>59</v>
      </c>
      <c r="K212" t="s">
        <v>117</v>
      </c>
    </row>
    <row r="213" spans="1:11" x14ac:dyDescent="0.2">
      <c r="A213">
        <v>231</v>
      </c>
      <c r="B213" t="s">
        <v>116</v>
      </c>
      <c r="C213" t="s">
        <v>15</v>
      </c>
      <c r="D213" s="1">
        <v>41639</v>
      </c>
      <c r="E213" s="2">
        <v>8468100000</v>
      </c>
      <c r="F213" s="2">
        <v>6875400000</v>
      </c>
      <c r="G213" s="2">
        <v>497400000</v>
      </c>
      <c r="H213" t="s">
        <v>12</v>
      </c>
      <c r="I213" s="2">
        <v>299900000</v>
      </c>
      <c r="J213" t="s">
        <v>59</v>
      </c>
      <c r="K213" t="s">
        <v>117</v>
      </c>
    </row>
    <row r="214" spans="1:11" x14ac:dyDescent="0.2">
      <c r="A214">
        <v>232</v>
      </c>
      <c r="B214" t="s">
        <v>116</v>
      </c>
      <c r="C214" t="s">
        <v>16</v>
      </c>
      <c r="D214" s="1">
        <v>42004</v>
      </c>
      <c r="E214" s="2">
        <v>8570000000</v>
      </c>
      <c r="F214" s="2">
        <v>6903500000</v>
      </c>
      <c r="G214" s="2">
        <v>547000000</v>
      </c>
      <c r="H214" t="s">
        <v>12</v>
      </c>
      <c r="I214" s="2">
        <v>280900000</v>
      </c>
      <c r="J214" t="s">
        <v>59</v>
      </c>
      <c r="K214" t="s">
        <v>117</v>
      </c>
    </row>
    <row r="215" spans="1:11" x14ac:dyDescent="0.2">
      <c r="A215">
        <v>233</v>
      </c>
      <c r="B215" t="s">
        <v>116</v>
      </c>
      <c r="C215" t="s">
        <v>17</v>
      </c>
      <c r="D215" s="1">
        <v>42369</v>
      </c>
      <c r="E215" s="2">
        <v>7997000000</v>
      </c>
      <c r="F215" s="2">
        <v>6460300000</v>
      </c>
      <c r="G215" s="2">
        <v>646000000</v>
      </c>
      <c r="H215" t="s">
        <v>12</v>
      </c>
      <c r="I215" s="2">
        <v>285500000</v>
      </c>
      <c r="J215" t="s">
        <v>59</v>
      </c>
      <c r="K215" t="s">
        <v>117</v>
      </c>
    </row>
    <row r="216" spans="1:11" x14ac:dyDescent="0.2">
      <c r="A216">
        <v>234</v>
      </c>
      <c r="B216" t="s">
        <v>118</v>
      </c>
      <c r="C216" t="s">
        <v>11</v>
      </c>
      <c r="D216" s="1">
        <v>41274</v>
      </c>
      <c r="E216" s="2">
        <v>17621000000</v>
      </c>
      <c r="F216" s="2">
        <v>4610000000</v>
      </c>
      <c r="G216" s="2">
        <v>5017000000</v>
      </c>
      <c r="H216" s="2">
        <v>3904000000</v>
      </c>
      <c r="I216" t="s">
        <v>12</v>
      </c>
      <c r="J216" t="s">
        <v>25</v>
      </c>
      <c r="K216" t="s">
        <v>28</v>
      </c>
    </row>
    <row r="217" spans="1:11" x14ac:dyDescent="0.2">
      <c r="A217">
        <v>235</v>
      </c>
      <c r="B217" t="s">
        <v>118</v>
      </c>
      <c r="C217" t="s">
        <v>15</v>
      </c>
      <c r="D217" s="1">
        <v>41639</v>
      </c>
      <c r="E217" s="2">
        <v>16385000000</v>
      </c>
      <c r="F217" s="2">
        <v>4619000000</v>
      </c>
      <c r="G217" s="2">
        <v>4939000000</v>
      </c>
      <c r="H217" s="2">
        <v>3731000000</v>
      </c>
      <c r="I217" t="s">
        <v>12</v>
      </c>
      <c r="J217" t="s">
        <v>25</v>
      </c>
      <c r="K217" t="s">
        <v>28</v>
      </c>
    </row>
    <row r="218" spans="1:11" x14ac:dyDescent="0.2">
      <c r="A218">
        <v>236</v>
      </c>
      <c r="B218" t="s">
        <v>118</v>
      </c>
      <c r="C218" t="s">
        <v>16</v>
      </c>
      <c r="D218" s="1">
        <v>42004</v>
      </c>
      <c r="E218" s="2">
        <v>15879000000</v>
      </c>
      <c r="F218" s="2">
        <v>3932000000</v>
      </c>
      <c r="G218" s="2">
        <v>4822000000</v>
      </c>
      <c r="H218" s="2">
        <v>4534000000</v>
      </c>
      <c r="I218" t="s">
        <v>12</v>
      </c>
      <c r="J218" t="s">
        <v>25</v>
      </c>
      <c r="K218" t="s">
        <v>28</v>
      </c>
    </row>
    <row r="219" spans="1:11" x14ac:dyDescent="0.2">
      <c r="A219">
        <v>237</v>
      </c>
      <c r="B219" t="s">
        <v>118</v>
      </c>
      <c r="C219" t="s">
        <v>17</v>
      </c>
      <c r="D219" s="1">
        <v>42369</v>
      </c>
      <c r="E219" s="2">
        <v>16560000000</v>
      </c>
      <c r="F219" s="2">
        <v>3909000000</v>
      </c>
      <c r="G219" s="2">
        <v>4841000000</v>
      </c>
      <c r="H219" s="2">
        <v>5920000000</v>
      </c>
      <c r="I219" t="s">
        <v>12</v>
      </c>
      <c r="J219" t="s">
        <v>25</v>
      </c>
      <c r="K219" t="s">
        <v>28</v>
      </c>
    </row>
    <row r="220" spans="1:11" x14ac:dyDescent="0.2">
      <c r="A220">
        <v>238</v>
      </c>
      <c r="B220" t="s">
        <v>119</v>
      </c>
      <c r="C220" t="s">
        <v>11</v>
      </c>
      <c r="D220" s="1">
        <v>41274</v>
      </c>
      <c r="E220" s="2">
        <v>7249000000</v>
      </c>
      <c r="F220" s="2">
        <v>2349000000</v>
      </c>
      <c r="G220" s="2">
        <v>2529000000</v>
      </c>
      <c r="H220" s="2">
        <v>886000000</v>
      </c>
      <c r="I220" s="2">
        <v>395000000</v>
      </c>
      <c r="J220" t="s">
        <v>25</v>
      </c>
      <c r="K220" t="s">
        <v>30</v>
      </c>
    </row>
    <row r="221" spans="1:11" x14ac:dyDescent="0.2">
      <c r="A221">
        <v>239</v>
      </c>
      <c r="B221" t="s">
        <v>119</v>
      </c>
      <c r="C221" t="s">
        <v>15</v>
      </c>
      <c r="D221" s="1">
        <v>41639</v>
      </c>
      <c r="E221" s="2">
        <v>7143000000</v>
      </c>
      <c r="F221" s="2">
        <v>2174000000</v>
      </c>
      <c r="G221" s="2">
        <v>2678000000</v>
      </c>
      <c r="H221" s="2">
        <v>861000000</v>
      </c>
      <c r="I221" s="2">
        <v>410000000</v>
      </c>
      <c r="J221" t="s">
        <v>25</v>
      </c>
      <c r="K221" t="s">
        <v>30</v>
      </c>
    </row>
    <row r="222" spans="1:11" x14ac:dyDescent="0.2">
      <c r="A222">
        <v>240</v>
      </c>
      <c r="B222" t="s">
        <v>119</v>
      </c>
      <c r="C222" t="s">
        <v>16</v>
      </c>
      <c r="D222" s="1">
        <v>42004</v>
      </c>
      <c r="E222" s="2">
        <v>7380000000</v>
      </c>
      <c r="F222" s="2">
        <v>2210000000</v>
      </c>
      <c r="G222" s="2">
        <v>2817000000</v>
      </c>
      <c r="H222" s="2">
        <v>817000000</v>
      </c>
      <c r="I222" s="2">
        <v>438000000</v>
      </c>
      <c r="J222" t="s">
        <v>25</v>
      </c>
      <c r="K222" t="s">
        <v>30</v>
      </c>
    </row>
    <row r="223" spans="1:11" x14ac:dyDescent="0.2">
      <c r="A223">
        <v>241</v>
      </c>
      <c r="B223" t="s">
        <v>119</v>
      </c>
      <c r="C223" t="s">
        <v>17</v>
      </c>
      <c r="D223" s="1">
        <v>42369</v>
      </c>
      <c r="E223" s="2">
        <v>7477000000</v>
      </c>
      <c r="F223" s="2">
        <v>2173000000</v>
      </c>
      <c r="G223" s="2">
        <v>2996000000</v>
      </c>
      <c r="H223" s="2">
        <v>876000000</v>
      </c>
      <c r="I223" s="2">
        <v>495000000</v>
      </c>
      <c r="J223" t="s">
        <v>25</v>
      </c>
      <c r="K223" t="s">
        <v>30</v>
      </c>
    </row>
    <row r="224" spans="1:11" x14ac:dyDescent="0.2">
      <c r="A224">
        <v>242</v>
      </c>
      <c r="B224" t="s">
        <v>120</v>
      </c>
      <c r="C224" t="s">
        <v>11</v>
      </c>
      <c r="D224" s="1">
        <v>41639</v>
      </c>
      <c r="E224" s="2">
        <v>7436600000</v>
      </c>
      <c r="F224" s="2">
        <v>5879100000</v>
      </c>
      <c r="G224" s="2">
        <v>702300000</v>
      </c>
      <c r="H224" t="s">
        <v>12</v>
      </c>
      <c r="I224" t="s">
        <v>12</v>
      </c>
      <c r="J224" t="s">
        <v>19</v>
      </c>
      <c r="K224" t="s">
        <v>121</v>
      </c>
    </row>
    <row r="225" spans="1:11" x14ac:dyDescent="0.2">
      <c r="A225">
        <v>243</v>
      </c>
      <c r="B225" t="s">
        <v>120</v>
      </c>
      <c r="C225" t="s">
        <v>15</v>
      </c>
      <c r="D225" s="1">
        <v>42004</v>
      </c>
      <c r="E225" s="2">
        <v>8305100000</v>
      </c>
      <c r="F225" s="2">
        <v>6548700000</v>
      </c>
      <c r="G225" s="2">
        <v>792700000</v>
      </c>
      <c r="H225" t="s">
        <v>12</v>
      </c>
      <c r="I225" t="s">
        <v>12</v>
      </c>
      <c r="J225" t="s">
        <v>19</v>
      </c>
      <c r="K225" t="s">
        <v>121</v>
      </c>
    </row>
    <row r="226" spans="1:11" x14ac:dyDescent="0.2">
      <c r="A226">
        <v>244</v>
      </c>
      <c r="B226" t="s">
        <v>120</v>
      </c>
      <c r="C226" t="s">
        <v>16</v>
      </c>
      <c r="D226" s="1">
        <v>42369</v>
      </c>
      <c r="E226" s="2">
        <v>8023200000</v>
      </c>
      <c r="F226" s="2">
        <v>6320100000</v>
      </c>
      <c r="G226" s="2">
        <v>763400000</v>
      </c>
      <c r="H226" t="s">
        <v>12</v>
      </c>
      <c r="I226" t="s">
        <v>12</v>
      </c>
      <c r="J226" t="s">
        <v>19</v>
      </c>
      <c r="K226" t="s">
        <v>121</v>
      </c>
    </row>
    <row r="227" spans="1:11" x14ac:dyDescent="0.2">
      <c r="A227">
        <v>245</v>
      </c>
      <c r="B227" t="s">
        <v>120</v>
      </c>
      <c r="C227" t="s">
        <v>17</v>
      </c>
      <c r="D227" s="1">
        <v>42735</v>
      </c>
      <c r="E227" s="2">
        <v>9071000000</v>
      </c>
      <c r="F227" s="2">
        <v>7137900000</v>
      </c>
      <c r="G227" s="2">
        <v>1707200000</v>
      </c>
      <c r="H227" t="s">
        <v>12</v>
      </c>
      <c r="I227" t="s">
        <v>12</v>
      </c>
      <c r="J227" t="s">
        <v>19</v>
      </c>
      <c r="K227" t="s">
        <v>121</v>
      </c>
    </row>
    <row r="228" spans="1:11" x14ac:dyDescent="0.2">
      <c r="A228">
        <v>246</v>
      </c>
      <c r="B228" t="s">
        <v>122</v>
      </c>
      <c r="C228" t="s">
        <v>11</v>
      </c>
      <c r="D228" s="1">
        <v>41274</v>
      </c>
      <c r="E228" s="2">
        <v>1847186000</v>
      </c>
      <c r="F228" s="2">
        <v>667208000</v>
      </c>
      <c r="G228" s="2">
        <v>93782000</v>
      </c>
      <c r="H228" t="s">
        <v>12</v>
      </c>
      <c r="I228" s="2">
        <v>445875000</v>
      </c>
      <c r="J228" t="s">
        <v>52</v>
      </c>
      <c r="K228" t="s">
        <v>53</v>
      </c>
    </row>
    <row r="229" spans="1:11" x14ac:dyDescent="0.2">
      <c r="A229">
        <v>247</v>
      </c>
      <c r="B229" t="s">
        <v>122</v>
      </c>
      <c r="C229" t="s">
        <v>15</v>
      </c>
      <c r="D229" s="1">
        <v>41639</v>
      </c>
      <c r="E229" s="2">
        <v>2135539000</v>
      </c>
      <c r="F229" s="2">
        <v>771403000</v>
      </c>
      <c r="G229" s="2">
        <v>117073000</v>
      </c>
      <c r="H229" t="s">
        <v>12</v>
      </c>
      <c r="I229" s="2">
        <v>560637000</v>
      </c>
      <c r="J229" t="s">
        <v>52</v>
      </c>
      <c r="K229" t="s">
        <v>53</v>
      </c>
    </row>
    <row r="230" spans="1:11" x14ac:dyDescent="0.2">
      <c r="A230">
        <v>248</v>
      </c>
      <c r="B230" t="s">
        <v>122</v>
      </c>
      <c r="C230" t="s">
        <v>16</v>
      </c>
      <c r="D230" s="1">
        <v>42004</v>
      </c>
      <c r="E230" s="2">
        <v>2396998000</v>
      </c>
      <c r="F230" s="2">
        <v>864526000</v>
      </c>
      <c r="G230" s="2">
        <v>102077000</v>
      </c>
      <c r="H230" t="s">
        <v>12</v>
      </c>
      <c r="I230" s="2">
        <v>628573000</v>
      </c>
      <c r="J230" t="s">
        <v>52</v>
      </c>
      <c r="K230" t="s">
        <v>53</v>
      </c>
    </row>
    <row r="231" spans="1:11" x14ac:dyDescent="0.2">
      <c r="A231">
        <v>249</v>
      </c>
      <c r="B231" t="s">
        <v>122</v>
      </c>
      <c r="C231" t="s">
        <v>17</v>
      </c>
      <c r="D231" s="1">
        <v>42369</v>
      </c>
      <c r="E231" s="2">
        <v>2490821000</v>
      </c>
      <c r="F231" s="2">
        <v>904336000</v>
      </c>
      <c r="G231" s="2">
        <v>97578000</v>
      </c>
      <c r="H231" t="s">
        <v>12</v>
      </c>
      <c r="I231" s="2">
        <v>639542000</v>
      </c>
      <c r="J231" t="s">
        <v>52</v>
      </c>
      <c r="K231" t="s">
        <v>53</v>
      </c>
    </row>
    <row r="232" spans="1:11" x14ac:dyDescent="0.2">
      <c r="A232">
        <v>254</v>
      </c>
      <c r="B232" t="s">
        <v>123</v>
      </c>
      <c r="C232" t="s">
        <v>11</v>
      </c>
      <c r="D232" s="1">
        <v>41420</v>
      </c>
      <c r="E232" s="2">
        <v>13469300000</v>
      </c>
      <c r="F232" s="2">
        <v>10104400000</v>
      </c>
      <c r="G232" s="2">
        <v>2065900000</v>
      </c>
      <c r="H232" t="s">
        <v>12</v>
      </c>
      <c r="I232" t="s">
        <v>12</v>
      </c>
      <c r="J232" t="s">
        <v>36</v>
      </c>
      <c r="K232" t="s">
        <v>124</v>
      </c>
    </row>
    <row r="233" spans="1:11" x14ac:dyDescent="0.2">
      <c r="A233">
        <v>255</v>
      </c>
      <c r="B233" t="s">
        <v>123</v>
      </c>
      <c r="C233" t="s">
        <v>15</v>
      </c>
      <c r="D233" s="1">
        <v>41784</v>
      </c>
      <c r="E233" s="2">
        <v>11838200000</v>
      </c>
      <c r="F233" s="2">
        <v>8910800000</v>
      </c>
      <c r="G233" s="2">
        <v>1778900000</v>
      </c>
      <c r="H233" t="s">
        <v>12</v>
      </c>
      <c r="I233" t="s">
        <v>12</v>
      </c>
      <c r="J233" t="s">
        <v>36</v>
      </c>
      <c r="K233" t="s">
        <v>124</v>
      </c>
    </row>
    <row r="234" spans="1:11" x14ac:dyDescent="0.2">
      <c r="A234">
        <v>256</v>
      </c>
      <c r="B234" t="s">
        <v>123</v>
      </c>
      <c r="C234" t="s">
        <v>16</v>
      </c>
      <c r="D234" s="1">
        <v>42155</v>
      </c>
      <c r="E234" s="2">
        <v>11937000000</v>
      </c>
      <c r="F234" s="2">
        <v>9061400000</v>
      </c>
      <c r="G234" s="2">
        <v>1545300000</v>
      </c>
      <c r="H234" t="s">
        <v>12</v>
      </c>
      <c r="I234" t="s">
        <v>12</v>
      </c>
      <c r="J234" t="s">
        <v>36</v>
      </c>
      <c r="K234" t="s">
        <v>124</v>
      </c>
    </row>
    <row r="235" spans="1:11" x14ac:dyDescent="0.2">
      <c r="A235">
        <v>257</v>
      </c>
      <c r="B235" t="s">
        <v>123</v>
      </c>
      <c r="C235" t="s">
        <v>17</v>
      </c>
      <c r="D235" s="1">
        <v>42519</v>
      </c>
      <c r="E235" s="2">
        <v>11642900000</v>
      </c>
      <c r="F235" s="2">
        <v>8552100000</v>
      </c>
      <c r="G235" s="2">
        <v>2209400000</v>
      </c>
      <c r="H235" t="s">
        <v>12</v>
      </c>
      <c r="I235" t="s">
        <v>12</v>
      </c>
      <c r="J235" t="s">
        <v>36</v>
      </c>
      <c r="K235" t="s">
        <v>124</v>
      </c>
    </row>
    <row r="236" spans="1:11" x14ac:dyDescent="0.2">
      <c r="A236">
        <v>258</v>
      </c>
      <c r="B236" t="s">
        <v>125</v>
      </c>
      <c r="C236" t="s">
        <v>11</v>
      </c>
      <c r="D236" s="1">
        <v>41455</v>
      </c>
      <c r="E236" s="2">
        <v>101093000000</v>
      </c>
      <c r="F236" s="2">
        <v>96172000000</v>
      </c>
      <c r="G236" s="2">
        <v>2875000000</v>
      </c>
      <c r="H236" t="s">
        <v>12</v>
      </c>
      <c r="I236" s="2">
        <v>158000000</v>
      </c>
      <c r="J236" t="s">
        <v>25</v>
      </c>
      <c r="K236" t="s">
        <v>28</v>
      </c>
    </row>
    <row r="237" spans="1:11" x14ac:dyDescent="0.2">
      <c r="A237">
        <v>259</v>
      </c>
      <c r="B237" t="s">
        <v>125</v>
      </c>
      <c r="C237" t="s">
        <v>15</v>
      </c>
      <c r="D237" s="1">
        <v>41820</v>
      </c>
      <c r="E237" s="2">
        <v>91084000000</v>
      </c>
      <c r="F237" s="2">
        <v>85923000000</v>
      </c>
      <c r="G237" s="2">
        <v>3028000000</v>
      </c>
      <c r="H237" t="s">
        <v>12</v>
      </c>
      <c r="I237" s="2">
        <v>223000000</v>
      </c>
      <c r="J237" t="s">
        <v>25</v>
      </c>
      <c r="K237" t="s">
        <v>28</v>
      </c>
    </row>
    <row r="238" spans="1:11" x14ac:dyDescent="0.2">
      <c r="A238">
        <v>260</v>
      </c>
      <c r="B238" t="s">
        <v>125</v>
      </c>
      <c r="C238" t="s">
        <v>16</v>
      </c>
      <c r="D238" s="1">
        <v>42185</v>
      </c>
      <c r="E238" s="2">
        <v>102531000000</v>
      </c>
      <c r="F238" s="2">
        <v>96819000000</v>
      </c>
      <c r="G238" s="2">
        <v>3240000000</v>
      </c>
      <c r="H238" t="s">
        <v>12</v>
      </c>
      <c r="I238" s="2">
        <v>281000000</v>
      </c>
      <c r="J238" t="s">
        <v>25</v>
      </c>
      <c r="K238" t="s">
        <v>28</v>
      </c>
    </row>
    <row r="239" spans="1:11" x14ac:dyDescent="0.2">
      <c r="A239">
        <v>261</v>
      </c>
      <c r="B239" t="s">
        <v>125</v>
      </c>
      <c r="C239" t="s">
        <v>17</v>
      </c>
      <c r="D239" s="1">
        <v>42551</v>
      </c>
      <c r="E239" s="2">
        <v>121546000000</v>
      </c>
      <c r="F239" s="2">
        <v>115003000000</v>
      </c>
      <c r="G239" s="2">
        <v>3648000000</v>
      </c>
      <c r="H239" t="s">
        <v>12</v>
      </c>
      <c r="I239" s="2">
        <v>459000000</v>
      </c>
      <c r="J239" t="s">
        <v>25</v>
      </c>
      <c r="K239" t="s">
        <v>28</v>
      </c>
    </row>
    <row r="240" spans="1:11" x14ac:dyDescent="0.2">
      <c r="A240">
        <v>262</v>
      </c>
      <c r="B240" t="s">
        <v>126</v>
      </c>
      <c r="C240" t="s">
        <v>11</v>
      </c>
      <c r="D240" s="1">
        <v>41639</v>
      </c>
      <c r="E240" s="2">
        <v>55656000000</v>
      </c>
      <c r="F240" s="2">
        <v>41454000000</v>
      </c>
      <c r="G240" s="2">
        <v>6528000000</v>
      </c>
      <c r="H240" s="2">
        <v>2046000000</v>
      </c>
      <c r="I240" t="s">
        <v>12</v>
      </c>
      <c r="J240" t="s">
        <v>13</v>
      </c>
      <c r="K240" t="s">
        <v>127</v>
      </c>
    </row>
    <row r="241" spans="1:11" x14ac:dyDescent="0.2">
      <c r="A241">
        <v>263</v>
      </c>
      <c r="B241" t="s">
        <v>126</v>
      </c>
      <c r="C241" t="s">
        <v>15</v>
      </c>
      <c r="D241" s="1">
        <v>42004</v>
      </c>
      <c r="E241" s="2">
        <v>55184000000</v>
      </c>
      <c r="F241" s="2">
        <v>41342000000</v>
      </c>
      <c r="G241" s="2">
        <v>8148000000</v>
      </c>
      <c r="H241" s="2">
        <v>2380000000</v>
      </c>
      <c r="I241" t="s">
        <v>12</v>
      </c>
      <c r="J241" t="s">
        <v>13</v>
      </c>
      <c r="K241" t="s">
        <v>127</v>
      </c>
    </row>
    <row r="242" spans="1:11" x14ac:dyDescent="0.2">
      <c r="A242">
        <v>264</v>
      </c>
      <c r="B242" t="s">
        <v>126</v>
      </c>
      <c r="C242" t="s">
        <v>16</v>
      </c>
      <c r="D242" s="1">
        <v>42369</v>
      </c>
      <c r="E242" s="2">
        <v>47011000000</v>
      </c>
      <c r="F242" s="2">
        <v>34133000000</v>
      </c>
      <c r="G242" s="2">
        <v>6974000000</v>
      </c>
      <c r="H242" s="2">
        <v>2119000000</v>
      </c>
      <c r="I242" t="s">
        <v>12</v>
      </c>
      <c r="J242" t="s">
        <v>13</v>
      </c>
      <c r="K242" t="s">
        <v>127</v>
      </c>
    </row>
    <row r="243" spans="1:11" x14ac:dyDescent="0.2">
      <c r="A243">
        <v>265</v>
      </c>
      <c r="B243" t="s">
        <v>126</v>
      </c>
      <c r="C243" t="s">
        <v>17</v>
      </c>
      <c r="D243" s="1">
        <v>42735</v>
      </c>
      <c r="E243" s="2">
        <v>38537000000</v>
      </c>
      <c r="F243" s="2">
        <v>28905000000</v>
      </c>
      <c r="G243" s="2">
        <v>6588000000</v>
      </c>
      <c r="H243" s="2">
        <v>1951000000</v>
      </c>
      <c r="I243" t="s">
        <v>12</v>
      </c>
      <c r="J243" t="s">
        <v>13</v>
      </c>
      <c r="K243" t="s">
        <v>127</v>
      </c>
    </row>
    <row r="244" spans="1:11" x14ac:dyDescent="0.2">
      <c r="A244">
        <v>266</v>
      </c>
      <c r="B244" t="s">
        <v>128</v>
      </c>
      <c r="C244" t="s">
        <v>11</v>
      </c>
      <c r="D244" s="1">
        <v>41274</v>
      </c>
      <c r="E244" s="2">
        <v>17936000000</v>
      </c>
      <c r="F244" s="2">
        <v>12620000000</v>
      </c>
      <c r="G244" s="2">
        <v>2096000000</v>
      </c>
      <c r="H244" t="s">
        <v>12</v>
      </c>
      <c r="I244" s="2">
        <v>-6000000</v>
      </c>
      <c r="J244" t="s">
        <v>47</v>
      </c>
      <c r="K244" t="s">
        <v>50</v>
      </c>
    </row>
    <row r="245" spans="1:11" x14ac:dyDescent="0.2">
      <c r="A245">
        <v>267</v>
      </c>
      <c r="B245" t="s">
        <v>128</v>
      </c>
      <c r="C245" t="s">
        <v>15</v>
      </c>
      <c r="D245" s="1">
        <v>41639</v>
      </c>
      <c r="E245" s="2">
        <v>19261000000</v>
      </c>
      <c r="F245" s="2">
        <v>12522000000</v>
      </c>
      <c r="G245" s="2">
        <v>2211000000</v>
      </c>
      <c r="H245" t="s">
        <v>12</v>
      </c>
      <c r="I245" s="2">
        <v>15000000</v>
      </c>
      <c r="J245" t="s">
        <v>47</v>
      </c>
      <c r="K245" t="s">
        <v>50</v>
      </c>
    </row>
    <row r="246" spans="1:11" x14ac:dyDescent="0.2">
      <c r="A246">
        <v>268</v>
      </c>
      <c r="B246" t="s">
        <v>128</v>
      </c>
      <c r="C246" t="s">
        <v>16</v>
      </c>
      <c r="D246" s="1">
        <v>42004</v>
      </c>
      <c r="E246" s="2">
        <v>19171000000</v>
      </c>
      <c r="F246" s="2">
        <v>13241000000</v>
      </c>
      <c r="G246" s="2">
        <v>2245000000</v>
      </c>
      <c r="H246" t="s">
        <v>12</v>
      </c>
      <c r="I246" s="2">
        <v>-82000000</v>
      </c>
      <c r="J246" t="s">
        <v>47</v>
      </c>
      <c r="K246" t="s">
        <v>50</v>
      </c>
    </row>
    <row r="247" spans="1:11" x14ac:dyDescent="0.2">
      <c r="A247">
        <v>269</v>
      </c>
      <c r="B247" t="s">
        <v>128</v>
      </c>
      <c r="C247" t="s">
        <v>17</v>
      </c>
      <c r="D247" s="1">
        <v>42369</v>
      </c>
      <c r="E247" s="2">
        <v>18987000000</v>
      </c>
      <c r="F247" s="2">
        <v>12968000000</v>
      </c>
      <c r="G247" s="2">
        <v>2270000000</v>
      </c>
      <c r="H247" t="s">
        <v>12</v>
      </c>
      <c r="I247" s="2">
        <v>120000000</v>
      </c>
      <c r="J247" t="s">
        <v>47</v>
      </c>
      <c r="K247" t="s">
        <v>50</v>
      </c>
    </row>
    <row r="248" spans="1:11" x14ac:dyDescent="0.2">
      <c r="A248">
        <v>270</v>
      </c>
      <c r="B248" t="s">
        <v>129</v>
      </c>
      <c r="C248" t="s">
        <v>11</v>
      </c>
      <c r="D248" s="1">
        <v>41274</v>
      </c>
      <c r="E248" s="2">
        <v>6514099000</v>
      </c>
      <c r="F248" s="2">
        <v>5745428000</v>
      </c>
      <c r="G248" t="s">
        <v>12</v>
      </c>
      <c r="H248" t="s">
        <v>12</v>
      </c>
      <c r="I248" s="2">
        <v>169645000</v>
      </c>
      <c r="J248" t="s">
        <v>52</v>
      </c>
      <c r="K248" t="s">
        <v>130</v>
      </c>
    </row>
    <row r="249" spans="1:11" x14ac:dyDescent="0.2">
      <c r="A249">
        <v>271</v>
      </c>
      <c r="B249" t="s">
        <v>129</v>
      </c>
      <c r="C249" t="s">
        <v>15</v>
      </c>
      <c r="D249" s="1">
        <v>41639</v>
      </c>
      <c r="E249" s="2">
        <v>7184794000</v>
      </c>
      <c r="F249" s="2">
        <v>6293699000</v>
      </c>
      <c r="G249" t="s">
        <v>12</v>
      </c>
      <c r="H249" t="s">
        <v>12</v>
      </c>
      <c r="I249" s="2">
        <v>190390000</v>
      </c>
      <c r="J249" t="s">
        <v>52</v>
      </c>
      <c r="K249" t="s">
        <v>130</v>
      </c>
    </row>
    <row r="250" spans="1:11" x14ac:dyDescent="0.2">
      <c r="A250">
        <v>272</v>
      </c>
      <c r="B250" t="s">
        <v>129</v>
      </c>
      <c r="C250" t="s">
        <v>16</v>
      </c>
      <c r="D250" s="1">
        <v>42004</v>
      </c>
      <c r="E250" s="2">
        <v>9049918000</v>
      </c>
      <c r="F250" s="2">
        <v>8050222000</v>
      </c>
      <c r="G250" t="s">
        <v>12</v>
      </c>
      <c r="H250" t="s">
        <v>12</v>
      </c>
      <c r="I250" s="2">
        <v>265101000</v>
      </c>
      <c r="J250" t="s">
        <v>52</v>
      </c>
      <c r="K250" t="s">
        <v>130</v>
      </c>
    </row>
    <row r="251" spans="1:11" x14ac:dyDescent="0.2">
      <c r="A251">
        <v>273</v>
      </c>
      <c r="B251" t="s">
        <v>129</v>
      </c>
      <c r="C251" t="s">
        <v>17</v>
      </c>
      <c r="D251" s="1">
        <v>42369</v>
      </c>
      <c r="E251" s="2">
        <v>10855810000</v>
      </c>
      <c r="F251" s="2">
        <v>9716541000</v>
      </c>
      <c r="G251" t="s">
        <v>12</v>
      </c>
      <c r="H251" t="s">
        <v>12</v>
      </c>
      <c r="I251" s="2">
        <v>314096000</v>
      </c>
      <c r="J251" t="s">
        <v>52</v>
      </c>
      <c r="K251" t="s">
        <v>130</v>
      </c>
    </row>
    <row r="252" spans="1:11" x14ac:dyDescent="0.2">
      <c r="A252">
        <v>274</v>
      </c>
      <c r="B252" t="s">
        <v>131</v>
      </c>
      <c r="C252" t="s">
        <v>11</v>
      </c>
      <c r="D252" s="1">
        <v>41274</v>
      </c>
      <c r="E252" s="2">
        <v>2432680000</v>
      </c>
      <c r="F252" s="2">
        <v>728989000</v>
      </c>
      <c r="G252" s="2">
        <v>212572000</v>
      </c>
      <c r="H252" t="s">
        <v>12</v>
      </c>
      <c r="I252" s="2">
        <v>622592000</v>
      </c>
      <c r="J252" t="s">
        <v>52</v>
      </c>
      <c r="K252" t="s">
        <v>53</v>
      </c>
    </row>
    <row r="253" spans="1:11" x14ac:dyDescent="0.2">
      <c r="A253">
        <v>275</v>
      </c>
      <c r="B253" t="s">
        <v>131</v>
      </c>
      <c r="C253" t="s">
        <v>15</v>
      </c>
      <c r="D253" s="1">
        <v>41639</v>
      </c>
      <c r="E253" s="2">
        <v>2865751000</v>
      </c>
      <c r="F253" s="2">
        <v>991017000</v>
      </c>
      <c r="G253" s="2">
        <v>213519000</v>
      </c>
      <c r="H253" t="s">
        <v>12</v>
      </c>
      <c r="I253" s="2">
        <v>741342000</v>
      </c>
      <c r="J253" t="s">
        <v>52</v>
      </c>
      <c r="K253" t="s">
        <v>53</v>
      </c>
    </row>
    <row r="254" spans="1:11" x14ac:dyDescent="0.2">
      <c r="A254">
        <v>276</v>
      </c>
      <c r="B254" t="s">
        <v>131</v>
      </c>
      <c r="C254" t="s">
        <v>16</v>
      </c>
      <c r="D254" s="1">
        <v>42004</v>
      </c>
      <c r="E254" s="2">
        <v>3538756000</v>
      </c>
      <c r="F254" s="2">
        <v>1306606000</v>
      </c>
      <c r="G254" s="2">
        <v>257296000</v>
      </c>
      <c r="H254" t="s">
        <v>12</v>
      </c>
      <c r="I254" s="2">
        <v>985781000</v>
      </c>
      <c r="J254" t="s">
        <v>52</v>
      </c>
      <c r="K254" t="s">
        <v>53</v>
      </c>
    </row>
    <row r="255" spans="1:11" x14ac:dyDescent="0.2">
      <c r="A255">
        <v>277</v>
      </c>
      <c r="B255" t="s">
        <v>131</v>
      </c>
      <c r="C255" t="s">
        <v>17</v>
      </c>
      <c r="D255" s="1">
        <v>42369</v>
      </c>
      <c r="E255" s="2">
        <v>3663851000</v>
      </c>
      <c r="F255" s="2">
        <v>1321426000</v>
      </c>
      <c r="G255" s="2">
        <v>310921000</v>
      </c>
      <c r="H255" t="s">
        <v>12</v>
      </c>
      <c r="I255" s="2">
        <v>1036178000</v>
      </c>
      <c r="J255" t="s">
        <v>52</v>
      </c>
      <c r="K255" t="s">
        <v>53</v>
      </c>
    </row>
    <row r="256" spans="1:11" x14ac:dyDescent="0.2">
      <c r="A256">
        <v>278</v>
      </c>
      <c r="B256" t="s">
        <v>132</v>
      </c>
      <c r="C256" t="s">
        <v>11</v>
      </c>
      <c r="D256" s="1">
        <v>41608</v>
      </c>
      <c r="E256" s="2">
        <v>15456000000</v>
      </c>
      <c r="F256" s="2">
        <v>10645000000</v>
      </c>
      <c r="G256" s="2">
        <v>1879000000</v>
      </c>
      <c r="H256" t="s">
        <v>12</v>
      </c>
      <c r="I256" s="2">
        <v>1590000000</v>
      </c>
      <c r="J256" t="s">
        <v>19</v>
      </c>
      <c r="K256" t="s">
        <v>133</v>
      </c>
    </row>
    <row r="257" spans="1:11" x14ac:dyDescent="0.2">
      <c r="A257">
        <v>279</v>
      </c>
      <c r="B257" t="s">
        <v>132</v>
      </c>
      <c r="C257" t="s">
        <v>15</v>
      </c>
      <c r="D257" s="1">
        <v>41973</v>
      </c>
      <c r="E257" s="2">
        <v>15884000000</v>
      </c>
      <c r="F257" s="2">
        <v>10421000000</v>
      </c>
      <c r="G257" s="2">
        <v>2054000000</v>
      </c>
      <c r="H257" t="s">
        <v>12</v>
      </c>
      <c r="I257" s="2">
        <v>1637000000</v>
      </c>
      <c r="J257" t="s">
        <v>19</v>
      </c>
      <c r="K257" t="s">
        <v>133</v>
      </c>
    </row>
    <row r="258" spans="1:11" x14ac:dyDescent="0.2">
      <c r="A258">
        <v>280</v>
      </c>
      <c r="B258" t="s">
        <v>132</v>
      </c>
      <c r="C258" t="s">
        <v>16</v>
      </c>
      <c r="D258" s="1">
        <v>42338</v>
      </c>
      <c r="E258" s="2">
        <v>15714000000</v>
      </c>
      <c r="F258" s="2">
        <v>9447000000</v>
      </c>
      <c r="G258" s="2">
        <v>2067000000</v>
      </c>
      <c r="H258" t="s">
        <v>12</v>
      </c>
      <c r="I258" s="2">
        <v>1626000000</v>
      </c>
      <c r="J258" t="s">
        <v>19</v>
      </c>
      <c r="K258" t="s">
        <v>133</v>
      </c>
    </row>
    <row r="259" spans="1:11" x14ac:dyDescent="0.2">
      <c r="A259">
        <v>281</v>
      </c>
      <c r="B259" t="s">
        <v>132</v>
      </c>
      <c r="C259" t="s">
        <v>17</v>
      </c>
      <c r="D259" s="1">
        <v>42704</v>
      </c>
      <c r="E259" s="2">
        <v>16389000000</v>
      </c>
      <c r="F259" s="2">
        <v>9383000000</v>
      </c>
      <c r="G259" s="2">
        <v>2197000000</v>
      </c>
      <c r="H259" t="s">
        <v>12</v>
      </c>
      <c r="I259" s="2">
        <v>1738000000</v>
      </c>
      <c r="J259" t="s">
        <v>19</v>
      </c>
      <c r="K259" t="s">
        <v>133</v>
      </c>
    </row>
    <row r="260" spans="1:11" x14ac:dyDescent="0.2">
      <c r="A260">
        <v>282</v>
      </c>
      <c r="B260" t="s">
        <v>134</v>
      </c>
      <c r="C260" t="s">
        <v>11</v>
      </c>
      <c r="D260" s="1">
        <v>41639</v>
      </c>
      <c r="E260" s="2">
        <v>6493900000</v>
      </c>
      <c r="F260" s="2">
        <v>340400000</v>
      </c>
      <c r="G260" s="2">
        <v>1684500000</v>
      </c>
      <c r="H260" s="2">
        <v>2226200000</v>
      </c>
      <c r="I260" s="2">
        <v>262800000</v>
      </c>
      <c r="J260" t="s">
        <v>25</v>
      </c>
      <c r="K260" t="s">
        <v>66</v>
      </c>
    </row>
    <row r="261" spans="1:11" x14ac:dyDescent="0.2">
      <c r="A261">
        <v>283</v>
      </c>
      <c r="B261" t="s">
        <v>134</v>
      </c>
      <c r="C261" t="s">
        <v>15</v>
      </c>
      <c r="D261" s="1">
        <v>42004</v>
      </c>
      <c r="E261" s="2">
        <v>7670400000</v>
      </c>
      <c r="F261" s="2">
        <v>385900000</v>
      </c>
      <c r="G261" s="2">
        <v>2027900000</v>
      </c>
      <c r="H261" s="2">
        <v>2430600000</v>
      </c>
      <c r="I261" s="2">
        <v>258300000</v>
      </c>
      <c r="J261" t="s">
        <v>25</v>
      </c>
      <c r="K261" t="s">
        <v>66</v>
      </c>
    </row>
    <row r="262" spans="1:11" x14ac:dyDescent="0.2">
      <c r="A262">
        <v>284</v>
      </c>
      <c r="B262" t="s">
        <v>134</v>
      </c>
      <c r="C262" t="s">
        <v>16</v>
      </c>
      <c r="D262" s="1">
        <v>42369</v>
      </c>
      <c r="E262" s="2">
        <v>9256000000</v>
      </c>
      <c r="F262" s="2">
        <v>420100000</v>
      </c>
      <c r="G262" s="2">
        <v>2305400000</v>
      </c>
      <c r="H262" s="2">
        <v>3697300000</v>
      </c>
      <c r="I262" s="2">
        <v>279000000</v>
      </c>
      <c r="J262" t="s">
        <v>25</v>
      </c>
      <c r="K262" t="s">
        <v>66</v>
      </c>
    </row>
    <row r="263" spans="1:11" x14ac:dyDescent="0.2">
      <c r="A263">
        <v>285</v>
      </c>
      <c r="B263" t="s">
        <v>134</v>
      </c>
      <c r="C263" t="s">
        <v>17</v>
      </c>
      <c r="D263" s="1">
        <v>42735</v>
      </c>
      <c r="E263" s="2">
        <v>11229200000</v>
      </c>
      <c r="F263" s="2">
        <v>438000000</v>
      </c>
      <c r="G263" s="2">
        <v>2657700000</v>
      </c>
      <c r="H263" s="2">
        <v>4470100000</v>
      </c>
      <c r="I263" s="2">
        <v>459000000</v>
      </c>
      <c r="J263" t="s">
        <v>25</v>
      </c>
      <c r="K263" t="s">
        <v>66</v>
      </c>
    </row>
    <row r="264" spans="1:11" x14ac:dyDescent="0.2">
      <c r="A264">
        <v>286</v>
      </c>
      <c r="B264" t="s">
        <v>135</v>
      </c>
      <c r="C264" t="s">
        <v>11</v>
      </c>
      <c r="D264" s="1">
        <v>41636</v>
      </c>
      <c r="E264" s="2">
        <v>2910748000</v>
      </c>
      <c r="F264" s="2">
        <v>514722000</v>
      </c>
      <c r="G264" s="2">
        <v>1468434000</v>
      </c>
      <c r="H264" s="2">
        <v>338786000</v>
      </c>
      <c r="I264" s="2">
        <v>12794000</v>
      </c>
      <c r="J264" t="s">
        <v>25</v>
      </c>
      <c r="K264" t="s">
        <v>136</v>
      </c>
    </row>
    <row r="265" spans="1:11" x14ac:dyDescent="0.2">
      <c r="A265">
        <v>287</v>
      </c>
      <c r="B265" t="s">
        <v>135</v>
      </c>
      <c r="C265" t="s">
        <v>15</v>
      </c>
      <c r="D265" s="1">
        <v>42007</v>
      </c>
      <c r="E265" s="2">
        <v>3402703000</v>
      </c>
      <c r="F265" s="2">
        <v>604377000</v>
      </c>
      <c r="G265" s="2">
        <v>1628961000</v>
      </c>
      <c r="H265" s="2">
        <v>392805000</v>
      </c>
      <c r="I265" s="2">
        <v>13476000</v>
      </c>
      <c r="J265" t="s">
        <v>25</v>
      </c>
      <c r="K265" t="s">
        <v>136</v>
      </c>
    </row>
    <row r="266" spans="1:11" x14ac:dyDescent="0.2">
      <c r="A266">
        <v>288</v>
      </c>
      <c r="B266" t="s">
        <v>135</v>
      </c>
      <c r="C266" t="s">
        <v>16</v>
      </c>
      <c r="D266" s="1">
        <v>42371</v>
      </c>
      <c r="E266" s="2">
        <v>4425267000</v>
      </c>
      <c r="F266" s="2">
        <v>750781000</v>
      </c>
      <c r="G266" s="2">
        <v>2262024000</v>
      </c>
      <c r="H266" s="2">
        <v>539799000</v>
      </c>
      <c r="I266" s="2">
        <v>91527000</v>
      </c>
      <c r="J266" t="s">
        <v>25</v>
      </c>
      <c r="K266" t="s">
        <v>136</v>
      </c>
    </row>
    <row r="267" spans="1:11" x14ac:dyDescent="0.2">
      <c r="A267">
        <v>289</v>
      </c>
      <c r="B267" t="s">
        <v>135</v>
      </c>
      <c r="C267" t="s">
        <v>17</v>
      </c>
      <c r="D267" s="1">
        <v>42735</v>
      </c>
      <c r="E267" s="2">
        <v>4796473000</v>
      </c>
      <c r="F267" s="2">
        <v>779116000</v>
      </c>
      <c r="G267" s="2">
        <v>2464380000</v>
      </c>
      <c r="H267" s="2">
        <v>551418000</v>
      </c>
      <c r="I267" s="2">
        <v>90546000</v>
      </c>
      <c r="J267" t="s">
        <v>25</v>
      </c>
      <c r="K267" t="s">
        <v>136</v>
      </c>
    </row>
    <row r="268" spans="1:11" x14ac:dyDescent="0.2">
      <c r="A268">
        <v>290</v>
      </c>
      <c r="B268" t="s">
        <v>137</v>
      </c>
      <c r="C268" t="s">
        <v>11</v>
      </c>
      <c r="D268" s="1">
        <v>41274</v>
      </c>
      <c r="E268" s="2">
        <v>6104000000</v>
      </c>
      <c r="F268" s="2">
        <v>2990700000</v>
      </c>
      <c r="G268" s="2">
        <v>200900000</v>
      </c>
      <c r="H268" t="s">
        <v>12</v>
      </c>
      <c r="I268" t="s">
        <v>12</v>
      </c>
      <c r="J268" t="s">
        <v>59</v>
      </c>
      <c r="K268" t="s">
        <v>138</v>
      </c>
    </row>
    <row r="269" spans="1:11" x14ac:dyDescent="0.2">
      <c r="A269">
        <v>291</v>
      </c>
      <c r="B269" t="s">
        <v>137</v>
      </c>
      <c r="C269" t="s">
        <v>15</v>
      </c>
      <c r="D269" s="1">
        <v>41639</v>
      </c>
      <c r="E269" s="2">
        <v>5474700000</v>
      </c>
      <c r="F269" s="2">
        <v>2954500000</v>
      </c>
      <c r="G269" s="2">
        <v>150200000</v>
      </c>
      <c r="H269" t="s">
        <v>12</v>
      </c>
      <c r="I269" t="s">
        <v>12</v>
      </c>
      <c r="J269" t="s">
        <v>59</v>
      </c>
      <c r="K269" t="s">
        <v>138</v>
      </c>
    </row>
    <row r="270" spans="1:11" x14ac:dyDescent="0.2">
      <c r="A270">
        <v>292</v>
      </c>
      <c r="B270" t="s">
        <v>137</v>
      </c>
      <c r="C270" t="s">
        <v>16</v>
      </c>
      <c r="D270" s="1">
        <v>42004</v>
      </c>
      <c r="E270" s="2">
        <v>4743200000</v>
      </c>
      <c r="F270" s="2">
        <v>2964700000</v>
      </c>
      <c r="G270" s="2">
        <v>205200000</v>
      </c>
      <c r="H270" t="s">
        <v>12</v>
      </c>
      <c r="I270" t="s">
        <v>12</v>
      </c>
      <c r="J270" t="s">
        <v>59</v>
      </c>
      <c r="K270" t="s">
        <v>138</v>
      </c>
    </row>
    <row r="271" spans="1:11" x14ac:dyDescent="0.2">
      <c r="A271">
        <v>293</v>
      </c>
      <c r="B271" t="s">
        <v>137</v>
      </c>
      <c r="C271" t="s">
        <v>17</v>
      </c>
      <c r="D271" s="1">
        <v>42369</v>
      </c>
      <c r="E271" s="2">
        <v>4308300000</v>
      </c>
      <c r="F271" s="2">
        <v>2761200000</v>
      </c>
      <c r="G271" s="2">
        <v>319000000</v>
      </c>
      <c r="H271" t="s">
        <v>12</v>
      </c>
      <c r="I271" t="s">
        <v>12</v>
      </c>
      <c r="J271" t="s">
        <v>59</v>
      </c>
      <c r="K271" t="s">
        <v>138</v>
      </c>
    </row>
    <row r="272" spans="1:11" x14ac:dyDescent="0.2">
      <c r="A272">
        <v>294</v>
      </c>
      <c r="B272" t="s">
        <v>139</v>
      </c>
      <c r="C272" t="s">
        <v>11</v>
      </c>
      <c r="D272" s="1">
        <v>41274</v>
      </c>
      <c r="E272" s="2">
        <v>5513000000</v>
      </c>
      <c r="F272" s="2">
        <v>375000000</v>
      </c>
      <c r="G272" s="2">
        <v>3380000000</v>
      </c>
      <c r="H272" t="s">
        <v>12</v>
      </c>
      <c r="I272" s="2">
        <v>490000000</v>
      </c>
      <c r="J272" t="s">
        <v>47</v>
      </c>
      <c r="K272" t="s">
        <v>140</v>
      </c>
    </row>
    <row r="273" spans="1:11" x14ac:dyDescent="0.2">
      <c r="A273">
        <v>295</v>
      </c>
      <c r="B273" t="s">
        <v>139</v>
      </c>
      <c r="C273" t="s">
        <v>15</v>
      </c>
      <c r="D273" s="1">
        <v>41639</v>
      </c>
      <c r="E273" s="2">
        <v>5133000000</v>
      </c>
      <c r="F273" s="2">
        <v>216000000</v>
      </c>
      <c r="G273" s="2">
        <v>3142000000</v>
      </c>
      <c r="H273" t="s">
        <v>12</v>
      </c>
      <c r="I273" s="2">
        <v>581000000</v>
      </c>
      <c r="J273" t="s">
        <v>47</v>
      </c>
      <c r="K273" t="s">
        <v>140</v>
      </c>
    </row>
    <row r="274" spans="1:11" x14ac:dyDescent="0.2">
      <c r="A274">
        <v>296</v>
      </c>
      <c r="B274" t="s">
        <v>139</v>
      </c>
      <c r="C274" t="s">
        <v>16</v>
      </c>
      <c r="D274" s="1">
        <v>42004</v>
      </c>
      <c r="E274" s="2">
        <v>5342000000</v>
      </c>
      <c r="F274" s="2">
        <v>160000000</v>
      </c>
      <c r="G274" s="2">
        <v>3247000000</v>
      </c>
      <c r="H274" t="s">
        <v>12</v>
      </c>
      <c r="I274" s="2">
        <v>464000000</v>
      </c>
      <c r="J274" t="s">
        <v>47</v>
      </c>
      <c r="K274" t="s">
        <v>140</v>
      </c>
    </row>
    <row r="275" spans="1:11" x14ac:dyDescent="0.2">
      <c r="A275">
        <v>297</v>
      </c>
      <c r="B275" t="s">
        <v>139</v>
      </c>
      <c r="C275" t="s">
        <v>17</v>
      </c>
      <c r="D275" s="1">
        <v>42369</v>
      </c>
      <c r="E275" s="2">
        <v>5276000000</v>
      </c>
      <c r="F275" s="2">
        <v>237000000</v>
      </c>
      <c r="G275" s="2">
        <v>3113000000</v>
      </c>
      <c r="H275" t="s">
        <v>12</v>
      </c>
      <c r="I275" s="2">
        <v>448000000</v>
      </c>
      <c r="J275" t="s">
        <v>47</v>
      </c>
      <c r="K275" t="s">
        <v>140</v>
      </c>
    </row>
    <row r="276" spans="1:11" x14ac:dyDescent="0.2">
      <c r="A276">
        <v>298</v>
      </c>
      <c r="B276" t="s">
        <v>141</v>
      </c>
      <c r="C276" t="s">
        <v>11</v>
      </c>
      <c r="D276" s="1">
        <v>41274</v>
      </c>
      <c r="E276" s="2">
        <v>2921900000</v>
      </c>
      <c r="F276" s="2">
        <v>1630500000</v>
      </c>
      <c r="G276" s="2">
        <v>746300000</v>
      </c>
      <c r="H276" t="s">
        <v>12</v>
      </c>
      <c r="I276" t="s">
        <v>12</v>
      </c>
      <c r="J276" t="s">
        <v>36</v>
      </c>
      <c r="K276" t="s">
        <v>142</v>
      </c>
    </row>
    <row r="277" spans="1:11" x14ac:dyDescent="0.2">
      <c r="A277">
        <v>299</v>
      </c>
      <c r="B277" t="s">
        <v>141</v>
      </c>
      <c r="C277" t="s">
        <v>15</v>
      </c>
      <c r="D277" s="1">
        <v>41639</v>
      </c>
      <c r="E277" s="2">
        <v>3194300000</v>
      </c>
      <c r="F277" s="2">
        <v>1756300000</v>
      </c>
      <c r="G277" s="2">
        <v>815800000</v>
      </c>
      <c r="H277" t="s">
        <v>12</v>
      </c>
      <c r="I277" t="s">
        <v>12</v>
      </c>
      <c r="J277" t="s">
        <v>36</v>
      </c>
      <c r="K277" t="s">
        <v>142</v>
      </c>
    </row>
    <row r="278" spans="1:11" x14ac:dyDescent="0.2">
      <c r="A278">
        <v>300</v>
      </c>
      <c r="B278" t="s">
        <v>141</v>
      </c>
      <c r="C278" t="s">
        <v>16</v>
      </c>
      <c r="D278" s="1">
        <v>42004</v>
      </c>
      <c r="E278" s="2">
        <v>3297600000</v>
      </c>
      <c r="F278" s="2">
        <v>1844700000</v>
      </c>
      <c r="G278" s="2">
        <v>811700000</v>
      </c>
      <c r="H278" t="s">
        <v>12</v>
      </c>
      <c r="I278" t="s">
        <v>12</v>
      </c>
      <c r="J278" t="s">
        <v>36</v>
      </c>
      <c r="K278" t="s">
        <v>142</v>
      </c>
    </row>
    <row r="279" spans="1:11" x14ac:dyDescent="0.2">
      <c r="A279">
        <v>301</v>
      </c>
      <c r="B279" t="s">
        <v>141</v>
      </c>
      <c r="C279" t="s">
        <v>17</v>
      </c>
      <c r="D279" s="1">
        <v>42369</v>
      </c>
      <c r="E279" s="2">
        <v>3394800000</v>
      </c>
      <c r="F279" s="2">
        <v>1883000000</v>
      </c>
      <c r="G279" s="2">
        <v>837600000</v>
      </c>
      <c r="H279" t="s">
        <v>12</v>
      </c>
      <c r="I279" t="s">
        <v>12</v>
      </c>
      <c r="J279" t="s">
        <v>36</v>
      </c>
      <c r="K279" t="s">
        <v>142</v>
      </c>
    </row>
    <row r="280" spans="1:11" x14ac:dyDescent="0.2">
      <c r="A280">
        <v>302</v>
      </c>
      <c r="B280" t="s">
        <v>143</v>
      </c>
      <c r="C280" t="s">
        <v>11</v>
      </c>
      <c r="D280" s="1">
        <v>41274</v>
      </c>
      <c r="E280" s="2">
        <v>12316000000</v>
      </c>
      <c r="F280" s="2">
        <v>7081000000</v>
      </c>
      <c r="G280" s="2">
        <v>723000000</v>
      </c>
      <c r="H280" t="s">
        <v>12</v>
      </c>
      <c r="I280" s="2">
        <v>2811000000</v>
      </c>
      <c r="J280" t="s">
        <v>83</v>
      </c>
      <c r="K280" t="s">
        <v>144</v>
      </c>
    </row>
    <row r="281" spans="1:11" x14ac:dyDescent="0.2">
      <c r="A281">
        <v>303</v>
      </c>
      <c r="B281" t="s">
        <v>143</v>
      </c>
      <c r="C281" t="s">
        <v>15</v>
      </c>
      <c r="D281" s="1">
        <v>41639</v>
      </c>
      <c r="E281" s="2">
        <v>19080000000</v>
      </c>
      <c r="F281" s="2">
        <v>12930000000</v>
      </c>
      <c r="G281" s="2">
        <v>686000000</v>
      </c>
      <c r="H281" t="s">
        <v>12</v>
      </c>
      <c r="I281" s="2">
        <v>2903000000</v>
      </c>
      <c r="J281" t="s">
        <v>83</v>
      </c>
      <c r="K281" t="s">
        <v>144</v>
      </c>
    </row>
    <row r="282" spans="1:11" x14ac:dyDescent="0.2">
      <c r="A282">
        <v>304</v>
      </c>
      <c r="B282" t="s">
        <v>143</v>
      </c>
      <c r="C282" t="s">
        <v>16</v>
      </c>
      <c r="D282" s="1">
        <v>42004</v>
      </c>
      <c r="E282" s="2">
        <v>23125000000</v>
      </c>
      <c r="F282" s="2">
        <v>16049000000</v>
      </c>
      <c r="G282" s="2">
        <v>554000000</v>
      </c>
      <c r="H282" t="s">
        <v>12</v>
      </c>
      <c r="I282" s="2">
        <v>2915000000</v>
      </c>
      <c r="J282" t="s">
        <v>83</v>
      </c>
      <c r="K282" t="s">
        <v>144</v>
      </c>
    </row>
    <row r="283" spans="1:11" x14ac:dyDescent="0.2">
      <c r="A283">
        <v>305</v>
      </c>
      <c r="B283" t="s">
        <v>143</v>
      </c>
      <c r="C283" t="s">
        <v>17</v>
      </c>
      <c r="D283" s="1">
        <v>42369</v>
      </c>
      <c r="E283" s="2">
        <v>12764000000</v>
      </c>
      <c r="F283" s="2">
        <v>10295000000</v>
      </c>
      <c r="G283" s="2">
        <v>334000000</v>
      </c>
      <c r="H283" t="s">
        <v>12</v>
      </c>
      <c r="I283" s="2">
        <v>2229000000</v>
      </c>
      <c r="J283" t="s">
        <v>83</v>
      </c>
      <c r="K283" t="s">
        <v>144</v>
      </c>
    </row>
    <row r="284" spans="1:11" x14ac:dyDescent="0.2">
      <c r="A284">
        <v>306</v>
      </c>
      <c r="B284" t="s">
        <v>145</v>
      </c>
      <c r="C284" t="s">
        <v>11</v>
      </c>
      <c r="D284" s="1">
        <v>41274</v>
      </c>
      <c r="E284" s="2">
        <v>11359113000</v>
      </c>
      <c r="F284" s="2">
        <v>9641542000</v>
      </c>
      <c r="G284" s="2">
        <v>1042251000</v>
      </c>
      <c r="H284" t="s">
        <v>12</v>
      </c>
      <c r="I284" t="s">
        <v>12</v>
      </c>
      <c r="J284" t="s">
        <v>13</v>
      </c>
      <c r="K284" t="s">
        <v>146</v>
      </c>
    </row>
    <row r="285" spans="1:11" x14ac:dyDescent="0.2">
      <c r="A285">
        <v>307</v>
      </c>
      <c r="B285" t="s">
        <v>145</v>
      </c>
      <c r="C285" t="s">
        <v>15</v>
      </c>
      <c r="D285" s="1">
        <v>41639</v>
      </c>
      <c r="E285" s="2">
        <v>12752076000</v>
      </c>
      <c r="F285" s="2">
        <v>10915981000</v>
      </c>
      <c r="G285" s="2">
        <v>1153445000</v>
      </c>
      <c r="H285" t="s">
        <v>12</v>
      </c>
      <c r="I285" t="s">
        <v>12</v>
      </c>
      <c r="J285" t="s">
        <v>13</v>
      </c>
      <c r="K285" t="s">
        <v>146</v>
      </c>
    </row>
    <row r="286" spans="1:11" x14ac:dyDescent="0.2">
      <c r="A286">
        <v>308</v>
      </c>
      <c r="B286" t="s">
        <v>145</v>
      </c>
      <c r="C286" t="s">
        <v>16</v>
      </c>
      <c r="D286" s="1">
        <v>42004</v>
      </c>
      <c r="E286" s="2">
        <v>13470067000</v>
      </c>
      <c r="F286" s="2">
        <v>11462415000</v>
      </c>
      <c r="G286" s="2">
        <v>1259234000</v>
      </c>
      <c r="H286" t="s">
        <v>12</v>
      </c>
      <c r="I286" t="s">
        <v>12</v>
      </c>
      <c r="J286" t="s">
        <v>13</v>
      </c>
      <c r="K286" t="s">
        <v>146</v>
      </c>
    </row>
    <row r="287" spans="1:11" x14ac:dyDescent="0.2">
      <c r="A287">
        <v>309</v>
      </c>
      <c r="B287" t="s">
        <v>145</v>
      </c>
      <c r="C287" t="s">
        <v>17</v>
      </c>
      <c r="D287" s="1">
        <v>42369</v>
      </c>
      <c r="E287" s="2">
        <v>13476084000</v>
      </c>
      <c r="F287" s="2">
        <v>11207604000</v>
      </c>
      <c r="G287" s="2">
        <v>1410170000</v>
      </c>
      <c r="H287" t="s">
        <v>12</v>
      </c>
      <c r="I287" t="s">
        <v>12</v>
      </c>
      <c r="J287" t="s">
        <v>13</v>
      </c>
      <c r="K287" t="s">
        <v>146</v>
      </c>
    </row>
    <row r="288" spans="1:11" x14ac:dyDescent="0.2">
      <c r="A288">
        <v>310</v>
      </c>
      <c r="B288" t="s">
        <v>147</v>
      </c>
      <c r="C288" t="s">
        <v>11</v>
      </c>
      <c r="D288" s="1">
        <v>41639</v>
      </c>
      <c r="E288" s="2">
        <v>8155000000</v>
      </c>
      <c r="F288" s="2">
        <v>5345000000</v>
      </c>
      <c r="G288" s="2">
        <v>47000000</v>
      </c>
      <c r="H288" t="s">
        <v>12</v>
      </c>
      <c r="I288" s="2">
        <v>1854000000</v>
      </c>
      <c r="J288" t="s">
        <v>19</v>
      </c>
      <c r="K288" t="s">
        <v>148</v>
      </c>
    </row>
    <row r="289" spans="1:11" x14ac:dyDescent="0.2">
      <c r="A289">
        <v>311</v>
      </c>
      <c r="B289" t="s">
        <v>147</v>
      </c>
      <c r="C289" t="s">
        <v>15</v>
      </c>
      <c r="D289" s="1">
        <v>42004</v>
      </c>
      <c r="E289" s="2">
        <v>9108000000</v>
      </c>
      <c r="F289" s="2">
        <v>5973000000</v>
      </c>
      <c r="G289" s="2">
        <v>62000000</v>
      </c>
      <c r="H289" t="s">
        <v>12</v>
      </c>
      <c r="I289" s="2">
        <v>2102000000</v>
      </c>
      <c r="J289" t="s">
        <v>19</v>
      </c>
      <c r="K289" t="s">
        <v>148</v>
      </c>
    </row>
    <row r="290" spans="1:11" x14ac:dyDescent="0.2">
      <c r="A290">
        <v>312</v>
      </c>
      <c r="B290" t="s">
        <v>147</v>
      </c>
      <c r="C290" t="s">
        <v>16</v>
      </c>
      <c r="D290" s="1">
        <v>42369</v>
      </c>
      <c r="E290" s="2">
        <v>9754000000</v>
      </c>
      <c r="F290" s="2">
        <v>6426000000</v>
      </c>
      <c r="G290" s="2">
        <v>89000000</v>
      </c>
      <c r="H290" t="s">
        <v>12</v>
      </c>
      <c r="I290" s="2">
        <v>2125000000</v>
      </c>
      <c r="J290" t="s">
        <v>19</v>
      </c>
      <c r="K290" t="s">
        <v>148</v>
      </c>
    </row>
    <row r="291" spans="1:11" x14ac:dyDescent="0.2">
      <c r="A291">
        <v>313</v>
      </c>
      <c r="B291" t="s">
        <v>147</v>
      </c>
      <c r="C291" t="s">
        <v>17</v>
      </c>
      <c r="D291" s="1">
        <v>42735</v>
      </c>
      <c r="E291" s="2">
        <v>29003000000</v>
      </c>
      <c r="F291" s="2">
        <v>18655000000</v>
      </c>
      <c r="G291" s="2">
        <v>86000000</v>
      </c>
      <c r="H291" t="s">
        <v>12</v>
      </c>
      <c r="I291" s="2">
        <v>6907000000</v>
      </c>
      <c r="J291" t="s">
        <v>19</v>
      </c>
      <c r="K291" t="s">
        <v>148</v>
      </c>
    </row>
    <row r="292" spans="1:11" x14ac:dyDescent="0.2">
      <c r="A292">
        <v>314</v>
      </c>
      <c r="B292" t="s">
        <v>149</v>
      </c>
      <c r="C292" t="s">
        <v>11</v>
      </c>
      <c r="D292" s="1">
        <v>41274</v>
      </c>
      <c r="E292" s="2">
        <v>29119000000</v>
      </c>
      <c r="F292" s="2">
        <v>17900000000</v>
      </c>
      <c r="G292" t="s">
        <v>12</v>
      </c>
      <c r="H292" t="s">
        <v>12</v>
      </c>
      <c r="I292" s="2">
        <v>8742000000</v>
      </c>
      <c r="J292" t="s">
        <v>25</v>
      </c>
      <c r="K292" t="s">
        <v>81</v>
      </c>
    </row>
    <row r="293" spans="1:11" x14ac:dyDescent="0.2">
      <c r="A293">
        <v>315</v>
      </c>
      <c r="B293" t="s">
        <v>149</v>
      </c>
      <c r="C293" t="s">
        <v>15</v>
      </c>
      <c r="D293" s="1">
        <v>41639</v>
      </c>
      <c r="E293" s="2">
        <v>32380000000</v>
      </c>
      <c r="F293" s="2">
        <v>20865000000</v>
      </c>
      <c r="G293" t="s">
        <v>12</v>
      </c>
      <c r="H293" t="s">
        <v>12</v>
      </c>
      <c r="I293" s="2">
        <v>9339000000</v>
      </c>
      <c r="J293" t="s">
        <v>25</v>
      </c>
      <c r="K293" t="s">
        <v>81</v>
      </c>
    </row>
    <row r="294" spans="1:11" x14ac:dyDescent="0.2">
      <c r="A294">
        <v>316</v>
      </c>
      <c r="B294" t="s">
        <v>149</v>
      </c>
      <c r="C294" t="s">
        <v>16</v>
      </c>
      <c r="D294" s="1">
        <v>42004</v>
      </c>
      <c r="E294" s="2">
        <v>34914000000</v>
      </c>
      <c r="F294" s="2">
        <v>21334000000</v>
      </c>
      <c r="G294" t="s">
        <v>12</v>
      </c>
      <c r="H294" t="s">
        <v>12</v>
      </c>
      <c r="I294" s="2">
        <v>10276000000</v>
      </c>
      <c r="J294" t="s">
        <v>25</v>
      </c>
      <c r="K294" t="s">
        <v>81</v>
      </c>
    </row>
    <row r="295" spans="1:11" x14ac:dyDescent="0.2">
      <c r="A295">
        <v>317</v>
      </c>
      <c r="B295" t="s">
        <v>149</v>
      </c>
      <c r="C295" t="s">
        <v>17</v>
      </c>
      <c r="D295" s="1">
        <v>42369</v>
      </c>
      <c r="E295" s="2">
        <v>37876000000</v>
      </c>
      <c r="F295" s="2">
        <v>23290000000</v>
      </c>
      <c r="G295" t="s">
        <v>12</v>
      </c>
      <c r="H295" t="s">
        <v>12</v>
      </c>
      <c r="I295" s="2">
        <v>11259000000</v>
      </c>
      <c r="J295" t="s">
        <v>25</v>
      </c>
      <c r="K295" t="s">
        <v>81</v>
      </c>
    </row>
    <row r="296" spans="1:11" x14ac:dyDescent="0.2">
      <c r="A296">
        <v>318</v>
      </c>
      <c r="B296" t="s">
        <v>150</v>
      </c>
      <c r="C296" t="s">
        <v>11</v>
      </c>
      <c r="D296" s="1">
        <v>41274</v>
      </c>
      <c r="E296" s="2">
        <v>4111000000</v>
      </c>
      <c r="F296" s="2">
        <v>3477000000</v>
      </c>
      <c r="G296" t="s">
        <v>12</v>
      </c>
      <c r="H296" t="s">
        <v>12</v>
      </c>
      <c r="I296" s="2">
        <v>14000000</v>
      </c>
      <c r="J296" t="s">
        <v>47</v>
      </c>
      <c r="K296" t="s">
        <v>50</v>
      </c>
    </row>
    <row r="297" spans="1:11" x14ac:dyDescent="0.2">
      <c r="A297">
        <v>319</v>
      </c>
      <c r="B297" t="s">
        <v>150</v>
      </c>
      <c r="C297" t="s">
        <v>15</v>
      </c>
      <c r="D297" s="1">
        <v>41639</v>
      </c>
      <c r="E297" s="2">
        <v>4531000000</v>
      </c>
      <c r="F297" s="2">
        <v>3748000000</v>
      </c>
      <c r="G297" t="s">
        <v>12</v>
      </c>
      <c r="H297" t="s">
        <v>12</v>
      </c>
      <c r="I297" s="2">
        <v>15000000</v>
      </c>
      <c r="J297" t="s">
        <v>47</v>
      </c>
      <c r="K297" t="s">
        <v>50</v>
      </c>
    </row>
    <row r="298" spans="1:11" x14ac:dyDescent="0.2">
      <c r="A298">
        <v>320</v>
      </c>
      <c r="B298" t="s">
        <v>150</v>
      </c>
      <c r="C298" t="s">
        <v>16</v>
      </c>
      <c r="D298" s="1">
        <v>42004</v>
      </c>
      <c r="E298" s="2">
        <v>4945000000</v>
      </c>
      <c r="F298" s="2">
        <v>4157000000</v>
      </c>
      <c r="G298" t="s">
        <v>12</v>
      </c>
      <c r="H298" t="s">
        <v>12</v>
      </c>
      <c r="I298" s="2">
        <v>14000000</v>
      </c>
      <c r="J298" t="s">
        <v>47</v>
      </c>
      <c r="K298" t="s">
        <v>50</v>
      </c>
    </row>
    <row r="299" spans="1:11" x14ac:dyDescent="0.2">
      <c r="A299">
        <v>321</v>
      </c>
      <c r="B299" t="s">
        <v>150</v>
      </c>
      <c r="C299" t="s">
        <v>17</v>
      </c>
      <c r="D299" s="1">
        <v>42369</v>
      </c>
      <c r="E299" s="2">
        <v>5142000000</v>
      </c>
      <c r="F299" s="2">
        <v>4195000000</v>
      </c>
      <c r="G299" t="s">
        <v>12</v>
      </c>
      <c r="H299" t="s">
        <v>12</v>
      </c>
      <c r="I299" s="2">
        <v>13000000</v>
      </c>
      <c r="J299" t="s">
        <v>47</v>
      </c>
      <c r="K299" t="s">
        <v>50</v>
      </c>
    </row>
    <row r="300" spans="1:11" x14ac:dyDescent="0.2">
      <c r="A300">
        <v>322</v>
      </c>
      <c r="B300" t="s">
        <v>151</v>
      </c>
      <c r="C300" t="s">
        <v>11</v>
      </c>
      <c r="D300" s="1">
        <v>41274</v>
      </c>
      <c r="E300" s="2">
        <v>17085000000</v>
      </c>
      <c r="F300" s="2">
        <v>7153000000</v>
      </c>
      <c r="G300" s="2">
        <v>6043000000</v>
      </c>
      <c r="H300" t="s">
        <v>12</v>
      </c>
      <c r="I300" t="s">
        <v>12</v>
      </c>
      <c r="J300" t="s">
        <v>36</v>
      </c>
      <c r="K300" t="s">
        <v>142</v>
      </c>
    </row>
    <row r="301" spans="1:11" x14ac:dyDescent="0.2">
      <c r="A301">
        <v>323</v>
      </c>
      <c r="B301" t="s">
        <v>151</v>
      </c>
      <c r="C301" t="s">
        <v>15</v>
      </c>
      <c r="D301" s="1">
        <v>41639</v>
      </c>
      <c r="E301" s="2">
        <v>17420000000</v>
      </c>
      <c r="F301" s="2">
        <v>7219000000</v>
      </c>
      <c r="G301" s="2">
        <v>6645000000</v>
      </c>
      <c r="H301" t="s">
        <v>12</v>
      </c>
      <c r="I301" t="s">
        <v>12</v>
      </c>
      <c r="J301" t="s">
        <v>36</v>
      </c>
      <c r="K301" t="s">
        <v>142</v>
      </c>
    </row>
    <row r="302" spans="1:11" x14ac:dyDescent="0.2">
      <c r="A302">
        <v>324</v>
      </c>
      <c r="B302" t="s">
        <v>151</v>
      </c>
      <c r="C302" t="s">
        <v>16</v>
      </c>
      <c r="D302" s="1">
        <v>42004</v>
      </c>
      <c r="E302" s="2">
        <v>17277000000</v>
      </c>
      <c r="F302" s="2">
        <v>7168000000</v>
      </c>
      <c r="G302" s="2">
        <v>6552000000</v>
      </c>
      <c r="H302" t="s">
        <v>12</v>
      </c>
      <c r="I302" t="s">
        <v>12</v>
      </c>
      <c r="J302" t="s">
        <v>36</v>
      </c>
      <c r="K302" t="s">
        <v>142</v>
      </c>
    </row>
    <row r="303" spans="1:11" x14ac:dyDescent="0.2">
      <c r="A303">
        <v>325</v>
      </c>
      <c r="B303" t="s">
        <v>151</v>
      </c>
      <c r="C303" t="s">
        <v>17</v>
      </c>
      <c r="D303" s="1">
        <v>42369</v>
      </c>
      <c r="E303" s="2">
        <v>16034000000</v>
      </c>
      <c r="F303" s="2">
        <v>6635000000</v>
      </c>
      <c r="G303" s="2">
        <v>6610000000</v>
      </c>
      <c r="H303" t="s">
        <v>12</v>
      </c>
      <c r="I303" t="s">
        <v>12</v>
      </c>
      <c r="J303" t="s">
        <v>36</v>
      </c>
      <c r="K303" t="s">
        <v>142</v>
      </c>
    </row>
    <row r="304" spans="1:11" x14ac:dyDescent="0.2">
      <c r="A304">
        <v>326</v>
      </c>
      <c r="B304" t="s">
        <v>152</v>
      </c>
      <c r="C304" t="s">
        <v>11</v>
      </c>
      <c r="D304" s="1">
        <v>41455</v>
      </c>
      <c r="E304" s="2">
        <v>5533000000</v>
      </c>
      <c r="F304" s="2">
        <v>3142000000</v>
      </c>
      <c r="G304" s="2">
        <v>1291000000</v>
      </c>
      <c r="H304" s="2">
        <v>130000000</v>
      </c>
      <c r="I304" t="s">
        <v>12</v>
      </c>
      <c r="J304" t="s">
        <v>36</v>
      </c>
      <c r="K304" t="s">
        <v>142</v>
      </c>
    </row>
    <row r="305" spans="1:11" x14ac:dyDescent="0.2">
      <c r="A305">
        <v>327</v>
      </c>
      <c r="B305" t="s">
        <v>152</v>
      </c>
      <c r="C305" t="s">
        <v>15</v>
      </c>
      <c r="D305" s="1">
        <v>41820</v>
      </c>
      <c r="E305" s="2">
        <v>5514000000</v>
      </c>
      <c r="F305" s="2">
        <v>3158000000</v>
      </c>
      <c r="G305" s="2">
        <v>1254000000</v>
      </c>
      <c r="H305" s="2">
        <v>125000000</v>
      </c>
      <c r="I305" t="s">
        <v>12</v>
      </c>
      <c r="J305" t="s">
        <v>36</v>
      </c>
      <c r="K305" t="s">
        <v>142</v>
      </c>
    </row>
    <row r="306" spans="1:11" x14ac:dyDescent="0.2">
      <c r="A306">
        <v>328</v>
      </c>
      <c r="B306" t="s">
        <v>152</v>
      </c>
      <c r="C306" t="s">
        <v>16</v>
      </c>
      <c r="D306" s="1">
        <v>42185</v>
      </c>
      <c r="E306" s="2">
        <v>5655000000</v>
      </c>
      <c r="F306" s="2">
        <v>3190000000</v>
      </c>
      <c r="G306" s="2">
        <v>1321000000</v>
      </c>
      <c r="H306" s="2">
        <v>136000000</v>
      </c>
      <c r="I306" t="s">
        <v>12</v>
      </c>
      <c r="J306" t="s">
        <v>36</v>
      </c>
      <c r="K306" t="s">
        <v>142</v>
      </c>
    </row>
    <row r="307" spans="1:11" x14ac:dyDescent="0.2">
      <c r="A307">
        <v>329</v>
      </c>
      <c r="B307" t="s">
        <v>152</v>
      </c>
      <c r="C307" t="s">
        <v>17</v>
      </c>
      <c r="D307" s="1">
        <v>42551</v>
      </c>
      <c r="E307" s="2">
        <v>5761000000</v>
      </c>
      <c r="F307" s="2">
        <v>3163000000</v>
      </c>
      <c r="G307" s="2">
        <v>1393000000</v>
      </c>
      <c r="H307" s="2">
        <v>141000000</v>
      </c>
      <c r="I307" t="s">
        <v>12</v>
      </c>
      <c r="J307" t="s">
        <v>36</v>
      </c>
      <c r="K307" t="s">
        <v>142</v>
      </c>
    </row>
    <row r="308" spans="1:11" x14ac:dyDescent="0.2">
      <c r="A308">
        <v>330</v>
      </c>
      <c r="B308" t="s">
        <v>153</v>
      </c>
      <c r="C308" t="s">
        <v>11</v>
      </c>
      <c r="D308" s="1">
        <v>41639</v>
      </c>
      <c r="E308" s="2">
        <v>2666000000</v>
      </c>
      <c r="F308" s="2">
        <v>55000000</v>
      </c>
      <c r="G308" s="2">
        <v>1670000000</v>
      </c>
      <c r="H308" t="s">
        <v>12</v>
      </c>
      <c r="I308" s="2">
        <v>46000000</v>
      </c>
      <c r="J308" t="s">
        <v>47</v>
      </c>
      <c r="K308" t="s">
        <v>140</v>
      </c>
    </row>
    <row r="309" spans="1:11" x14ac:dyDescent="0.2">
      <c r="A309">
        <v>331</v>
      </c>
      <c r="B309" t="s">
        <v>153</v>
      </c>
      <c r="C309" t="s">
        <v>15</v>
      </c>
      <c r="D309" s="1">
        <v>42004</v>
      </c>
      <c r="E309" s="2">
        <v>2607000000</v>
      </c>
      <c r="F309" s="2">
        <v>45000000</v>
      </c>
      <c r="G309" s="2">
        <v>1611000000</v>
      </c>
      <c r="H309" t="s">
        <v>12</v>
      </c>
      <c r="I309" s="2">
        <v>27000000</v>
      </c>
      <c r="J309" t="s">
        <v>47</v>
      </c>
      <c r="K309" t="s">
        <v>140</v>
      </c>
    </row>
    <row r="310" spans="1:11" x14ac:dyDescent="0.2">
      <c r="A310">
        <v>332</v>
      </c>
      <c r="B310" t="s">
        <v>153</v>
      </c>
      <c r="C310" t="s">
        <v>16</v>
      </c>
      <c r="D310" s="1">
        <v>42369</v>
      </c>
      <c r="E310" s="2">
        <v>2819000000</v>
      </c>
      <c r="F310" s="2">
        <v>43000000</v>
      </c>
      <c r="G310" s="2">
        <v>1859000000</v>
      </c>
      <c r="H310" t="s">
        <v>12</v>
      </c>
      <c r="I310" s="2">
        <v>147000000</v>
      </c>
      <c r="J310" t="s">
        <v>47</v>
      </c>
      <c r="K310" t="s">
        <v>140</v>
      </c>
    </row>
    <row r="311" spans="1:11" x14ac:dyDescent="0.2">
      <c r="A311">
        <v>333</v>
      </c>
      <c r="B311" t="s">
        <v>153</v>
      </c>
      <c r="C311" t="s">
        <v>17</v>
      </c>
      <c r="D311" s="1">
        <v>42735</v>
      </c>
      <c r="E311" s="2">
        <v>2960000000</v>
      </c>
      <c r="F311" s="2">
        <v>40000000</v>
      </c>
      <c r="G311" s="2">
        <v>1836000000</v>
      </c>
      <c r="H311" t="s">
        <v>12</v>
      </c>
      <c r="I311" s="2">
        <v>248000000</v>
      </c>
      <c r="J311" t="s">
        <v>47</v>
      </c>
      <c r="K311" t="s">
        <v>140</v>
      </c>
    </row>
    <row r="312" spans="1:11" x14ac:dyDescent="0.2">
      <c r="A312">
        <v>338</v>
      </c>
      <c r="B312" t="s">
        <v>154</v>
      </c>
      <c r="C312" t="s">
        <v>11</v>
      </c>
      <c r="D312" s="1">
        <v>41639</v>
      </c>
      <c r="E312" s="2">
        <v>3214591000</v>
      </c>
      <c r="F312" s="2">
        <v>2359822000</v>
      </c>
      <c r="G312" s="2">
        <v>203733000</v>
      </c>
      <c r="H312" t="s">
        <v>12</v>
      </c>
      <c r="I312" s="2">
        <v>96054000</v>
      </c>
      <c r="J312" t="s">
        <v>19</v>
      </c>
      <c r="K312" t="s">
        <v>155</v>
      </c>
    </row>
    <row r="313" spans="1:11" x14ac:dyDescent="0.2">
      <c r="A313">
        <v>339</v>
      </c>
      <c r="B313" t="s">
        <v>154</v>
      </c>
      <c r="C313" t="s">
        <v>15</v>
      </c>
      <c r="D313" s="1">
        <v>42004</v>
      </c>
      <c r="E313" s="2">
        <v>4108269000</v>
      </c>
      <c r="F313" s="2">
        <v>2990513000</v>
      </c>
      <c r="G313" s="2">
        <v>273897000</v>
      </c>
      <c r="H313" t="s">
        <v>12</v>
      </c>
      <c r="I313" s="2">
        <v>110474000</v>
      </c>
      <c r="J313" t="s">
        <v>19</v>
      </c>
      <c r="K313" t="s">
        <v>155</v>
      </c>
    </row>
    <row r="314" spans="1:11" x14ac:dyDescent="0.2">
      <c r="A314">
        <v>340</v>
      </c>
      <c r="B314" t="s">
        <v>154</v>
      </c>
      <c r="C314" t="s">
        <v>16</v>
      </c>
      <c r="D314" s="1">
        <v>42369</v>
      </c>
      <c r="E314" s="2">
        <v>4501223000</v>
      </c>
      <c r="F314" s="2">
        <v>3326936000</v>
      </c>
      <c r="G314" s="2">
        <v>250214000</v>
      </c>
      <c r="H314" t="s">
        <v>12</v>
      </c>
      <c r="I314" s="2">
        <v>130368000</v>
      </c>
      <c r="J314" t="s">
        <v>19</v>
      </c>
      <c r="K314" t="s">
        <v>155</v>
      </c>
    </row>
    <row r="315" spans="1:11" x14ac:dyDescent="0.2">
      <c r="A315">
        <v>341</v>
      </c>
      <c r="B315" t="s">
        <v>154</v>
      </c>
      <c r="C315" t="s">
        <v>17</v>
      </c>
      <c r="D315" s="1">
        <v>42735</v>
      </c>
      <c r="E315" s="2">
        <v>3904384000</v>
      </c>
      <c r="F315" s="2">
        <v>3406170000</v>
      </c>
      <c r="G315" s="2">
        <v>276240000</v>
      </c>
      <c r="H315" t="s">
        <v>12</v>
      </c>
      <c r="I315" s="2">
        <v>146368000</v>
      </c>
      <c r="J315" t="s">
        <v>19</v>
      </c>
      <c r="K315" t="s">
        <v>155</v>
      </c>
    </row>
    <row r="316" spans="1:11" x14ac:dyDescent="0.2">
      <c r="A316">
        <v>342</v>
      </c>
      <c r="B316" t="s">
        <v>156</v>
      </c>
      <c r="C316" t="s">
        <v>11</v>
      </c>
      <c r="D316" s="1">
        <v>41639</v>
      </c>
      <c r="E316" s="2">
        <v>17301000000</v>
      </c>
      <c r="F316" s="2">
        <v>13021000000</v>
      </c>
      <c r="G316" s="2">
        <v>1827000000</v>
      </c>
      <c r="H316" s="2">
        <v>713000000</v>
      </c>
      <c r="I316" t="s">
        <v>12</v>
      </c>
      <c r="J316" t="s">
        <v>13</v>
      </c>
      <c r="K316" t="s">
        <v>157</v>
      </c>
    </row>
    <row r="317" spans="1:11" x14ac:dyDescent="0.2">
      <c r="A317">
        <v>343</v>
      </c>
      <c r="B317" t="s">
        <v>156</v>
      </c>
      <c r="C317" t="s">
        <v>15</v>
      </c>
      <c r="D317" s="1">
        <v>42004</v>
      </c>
      <c r="E317" s="2">
        <v>19221000000</v>
      </c>
      <c r="F317" s="2">
        <v>14360000000</v>
      </c>
      <c r="G317" s="2">
        <v>2112000000</v>
      </c>
      <c r="H317" s="2">
        <v>754000000</v>
      </c>
      <c r="I317" t="s">
        <v>12</v>
      </c>
      <c r="J317" t="s">
        <v>13</v>
      </c>
      <c r="K317" t="s">
        <v>157</v>
      </c>
    </row>
    <row r="318" spans="1:11" x14ac:dyDescent="0.2">
      <c r="A318">
        <v>344</v>
      </c>
      <c r="B318" t="s">
        <v>156</v>
      </c>
      <c r="C318" t="s">
        <v>16</v>
      </c>
      <c r="D318" s="1">
        <v>42369</v>
      </c>
      <c r="E318" s="2">
        <v>19110000000</v>
      </c>
      <c r="F318" s="2">
        <v>14163000000</v>
      </c>
      <c r="G318" s="2">
        <v>2169000000</v>
      </c>
      <c r="H318" s="2">
        <v>735000000</v>
      </c>
      <c r="I318" t="s">
        <v>12</v>
      </c>
      <c r="J318" t="s">
        <v>13</v>
      </c>
      <c r="K318" t="s">
        <v>157</v>
      </c>
    </row>
    <row r="319" spans="1:11" x14ac:dyDescent="0.2">
      <c r="A319">
        <v>345</v>
      </c>
      <c r="B319" t="s">
        <v>156</v>
      </c>
      <c r="C319" t="s">
        <v>17</v>
      </c>
      <c r="D319" s="1">
        <v>42735</v>
      </c>
      <c r="E319" s="2">
        <v>17509000000</v>
      </c>
      <c r="F319" s="2">
        <v>13057000000</v>
      </c>
      <c r="G319" s="2">
        <v>2189000000</v>
      </c>
      <c r="H319" s="2">
        <v>636000000</v>
      </c>
      <c r="I319" t="s">
        <v>12</v>
      </c>
      <c r="J319" t="s">
        <v>13</v>
      </c>
      <c r="K319" t="s">
        <v>157</v>
      </c>
    </row>
    <row r="320" spans="1:11" x14ac:dyDescent="0.2">
      <c r="A320">
        <v>346</v>
      </c>
      <c r="B320" t="s">
        <v>158</v>
      </c>
      <c r="C320" t="s">
        <v>11</v>
      </c>
      <c r="D320" s="1">
        <v>41639</v>
      </c>
      <c r="E320" s="2">
        <v>6566000000</v>
      </c>
      <c r="F320" s="2">
        <v>4562000000</v>
      </c>
      <c r="G320" s="2">
        <v>234000000</v>
      </c>
      <c r="H320" t="s">
        <v>12</v>
      </c>
      <c r="I320" s="2">
        <v>628000000</v>
      </c>
      <c r="J320" t="s">
        <v>42</v>
      </c>
      <c r="K320" t="s">
        <v>43</v>
      </c>
    </row>
    <row r="321" spans="1:11" x14ac:dyDescent="0.2">
      <c r="A321">
        <v>347</v>
      </c>
      <c r="B321" t="s">
        <v>158</v>
      </c>
      <c r="C321" t="s">
        <v>15</v>
      </c>
      <c r="D321" s="1">
        <v>42004</v>
      </c>
      <c r="E321" s="2">
        <v>7179000000</v>
      </c>
      <c r="F321" s="2">
        <v>5090000000</v>
      </c>
      <c r="G321" s="2">
        <v>252000000</v>
      </c>
      <c r="H321" t="s">
        <v>12</v>
      </c>
      <c r="I321" s="2">
        <v>685000000</v>
      </c>
      <c r="J321" t="s">
        <v>42</v>
      </c>
      <c r="K321" t="s">
        <v>43</v>
      </c>
    </row>
    <row r="322" spans="1:11" x14ac:dyDescent="0.2">
      <c r="A322">
        <v>348</v>
      </c>
      <c r="B322" t="s">
        <v>158</v>
      </c>
      <c r="C322" t="s">
        <v>16</v>
      </c>
      <c r="D322" s="1">
        <v>42369</v>
      </c>
      <c r="E322" s="2">
        <v>6456000000</v>
      </c>
      <c r="F322" s="2">
        <v>4281000000</v>
      </c>
      <c r="G322" s="2">
        <v>262000000</v>
      </c>
      <c r="H322" t="s">
        <v>12</v>
      </c>
      <c r="I322" s="2">
        <v>750000000</v>
      </c>
      <c r="J322" t="s">
        <v>42</v>
      </c>
      <c r="K322" t="s">
        <v>43</v>
      </c>
    </row>
    <row r="323" spans="1:11" x14ac:dyDescent="0.2">
      <c r="A323">
        <v>349</v>
      </c>
      <c r="B323" t="s">
        <v>158</v>
      </c>
      <c r="C323" t="s">
        <v>17</v>
      </c>
      <c r="D323" s="1">
        <v>42735</v>
      </c>
      <c r="E323" s="2">
        <v>6399000000</v>
      </c>
      <c r="F323" s="2">
        <v>4010000000</v>
      </c>
      <c r="G323" s="2">
        <v>281000000</v>
      </c>
      <c r="H323" t="s">
        <v>12</v>
      </c>
      <c r="I323" s="2">
        <v>811000000</v>
      </c>
      <c r="J323" t="s">
        <v>42</v>
      </c>
      <c r="K323" t="s">
        <v>43</v>
      </c>
    </row>
    <row r="324" spans="1:11" x14ac:dyDescent="0.2">
      <c r="A324">
        <v>350</v>
      </c>
      <c r="B324" t="s">
        <v>159</v>
      </c>
      <c r="C324" t="s">
        <v>11</v>
      </c>
      <c r="D324" s="1">
        <v>41274</v>
      </c>
      <c r="E324" s="2">
        <v>8110000000</v>
      </c>
      <c r="F324" s="2">
        <v>6781000000</v>
      </c>
      <c r="G324" s="2">
        <v>1105000000</v>
      </c>
      <c r="H324" t="s">
        <v>12</v>
      </c>
      <c r="I324" s="2">
        <v>88000000</v>
      </c>
      <c r="J324" t="s">
        <v>25</v>
      </c>
      <c r="K324" t="s">
        <v>81</v>
      </c>
    </row>
    <row r="325" spans="1:11" x14ac:dyDescent="0.2">
      <c r="A325">
        <v>351</v>
      </c>
      <c r="B325" t="s">
        <v>159</v>
      </c>
      <c r="C325" t="s">
        <v>15</v>
      </c>
      <c r="D325" s="1">
        <v>41639</v>
      </c>
      <c r="E325" s="2">
        <v>10863000000</v>
      </c>
      <c r="F325" s="2">
        <v>8995000000</v>
      </c>
      <c r="G325" s="2">
        <v>1264000000</v>
      </c>
      <c r="H325" t="s">
        <v>12</v>
      </c>
      <c r="I325" s="2">
        <v>327000000</v>
      </c>
      <c r="J325" t="s">
        <v>25</v>
      </c>
      <c r="K325" t="s">
        <v>81</v>
      </c>
    </row>
    <row r="326" spans="1:11" x14ac:dyDescent="0.2">
      <c r="A326">
        <v>352</v>
      </c>
      <c r="B326" t="s">
        <v>159</v>
      </c>
      <c r="C326" t="s">
        <v>16</v>
      </c>
      <c r="D326" s="1">
        <v>42004</v>
      </c>
      <c r="E326" s="2">
        <v>16560000000</v>
      </c>
      <c r="F326" s="2">
        <v>12678000000</v>
      </c>
      <c r="G326" s="2">
        <v>2012000000</v>
      </c>
      <c r="H326" t="s">
        <v>12</v>
      </c>
      <c r="I326" s="2">
        <v>1406000000</v>
      </c>
      <c r="J326" t="s">
        <v>25</v>
      </c>
      <c r="K326" t="s">
        <v>81</v>
      </c>
    </row>
    <row r="327" spans="1:11" x14ac:dyDescent="0.2">
      <c r="A327">
        <v>353</v>
      </c>
      <c r="B327" t="s">
        <v>159</v>
      </c>
      <c r="C327" t="s">
        <v>17</v>
      </c>
      <c r="D327" s="1">
        <v>42369</v>
      </c>
      <c r="E327" s="2">
        <v>22760000000</v>
      </c>
      <c r="F327" s="2">
        <v>17242000000</v>
      </c>
      <c r="G327" s="2">
        <v>2977000000</v>
      </c>
      <c r="H327" t="s">
        <v>12</v>
      </c>
      <c r="I327" s="2">
        <v>1836000000</v>
      </c>
      <c r="J327" t="s">
        <v>25</v>
      </c>
      <c r="K327" t="s">
        <v>81</v>
      </c>
    </row>
    <row r="328" spans="1:11" x14ac:dyDescent="0.2">
      <c r="A328">
        <v>354</v>
      </c>
      <c r="B328" t="s">
        <v>160</v>
      </c>
      <c r="C328" t="s">
        <v>11</v>
      </c>
      <c r="D328" s="1">
        <v>41274</v>
      </c>
      <c r="E328" s="2">
        <v>7452000000</v>
      </c>
      <c r="F328" s="2">
        <v>4747000000</v>
      </c>
      <c r="G328" s="2">
        <v>365000000</v>
      </c>
      <c r="H328" t="s">
        <v>12</v>
      </c>
      <c r="I328" s="2">
        <v>1050000000</v>
      </c>
      <c r="J328" t="s">
        <v>42</v>
      </c>
      <c r="K328" t="s">
        <v>43</v>
      </c>
    </row>
    <row r="329" spans="1:11" x14ac:dyDescent="0.2">
      <c r="A329">
        <v>355</v>
      </c>
      <c r="B329" t="s">
        <v>160</v>
      </c>
      <c r="C329" t="s">
        <v>15</v>
      </c>
      <c r="D329" s="1">
        <v>41639</v>
      </c>
      <c r="E329" s="2">
        <v>8106000000</v>
      </c>
      <c r="F329" s="2">
        <v>5755000000</v>
      </c>
      <c r="G329" s="2">
        <v>387000000</v>
      </c>
      <c r="H329" t="s">
        <v>12</v>
      </c>
      <c r="I329" s="2">
        <v>954000000</v>
      </c>
      <c r="J329" t="s">
        <v>42</v>
      </c>
      <c r="K329" t="s">
        <v>43</v>
      </c>
    </row>
    <row r="330" spans="1:11" x14ac:dyDescent="0.2">
      <c r="A330">
        <v>356</v>
      </c>
      <c r="B330" t="s">
        <v>160</v>
      </c>
      <c r="C330" t="s">
        <v>16</v>
      </c>
      <c r="D330" s="1">
        <v>42004</v>
      </c>
      <c r="E330" s="2">
        <v>9226000000</v>
      </c>
      <c r="F330" s="2">
        <v>6890000000</v>
      </c>
      <c r="G330" s="2">
        <v>388000000</v>
      </c>
      <c r="H330" t="s">
        <v>12</v>
      </c>
      <c r="I330" s="2">
        <v>1013000000</v>
      </c>
      <c r="J330" t="s">
        <v>42</v>
      </c>
      <c r="K330" t="s">
        <v>43</v>
      </c>
    </row>
    <row r="331" spans="1:11" x14ac:dyDescent="0.2">
      <c r="A331">
        <v>357</v>
      </c>
      <c r="B331" t="s">
        <v>160</v>
      </c>
      <c r="C331" t="s">
        <v>17</v>
      </c>
      <c r="D331" s="1">
        <v>42369</v>
      </c>
      <c r="E331" s="2">
        <v>7386000000</v>
      </c>
      <c r="F331" s="2">
        <v>5109000000</v>
      </c>
      <c r="G331" s="2">
        <v>374000000</v>
      </c>
      <c r="H331" t="s">
        <v>12</v>
      </c>
      <c r="I331" s="2">
        <v>970000000</v>
      </c>
      <c r="J331" t="s">
        <v>42</v>
      </c>
      <c r="K331" t="s">
        <v>43</v>
      </c>
    </row>
    <row r="332" spans="1:11" x14ac:dyDescent="0.2">
      <c r="A332">
        <v>358</v>
      </c>
      <c r="B332" t="s">
        <v>161</v>
      </c>
      <c r="C332" t="s">
        <v>11</v>
      </c>
      <c r="D332" s="1">
        <v>41274</v>
      </c>
      <c r="E332" s="2">
        <v>23771000000</v>
      </c>
      <c r="F332" s="2">
        <v>1403000000</v>
      </c>
      <c r="G332" s="2">
        <v>11188000000</v>
      </c>
      <c r="H332" t="s">
        <v>12</v>
      </c>
      <c r="I332" s="2">
        <v>5024000000</v>
      </c>
      <c r="J332" t="s">
        <v>47</v>
      </c>
      <c r="K332" t="s">
        <v>100</v>
      </c>
    </row>
    <row r="333" spans="1:11" x14ac:dyDescent="0.2">
      <c r="A333">
        <v>359</v>
      </c>
      <c r="B333" t="s">
        <v>161</v>
      </c>
      <c r="C333" t="s">
        <v>15</v>
      </c>
      <c r="D333" s="1">
        <v>41639</v>
      </c>
      <c r="E333" s="2">
        <v>24176000000</v>
      </c>
      <c r="F333" s="2">
        <v>1241000000</v>
      </c>
      <c r="G333" s="2">
        <v>11682000000</v>
      </c>
      <c r="H333" t="s">
        <v>12</v>
      </c>
      <c r="I333" s="2">
        <v>4124000000</v>
      </c>
      <c r="J333" t="s">
        <v>47</v>
      </c>
      <c r="K333" t="s">
        <v>100</v>
      </c>
    </row>
    <row r="334" spans="1:11" x14ac:dyDescent="0.2">
      <c r="A334">
        <v>360</v>
      </c>
      <c r="B334" t="s">
        <v>161</v>
      </c>
      <c r="C334" t="s">
        <v>16</v>
      </c>
      <c r="D334" s="1">
        <v>42004</v>
      </c>
      <c r="E334" s="2">
        <v>23869000000</v>
      </c>
      <c r="F334" s="2">
        <v>1088000000</v>
      </c>
      <c r="G334" s="2">
        <v>11648000000</v>
      </c>
      <c r="H334" t="s">
        <v>12</v>
      </c>
      <c r="I334" s="2">
        <v>4073000000</v>
      </c>
      <c r="J334" t="s">
        <v>47</v>
      </c>
      <c r="K334" t="s">
        <v>100</v>
      </c>
    </row>
    <row r="335" spans="1:11" x14ac:dyDescent="0.2">
      <c r="A335">
        <v>361</v>
      </c>
      <c r="B335" t="s">
        <v>161</v>
      </c>
      <c r="C335" t="s">
        <v>17</v>
      </c>
      <c r="D335" s="1">
        <v>42369</v>
      </c>
      <c r="E335" s="2">
        <v>25038000000</v>
      </c>
      <c r="F335" s="2">
        <v>1091000000</v>
      </c>
      <c r="G335" s="2">
        <v>12566000000</v>
      </c>
      <c r="H335" t="s">
        <v>12</v>
      </c>
      <c r="I335" s="2">
        <v>4966000000</v>
      </c>
      <c r="J335" t="s">
        <v>47</v>
      </c>
      <c r="K335" t="s">
        <v>100</v>
      </c>
    </row>
    <row r="336" spans="1:11" x14ac:dyDescent="0.2">
      <c r="A336">
        <v>362</v>
      </c>
      <c r="B336" t="s">
        <v>162</v>
      </c>
      <c r="C336" t="s">
        <v>11</v>
      </c>
      <c r="D336" s="1">
        <v>41274</v>
      </c>
      <c r="E336" s="2">
        <v>1204546000</v>
      </c>
      <c r="F336" s="2">
        <v>290054000</v>
      </c>
      <c r="G336" s="2">
        <v>170113000</v>
      </c>
      <c r="H336" t="s">
        <v>12</v>
      </c>
      <c r="I336" s="2">
        <v>451405000</v>
      </c>
      <c r="J336" t="s">
        <v>83</v>
      </c>
      <c r="K336" t="s">
        <v>84</v>
      </c>
    </row>
    <row r="337" spans="1:11" x14ac:dyDescent="0.2">
      <c r="A337">
        <v>363</v>
      </c>
      <c r="B337" t="s">
        <v>162</v>
      </c>
      <c r="C337" t="s">
        <v>15</v>
      </c>
      <c r="D337" s="1">
        <v>41639</v>
      </c>
      <c r="E337" s="2">
        <v>1746278000</v>
      </c>
      <c r="F337" s="2">
        <v>400281000</v>
      </c>
      <c r="G337" s="2">
        <v>147651000</v>
      </c>
      <c r="H337" t="s">
        <v>12</v>
      </c>
      <c r="I337" s="2">
        <v>651052000</v>
      </c>
      <c r="J337" t="s">
        <v>83</v>
      </c>
      <c r="K337" t="s">
        <v>84</v>
      </c>
    </row>
    <row r="338" spans="1:11" x14ac:dyDescent="0.2">
      <c r="A338">
        <v>364</v>
      </c>
      <c r="B338" t="s">
        <v>162</v>
      </c>
      <c r="C338" t="s">
        <v>16</v>
      </c>
      <c r="D338" s="1">
        <v>42004</v>
      </c>
      <c r="E338" s="2">
        <v>2173011000</v>
      </c>
      <c r="F338" s="2">
        <v>524880000</v>
      </c>
      <c r="G338" s="2">
        <v>129602000</v>
      </c>
      <c r="H338" t="s">
        <v>12</v>
      </c>
      <c r="I338" s="2">
        <v>632760000</v>
      </c>
      <c r="J338" t="s">
        <v>83</v>
      </c>
      <c r="K338" t="s">
        <v>84</v>
      </c>
    </row>
    <row r="339" spans="1:11" x14ac:dyDescent="0.2">
      <c r="A339">
        <v>365</v>
      </c>
      <c r="B339" t="s">
        <v>162</v>
      </c>
      <c r="C339" t="s">
        <v>17</v>
      </c>
      <c r="D339" s="1">
        <v>42369</v>
      </c>
      <c r="E339" s="2">
        <v>1357150000</v>
      </c>
      <c r="F339" s="2">
        <v>580994000</v>
      </c>
      <c r="G339" s="2">
        <v>112253000</v>
      </c>
      <c r="H339" t="s">
        <v>12</v>
      </c>
      <c r="I339" s="2">
        <v>622211000</v>
      </c>
      <c r="J339" t="s">
        <v>83</v>
      </c>
      <c r="K339" t="s">
        <v>84</v>
      </c>
    </row>
    <row r="340" spans="1:11" x14ac:dyDescent="0.2">
      <c r="A340">
        <v>366</v>
      </c>
      <c r="B340" t="s">
        <v>163</v>
      </c>
      <c r="C340" t="s">
        <v>11</v>
      </c>
      <c r="D340" s="1">
        <v>41547</v>
      </c>
      <c r="E340" s="2">
        <v>4474000000</v>
      </c>
      <c r="F340" s="2">
        <v>3103000000</v>
      </c>
      <c r="G340" s="2">
        <v>495000000</v>
      </c>
      <c r="H340" t="s">
        <v>12</v>
      </c>
      <c r="I340" t="s">
        <v>12</v>
      </c>
      <c r="J340" t="s">
        <v>13</v>
      </c>
      <c r="K340" t="s">
        <v>164</v>
      </c>
    </row>
    <row r="341" spans="1:11" x14ac:dyDescent="0.2">
      <c r="A341">
        <v>367</v>
      </c>
      <c r="B341" t="s">
        <v>163</v>
      </c>
      <c r="C341" t="s">
        <v>15</v>
      </c>
      <c r="D341" s="1">
        <v>41912</v>
      </c>
      <c r="E341" s="2">
        <v>4979000000</v>
      </c>
      <c r="F341" s="2">
        <v>3469000000</v>
      </c>
      <c r="G341" s="2">
        <v>594000000</v>
      </c>
      <c r="H341" t="s">
        <v>12</v>
      </c>
      <c r="I341" t="s">
        <v>12</v>
      </c>
      <c r="J341" t="s">
        <v>13</v>
      </c>
      <c r="K341" t="s">
        <v>164</v>
      </c>
    </row>
    <row r="342" spans="1:11" x14ac:dyDescent="0.2">
      <c r="A342">
        <v>368</v>
      </c>
      <c r="B342" t="s">
        <v>163</v>
      </c>
      <c r="C342" t="s">
        <v>16</v>
      </c>
      <c r="D342" s="1">
        <v>42277</v>
      </c>
      <c r="E342" s="2">
        <v>5244000000</v>
      </c>
      <c r="F342" s="2">
        <v>3630000000</v>
      </c>
      <c r="G342" s="2">
        <v>606000000</v>
      </c>
      <c r="H342" t="s">
        <v>12</v>
      </c>
      <c r="I342" t="s">
        <v>12</v>
      </c>
      <c r="J342" t="s">
        <v>13</v>
      </c>
      <c r="K342" t="s">
        <v>164</v>
      </c>
    </row>
    <row r="343" spans="1:11" x14ac:dyDescent="0.2">
      <c r="A343">
        <v>369</v>
      </c>
      <c r="B343" t="s">
        <v>163</v>
      </c>
      <c r="C343" t="s">
        <v>17</v>
      </c>
      <c r="D343" s="1">
        <v>42643</v>
      </c>
      <c r="E343" s="2">
        <v>5259000000</v>
      </c>
      <c r="F343" s="2">
        <v>3642000000</v>
      </c>
      <c r="G343" s="2">
        <v>638000000</v>
      </c>
      <c r="H343" t="s">
        <v>12</v>
      </c>
      <c r="I343" t="s">
        <v>12</v>
      </c>
      <c r="J343" t="s">
        <v>13</v>
      </c>
      <c r="K343" t="s">
        <v>164</v>
      </c>
    </row>
    <row r="344" spans="1:11" x14ac:dyDescent="0.2">
      <c r="A344">
        <v>370</v>
      </c>
      <c r="B344" t="s">
        <v>165</v>
      </c>
      <c r="C344" t="s">
        <v>11</v>
      </c>
      <c r="D344" s="1">
        <v>41578</v>
      </c>
      <c r="E344" s="2">
        <v>1587725000</v>
      </c>
      <c r="F344" s="2">
        <v>560917000</v>
      </c>
      <c r="G344" s="2">
        <v>610735000</v>
      </c>
      <c r="H344" s="2">
        <v>58827000</v>
      </c>
      <c r="I344" s="2">
        <v>30239000</v>
      </c>
      <c r="J344" t="s">
        <v>25</v>
      </c>
      <c r="K344" t="s">
        <v>166</v>
      </c>
    </row>
    <row r="345" spans="1:11" x14ac:dyDescent="0.2">
      <c r="A345">
        <v>371</v>
      </c>
      <c r="B345" t="s">
        <v>165</v>
      </c>
      <c r="C345" t="s">
        <v>15</v>
      </c>
      <c r="D345" s="1">
        <v>41943</v>
      </c>
      <c r="E345" s="2">
        <v>1717776000</v>
      </c>
      <c r="F345" s="2">
        <v>626206000</v>
      </c>
      <c r="G345" s="2">
        <v>683115000</v>
      </c>
      <c r="H345" s="2">
        <v>66259000</v>
      </c>
      <c r="I345" s="2">
        <v>35710000</v>
      </c>
      <c r="J345" t="s">
        <v>25</v>
      </c>
      <c r="K345" t="s">
        <v>166</v>
      </c>
    </row>
    <row r="346" spans="1:11" x14ac:dyDescent="0.2">
      <c r="A346">
        <v>372</v>
      </c>
      <c r="B346" t="s">
        <v>165</v>
      </c>
      <c r="C346" t="s">
        <v>16</v>
      </c>
      <c r="D346" s="1">
        <v>42308</v>
      </c>
      <c r="E346" s="2">
        <v>1797060000</v>
      </c>
      <c r="F346" s="2">
        <v>726798000</v>
      </c>
      <c r="G346" s="2">
        <v>712543000</v>
      </c>
      <c r="H346" s="2">
        <v>69589000</v>
      </c>
      <c r="I346" s="2">
        <v>51459000</v>
      </c>
      <c r="J346" t="s">
        <v>25</v>
      </c>
      <c r="K346" t="s">
        <v>166</v>
      </c>
    </row>
    <row r="347" spans="1:11" x14ac:dyDescent="0.2">
      <c r="A347">
        <v>373</v>
      </c>
      <c r="B347" t="s">
        <v>165</v>
      </c>
      <c r="C347" t="s">
        <v>17</v>
      </c>
      <c r="D347" s="1">
        <v>42674</v>
      </c>
      <c r="E347" s="2">
        <v>1966814000</v>
      </c>
      <c r="F347" s="2">
        <v>793735000</v>
      </c>
      <c r="G347" s="2">
        <v>722798000</v>
      </c>
      <c r="H347" s="2">
        <v>65411000</v>
      </c>
      <c r="I347" s="2">
        <v>60790000</v>
      </c>
      <c r="J347" t="s">
        <v>25</v>
      </c>
      <c r="K347" t="s">
        <v>166</v>
      </c>
    </row>
    <row r="348" spans="1:11" x14ac:dyDescent="0.2">
      <c r="A348">
        <v>374</v>
      </c>
      <c r="B348" t="s">
        <v>167</v>
      </c>
      <c r="C348" t="s">
        <v>11</v>
      </c>
      <c r="D348" s="1">
        <v>41518</v>
      </c>
      <c r="E348" s="2">
        <v>105156000000</v>
      </c>
      <c r="F348" s="2">
        <v>91948000000</v>
      </c>
      <c r="G348" s="2">
        <v>10104000000</v>
      </c>
      <c r="H348" t="s">
        <v>12</v>
      </c>
      <c r="I348" t="s">
        <v>12</v>
      </c>
      <c r="J348" t="s">
        <v>36</v>
      </c>
      <c r="K348" t="s">
        <v>168</v>
      </c>
    </row>
    <row r="349" spans="1:11" x14ac:dyDescent="0.2">
      <c r="A349">
        <v>375</v>
      </c>
      <c r="B349" t="s">
        <v>167</v>
      </c>
      <c r="C349" t="s">
        <v>15</v>
      </c>
      <c r="D349" s="1">
        <v>41882</v>
      </c>
      <c r="E349" s="2">
        <v>112640000000</v>
      </c>
      <c r="F349" s="2">
        <v>98458000000</v>
      </c>
      <c r="G349" s="2">
        <v>10899000000</v>
      </c>
      <c r="H349" t="s">
        <v>12</v>
      </c>
      <c r="I349" t="s">
        <v>12</v>
      </c>
      <c r="J349" t="s">
        <v>36</v>
      </c>
      <c r="K349" t="s">
        <v>168</v>
      </c>
    </row>
    <row r="350" spans="1:11" x14ac:dyDescent="0.2">
      <c r="A350">
        <v>376</v>
      </c>
      <c r="B350" t="s">
        <v>167</v>
      </c>
      <c r="C350" t="s">
        <v>16</v>
      </c>
      <c r="D350" s="1">
        <v>42246</v>
      </c>
      <c r="E350" s="2">
        <v>116199000000</v>
      </c>
      <c r="F350" s="2">
        <v>101065000000</v>
      </c>
      <c r="G350" s="2">
        <v>11445000000</v>
      </c>
      <c r="H350" t="s">
        <v>12</v>
      </c>
      <c r="I350" t="s">
        <v>12</v>
      </c>
      <c r="J350" t="s">
        <v>36</v>
      </c>
      <c r="K350" t="s">
        <v>168</v>
      </c>
    </row>
    <row r="351" spans="1:11" x14ac:dyDescent="0.2">
      <c r="A351">
        <v>377</v>
      </c>
      <c r="B351" t="s">
        <v>167</v>
      </c>
      <c r="C351" t="s">
        <v>17</v>
      </c>
      <c r="D351" s="1">
        <v>42610</v>
      </c>
      <c r="E351" s="2">
        <v>118719000000</v>
      </c>
      <c r="F351" s="2">
        <v>102901000000</v>
      </c>
      <c r="G351" s="2">
        <v>12068000000</v>
      </c>
      <c r="H351" t="s">
        <v>12</v>
      </c>
      <c r="I351" t="s">
        <v>12</v>
      </c>
      <c r="J351" t="s">
        <v>36</v>
      </c>
      <c r="K351" t="s">
        <v>168</v>
      </c>
    </row>
    <row r="352" spans="1:11" x14ac:dyDescent="0.2">
      <c r="A352">
        <v>378</v>
      </c>
      <c r="B352" t="s">
        <v>169</v>
      </c>
      <c r="C352" t="s">
        <v>11</v>
      </c>
      <c r="D352" s="1">
        <v>37802</v>
      </c>
      <c r="E352" s="2">
        <v>1577000</v>
      </c>
      <c r="F352" s="2">
        <v>258000</v>
      </c>
      <c r="G352" s="2">
        <v>2410000</v>
      </c>
      <c r="H352" s="2">
        <v>65000</v>
      </c>
      <c r="I352" t="s">
        <v>12</v>
      </c>
      <c r="J352" t="s">
        <v>36</v>
      </c>
      <c r="K352" t="s">
        <v>170</v>
      </c>
    </row>
    <row r="353" spans="1:11" x14ac:dyDescent="0.2">
      <c r="A353">
        <v>379</v>
      </c>
      <c r="B353" t="s">
        <v>169</v>
      </c>
      <c r="C353" t="s">
        <v>15</v>
      </c>
      <c r="D353" s="1">
        <v>38168</v>
      </c>
      <c r="E353" s="2">
        <v>1514000</v>
      </c>
      <c r="F353" s="2">
        <v>142000</v>
      </c>
      <c r="G353" s="2">
        <v>3940000</v>
      </c>
      <c r="H353" s="2">
        <v>30000</v>
      </c>
      <c r="I353" s="2">
        <v>163000</v>
      </c>
      <c r="J353" t="s">
        <v>36</v>
      </c>
      <c r="K353" t="s">
        <v>170</v>
      </c>
    </row>
    <row r="354" spans="1:11" x14ac:dyDescent="0.2">
      <c r="A354">
        <v>380</v>
      </c>
      <c r="B354" t="s">
        <v>169</v>
      </c>
      <c r="C354" t="s">
        <v>16</v>
      </c>
      <c r="D354" s="1">
        <v>38776</v>
      </c>
      <c r="E354" s="2">
        <v>79562000</v>
      </c>
      <c r="F354" s="2">
        <v>75508000</v>
      </c>
      <c r="G354" s="2">
        <v>15359000</v>
      </c>
      <c r="H354" t="s">
        <v>12</v>
      </c>
      <c r="I354" t="s">
        <v>12</v>
      </c>
      <c r="J354" t="s">
        <v>36</v>
      </c>
      <c r="K354" t="s">
        <v>170</v>
      </c>
    </row>
    <row r="355" spans="1:11" x14ac:dyDescent="0.2">
      <c r="A355">
        <v>381</v>
      </c>
      <c r="B355" t="s">
        <v>169</v>
      </c>
      <c r="C355" t="s">
        <v>17</v>
      </c>
      <c r="D355" s="1">
        <v>39141</v>
      </c>
      <c r="E355" s="2">
        <v>99642000</v>
      </c>
      <c r="F355" s="2">
        <v>84477000</v>
      </c>
      <c r="G355" s="2">
        <v>25853000</v>
      </c>
      <c r="H355" t="s">
        <v>12</v>
      </c>
      <c r="I355" t="s">
        <v>12</v>
      </c>
      <c r="J355" t="s">
        <v>36</v>
      </c>
      <c r="K355" t="s">
        <v>170</v>
      </c>
    </row>
    <row r="356" spans="1:11" x14ac:dyDescent="0.2">
      <c r="A356">
        <v>382</v>
      </c>
      <c r="B356" t="s">
        <v>171</v>
      </c>
      <c r="C356" t="s">
        <v>11</v>
      </c>
      <c r="D356" s="1">
        <v>41483</v>
      </c>
      <c r="E356" s="2">
        <v>8052000000</v>
      </c>
      <c r="F356" s="2">
        <v>5140000000</v>
      </c>
      <c r="G356" s="2">
        <v>1653000000</v>
      </c>
      <c r="H356" s="2">
        <v>128000000</v>
      </c>
      <c r="I356" t="s">
        <v>12</v>
      </c>
      <c r="J356" t="s">
        <v>36</v>
      </c>
      <c r="K356" t="s">
        <v>124</v>
      </c>
    </row>
    <row r="357" spans="1:11" x14ac:dyDescent="0.2">
      <c r="A357">
        <v>383</v>
      </c>
      <c r="B357" t="s">
        <v>171</v>
      </c>
      <c r="C357" t="s">
        <v>15</v>
      </c>
      <c r="D357" s="1">
        <v>41854</v>
      </c>
      <c r="E357" s="2">
        <v>8268000000</v>
      </c>
      <c r="F357" s="2">
        <v>5297000000</v>
      </c>
      <c r="G357" s="2">
        <v>1527000000</v>
      </c>
      <c r="H357" s="2">
        <v>122000000</v>
      </c>
      <c r="I357" t="s">
        <v>12</v>
      </c>
      <c r="J357" t="s">
        <v>36</v>
      </c>
      <c r="K357" t="s">
        <v>124</v>
      </c>
    </row>
    <row r="358" spans="1:11" x14ac:dyDescent="0.2">
      <c r="A358">
        <v>384</v>
      </c>
      <c r="B358" t="s">
        <v>171</v>
      </c>
      <c r="C358" t="s">
        <v>16</v>
      </c>
      <c r="D358" s="1">
        <v>42218</v>
      </c>
      <c r="E358" s="2">
        <v>8082000000</v>
      </c>
      <c r="F358" s="2">
        <v>5300000000</v>
      </c>
      <c r="G358" s="2">
        <v>1509000000</v>
      </c>
      <c r="H358" s="2">
        <v>117000000</v>
      </c>
      <c r="I358" t="s">
        <v>12</v>
      </c>
      <c r="J358" t="s">
        <v>36</v>
      </c>
      <c r="K358" t="s">
        <v>124</v>
      </c>
    </row>
    <row r="359" spans="1:11" x14ac:dyDescent="0.2">
      <c r="A359">
        <v>385</v>
      </c>
      <c r="B359" t="s">
        <v>171</v>
      </c>
      <c r="C359" t="s">
        <v>17</v>
      </c>
      <c r="D359" s="1">
        <v>42582</v>
      </c>
      <c r="E359" s="2">
        <v>7961000000</v>
      </c>
      <c r="F359" s="2">
        <v>5181000000</v>
      </c>
      <c r="G359" s="2">
        <v>1665000000</v>
      </c>
      <c r="H359" s="2">
        <v>124000000</v>
      </c>
      <c r="I359" t="s">
        <v>12</v>
      </c>
      <c r="J359" t="s">
        <v>36</v>
      </c>
      <c r="K359" t="s">
        <v>124</v>
      </c>
    </row>
    <row r="360" spans="1:11" x14ac:dyDescent="0.2">
      <c r="A360">
        <v>386</v>
      </c>
      <c r="B360" t="s">
        <v>172</v>
      </c>
      <c r="C360" t="s">
        <v>11</v>
      </c>
      <c r="D360" s="1">
        <v>41305</v>
      </c>
      <c r="E360" s="2">
        <v>3050195000</v>
      </c>
      <c r="F360" s="2">
        <v>683579000</v>
      </c>
      <c r="G360" s="2">
        <v>2047847000</v>
      </c>
      <c r="H360" s="2">
        <v>429479000</v>
      </c>
      <c r="I360" t="s">
        <v>12</v>
      </c>
      <c r="J360" t="s">
        <v>22</v>
      </c>
      <c r="K360" t="s">
        <v>57</v>
      </c>
    </row>
    <row r="361" spans="1:11" x14ac:dyDescent="0.2">
      <c r="A361">
        <v>387</v>
      </c>
      <c r="B361" t="s">
        <v>172</v>
      </c>
      <c r="C361" t="s">
        <v>15</v>
      </c>
      <c r="D361" s="1">
        <v>41670</v>
      </c>
      <c r="E361" s="2">
        <v>4071003000</v>
      </c>
      <c r="F361" s="2">
        <v>968428000</v>
      </c>
      <c r="G361" s="2">
        <v>2764851000</v>
      </c>
      <c r="H361" s="2">
        <v>623798000</v>
      </c>
      <c r="I361" t="s">
        <v>12</v>
      </c>
      <c r="J361" t="s">
        <v>22</v>
      </c>
      <c r="K361" t="s">
        <v>57</v>
      </c>
    </row>
    <row r="362" spans="1:11" x14ac:dyDescent="0.2">
      <c r="A362">
        <v>388</v>
      </c>
      <c r="B362" t="s">
        <v>172</v>
      </c>
      <c r="C362" t="s">
        <v>16</v>
      </c>
      <c r="D362" s="1">
        <v>42035</v>
      </c>
      <c r="E362" s="2">
        <v>5373586000</v>
      </c>
      <c r="F362" s="2">
        <v>1289270000</v>
      </c>
      <c r="G362" s="2">
        <v>3437032000</v>
      </c>
      <c r="H362" s="2">
        <v>792917000</v>
      </c>
      <c r="I362" t="s">
        <v>12</v>
      </c>
      <c r="J362" t="s">
        <v>22</v>
      </c>
      <c r="K362" t="s">
        <v>57</v>
      </c>
    </row>
    <row r="363" spans="1:11" x14ac:dyDescent="0.2">
      <c r="A363">
        <v>389</v>
      </c>
      <c r="B363" t="s">
        <v>172</v>
      </c>
      <c r="C363" t="s">
        <v>17</v>
      </c>
      <c r="D363" s="1">
        <v>42400</v>
      </c>
      <c r="E363" s="2">
        <v>6667216000</v>
      </c>
      <c r="F363" s="2">
        <v>1654548000</v>
      </c>
      <c r="G363" s="2">
        <v>3951445000</v>
      </c>
      <c r="H363" s="2">
        <v>946300000</v>
      </c>
      <c r="I363" t="s">
        <v>12</v>
      </c>
      <c r="J363" t="s">
        <v>22</v>
      </c>
      <c r="K363" t="s">
        <v>57</v>
      </c>
    </row>
    <row r="364" spans="1:11" x14ac:dyDescent="0.2">
      <c r="A364">
        <v>390</v>
      </c>
      <c r="B364" t="s">
        <v>173</v>
      </c>
      <c r="C364" t="s">
        <v>11</v>
      </c>
      <c r="D364" s="1">
        <v>41482</v>
      </c>
      <c r="E364" s="2">
        <v>48607000000</v>
      </c>
      <c r="F364" s="2">
        <v>19167000000</v>
      </c>
      <c r="G364" s="2">
        <v>11802000000</v>
      </c>
      <c r="H364" s="2">
        <v>5942000000</v>
      </c>
      <c r="I364" s="2">
        <v>395000000</v>
      </c>
      <c r="J364" t="s">
        <v>22</v>
      </c>
      <c r="K364" t="s">
        <v>174</v>
      </c>
    </row>
    <row r="365" spans="1:11" x14ac:dyDescent="0.2">
      <c r="A365">
        <v>391</v>
      </c>
      <c r="B365" t="s">
        <v>173</v>
      </c>
      <c r="C365" t="s">
        <v>15</v>
      </c>
      <c r="D365" s="1">
        <v>41846</v>
      </c>
      <c r="E365" s="2">
        <v>47142000000</v>
      </c>
      <c r="F365" s="2">
        <v>19373000000</v>
      </c>
      <c r="G365" s="2">
        <v>11437000000</v>
      </c>
      <c r="H365" s="2">
        <v>6294000000</v>
      </c>
      <c r="I365" s="2">
        <v>275000000</v>
      </c>
      <c r="J365" t="s">
        <v>22</v>
      </c>
      <c r="K365" t="s">
        <v>174</v>
      </c>
    </row>
    <row r="366" spans="1:11" x14ac:dyDescent="0.2">
      <c r="A366">
        <v>392</v>
      </c>
      <c r="B366" t="s">
        <v>173</v>
      </c>
      <c r="C366" t="s">
        <v>16</v>
      </c>
      <c r="D366" s="1">
        <v>42210</v>
      </c>
      <c r="E366" s="2">
        <v>49161000000</v>
      </c>
      <c r="F366" s="2">
        <v>19480000000</v>
      </c>
      <c r="G366" s="2">
        <v>11861000000</v>
      </c>
      <c r="H366" s="2">
        <v>6207000000</v>
      </c>
      <c r="I366" s="2">
        <v>359000000</v>
      </c>
      <c r="J366" t="s">
        <v>22</v>
      </c>
      <c r="K366" t="s">
        <v>174</v>
      </c>
    </row>
    <row r="367" spans="1:11" x14ac:dyDescent="0.2">
      <c r="A367">
        <v>393</v>
      </c>
      <c r="B367" t="s">
        <v>173</v>
      </c>
      <c r="C367" t="s">
        <v>17</v>
      </c>
      <c r="D367" s="1">
        <v>42581</v>
      </c>
      <c r="E367" s="2">
        <v>49247000000</v>
      </c>
      <c r="F367" s="2">
        <v>18287000000</v>
      </c>
      <c r="G367" s="2">
        <v>11433000000</v>
      </c>
      <c r="H367" s="2">
        <v>6296000000</v>
      </c>
      <c r="I367" s="2">
        <v>303000000</v>
      </c>
      <c r="J367" t="s">
        <v>22</v>
      </c>
      <c r="K367" t="s">
        <v>174</v>
      </c>
    </row>
    <row r="368" spans="1:11" x14ac:dyDescent="0.2">
      <c r="A368">
        <v>394</v>
      </c>
      <c r="B368" t="s">
        <v>175</v>
      </c>
      <c r="C368" t="s">
        <v>11</v>
      </c>
      <c r="D368" s="1">
        <v>42097</v>
      </c>
      <c r="E368" s="2">
        <v>4069746000</v>
      </c>
      <c r="F368" s="2">
        <v>3282301000</v>
      </c>
      <c r="G368" s="2">
        <v>194207000</v>
      </c>
      <c r="H368" t="s">
        <v>12</v>
      </c>
      <c r="I368" s="2">
        <v>137058000</v>
      </c>
      <c r="J368" t="s">
        <v>22</v>
      </c>
      <c r="K368" t="s">
        <v>176</v>
      </c>
    </row>
    <row r="369" spans="1:11" x14ac:dyDescent="0.2">
      <c r="A369">
        <v>395</v>
      </c>
      <c r="B369" t="s">
        <v>175</v>
      </c>
      <c r="C369" t="s">
        <v>15</v>
      </c>
      <c r="D369" s="1">
        <v>42461</v>
      </c>
      <c r="E369" s="2">
        <v>4250447000</v>
      </c>
      <c r="F369" s="2">
        <v>3575631000</v>
      </c>
      <c r="G369" s="2">
        <v>187244000</v>
      </c>
      <c r="H369" t="s">
        <v>12</v>
      </c>
      <c r="I369" s="2">
        <v>182242000</v>
      </c>
      <c r="J369" t="s">
        <v>22</v>
      </c>
      <c r="K369" t="s">
        <v>176</v>
      </c>
    </row>
    <row r="370" spans="1:11" x14ac:dyDescent="0.2">
      <c r="A370">
        <v>396</v>
      </c>
      <c r="B370" t="s">
        <v>177</v>
      </c>
      <c r="C370" t="s">
        <v>11</v>
      </c>
      <c r="D370" s="1">
        <v>41639</v>
      </c>
      <c r="E370" s="2">
        <v>12026000000</v>
      </c>
      <c r="F370" s="2">
        <v>3931000000</v>
      </c>
      <c r="G370" s="2">
        <v>3518000000</v>
      </c>
      <c r="H370" t="s">
        <v>12</v>
      </c>
      <c r="I370" s="2">
        <v>1104000000</v>
      </c>
      <c r="J370" t="s">
        <v>13</v>
      </c>
      <c r="K370" t="s">
        <v>178</v>
      </c>
    </row>
    <row r="371" spans="1:11" x14ac:dyDescent="0.2">
      <c r="A371">
        <v>397</v>
      </c>
      <c r="B371" t="s">
        <v>177</v>
      </c>
      <c r="C371" t="s">
        <v>15</v>
      </c>
      <c r="D371" s="1">
        <v>41999</v>
      </c>
      <c r="E371" s="2">
        <v>12669000000</v>
      </c>
      <c r="F371" s="2">
        <v>4100000000</v>
      </c>
      <c r="G371" s="2">
        <v>3805000000</v>
      </c>
      <c r="H371" t="s">
        <v>12</v>
      </c>
      <c r="I371" s="2">
        <v>1151000000</v>
      </c>
      <c r="J371" t="s">
        <v>13</v>
      </c>
      <c r="K371" t="s">
        <v>178</v>
      </c>
    </row>
    <row r="372" spans="1:11" x14ac:dyDescent="0.2">
      <c r="A372">
        <v>398</v>
      </c>
      <c r="B372" t="s">
        <v>177</v>
      </c>
      <c r="C372" t="s">
        <v>16</v>
      </c>
      <c r="D372" s="1">
        <v>42363</v>
      </c>
      <c r="E372" s="2">
        <v>11811000000</v>
      </c>
      <c r="F372" s="2">
        <v>3293000000</v>
      </c>
      <c r="G372" s="2">
        <v>3726000000</v>
      </c>
      <c r="H372" t="s">
        <v>12</v>
      </c>
      <c r="I372" s="2">
        <v>1208000000</v>
      </c>
      <c r="J372" t="s">
        <v>13</v>
      </c>
      <c r="K372" t="s">
        <v>178</v>
      </c>
    </row>
    <row r="373" spans="1:11" x14ac:dyDescent="0.2">
      <c r="A373">
        <v>399</v>
      </c>
      <c r="B373" t="s">
        <v>177</v>
      </c>
      <c r="C373" t="s">
        <v>17</v>
      </c>
      <c r="D373" s="1">
        <v>42734</v>
      </c>
      <c r="E373" s="2">
        <v>11069000000</v>
      </c>
      <c r="F373" s="2">
        <v>2782000000</v>
      </c>
      <c r="G373" s="2">
        <v>3597000000</v>
      </c>
      <c r="H373" t="s">
        <v>12</v>
      </c>
      <c r="I373" s="2">
        <v>1301000000</v>
      </c>
      <c r="J373" t="s">
        <v>13</v>
      </c>
      <c r="K373" t="s">
        <v>178</v>
      </c>
    </row>
    <row r="374" spans="1:11" x14ac:dyDescent="0.2">
      <c r="A374">
        <v>400</v>
      </c>
      <c r="B374" t="s">
        <v>179</v>
      </c>
      <c r="C374" t="s">
        <v>11</v>
      </c>
      <c r="D374" s="1">
        <v>41425</v>
      </c>
      <c r="E374" s="2">
        <v>4245964000</v>
      </c>
      <c r="F374" s="2">
        <v>2492655000</v>
      </c>
      <c r="G374" s="2">
        <v>1187331000</v>
      </c>
      <c r="H374" t="s">
        <v>12</v>
      </c>
      <c r="I374" t="s">
        <v>12</v>
      </c>
      <c r="J374" t="s">
        <v>13</v>
      </c>
      <c r="K374" t="s">
        <v>180</v>
      </c>
    </row>
    <row r="375" spans="1:11" x14ac:dyDescent="0.2">
      <c r="A375">
        <v>401</v>
      </c>
      <c r="B375" t="s">
        <v>179</v>
      </c>
      <c r="C375" t="s">
        <v>15</v>
      </c>
      <c r="D375" s="1">
        <v>41790</v>
      </c>
      <c r="E375" s="2">
        <v>4193844000</v>
      </c>
      <c r="F375" s="2">
        <v>2444085000</v>
      </c>
      <c r="G375" s="2">
        <v>1147039000</v>
      </c>
      <c r="H375" t="s">
        <v>12</v>
      </c>
      <c r="I375" t="s">
        <v>12</v>
      </c>
      <c r="J375" t="s">
        <v>13</v>
      </c>
      <c r="K375" t="s">
        <v>180</v>
      </c>
    </row>
    <row r="376" spans="1:11" x14ac:dyDescent="0.2">
      <c r="A376">
        <v>402</v>
      </c>
      <c r="B376" t="s">
        <v>179</v>
      </c>
      <c r="C376" t="s">
        <v>16</v>
      </c>
      <c r="D376" s="1">
        <v>42155</v>
      </c>
      <c r="E376" s="2">
        <v>4476886000</v>
      </c>
      <c r="F376" s="2">
        <v>2555549000</v>
      </c>
      <c r="G376" s="2">
        <v>1224930000</v>
      </c>
      <c r="H376" t="s">
        <v>12</v>
      </c>
      <c r="I376" t="s">
        <v>12</v>
      </c>
      <c r="J376" t="s">
        <v>13</v>
      </c>
      <c r="K376" t="s">
        <v>180</v>
      </c>
    </row>
    <row r="377" spans="1:11" x14ac:dyDescent="0.2">
      <c r="A377">
        <v>403</v>
      </c>
      <c r="B377" t="s">
        <v>179</v>
      </c>
      <c r="C377" t="s">
        <v>17</v>
      </c>
      <c r="D377" s="1">
        <v>42521</v>
      </c>
      <c r="E377" s="2">
        <v>4905458000</v>
      </c>
      <c r="F377" s="2">
        <v>2775588000</v>
      </c>
      <c r="G377" s="2">
        <v>1348122000</v>
      </c>
      <c r="H377" t="s">
        <v>12</v>
      </c>
      <c r="I377" t="s">
        <v>12</v>
      </c>
      <c r="J377" t="s">
        <v>13</v>
      </c>
      <c r="K377" t="s">
        <v>180</v>
      </c>
    </row>
    <row r="378" spans="1:11" x14ac:dyDescent="0.2">
      <c r="A378">
        <v>404</v>
      </c>
      <c r="B378" t="s">
        <v>181</v>
      </c>
      <c r="C378" t="s">
        <v>11</v>
      </c>
      <c r="D378" s="1">
        <v>41274</v>
      </c>
      <c r="E378" s="2">
        <v>18376000000</v>
      </c>
      <c r="F378" s="2">
        <v>7639000000</v>
      </c>
      <c r="G378" s="2">
        <v>3244000000</v>
      </c>
      <c r="H378" t="s">
        <v>12</v>
      </c>
      <c r="I378" s="2">
        <v>4780000000</v>
      </c>
      <c r="J378" t="s">
        <v>182</v>
      </c>
      <c r="K378" t="s">
        <v>183</v>
      </c>
    </row>
    <row r="379" spans="1:11" x14ac:dyDescent="0.2">
      <c r="A379">
        <v>405</v>
      </c>
      <c r="B379" t="s">
        <v>181</v>
      </c>
      <c r="C379" t="s">
        <v>15</v>
      </c>
      <c r="D379" s="1">
        <v>41639</v>
      </c>
      <c r="E379" s="2">
        <v>18095000000</v>
      </c>
      <c r="F379" s="2">
        <v>7507000000</v>
      </c>
      <c r="G379" s="2">
        <v>3502000000</v>
      </c>
      <c r="H379" t="s">
        <v>12</v>
      </c>
      <c r="I379" s="2">
        <v>4541000000</v>
      </c>
      <c r="J379" t="s">
        <v>182</v>
      </c>
      <c r="K379" t="s">
        <v>183</v>
      </c>
    </row>
    <row r="380" spans="1:11" x14ac:dyDescent="0.2">
      <c r="A380">
        <v>406</v>
      </c>
      <c r="B380" t="s">
        <v>181</v>
      </c>
      <c r="C380" t="s">
        <v>16</v>
      </c>
      <c r="D380" s="1">
        <v>42004</v>
      </c>
      <c r="E380" s="2">
        <v>18031000000</v>
      </c>
      <c r="F380" s="2">
        <v>7846000000</v>
      </c>
      <c r="G380" s="2">
        <v>3347000000</v>
      </c>
      <c r="H380" t="s">
        <v>12</v>
      </c>
      <c r="I380" s="2">
        <v>4428000000</v>
      </c>
      <c r="J380" t="s">
        <v>182</v>
      </c>
      <c r="K380" t="s">
        <v>183</v>
      </c>
    </row>
    <row r="381" spans="1:11" x14ac:dyDescent="0.2">
      <c r="A381">
        <v>407</v>
      </c>
      <c r="B381" t="s">
        <v>181</v>
      </c>
      <c r="C381" t="s">
        <v>17</v>
      </c>
      <c r="D381" s="1">
        <v>42369</v>
      </c>
      <c r="E381" s="2">
        <v>17900000000</v>
      </c>
      <c r="F381" s="2">
        <v>7778000000</v>
      </c>
      <c r="G381" s="2">
        <v>3328000000</v>
      </c>
      <c r="H381" t="s">
        <v>12</v>
      </c>
      <c r="I381" s="2">
        <v>4189000000</v>
      </c>
      <c r="J381" t="s">
        <v>182</v>
      </c>
      <c r="K381" t="s">
        <v>183</v>
      </c>
    </row>
    <row r="382" spans="1:11" x14ac:dyDescent="0.2">
      <c r="A382">
        <v>408</v>
      </c>
      <c r="B382" t="s">
        <v>184</v>
      </c>
      <c r="C382" t="s">
        <v>11</v>
      </c>
      <c r="D382" s="1">
        <v>41274</v>
      </c>
      <c r="E382" s="2">
        <v>7346472000</v>
      </c>
      <c r="F382" s="2">
        <v>4278241000</v>
      </c>
      <c r="G382" s="2">
        <v>1557646000</v>
      </c>
      <c r="H382" t="s">
        <v>12</v>
      </c>
      <c r="I382" s="2">
        <v>149089000</v>
      </c>
      <c r="J382" t="s">
        <v>22</v>
      </c>
      <c r="K382" t="s">
        <v>176</v>
      </c>
    </row>
    <row r="383" spans="1:11" x14ac:dyDescent="0.2">
      <c r="A383">
        <v>409</v>
      </c>
      <c r="B383" t="s">
        <v>184</v>
      </c>
      <c r="C383" t="s">
        <v>15</v>
      </c>
      <c r="D383" s="1">
        <v>41639</v>
      </c>
      <c r="E383" s="2">
        <v>8843200000</v>
      </c>
      <c r="F383" s="2">
        <v>5265500000</v>
      </c>
      <c r="G383" s="2">
        <v>1727600000</v>
      </c>
      <c r="H383" t="s">
        <v>12</v>
      </c>
      <c r="I383" s="2">
        <v>172200000</v>
      </c>
      <c r="J383" t="s">
        <v>22</v>
      </c>
      <c r="K383" t="s">
        <v>176</v>
      </c>
    </row>
    <row r="384" spans="1:11" x14ac:dyDescent="0.2">
      <c r="A384">
        <v>410</v>
      </c>
      <c r="B384" t="s">
        <v>184</v>
      </c>
      <c r="C384" t="s">
        <v>16</v>
      </c>
      <c r="D384" s="1">
        <v>42004</v>
      </c>
      <c r="E384" s="2">
        <v>10262700000</v>
      </c>
      <c r="F384" s="2">
        <v>6141100000</v>
      </c>
      <c r="G384" s="2">
        <v>2037000000</v>
      </c>
      <c r="H384" t="s">
        <v>12</v>
      </c>
      <c r="I384" s="2">
        <v>199700000</v>
      </c>
      <c r="J384" t="s">
        <v>22</v>
      </c>
      <c r="K384" t="s">
        <v>176</v>
      </c>
    </row>
    <row r="385" spans="1:11" x14ac:dyDescent="0.2">
      <c r="A385">
        <v>411</v>
      </c>
      <c r="B385" t="s">
        <v>184</v>
      </c>
      <c r="C385" t="s">
        <v>17</v>
      </c>
      <c r="D385" s="1">
        <v>42369</v>
      </c>
      <c r="E385" s="2">
        <v>12416000000</v>
      </c>
      <c r="F385" s="2">
        <v>7440200000</v>
      </c>
      <c r="G385" s="2">
        <v>2508600000</v>
      </c>
      <c r="H385" t="s">
        <v>12</v>
      </c>
      <c r="I385" s="2">
        <v>325200000</v>
      </c>
      <c r="J385" t="s">
        <v>22</v>
      </c>
      <c r="K385" t="s">
        <v>176</v>
      </c>
    </row>
    <row r="386" spans="1:11" x14ac:dyDescent="0.2">
      <c r="A386">
        <v>412</v>
      </c>
      <c r="B386" t="s">
        <v>185</v>
      </c>
      <c r="C386" t="s">
        <v>11</v>
      </c>
      <c r="D386" s="1">
        <v>41639</v>
      </c>
      <c r="E386" s="2">
        <v>2918434000</v>
      </c>
      <c r="F386" s="2">
        <v>502795000</v>
      </c>
      <c r="G386" s="2">
        <v>1476916000</v>
      </c>
      <c r="H386" s="2">
        <v>516338000</v>
      </c>
      <c r="I386" s="2">
        <v>41668000</v>
      </c>
      <c r="J386" t="s">
        <v>22</v>
      </c>
      <c r="K386" t="s">
        <v>57</v>
      </c>
    </row>
    <row r="387" spans="1:11" x14ac:dyDescent="0.2">
      <c r="A387">
        <v>413</v>
      </c>
      <c r="B387" t="s">
        <v>185</v>
      </c>
      <c r="C387" t="s">
        <v>15</v>
      </c>
      <c r="D387" s="1">
        <v>42004</v>
      </c>
      <c r="E387" s="2">
        <v>3142856000</v>
      </c>
      <c r="F387" s="2">
        <v>620219000</v>
      </c>
      <c r="G387" s="2">
        <v>1600187000</v>
      </c>
      <c r="H387" s="2">
        <v>553817000</v>
      </c>
      <c r="I387" s="2">
        <v>39577000</v>
      </c>
      <c r="J387" t="s">
        <v>22</v>
      </c>
      <c r="K387" t="s">
        <v>57</v>
      </c>
    </row>
    <row r="388" spans="1:11" x14ac:dyDescent="0.2">
      <c r="A388">
        <v>414</v>
      </c>
      <c r="B388" t="s">
        <v>185</v>
      </c>
      <c r="C388" t="s">
        <v>16</v>
      </c>
      <c r="D388" s="1">
        <v>42369</v>
      </c>
      <c r="E388" s="2">
        <v>3275594000</v>
      </c>
      <c r="F388" s="2">
        <v>614364000</v>
      </c>
      <c r="G388" s="2">
        <v>1538027000</v>
      </c>
      <c r="H388" s="2">
        <v>563975000</v>
      </c>
      <c r="I388" s="2">
        <v>41595000</v>
      </c>
      <c r="J388" t="s">
        <v>22</v>
      </c>
      <c r="K388" t="s">
        <v>57</v>
      </c>
    </row>
    <row r="389" spans="1:11" x14ac:dyDescent="0.2">
      <c r="A389">
        <v>415</v>
      </c>
      <c r="B389" t="s">
        <v>185</v>
      </c>
      <c r="C389" t="s">
        <v>17</v>
      </c>
      <c r="D389" s="1">
        <v>42735</v>
      </c>
      <c r="E389" s="2">
        <v>3418265000</v>
      </c>
      <c r="F389" s="2">
        <v>559541000</v>
      </c>
      <c r="G389" s="2">
        <v>1620006000</v>
      </c>
      <c r="H389" s="2">
        <v>489265000</v>
      </c>
      <c r="I389" s="2">
        <v>29173000</v>
      </c>
      <c r="J389" t="s">
        <v>22</v>
      </c>
      <c r="K389" t="s">
        <v>57</v>
      </c>
    </row>
    <row r="390" spans="1:11" x14ac:dyDescent="0.2">
      <c r="A390">
        <v>416</v>
      </c>
      <c r="B390" t="s">
        <v>186</v>
      </c>
      <c r="C390" t="s">
        <v>11</v>
      </c>
      <c r="D390" s="1">
        <v>41639</v>
      </c>
      <c r="E390" s="2">
        <v>126761000000</v>
      </c>
      <c r="F390" s="2">
        <v>102978000000</v>
      </c>
      <c r="G390" t="s">
        <v>12</v>
      </c>
      <c r="H390" t="s">
        <v>12</v>
      </c>
      <c r="I390" t="s">
        <v>12</v>
      </c>
      <c r="J390" t="s">
        <v>36</v>
      </c>
      <c r="K390" t="s">
        <v>187</v>
      </c>
    </row>
    <row r="391" spans="1:11" x14ac:dyDescent="0.2">
      <c r="A391">
        <v>417</v>
      </c>
      <c r="B391" t="s">
        <v>186</v>
      </c>
      <c r="C391" t="s">
        <v>15</v>
      </c>
      <c r="D391" s="1">
        <v>42004</v>
      </c>
      <c r="E391" s="2">
        <v>139367000000</v>
      </c>
      <c r="F391" s="2">
        <v>114000000000</v>
      </c>
      <c r="G391" t="s">
        <v>12</v>
      </c>
      <c r="H391" t="s">
        <v>12</v>
      </c>
      <c r="I391" t="s">
        <v>12</v>
      </c>
      <c r="J391" t="s">
        <v>36</v>
      </c>
      <c r="K391" t="s">
        <v>187</v>
      </c>
    </row>
    <row r="392" spans="1:11" x14ac:dyDescent="0.2">
      <c r="A392">
        <v>418</v>
      </c>
      <c r="B392" t="s">
        <v>186</v>
      </c>
      <c r="C392" t="s">
        <v>16</v>
      </c>
      <c r="D392" s="1">
        <v>42369</v>
      </c>
      <c r="E392" s="2">
        <v>153290000000</v>
      </c>
      <c r="F392" s="2">
        <v>126762000000</v>
      </c>
      <c r="G392" t="s">
        <v>12</v>
      </c>
      <c r="H392" t="s">
        <v>12</v>
      </c>
      <c r="I392" t="s">
        <v>12</v>
      </c>
      <c r="J392" t="s">
        <v>36</v>
      </c>
      <c r="K392" t="s">
        <v>187</v>
      </c>
    </row>
    <row r="393" spans="1:11" x14ac:dyDescent="0.2">
      <c r="A393">
        <v>419</v>
      </c>
      <c r="B393" t="s">
        <v>186</v>
      </c>
      <c r="C393" t="s">
        <v>17</v>
      </c>
      <c r="D393" s="1">
        <v>42735</v>
      </c>
      <c r="E393" s="2">
        <v>177526000000</v>
      </c>
      <c r="F393" s="2">
        <v>148669000000</v>
      </c>
      <c r="G393" t="s">
        <v>12</v>
      </c>
      <c r="H393" t="s">
        <v>12</v>
      </c>
      <c r="I393" t="s">
        <v>12</v>
      </c>
      <c r="J393" t="s">
        <v>36</v>
      </c>
      <c r="K393" t="s">
        <v>187</v>
      </c>
    </row>
    <row r="394" spans="1:11" x14ac:dyDescent="0.2">
      <c r="A394">
        <v>420</v>
      </c>
      <c r="B394" t="s">
        <v>188</v>
      </c>
      <c r="C394" t="s">
        <v>11</v>
      </c>
      <c r="D394" s="1">
        <v>41274</v>
      </c>
      <c r="E394" s="2">
        <v>230590000000</v>
      </c>
      <c r="F394" s="2">
        <v>163336000000</v>
      </c>
      <c r="G394" s="2">
        <v>17100000000</v>
      </c>
      <c r="H394" t="s">
        <v>12</v>
      </c>
      <c r="I394" s="2">
        <v>13413000000</v>
      </c>
      <c r="J394" t="s">
        <v>83</v>
      </c>
      <c r="K394" t="s">
        <v>144</v>
      </c>
    </row>
    <row r="395" spans="1:11" x14ac:dyDescent="0.2">
      <c r="A395">
        <v>421</v>
      </c>
      <c r="B395" t="s">
        <v>188</v>
      </c>
      <c r="C395" t="s">
        <v>15</v>
      </c>
      <c r="D395" s="1">
        <v>41639</v>
      </c>
      <c r="E395" s="2">
        <v>220156000000</v>
      </c>
      <c r="F395" s="2">
        <v>159323000000</v>
      </c>
      <c r="G395" s="2">
        <v>17573000000</v>
      </c>
      <c r="H395" t="s">
        <v>12</v>
      </c>
      <c r="I395" s="2">
        <v>14186000000</v>
      </c>
      <c r="J395" t="s">
        <v>83</v>
      </c>
      <c r="K395" t="s">
        <v>144</v>
      </c>
    </row>
    <row r="396" spans="1:11" x14ac:dyDescent="0.2">
      <c r="A396">
        <v>422</v>
      </c>
      <c r="B396" t="s">
        <v>188</v>
      </c>
      <c r="C396" t="s">
        <v>16</v>
      </c>
      <c r="D396" s="1">
        <v>42004</v>
      </c>
      <c r="E396" s="2">
        <v>200494000000</v>
      </c>
      <c r="F396" s="2">
        <v>144956000000</v>
      </c>
      <c r="G396" s="2">
        <v>17034000000</v>
      </c>
      <c r="H396" t="s">
        <v>12</v>
      </c>
      <c r="I396" s="2">
        <v>16793000000</v>
      </c>
      <c r="J396" t="s">
        <v>83</v>
      </c>
      <c r="K396" t="s">
        <v>144</v>
      </c>
    </row>
    <row r="397" spans="1:11" x14ac:dyDescent="0.2">
      <c r="A397">
        <v>423</v>
      </c>
      <c r="B397" t="s">
        <v>188</v>
      </c>
      <c r="C397" t="s">
        <v>17</v>
      </c>
      <c r="D397" s="1">
        <v>42369</v>
      </c>
      <c r="E397" s="2">
        <v>129925000000</v>
      </c>
      <c r="F397" s="2">
        <v>92785000000</v>
      </c>
      <c r="G397" s="2">
        <v>16473000000</v>
      </c>
      <c r="H397" t="s">
        <v>12</v>
      </c>
      <c r="I397" s="2">
        <v>21037000000</v>
      </c>
      <c r="J397" t="s">
        <v>83</v>
      </c>
      <c r="K397" t="s">
        <v>144</v>
      </c>
    </row>
    <row r="398" spans="1:11" x14ac:dyDescent="0.2">
      <c r="A398">
        <v>424</v>
      </c>
      <c r="B398" t="s">
        <v>189</v>
      </c>
      <c r="C398" t="s">
        <v>11</v>
      </c>
      <c r="D398" s="1">
        <v>41274</v>
      </c>
      <c r="E398" s="2">
        <v>1819814000</v>
      </c>
      <c r="F398" s="2">
        <v>343743000</v>
      </c>
      <c r="G398" s="2">
        <v>133796000</v>
      </c>
      <c r="H398" t="s">
        <v>12</v>
      </c>
      <c r="I398" s="2">
        <v>579315000</v>
      </c>
      <c r="J398" t="s">
        <v>83</v>
      </c>
      <c r="K398" t="s">
        <v>84</v>
      </c>
    </row>
    <row r="399" spans="1:11" x14ac:dyDescent="0.2">
      <c r="A399">
        <v>425</v>
      </c>
      <c r="B399" t="s">
        <v>189</v>
      </c>
      <c r="C399" t="s">
        <v>15</v>
      </c>
      <c r="D399" s="1">
        <v>41639</v>
      </c>
      <c r="E399" s="2">
        <v>2319919000</v>
      </c>
      <c r="F399" s="2">
        <v>455436000</v>
      </c>
      <c r="G399" s="2">
        <v>169815000</v>
      </c>
      <c r="H399" t="s">
        <v>12</v>
      </c>
      <c r="I399" s="2">
        <v>778655000</v>
      </c>
      <c r="J399" t="s">
        <v>83</v>
      </c>
      <c r="K399" t="s">
        <v>84</v>
      </c>
    </row>
    <row r="400" spans="1:11" x14ac:dyDescent="0.2">
      <c r="A400">
        <v>426</v>
      </c>
      <c r="B400" t="s">
        <v>189</v>
      </c>
      <c r="C400" t="s">
        <v>16</v>
      </c>
      <c r="D400" s="1">
        <v>42004</v>
      </c>
      <c r="E400" s="2">
        <v>2660147000</v>
      </c>
      <c r="F400" s="2">
        <v>538374000</v>
      </c>
      <c r="G400" s="2">
        <v>204161000</v>
      </c>
      <c r="H400" t="s">
        <v>12</v>
      </c>
      <c r="I400" s="2">
        <v>986812000</v>
      </c>
      <c r="J400" t="s">
        <v>83</v>
      </c>
      <c r="K400" t="s">
        <v>84</v>
      </c>
    </row>
    <row r="401" spans="1:11" x14ac:dyDescent="0.2">
      <c r="A401">
        <v>427</v>
      </c>
      <c r="B401" t="s">
        <v>189</v>
      </c>
      <c r="C401" t="s">
        <v>17</v>
      </c>
      <c r="D401" s="1">
        <v>42369</v>
      </c>
      <c r="E401" s="2">
        <v>1803573000</v>
      </c>
      <c r="F401" s="2">
        <v>541359000</v>
      </c>
      <c r="G401" s="2">
        <v>230734000</v>
      </c>
      <c r="H401" t="s">
        <v>12</v>
      </c>
      <c r="I401" s="2">
        <v>1230853000</v>
      </c>
      <c r="J401" t="s">
        <v>83</v>
      </c>
      <c r="K401" t="s">
        <v>84</v>
      </c>
    </row>
    <row r="402" spans="1:11" x14ac:dyDescent="0.2">
      <c r="A402">
        <v>428</v>
      </c>
      <c r="B402" t="s">
        <v>190</v>
      </c>
      <c r="C402" t="s">
        <v>11</v>
      </c>
      <c r="D402" s="1">
        <v>41274</v>
      </c>
      <c r="E402" s="2">
        <v>12835000000</v>
      </c>
      <c r="F402" s="2">
        <v>8300000000</v>
      </c>
      <c r="G402" s="2">
        <v>550000000</v>
      </c>
      <c r="H402" t="s">
        <v>12</v>
      </c>
      <c r="I402" s="2">
        <v>1127000000</v>
      </c>
      <c r="J402" t="s">
        <v>42</v>
      </c>
      <c r="K402" t="s">
        <v>45</v>
      </c>
    </row>
    <row r="403" spans="1:11" x14ac:dyDescent="0.2">
      <c r="A403">
        <v>429</v>
      </c>
      <c r="B403" t="s">
        <v>190</v>
      </c>
      <c r="C403" t="s">
        <v>15</v>
      </c>
      <c r="D403" s="1">
        <v>41639</v>
      </c>
      <c r="E403" s="2">
        <v>13120000000</v>
      </c>
      <c r="F403" s="2">
        <v>8033000000</v>
      </c>
      <c r="G403" s="2">
        <v>563000000</v>
      </c>
      <c r="H403" t="s">
        <v>12</v>
      </c>
      <c r="I403" s="2">
        <v>1208000000</v>
      </c>
      <c r="J403" t="s">
        <v>42</v>
      </c>
      <c r="K403" t="s">
        <v>45</v>
      </c>
    </row>
    <row r="404" spans="1:11" x14ac:dyDescent="0.2">
      <c r="A404">
        <v>430</v>
      </c>
      <c r="B404" t="s">
        <v>190</v>
      </c>
      <c r="C404" t="s">
        <v>16</v>
      </c>
      <c r="D404" s="1">
        <v>42004</v>
      </c>
      <c r="E404" s="2">
        <v>12436000000</v>
      </c>
      <c r="F404" s="2">
        <v>7881000000</v>
      </c>
      <c r="G404" s="2">
        <v>542000000</v>
      </c>
      <c r="H404" t="s">
        <v>12</v>
      </c>
      <c r="I404" s="2">
        <v>1292000000</v>
      </c>
      <c r="J404" t="s">
        <v>42</v>
      </c>
      <c r="K404" t="s">
        <v>45</v>
      </c>
    </row>
    <row r="405" spans="1:11" x14ac:dyDescent="0.2">
      <c r="A405">
        <v>431</v>
      </c>
      <c r="B405" t="s">
        <v>190</v>
      </c>
      <c r="C405" t="s">
        <v>17</v>
      </c>
      <c r="D405" s="1">
        <v>42369</v>
      </c>
      <c r="E405" s="2">
        <v>11683000000</v>
      </c>
      <c r="F405" s="2">
        <v>6201000000</v>
      </c>
      <c r="G405" s="2">
        <v>551000000</v>
      </c>
      <c r="H405" t="s">
        <v>12</v>
      </c>
      <c r="I405" s="2">
        <v>1395000000</v>
      </c>
      <c r="J405" t="s">
        <v>42</v>
      </c>
      <c r="K405" t="s">
        <v>45</v>
      </c>
    </row>
    <row r="406" spans="1:11" x14ac:dyDescent="0.2">
      <c r="A406">
        <v>432</v>
      </c>
      <c r="B406" t="s">
        <v>191</v>
      </c>
      <c r="C406" t="s">
        <v>11</v>
      </c>
      <c r="D406" s="1">
        <v>41639</v>
      </c>
      <c r="E406" s="2">
        <v>37773000000</v>
      </c>
      <c r="F406" s="2">
        <v>20964000000</v>
      </c>
      <c r="G406" s="2">
        <v>11349000000</v>
      </c>
      <c r="H406" t="s">
        <v>12</v>
      </c>
      <c r="I406" s="2">
        <v>1658000000</v>
      </c>
      <c r="J406" t="s">
        <v>13</v>
      </c>
      <c r="K406" t="s">
        <v>14</v>
      </c>
    </row>
    <row r="407" spans="1:11" x14ac:dyDescent="0.2">
      <c r="A407">
        <v>433</v>
      </c>
      <c r="B407" t="s">
        <v>191</v>
      </c>
      <c r="C407" t="s">
        <v>15</v>
      </c>
      <c r="D407" s="1">
        <v>42004</v>
      </c>
      <c r="E407" s="2">
        <v>40362000000</v>
      </c>
      <c r="F407" s="2">
        <v>22967000000</v>
      </c>
      <c r="G407" s="2">
        <v>12702000000</v>
      </c>
      <c r="H407" t="s">
        <v>12</v>
      </c>
      <c r="I407" s="2">
        <v>1771000000</v>
      </c>
      <c r="J407" t="s">
        <v>13</v>
      </c>
      <c r="K407" t="s">
        <v>14</v>
      </c>
    </row>
    <row r="408" spans="1:11" x14ac:dyDescent="0.2">
      <c r="A408">
        <v>434</v>
      </c>
      <c r="B408" t="s">
        <v>191</v>
      </c>
      <c r="C408" t="s">
        <v>16</v>
      </c>
      <c r="D408" s="1">
        <v>42369</v>
      </c>
      <c r="E408" s="2">
        <v>40704000000</v>
      </c>
      <c r="F408" s="2">
        <v>17096000000</v>
      </c>
      <c r="G408" s="2">
        <v>13936000000</v>
      </c>
      <c r="H408" t="s">
        <v>12</v>
      </c>
      <c r="I408" s="2">
        <v>1835000000</v>
      </c>
      <c r="J408" t="s">
        <v>13</v>
      </c>
      <c r="K408" t="s">
        <v>14</v>
      </c>
    </row>
    <row r="409" spans="1:11" x14ac:dyDescent="0.2">
      <c r="A409">
        <v>435</v>
      </c>
      <c r="B409" t="s">
        <v>191</v>
      </c>
      <c r="C409" t="s">
        <v>17</v>
      </c>
      <c r="D409" s="1">
        <v>42735</v>
      </c>
      <c r="E409" s="2">
        <v>39639000000</v>
      </c>
      <c r="F409" s="2">
        <v>15940000000</v>
      </c>
      <c r="G409" s="2">
        <v>14845000000</v>
      </c>
      <c r="H409" t="s">
        <v>12</v>
      </c>
      <c r="I409" s="2">
        <v>1902000000</v>
      </c>
      <c r="J409" t="s">
        <v>13</v>
      </c>
      <c r="K409" t="s">
        <v>14</v>
      </c>
    </row>
    <row r="410" spans="1:11" x14ac:dyDescent="0.2">
      <c r="A410">
        <v>436</v>
      </c>
      <c r="B410" t="s">
        <v>192</v>
      </c>
      <c r="C410" t="s">
        <v>11</v>
      </c>
      <c r="D410" s="1">
        <v>41639</v>
      </c>
      <c r="E410" s="2">
        <v>28998000000</v>
      </c>
      <c r="F410" s="2">
        <v>17642000000</v>
      </c>
      <c r="G410" s="2">
        <v>6564000000</v>
      </c>
      <c r="H410" s="2">
        <v>2037000000</v>
      </c>
      <c r="I410" t="s">
        <v>12</v>
      </c>
      <c r="J410" t="s">
        <v>59</v>
      </c>
      <c r="K410" t="s">
        <v>193</v>
      </c>
    </row>
    <row r="411" spans="1:11" x14ac:dyDescent="0.2">
      <c r="A411">
        <v>437</v>
      </c>
      <c r="B411" t="s">
        <v>192</v>
      </c>
      <c r="C411" t="s">
        <v>15</v>
      </c>
      <c r="D411" s="1">
        <v>42004</v>
      </c>
      <c r="E411" s="2">
        <v>28406000000</v>
      </c>
      <c r="F411" s="2">
        <v>17023000000</v>
      </c>
      <c r="G411" s="2">
        <v>5536000000</v>
      </c>
      <c r="H411" s="2">
        <v>1958000000</v>
      </c>
      <c r="I411" t="s">
        <v>12</v>
      </c>
      <c r="J411" t="s">
        <v>59</v>
      </c>
      <c r="K411" t="s">
        <v>193</v>
      </c>
    </row>
    <row r="412" spans="1:11" x14ac:dyDescent="0.2">
      <c r="A412">
        <v>438</v>
      </c>
      <c r="B412" t="s">
        <v>192</v>
      </c>
      <c r="C412" t="s">
        <v>16</v>
      </c>
      <c r="D412" s="1">
        <v>42369</v>
      </c>
      <c r="E412" s="2">
        <v>25130000000</v>
      </c>
      <c r="F412" s="2">
        <v>15112000000</v>
      </c>
      <c r="G412" s="2">
        <v>5074000000</v>
      </c>
      <c r="H412" s="2">
        <v>1898000000</v>
      </c>
      <c r="I412" t="s">
        <v>12</v>
      </c>
      <c r="J412" t="s">
        <v>59</v>
      </c>
      <c r="K412" t="s">
        <v>193</v>
      </c>
    </row>
    <row r="413" spans="1:11" x14ac:dyDescent="0.2">
      <c r="A413">
        <v>439</v>
      </c>
      <c r="B413" t="s">
        <v>192</v>
      </c>
      <c r="C413" t="s">
        <v>17</v>
      </c>
      <c r="D413" s="1">
        <v>42735</v>
      </c>
      <c r="E413" s="2">
        <v>24594000000</v>
      </c>
      <c r="F413" s="2">
        <v>14469000000</v>
      </c>
      <c r="G413" s="2">
        <v>5005000000</v>
      </c>
      <c r="H413" s="2">
        <v>1641000000</v>
      </c>
      <c r="I413" t="s">
        <v>12</v>
      </c>
      <c r="J413" t="s">
        <v>59</v>
      </c>
      <c r="K413" t="s">
        <v>193</v>
      </c>
    </row>
    <row r="414" spans="1:11" x14ac:dyDescent="0.2">
      <c r="A414">
        <v>440</v>
      </c>
      <c r="B414" t="s">
        <v>194</v>
      </c>
      <c r="C414" t="s">
        <v>11</v>
      </c>
      <c r="D414" s="1">
        <v>41578</v>
      </c>
      <c r="E414" s="2">
        <v>37795400000</v>
      </c>
      <c r="F414" s="2">
        <v>25667300000</v>
      </c>
      <c r="G414" s="2">
        <v>4426100000</v>
      </c>
      <c r="H414" s="2">
        <v>1477300000</v>
      </c>
      <c r="I414" t="s">
        <v>12</v>
      </c>
      <c r="J414" t="s">
        <v>13</v>
      </c>
      <c r="K414" t="s">
        <v>127</v>
      </c>
    </row>
    <row r="415" spans="1:11" x14ac:dyDescent="0.2">
      <c r="A415">
        <v>441</v>
      </c>
      <c r="B415" t="s">
        <v>194</v>
      </c>
      <c r="C415" t="s">
        <v>15</v>
      </c>
      <c r="D415" s="1">
        <v>41943</v>
      </c>
      <c r="E415" s="2">
        <v>36066900000</v>
      </c>
      <c r="F415" s="2">
        <v>24775800000</v>
      </c>
      <c r="G415" s="2">
        <v>4377700000</v>
      </c>
      <c r="H415" s="2">
        <v>1452000000</v>
      </c>
      <c r="I415" t="s">
        <v>12</v>
      </c>
      <c r="J415" t="s">
        <v>13</v>
      </c>
      <c r="K415" t="s">
        <v>127</v>
      </c>
    </row>
    <row r="416" spans="1:11" x14ac:dyDescent="0.2">
      <c r="A416">
        <v>442</v>
      </c>
      <c r="B416" t="s">
        <v>194</v>
      </c>
      <c r="C416" t="s">
        <v>16</v>
      </c>
      <c r="D416" s="1">
        <v>42308</v>
      </c>
      <c r="E416" s="2">
        <v>28862800000</v>
      </c>
      <c r="F416" s="2">
        <v>20143200000</v>
      </c>
      <c r="G416" s="2">
        <v>3834400000</v>
      </c>
      <c r="H416" s="2">
        <v>1425100000</v>
      </c>
      <c r="I416" t="s">
        <v>12</v>
      </c>
      <c r="J416" t="s">
        <v>13</v>
      </c>
      <c r="K416" t="s">
        <v>127</v>
      </c>
    </row>
    <row r="417" spans="1:11" x14ac:dyDescent="0.2">
      <c r="A417">
        <v>443</v>
      </c>
      <c r="B417" t="s">
        <v>194</v>
      </c>
      <c r="C417" t="s">
        <v>17</v>
      </c>
      <c r="D417" s="1">
        <v>42674</v>
      </c>
      <c r="E417" s="2">
        <v>26644000000</v>
      </c>
      <c r="F417" s="2">
        <v>18248900000</v>
      </c>
      <c r="G417" s="2">
        <v>4018300000</v>
      </c>
      <c r="H417" s="2">
        <v>1389100000</v>
      </c>
      <c r="I417" t="s">
        <v>12</v>
      </c>
      <c r="J417" t="s">
        <v>13</v>
      </c>
      <c r="K417" t="s">
        <v>127</v>
      </c>
    </row>
    <row r="418" spans="1:11" x14ac:dyDescent="0.2">
      <c r="A418">
        <v>444</v>
      </c>
      <c r="B418" t="s">
        <v>195</v>
      </c>
      <c r="C418" t="s">
        <v>11</v>
      </c>
      <c r="D418" s="1">
        <v>41243</v>
      </c>
      <c r="E418" s="2">
        <v>8984000000</v>
      </c>
      <c r="F418" s="2">
        <v>845000000</v>
      </c>
      <c r="G418" s="2">
        <v>3052000000</v>
      </c>
      <c r="H418" t="s">
        <v>12</v>
      </c>
      <c r="I418" s="2">
        <v>848000000</v>
      </c>
      <c r="J418" t="s">
        <v>47</v>
      </c>
      <c r="K418" t="s">
        <v>100</v>
      </c>
    </row>
    <row r="419" spans="1:11" x14ac:dyDescent="0.2">
      <c r="A419">
        <v>445</v>
      </c>
      <c r="B419" t="s">
        <v>195</v>
      </c>
      <c r="C419" t="s">
        <v>15</v>
      </c>
      <c r="D419" s="1">
        <v>41639</v>
      </c>
      <c r="E419" s="2">
        <v>9370000000</v>
      </c>
      <c r="F419" s="2">
        <v>698000000</v>
      </c>
      <c r="G419" s="2">
        <v>3194000000</v>
      </c>
      <c r="H419" t="s">
        <v>12</v>
      </c>
      <c r="I419" s="2">
        <v>1086000000</v>
      </c>
      <c r="J419" t="s">
        <v>47</v>
      </c>
      <c r="K419" t="s">
        <v>100</v>
      </c>
    </row>
    <row r="420" spans="1:11" x14ac:dyDescent="0.2">
      <c r="A420">
        <v>446</v>
      </c>
      <c r="B420" t="s">
        <v>195</v>
      </c>
      <c r="C420" t="s">
        <v>16</v>
      </c>
      <c r="D420" s="1">
        <v>42004</v>
      </c>
      <c r="E420" s="2">
        <v>9611000000</v>
      </c>
      <c r="F420" s="2">
        <v>614000000</v>
      </c>
      <c r="G420" s="2">
        <v>3340000000</v>
      </c>
      <c r="H420" t="s">
        <v>12</v>
      </c>
      <c r="I420" s="2">
        <v>1443000000</v>
      </c>
      <c r="J420" t="s">
        <v>47</v>
      </c>
      <c r="K420" t="s">
        <v>100</v>
      </c>
    </row>
    <row r="421" spans="1:11" x14ac:dyDescent="0.2">
      <c r="A421">
        <v>447</v>
      </c>
      <c r="B421" t="s">
        <v>195</v>
      </c>
      <c r="C421" t="s">
        <v>17</v>
      </c>
      <c r="D421" s="1">
        <v>42369</v>
      </c>
      <c r="E421" s="2">
        <v>10002000000</v>
      </c>
      <c r="F421" s="2">
        <v>623000000</v>
      </c>
      <c r="G421" s="2">
        <v>3615000000</v>
      </c>
      <c r="H421" t="s">
        <v>12</v>
      </c>
      <c r="I421" s="2">
        <v>1512000000</v>
      </c>
      <c r="J421" t="s">
        <v>47</v>
      </c>
      <c r="K421" t="s">
        <v>100</v>
      </c>
    </row>
    <row r="422" spans="1:11" x14ac:dyDescent="0.2">
      <c r="A422">
        <v>448</v>
      </c>
      <c r="B422" t="s">
        <v>196</v>
      </c>
      <c r="C422" t="s">
        <v>11</v>
      </c>
      <c r="D422" s="1">
        <v>41306</v>
      </c>
      <c r="E422" s="2">
        <v>16022128000</v>
      </c>
      <c r="F422" s="2">
        <v>10936727000</v>
      </c>
      <c r="G422" s="2">
        <v>3430125000</v>
      </c>
      <c r="H422" t="s">
        <v>12</v>
      </c>
      <c r="I422" t="s">
        <v>12</v>
      </c>
      <c r="J422" t="s">
        <v>19</v>
      </c>
      <c r="K422" t="s">
        <v>197</v>
      </c>
    </row>
    <row r="423" spans="1:11" x14ac:dyDescent="0.2">
      <c r="A423">
        <v>449</v>
      </c>
      <c r="B423" t="s">
        <v>196</v>
      </c>
      <c r="C423" t="s">
        <v>15</v>
      </c>
      <c r="D423" s="1">
        <v>41670</v>
      </c>
      <c r="E423" s="2">
        <v>17504167000</v>
      </c>
      <c r="F423" s="2">
        <v>12068425000</v>
      </c>
      <c r="G423" s="2">
        <v>3699557000</v>
      </c>
      <c r="H423" t="s">
        <v>12</v>
      </c>
      <c r="I423" t="s">
        <v>12</v>
      </c>
      <c r="J423" t="s">
        <v>19</v>
      </c>
      <c r="K423" t="s">
        <v>197</v>
      </c>
    </row>
    <row r="424" spans="1:11" x14ac:dyDescent="0.2">
      <c r="A424">
        <v>450</v>
      </c>
      <c r="B424" t="s">
        <v>196</v>
      </c>
      <c r="C424" t="s">
        <v>16</v>
      </c>
      <c r="D424" s="1">
        <v>42034</v>
      </c>
      <c r="E424" s="2">
        <v>18909588000</v>
      </c>
      <c r="F424" s="2">
        <v>13107081000</v>
      </c>
      <c r="G424" s="2">
        <v>4033414000</v>
      </c>
      <c r="H424" t="s">
        <v>12</v>
      </c>
      <c r="I424" t="s">
        <v>12</v>
      </c>
      <c r="J424" t="s">
        <v>19</v>
      </c>
      <c r="K424" t="s">
        <v>197</v>
      </c>
    </row>
    <row r="425" spans="1:11" x14ac:dyDescent="0.2">
      <c r="A425">
        <v>451</v>
      </c>
      <c r="B425" t="s">
        <v>196</v>
      </c>
      <c r="C425" t="s">
        <v>17</v>
      </c>
      <c r="D425" s="1">
        <v>42398</v>
      </c>
      <c r="E425" s="2">
        <v>20368562000</v>
      </c>
      <c r="F425" s="2">
        <v>14062471000</v>
      </c>
      <c r="G425" s="2">
        <v>4365797000</v>
      </c>
      <c r="H425" t="s">
        <v>12</v>
      </c>
      <c r="I425" t="s">
        <v>12</v>
      </c>
      <c r="J425" t="s">
        <v>19</v>
      </c>
      <c r="K425" t="s">
        <v>197</v>
      </c>
    </row>
    <row r="426" spans="1:11" x14ac:dyDescent="0.2">
      <c r="A426">
        <v>452</v>
      </c>
      <c r="B426" t="s">
        <v>198</v>
      </c>
      <c r="C426" t="s">
        <v>11</v>
      </c>
      <c r="D426" s="1">
        <v>41274</v>
      </c>
      <c r="E426" s="2">
        <v>7383000000</v>
      </c>
      <c r="F426" s="2">
        <v>4365000000</v>
      </c>
      <c r="G426" s="2">
        <v>1742000000</v>
      </c>
      <c r="H426" t="s">
        <v>12</v>
      </c>
      <c r="I426" s="2">
        <v>75000000</v>
      </c>
      <c r="J426" t="s">
        <v>25</v>
      </c>
      <c r="K426" t="s">
        <v>199</v>
      </c>
    </row>
    <row r="427" spans="1:11" x14ac:dyDescent="0.2">
      <c r="A427">
        <v>453</v>
      </c>
      <c r="B427" t="s">
        <v>198</v>
      </c>
      <c r="C427" t="s">
        <v>15</v>
      </c>
      <c r="D427" s="1">
        <v>41639</v>
      </c>
      <c r="E427" s="2">
        <v>7146000000</v>
      </c>
      <c r="F427" s="2">
        <v>4326000000</v>
      </c>
      <c r="G427" s="2">
        <v>1740000000</v>
      </c>
      <c r="H427" t="s">
        <v>12</v>
      </c>
      <c r="I427" s="2">
        <v>79000000</v>
      </c>
      <c r="J427" t="s">
        <v>25</v>
      </c>
      <c r="K427" t="s">
        <v>199</v>
      </c>
    </row>
    <row r="428" spans="1:11" x14ac:dyDescent="0.2">
      <c r="A428">
        <v>454</v>
      </c>
      <c r="B428" t="s">
        <v>198</v>
      </c>
      <c r="C428" t="s">
        <v>16</v>
      </c>
      <c r="D428" s="1">
        <v>42004</v>
      </c>
      <c r="E428" s="2">
        <v>7435000000</v>
      </c>
      <c r="F428" s="2">
        <v>4637000000</v>
      </c>
      <c r="G428" s="2">
        <v>1721000000</v>
      </c>
      <c r="H428" t="s">
        <v>12</v>
      </c>
      <c r="I428" s="2">
        <v>94000000</v>
      </c>
      <c r="J428" t="s">
        <v>25</v>
      </c>
      <c r="K428" t="s">
        <v>199</v>
      </c>
    </row>
    <row r="429" spans="1:11" x14ac:dyDescent="0.2">
      <c r="A429">
        <v>455</v>
      </c>
      <c r="B429" t="s">
        <v>198</v>
      </c>
      <c r="C429" t="s">
        <v>17</v>
      </c>
      <c r="D429" s="1">
        <v>42369</v>
      </c>
      <c r="E429" s="2">
        <v>7493000000</v>
      </c>
      <c r="F429" s="2">
        <v>4657000000</v>
      </c>
      <c r="G429" s="2">
        <v>1356000000</v>
      </c>
      <c r="H429" t="s">
        <v>12</v>
      </c>
      <c r="I429" s="2">
        <v>81000000</v>
      </c>
      <c r="J429" t="s">
        <v>25</v>
      </c>
      <c r="K429" t="s">
        <v>199</v>
      </c>
    </row>
    <row r="430" spans="1:11" x14ac:dyDescent="0.2">
      <c r="A430">
        <v>456</v>
      </c>
      <c r="B430" t="s">
        <v>200</v>
      </c>
      <c r="C430" t="s">
        <v>11</v>
      </c>
      <c r="D430" s="1">
        <v>41547</v>
      </c>
      <c r="E430" s="2">
        <v>6259300000</v>
      </c>
      <c r="F430" s="2">
        <v>4853500000</v>
      </c>
      <c r="G430" s="2">
        <v>649900000</v>
      </c>
      <c r="H430" t="s">
        <v>12</v>
      </c>
      <c r="I430" t="s">
        <v>12</v>
      </c>
      <c r="J430" t="s">
        <v>19</v>
      </c>
      <c r="K430" t="s">
        <v>201</v>
      </c>
    </row>
    <row r="431" spans="1:11" x14ac:dyDescent="0.2">
      <c r="A431">
        <v>457</v>
      </c>
      <c r="B431" t="s">
        <v>200</v>
      </c>
      <c r="C431" t="s">
        <v>15</v>
      </c>
      <c r="D431" s="1">
        <v>41912</v>
      </c>
      <c r="E431" s="2">
        <v>8024900000</v>
      </c>
      <c r="F431" s="2">
        <v>6268600000</v>
      </c>
      <c r="G431" s="2">
        <v>826900000</v>
      </c>
      <c r="H431" t="s">
        <v>12</v>
      </c>
      <c r="I431" t="s">
        <v>12</v>
      </c>
      <c r="J431" t="s">
        <v>19</v>
      </c>
      <c r="K431" t="s">
        <v>201</v>
      </c>
    </row>
    <row r="432" spans="1:11" x14ac:dyDescent="0.2">
      <c r="A432">
        <v>458</v>
      </c>
      <c r="B432" t="s">
        <v>200</v>
      </c>
      <c r="C432" t="s">
        <v>16</v>
      </c>
      <c r="D432" s="1">
        <v>42277</v>
      </c>
      <c r="E432" s="2">
        <v>10824000000</v>
      </c>
      <c r="F432" s="2">
        <v>8535700000</v>
      </c>
      <c r="G432" s="2">
        <v>1003000000</v>
      </c>
      <c r="H432" t="s">
        <v>12</v>
      </c>
      <c r="I432" t="s">
        <v>12</v>
      </c>
      <c r="J432" t="s">
        <v>19</v>
      </c>
      <c r="K432" t="s">
        <v>201</v>
      </c>
    </row>
    <row r="433" spans="1:11" x14ac:dyDescent="0.2">
      <c r="A433">
        <v>459</v>
      </c>
      <c r="B433" t="s">
        <v>200</v>
      </c>
      <c r="C433" t="s">
        <v>17</v>
      </c>
      <c r="D433" s="1">
        <v>42643</v>
      </c>
      <c r="E433" s="2">
        <v>12157400000</v>
      </c>
      <c r="F433" s="2">
        <v>9502600000</v>
      </c>
      <c r="G433" s="2">
        <v>1100300000</v>
      </c>
      <c r="H433" t="s">
        <v>12</v>
      </c>
      <c r="I433" t="s">
        <v>12</v>
      </c>
      <c r="J433" t="s">
        <v>19</v>
      </c>
      <c r="K433" t="s">
        <v>201</v>
      </c>
    </row>
    <row r="434" spans="1:11" x14ac:dyDescent="0.2">
      <c r="A434">
        <v>460</v>
      </c>
      <c r="B434" t="s">
        <v>202</v>
      </c>
      <c r="C434" t="s">
        <v>11</v>
      </c>
      <c r="D434" s="1">
        <v>41274</v>
      </c>
      <c r="E434" s="2">
        <v>18260400000</v>
      </c>
      <c r="F434" s="2">
        <v>8846100000</v>
      </c>
      <c r="G434" s="2">
        <v>5181200000</v>
      </c>
      <c r="H434" s="2">
        <v>1137900000</v>
      </c>
      <c r="I434" t="s">
        <v>12</v>
      </c>
      <c r="J434" t="s">
        <v>13</v>
      </c>
      <c r="K434" t="s">
        <v>164</v>
      </c>
    </row>
    <row r="435" spans="1:11" x14ac:dyDescent="0.2">
      <c r="A435">
        <v>461</v>
      </c>
      <c r="B435" t="s">
        <v>202</v>
      </c>
      <c r="C435" t="s">
        <v>15</v>
      </c>
      <c r="D435" s="1">
        <v>41639</v>
      </c>
      <c r="E435" s="2">
        <v>18283100000</v>
      </c>
      <c r="F435" s="2">
        <v>8941100000</v>
      </c>
      <c r="G435" s="2">
        <v>5117100000</v>
      </c>
      <c r="H435" s="2">
        <v>1104400000</v>
      </c>
      <c r="I435" t="s">
        <v>12</v>
      </c>
      <c r="J435" t="s">
        <v>13</v>
      </c>
      <c r="K435" t="s">
        <v>164</v>
      </c>
    </row>
    <row r="436" spans="1:11" x14ac:dyDescent="0.2">
      <c r="A436">
        <v>462</v>
      </c>
      <c r="B436" t="s">
        <v>202</v>
      </c>
      <c r="C436" t="s">
        <v>16</v>
      </c>
      <c r="D436" s="1">
        <v>42004</v>
      </c>
      <c r="E436" s="2">
        <v>19154000000</v>
      </c>
      <c r="F436" s="2">
        <v>9261400000</v>
      </c>
      <c r="G436" s="2">
        <v>5389000000</v>
      </c>
      <c r="H436" s="2">
        <v>1157000000</v>
      </c>
      <c r="I436" t="s">
        <v>12</v>
      </c>
      <c r="J436" t="s">
        <v>13</v>
      </c>
      <c r="K436" t="s">
        <v>164</v>
      </c>
    </row>
    <row r="437" spans="1:11" x14ac:dyDescent="0.2">
      <c r="A437">
        <v>463</v>
      </c>
      <c r="B437" t="s">
        <v>202</v>
      </c>
      <c r="C437" t="s">
        <v>17</v>
      </c>
      <c r="D437" s="1">
        <v>42369</v>
      </c>
      <c r="E437" s="2">
        <v>20563100000</v>
      </c>
      <c r="F437" s="2">
        <v>9800600000</v>
      </c>
      <c r="G437" s="2">
        <v>6054300000</v>
      </c>
      <c r="H437" s="2">
        <v>1239100000</v>
      </c>
      <c r="I437" t="s">
        <v>12</v>
      </c>
      <c r="J437" t="s">
        <v>13</v>
      </c>
      <c r="K437" t="s">
        <v>164</v>
      </c>
    </row>
    <row r="438" spans="1:11" x14ac:dyDescent="0.2">
      <c r="A438">
        <v>464</v>
      </c>
      <c r="B438" t="s">
        <v>203</v>
      </c>
      <c r="C438" t="s">
        <v>11</v>
      </c>
      <c r="D438" s="1">
        <v>41545</v>
      </c>
      <c r="E438" s="2">
        <v>45041000000</v>
      </c>
      <c r="F438" s="2">
        <v>25034000000</v>
      </c>
      <c r="G438" s="2">
        <v>8365000000</v>
      </c>
      <c r="H438" t="s">
        <v>12</v>
      </c>
      <c r="I438" s="2">
        <v>2192000000</v>
      </c>
      <c r="J438" t="s">
        <v>19</v>
      </c>
      <c r="K438" t="s">
        <v>204</v>
      </c>
    </row>
    <row r="439" spans="1:11" x14ac:dyDescent="0.2">
      <c r="A439">
        <v>465</v>
      </c>
      <c r="B439" t="s">
        <v>203</v>
      </c>
      <c r="C439" t="s">
        <v>15</v>
      </c>
      <c r="D439" s="1">
        <v>41909</v>
      </c>
      <c r="E439" s="2">
        <v>48813000000</v>
      </c>
      <c r="F439" s="2">
        <v>26420000000</v>
      </c>
      <c r="G439" s="2">
        <v>8565000000</v>
      </c>
      <c r="H439" t="s">
        <v>12</v>
      </c>
      <c r="I439" s="2">
        <v>2288000000</v>
      </c>
      <c r="J439" t="s">
        <v>19</v>
      </c>
      <c r="K439" t="s">
        <v>204</v>
      </c>
    </row>
    <row r="440" spans="1:11" x14ac:dyDescent="0.2">
      <c r="A440">
        <v>466</v>
      </c>
      <c r="B440" t="s">
        <v>203</v>
      </c>
      <c r="C440" t="s">
        <v>16</v>
      </c>
      <c r="D440" s="1">
        <v>42280</v>
      </c>
      <c r="E440" s="2">
        <v>52465000000</v>
      </c>
      <c r="F440" s="2">
        <v>28364000000</v>
      </c>
      <c r="G440" s="2">
        <v>8523000000</v>
      </c>
      <c r="H440" t="s">
        <v>12</v>
      </c>
      <c r="I440" s="2">
        <v>2354000000</v>
      </c>
      <c r="J440" t="s">
        <v>19</v>
      </c>
      <c r="K440" t="s">
        <v>204</v>
      </c>
    </row>
    <row r="441" spans="1:11" x14ac:dyDescent="0.2">
      <c r="A441">
        <v>467</v>
      </c>
      <c r="B441" t="s">
        <v>203</v>
      </c>
      <c r="C441" t="s">
        <v>17</v>
      </c>
      <c r="D441" s="1">
        <v>42644</v>
      </c>
      <c r="E441" s="2">
        <v>55632000000</v>
      </c>
      <c r="F441" s="2">
        <v>29993000000</v>
      </c>
      <c r="G441" s="2">
        <v>8754000000</v>
      </c>
      <c r="H441" t="s">
        <v>12</v>
      </c>
      <c r="I441" s="2">
        <v>2527000000</v>
      </c>
      <c r="J441" t="s">
        <v>19</v>
      </c>
      <c r="K441" t="s">
        <v>204</v>
      </c>
    </row>
    <row r="442" spans="1:11" x14ac:dyDescent="0.2">
      <c r="A442">
        <v>468</v>
      </c>
      <c r="B442" t="s">
        <v>205</v>
      </c>
      <c r="C442" t="s">
        <v>11</v>
      </c>
      <c r="D442" s="1">
        <v>41639</v>
      </c>
      <c r="E442" s="2">
        <v>5535000000</v>
      </c>
      <c r="F442" s="2">
        <v>1689000000</v>
      </c>
      <c r="G442" s="2">
        <v>1598000000</v>
      </c>
      <c r="H442" t="s">
        <v>12</v>
      </c>
      <c r="I442" s="2">
        <v>276000000</v>
      </c>
      <c r="J442" t="s">
        <v>19</v>
      </c>
      <c r="K442" t="s">
        <v>148</v>
      </c>
    </row>
    <row r="443" spans="1:11" x14ac:dyDescent="0.2">
      <c r="A443">
        <v>469</v>
      </c>
      <c r="B443" t="s">
        <v>205</v>
      </c>
      <c r="C443" t="s">
        <v>15</v>
      </c>
      <c r="D443" s="1">
        <v>42004</v>
      </c>
      <c r="E443" s="2">
        <v>6265000000</v>
      </c>
      <c r="F443" s="2">
        <v>2124000000</v>
      </c>
      <c r="G443" s="2">
        <v>1692000000</v>
      </c>
      <c r="H443" t="s">
        <v>12</v>
      </c>
      <c r="I443" s="2">
        <v>329000000</v>
      </c>
      <c r="J443" t="s">
        <v>19</v>
      </c>
      <c r="K443" t="s">
        <v>148</v>
      </c>
    </row>
    <row r="444" spans="1:11" x14ac:dyDescent="0.2">
      <c r="A444">
        <v>470</v>
      </c>
      <c r="B444" t="s">
        <v>205</v>
      </c>
      <c r="C444" t="s">
        <v>16</v>
      </c>
      <c r="D444" s="1">
        <v>42369</v>
      </c>
      <c r="E444" s="2">
        <v>6394000000</v>
      </c>
      <c r="F444" s="2">
        <v>2343000000</v>
      </c>
      <c r="G444" s="2">
        <v>1669000000</v>
      </c>
      <c r="H444" t="s">
        <v>12</v>
      </c>
      <c r="I444" s="2">
        <v>330000000</v>
      </c>
      <c r="J444" t="s">
        <v>19</v>
      </c>
      <c r="K444" t="s">
        <v>148</v>
      </c>
    </row>
    <row r="445" spans="1:11" x14ac:dyDescent="0.2">
      <c r="A445">
        <v>471</v>
      </c>
      <c r="B445" t="s">
        <v>205</v>
      </c>
      <c r="C445" t="s">
        <v>17</v>
      </c>
      <c r="D445" s="1">
        <v>42735</v>
      </c>
      <c r="E445" s="2">
        <v>6497000000</v>
      </c>
      <c r="F445" s="2">
        <v>2432000000</v>
      </c>
      <c r="G445" s="2">
        <v>1690000000</v>
      </c>
      <c r="H445" t="s">
        <v>12</v>
      </c>
      <c r="I445" s="2">
        <v>322000000</v>
      </c>
      <c r="J445" t="s">
        <v>19</v>
      </c>
      <c r="K445" t="s">
        <v>148</v>
      </c>
    </row>
    <row r="446" spans="1:11" x14ac:dyDescent="0.2">
      <c r="A446">
        <v>472</v>
      </c>
      <c r="B446" t="s">
        <v>206</v>
      </c>
      <c r="C446" t="s">
        <v>11</v>
      </c>
      <c r="D446" s="1">
        <v>41639</v>
      </c>
      <c r="E446" s="2">
        <v>5535000000</v>
      </c>
      <c r="F446" s="2">
        <v>1689000000</v>
      </c>
      <c r="G446" s="2">
        <v>1598000000</v>
      </c>
      <c r="H446" t="s">
        <v>12</v>
      </c>
      <c r="I446" s="2">
        <v>276000000</v>
      </c>
      <c r="J446" t="s">
        <v>19</v>
      </c>
      <c r="K446" t="s">
        <v>148</v>
      </c>
    </row>
    <row r="447" spans="1:11" x14ac:dyDescent="0.2">
      <c r="A447">
        <v>473</v>
      </c>
      <c r="B447" t="s">
        <v>206</v>
      </c>
      <c r="C447" t="s">
        <v>15</v>
      </c>
      <c r="D447" s="1">
        <v>42004</v>
      </c>
      <c r="E447" s="2">
        <v>6265000000</v>
      </c>
      <c r="F447" s="2">
        <v>2124000000</v>
      </c>
      <c r="G447" s="2">
        <v>1692000000</v>
      </c>
      <c r="H447" t="s">
        <v>12</v>
      </c>
      <c r="I447" s="2">
        <v>329000000</v>
      </c>
      <c r="J447" t="s">
        <v>19</v>
      </c>
      <c r="K447" t="s">
        <v>148</v>
      </c>
    </row>
    <row r="448" spans="1:11" x14ac:dyDescent="0.2">
      <c r="A448">
        <v>474</v>
      </c>
      <c r="B448" t="s">
        <v>206</v>
      </c>
      <c r="C448" t="s">
        <v>16</v>
      </c>
      <c r="D448" s="1">
        <v>42369</v>
      </c>
      <c r="E448" s="2">
        <v>6394000000</v>
      </c>
      <c r="F448" s="2">
        <v>2343000000</v>
      </c>
      <c r="G448" s="2">
        <v>1669000000</v>
      </c>
      <c r="H448" t="s">
        <v>12</v>
      </c>
      <c r="I448" s="2">
        <v>330000000</v>
      </c>
      <c r="J448" t="s">
        <v>19</v>
      </c>
      <c r="K448" t="s">
        <v>148</v>
      </c>
    </row>
    <row r="449" spans="1:11" x14ac:dyDescent="0.2">
      <c r="A449">
        <v>475</v>
      </c>
      <c r="B449" t="s">
        <v>206</v>
      </c>
      <c r="C449" t="s">
        <v>17</v>
      </c>
      <c r="D449" s="1">
        <v>42735</v>
      </c>
      <c r="E449" s="2">
        <v>6497000000</v>
      </c>
      <c r="F449" s="2">
        <v>2432000000</v>
      </c>
      <c r="G449" s="2">
        <v>1690000000</v>
      </c>
      <c r="H449" t="s">
        <v>12</v>
      </c>
      <c r="I449" s="2">
        <v>322000000</v>
      </c>
      <c r="J449" t="s">
        <v>19</v>
      </c>
      <c r="K449" t="s">
        <v>148</v>
      </c>
    </row>
    <row r="450" spans="1:11" x14ac:dyDescent="0.2">
      <c r="A450">
        <v>476</v>
      </c>
      <c r="B450" t="s">
        <v>207</v>
      </c>
      <c r="C450" t="s">
        <v>11</v>
      </c>
      <c r="D450" s="1">
        <v>41639</v>
      </c>
      <c r="E450" s="2">
        <v>15051000000</v>
      </c>
      <c r="F450" s="2">
        <v>12274000000</v>
      </c>
      <c r="G450" s="2">
        <v>916000000</v>
      </c>
      <c r="H450" t="s">
        <v>12</v>
      </c>
      <c r="I450" s="2">
        <v>97000000</v>
      </c>
      <c r="J450" t="s">
        <v>19</v>
      </c>
      <c r="K450" t="s">
        <v>121</v>
      </c>
    </row>
    <row r="451" spans="1:11" x14ac:dyDescent="0.2">
      <c r="A451">
        <v>477</v>
      </c>
      <c r="B451" t="s">
        <v>207</v>
      </c>
      <c r="C451" t="s">
        <v>15</v>
      </c>
      <c r="D451" s="1">
        <v>42004</v>
      </c>
      <c r="E451" s="2">
        <v>15499000000</v>
      </c>
      <c r="F451" s="2">
        <v>12471000000</v>
      </c>
      <c r="G451" s="2">
        <v>1036000000</v>
      </c>
      <c r="H451" t="s">
        <v>12</v>
      </c>
      <c r="I451" s="2">
        <v>94000000</v>
      </c>
      <c r="J451" t="s">
        <v>19</v>
      </c>
      <c r="K451" t="s">
        <v>121</v>
      </c>
    </row>
    <row r="452" spans="1:11" x14ac:dyDescent="0.2">
      <c r="A452">
        <v>478</v>
      </c>
      <c r="B452" t="s">
        <v>207</v>
      </c>
      <c r="C452" t="s">
        <v>16</v>
      </c>
      <c r="D452" s="1">
        <v>42369</v>
      </c>
      <c r="E452" s="2">
        <v>15165000000</v>
      </c>
      <c r="F452" s="2">
        <v>12155000000</v>
      </c>
      <c r="G452" s="2">
        <v>1017000000</v>
      </c>
      <c r="H452" t="s">
        <v>12</v>
      </c>
      <c r="I452" s="2">
        <v>93000000</v>
      </c>
      <c r="J452" t="s">
        <v>19</v>
      </c>
      <c r="K452" t="s">
        <v>121</v>
      </c>
    </row>
    <row r="453" spans="1:11" x14ac:dyDescent="0.2">
      <c r="A453">
        <v>479</v>
      </c>
      <c r="B453" t="s">
        <v>207</v>
      </c>
      <c r="C453" t="s">
        <v>17</v>
      </c>
      <c r="D453" s="1">
        <v>42735</v>
      </c>
      <c r="E453" s="2">
        <v>16661000000</v>
      </c>
      <c r="F453" s="2">
        <v>13107000000</v>
      </c>
      <c r="G453" s="2">
        <v>1145000000</v>
      </c>
      <c r="H453" t="s">
        <v>12</v>
      </c>
      <c r="I453" s="2">
        <v>134000000</v>
      </c>
      <c r="J453" t="s">
        <v>19</v>
      </c>
      <c r="K453" t="s">
        <v>121</v>
      </c>
    </row>
    <row r="454" spans="1:11" x14ac:dyDescent="0.2">
      <c r="A454">
        <v>480</v>
      </c>
      <c r="B454" t="s">
        <v>208</v>
      </c>
      <c r="C454" t="s">
        <v>11</v>
      </c>
      <c r="D454" s="1">
        <v>41274</v>
      </c>
      <c r="E454" s="2">
        <v>1279067000</v>
      </c>
      <c r="F454" s="2">
        <v>461898000</v>
      </c>
      <c r="G454" s="2">
        <v>68538000</v>
      </c>
      <c r="H454" t="s">
        <v>12</v>
      </c>
      <c r="I454" s="2">
        <v>382553000</v>
      </c>
      <c r="J454" t="s">
        <v>52</v>
      </c>
      <c r="K454" t="s">
        <v>75</v>
      </c>
    </row>
    <row r="455" spans="1:11" x14ac:dyDescent="0.2">
      <c r="A455">
        <v>481</v>
      </c>
      <c r="B455" t="s">
        <v>208</v>
      </c>
      <c r="C455" t="s">
        <v>15</v>
      </c>
      <c r="D455" s="1">
        <v>41639</v>
      </c>
      <c r="E455" s="2">
        <v>1482259000</v>
      </c>
      <c r="F455" s="2">
        <v>555660000</v>
      </c>
      <c r="G455" s="2">
        <v>69323000</v>
      </c>
      <c r="H455" t="s">
        <v>12</v>
      </c>
      <c r="I455" s="2">
        <v>475464000</v>
      </c>
      <c r="J455" t="s">
        <v>52</v>
      </c>
      <c r="K455" t="s">
        <v>75</v>
      </c>
    </row>
    <row r="456" spans="1:11" x14ac:dyDescent="0.2">
      <c r="A456">
        <v>482</v>
      </c>
      <c r="B456" t="s">
        <v>208</v>
      </c>
      <c r="C456" t="s">
        <v>16</v>
      </c>
      <c r="D456" s="1">
        <v>42004</v>
      </c>
      <c r="E456" s="2">
        <v>1616438000</v>
      </c>
      <c r="F456" s="2">
        <v>603321000</v>
      </c>
      <c r="G456" s="2">
        <v>89468000</v>
      </c>
      <c r="H456" t="s">
        <v>12</v>
      </c>
      <c r="I456" s="2">
        <v>538513000</v>
      </c>
      <c r="J456" t="s">
        <v>52</v>
      </c>
      <c r="K456" t="s">
        <v>75</v>
      </c>
    </row>
    <row r="457" spans="1:11" x14ac:dyDescent="0.2">
      <c r="A457">
        <v>483</v>
      </c>
      <c r="B457" t="s">
        <v>208</v>
      </c>
      <c r="C457" t="s">
        <v>17</v>
      </c>
      <c r="D457" s="1">
        <v>42369</v>
      </c>
      <c r="E457" s="2">
        <v>1763336000</v>
      </c>
      <c r="F457" s="2">
        <v>651282000</v>
      </c>
      <c r="G457" s="2">
        <v>139616000</v>
      </c>
      <c r="H457" t="s">
        <v>12</v>
      </c>
      <c r="I457" s="2">
        <v>570527000</v>
      </c>
      <c r="J457" t="s">
        <v>52</v>
      </c>
      <c r="K457" t="s">
        <v>75</v>
      </c>
    </row>
    <row r="458" spans="1:11" x14ac:dyDescent="0.2">
      <c r="A458">
        <v>484</v>
      </c>
      <c r="B458" t="s">
        <v>209</v>
      </c>
      <c r="C458" t="s">
        <v>11</v>
      </c>
      <c r="D458" s="1">
        <v>41307</v>
      </c>
      <c r="E458" s="2">
        <v>7394500000</v>
      </c>
      <c r="F458" s="2">
        <v>4741800000</v>
      </c>
      <c r="G458" s="2">
        <v>1732600000</v>
      </c>
      <c r="H458" t="s">
        <v>12</v>
      </c>
      <c r="I458" t="s">
        <v>12</v>
      </c>
      <c r="J458" t="s">
        <v>19</v>
      </c>
      <c r="K458" t="s">
        <v>197</v>
      </c>
    </row>
    <row r="459" spans="1:11" x14ac:dyDescent="0.2">
      <c r="A459">
        <v>485</v>
      </c>
      <c r="B459" t="s">
        <v>209</v>
      </c>
      <c r="C459" t="s">
        <v>15</v>
      </c>
      <c r="D459" s="1">
        <v>41671</v>
      </c>
      <c r="E459" s="2">
        <v>7840300000</v>
      </c>
      <c r="F459" s="2">
        <v>5050500000</v>
      </c>
      <c r="G459" s="2">
        <v>1819500000</v>
      </c>
      <c r="H459" t="s">
        <v>12</v>
      </c>
      <c r="I459" t="s">
        <v>12</v>
      </c>
      <c r="J459" t="s">
        <v>19</v>
      </c>
      <c r="K459" t="s">
        <v>197</v>
      </c>
    </row>
    <row r="460" spans="1:11" x14ac:dyDescent="0.2">
      <c r="A460">
        <v>486</v>
      </c>
      <c r="B460" t="s">
        <v>209</v>
      </c>
      <c r="C460" t="s">
        <v>16</v>
      </c>
      <c r="D460" s="1">
        <v>42035</v>
      </c>
      <c r="E460" s="2">
        <v>8602200000</v>
      </c>
      <c r="F460" s="2">
        <v>5568200000</v>
      </c>
      <c r="G460" s="2">
        <v>1993800000</v>
      </c>
      <c r="H460" t="s">
        <v>12</v>
      </c>
      <c r="I460" t="s">
        <v>12</v>
      </c>
      <c r="J460" t="s">
        <v>19</v>
      </c>
      <c r="K460" t="s">
        <v>197</v>
      </c>
    </row>
    <row r="461" spans="1:11" x14ac:dyDescent="0.2">
      <c r="A461">
        <v>487</v>
      </c>
      <c r="B461" t="s">
        <v>209</v>
      </c>
      <c r="C461" t="s">
        <v>17</v>
      </c>
      <c r="D461" s="1">
        <v>42399</v>
      </c>
      <c r="E461" s="2">
        <v>15498400000</v>
      </c>
      <c r="F461" s="2">
        <v>10841700000</v>
      </c>
      <c r="G461" s="2">
        <v>3607000000</v>
      </c>
      <c r="H461" t="s">
        <v>12</v>
      </c>
      <c r="I461" t="s">
        <v>12</v>
      </c>
      <c r="J461" t="s">
        <v>19</v>
      </c>
      <c r="K461" t="s">
        <v>197</v>
      </c>
    </row>
    <row r="462" spans="1:11" x14ac:dyDescent="0.2">
      <c r="A462">
        <v>488</v>
      </c>
      <c r="B462" t="s">
        <v>210</v>
      </c>
      <c r="C462" t="s">
        <v>11</v>
      </c>
      <c r="D462" s="1">
        <v>41274</v>
      </c>
      <c r="E462" s="2">
        <v>1663000000</v>
      </c>
      <c r="F462" t="s">
        <v>12</v>
      </c>
      <c r="G462" s="2">
        <v>1123200000</v>
      </c>
      <c r="H462" t="s">
        <v>12</v>
      </c>
      <c r="I462" s="2">
        <v>78300000</v>
      </c>
      <c r="J462" t="s">
        <v>13</v>
      </c>
      <c r="K462" t="s">
        <v>211</v>
      </c>
    </row>
    <row r="463" spans="1:11" x14ac:dyDescent="0.2">
      <c r="A463">
        <v>489</v>
      </c>
      <c r="B463" t="s">
        <v>210</v>
      </c>
      <c r="C463" t="s">
        <v>15</v>
      </c>
      <c r="D463" s="1">
        <v>41639</v>
      </c>
      <c r="E463" s="2">
        <v>1558400000</v>
      </c>
      <c r="F463" t="s">
        <v>12</v>
      </c>
      <c r="G463" s="2">
        <v>1058000000</v>
      </c>
      <c r="H463" t="s">
        <v>12</v>
      </c>
      <c r="I463" s="2">
        <v>60400000</v>
      </c>
      <c r="J463" t="s">
        <v>13</v>
      </c>
      <c r="K463" t="s">
        <v>211</v>
      </c>
    </row>
    <row r="464" spans="1:11" x14ac:dyDescent="0.2">
      <c r="A464">
        <v>490</v>
      </c>
      <c r="B464" t="s">
        <v>210</v>
      </c>
      <c r="C464" t="s">
        <v>16</v>
      </c>
      <c r="D464" s="1">
        <v>42004</v>
      </c>
      <c r="E464" s="2">
        <v>1584500000</v>
      </c>
      <c r="F464" t="s">
        <v>12</v>
      </c>
      <c r="G464" s="2">
        <v>1105700000</v>
      </c>
      <c r="H464" t="s">
        <v>12</v>
      </c>
      <c r="I464" s="2">
        <v>52500000</v>
      </c>
      <c r="J464" t="s">
        <v>13</v>
      </c>
      <c r="K464" t="s">
        <v>211</v>
      </c>
    </row>
    <row r="465" spans="1:11" x14ac:dyDescent="0.2">
      <c r="A465">
        <v>491</v>
      </c>
      <c r="B465" t="s">
        <v>210</v>
      </c>
      <c r="C465" t="s">
        <v>17</v>
      </c>
      <c r="D465" s="1">
        <v>42369</v>
      </c>
      <c r="E465" s="2">
        <v>1637100000</v>
      </c>
      <c r="F465" t="s">
        <v>12</v>
      </c>
      <c r="G465" s="2">
        <v>1209100000</v>
      </c>
      <c r="H465" t="s">
        <v>12</v>
      </c>
      <c r="I465" s="2">
        <v>58700000</v>
      </c>
      <c r="J465" t="s">
        <v>13</v>
      </c>
      <c r="K465" t="s">
        <v>211</v>
      </c>
    </row>
    <row r="466" spans="1:11" x14ac:dyDescent="0.2">
      <c r="A466">
        <v>492</v>
      </c>
      <c r="B466" t="s">
        <v>212</v>
      </c>
      <c r="C466" t="s">
        <v>11</v>
      </c>
      <c r="D466" s="1">
        <v>41639</v>
      </c>
      <c r="E466" s="2">
        <v>7155096000</v>
      </c>
      <c r="F466" s="2">
        <v>4376505000</v>
      </c>
      <c r="G466" s="2">
        <v>1616921000</v>
      </c>
      <c r="H466" t="s">
        <v>12</v>
      </c>
      <c r="I466" t="s">
        <v>12</v>
      </c>
      <c r="J466" t="s">
        <v>13</v>
      </c>
      <c r="K466" t="s">
        <v>157</v>
      </c>
    </row>
    <row r="467" spans="1:11" x14ac:dyDescent="0.2">
      <c r="A467">
        <v>493</v>
      </c>
      <c r="B467" t="s">
        <v>212</v>
      </c>
      <c r="C467" t="s">
        <v>15</v>
      </c>
      <c r="D467" s="1">
        <v>42004</v>
      </c>
      <c r="E467" s="2">
        <v>7752728000</v>
      </c>
      <c r="F467" s="2">
        <v>4778479000</v>
      </c>
      <c r="G467" s="2">
        <v>1758765000</v>
      </c>
      <c r="H467" t="s">
        <v>12</v>
      </c>
      <c r="I467" t="s">
        <v>12</v>
      </c>
      <c r="J467" t="s">
        <v>13</v>
      </c>
      <c r="K467" t="s">
        <v>157</v>
      </c>
    </row>
    <row r="468" spans="1:11" x14ac:dyDescent="0.2">
      <c r="A468">
        <v>494</v>
      </c>
      <c r="B468" t="s">
        <v>212</v>
      </c>
      <c r="C468" t="s">
        <v>16</v>
      </c>
      <c r="D468" s="1">
        <v>42369</v>
      </c>
      <c r="E468" s="2">
        <v>6956311000</v>
      </c>
      <c r="F468" s="2">
        <v>4388167000</v>
      </c>
      <c r="G468" s="2">
        <v>1647382000</v>
      </c>
      <c r="H468" t="s">
        <v>12</v>
      </c>
      <c r="I468" t="s">
        <v>12</v>
      </c>
      <c r="J468" t="s">
        <v>13</v>
      </c>
      <c r="K468" t="s">
        <v>157</v>
      </c>
    </row>
    <row r="469" spans="1:11" x14ac:dyDescent="0.2">
      <c r="A469">
        <v>495</v>
      </c>
      <c r="B469" t="s">
        <v>212</v>
      </c>
      <c r="C469" t="s">
        <v>17</v>
      </c>
      <c r="D469" s="1">
        <v>42735</v>
      </c>
      <c r="E469" s="2">
        <v>6794342000</v>
      </c>
      <c r="F469" s="2">
        <v>4322373000</v>
      </c>
      <c r="G469" s="2">
        <v>1757523000</v>
      </c>
      <c r="H469" t="s">
        <v>12</v>
      </c>
      <c r="I469" t="s">
        <v>12</v>
      </c>
      <c r="J469" t="s">
        <v>13</v>
      </c>
      <c r="K469" t="s">
        <v>157</v>
      </c>
    </row>
    <row r="470" spans="1:11" x14ac:dyDescent="0.2">
      <c r="A470">
        <v>496</v>
      </c>
      <c r="B470" t="s">
        <v>213</v>
      </c>
      <c r="C470" t="s">
        <v>11</v>
      </c>
      <c r="D470" s="1">
        <v>41639</v>
      </c>
      <c r="E470" s="2">
        <v>5997000000</v>
      </c>
      <c r="F470" s="2">
        <v>2499000000</v>
      </c>
      <c r="G470" s="2">
        <v>2337000000</v>
      </c>
      <c r="H470" t="s">
        <v>12</v>
      </c>
      <c r="I470" s="2">
        <v>115000000</v>
      </c>
      <c r="J470" t="s">
        <v>36</v>
      </c>
      <c r="K470" t="s">
        <v>214</v>
      </c>
    </row>
    <row r="471" spans="1:11" x14ac:dyDescent="0.2">
      <c r="A471">
        <v>497</v>
      </c>
      <c r="B471" t="s">
        <v>213</v>
      </c>
      <c r="C471" t="s">
        <v>15</v>
      </c>
      <c r="D471" s="1">
        <v>42004</v>
      </c>
      <c r="E471" s="2">
        <v>6121000000</v>
      </c>
      <c r="F471" s="2">
        <v>2491000000</v>
      </c>
      <c r="G471" s="2">
        <v>2335000000</v>
      </c>
      <c r="H471" t="s">
        <v>12</v>
      </c>
      <c r="I471" s="2">
        <v>115000000</v>
      </c>
      <c r="J471" t="s">
        <v>36</v>
      </c>
      <c r="K471" t="s">
        <v>214</v>
      </c>
    </row>
    <row r="472" spans="1:11" x14ac:dyDescent="0.2">
      <c r="A472">
        <v>498</v>
      </c>
      <c r="B472" t="s">
        <v>213</v>
      </c>
      <c r="C472" t="s">
        <v>16</v>
      </c>
      <c r="D472" s="1">
        <v>42369</v>
      </c>
      <c r="E472" s="2">
        <v>6282000000</v>
      </c>
      <c r="F472" s="2">
        <v>2559000000</v>
      </c>
      <c r="G472" s="2">
        <v>2320000000</v>
      </c>
      <c r="H472" t="s">
        <v>12</v>
      </c>
      <c r="I472" s="2">
        <v>105000000</v>
      </c>
      <c r="J472" t="s">
        <v>36</v>
      </c>
      <c r="K472" t="s">
        <v>214</v>
      </c>
    </row>
    <row r="473" spans="1:11" x14ac:dyDescent="0.2">
      <c r="A473">
        <v>499</v>
      </c>
      <c r="B473" t="s">
        <v>213</v>
      </c>
      <c r="C473" t="s">
        <v>17</v>
      </c>
      <c r="D473" s="1">
        <v>42735</v>
      </c>
      <c r="E473" s="2">
        <v>6440000000</v>
      </c>
      <c r="F473" s="2">
        <v>2582000000</v>
      </c>
      <c r="G473" s="2">
        <v>2326000000</v>
      </c>
      <c r="H473" t="s">
        <v>12</v>
      </c>
      <c r="I473" s="2">
        <v>99000000</v>
      </c>
      <c r="J473" t="s">
        <v>36</v>
      </c>
      <c r="K473" t="s">
        <v>214</v>
      </c>
    </row>
    <row r="474" spans="1:11" x14ac:dyDescent="0.2">
      <c r="A474">
        <v>500</v>
      </c>
      <c r="B474" t="s">
        <v>215</v>
      </c>
      <c r="C474" t="s">
        <v>11</v>
      </c>
      <c r="D474" s="1">
        <v>41420</v>
      </c>
      <c r="E474" s="2">
        <v>5921000000</v>
      </c>
      <c r="F474" s="2">
        <v>4616600000</v>
      </c>
      <c r="G474" s="2">
        <v>625200000</v>
      </c>
      <c r="H474" t="s">
        <v>12</v>
      </c>
      <c r="I474" s="2">
        <v>278300000</v>
      </c>
      <c r="J474" t="s">
        <v>19</v>
      </c>
      <c r="K474" t="s">
        <v>155</v>
      </c>
    </row>
    <row r="475" spans="1:11" x14ac:dyDescent="0.2">
      <c r="A475">
        <v>501</v>
      </c>
      <c r="B475" t="s">
        <v>215</v>
      </c>
      <c r="C475" t="s">
        <v>15</v>
      </c>
      <c r="D475" s="1">
        <v>41784</v>
      </c>
      <c r="E475" s="2">
        <v>6285600000</v>
      </c>
      <c r="F475" s="2">
        <v>4990500000</v>
      </c>
      <c r="G475" s="2">
        <v>665400000</v>
      </c>
      <c r="H475" t="s">
        <v>12</v>
      </c>
      <c r="I475" s="2">
        <v>304400000</v>
      </c>
      <c r="J475" t="s">
        <v>19</v>
      </c>
      <c r="K475" t="s">
        <v>155</v>
      </c>
    </row>
    <row r="476" spans="1:11" x14ac:dyDescent="0.2">
      <c r="A476">
        <v>502</v>
      </c>
      <c r="B476" t="s">
        <v>215</v>
      </c>
      <c r="C476" t="s">
        <v>16</v>
      </c>
      <c r="D476" s="1">
        <v>42155</v>
      </c>
      <c r="E476" s="2">
        <v>6764000000</v>
      </c>
      <c r="F476" s="2">
        <v>5341500000</v>
      </c>
      <c r="G476" s="2">
        <v>673500000</v>
      </c>
      <c r="H476" t="s">
        <v>12</v>
      </c>
      <c r="I476" s="2">
        <v>319300000</v>
      </c>
      <c r="J476" t="s">
        <v>19</v>
      </c>
      <c r="K476" t="s">
        <v>155</v>
      </c>
    </row>
    <row r="477" spans="1:11" x14ac:dyDescent="0.2">
      <c r="A477">
        <v>503</v>
      </c>
      <c r="B477" t="s">
        <v>215</v>
      </c>
      <c r="C477" t="s">
        <v>17</v>
      </c>
      <c r="D477" s="1">
        <v>42519</v>
      </c>
      <c r="E477" s="2">
        <v>6933500000</v>
      </c>
      <c r="F477" s="2">
        <v>5392400000</v>
      </c>
      <c r="G477" s="2">
        <v>622900000</v>
      </c>
      <c r="H477" t="s">
        <v>12</v>
      </c>
      <c r="I477" s="2">
        <v>290200000</v>
      </c>
      <c r="J477" t="s">
        <v>19</v>
      </c>
      <c r="K477" t="s">
        <v>155</v>
      </c>
    </row>
    <row r="478" spans="1:11" x14ac:dyDescent="0.2">
      <c r="A478">
        <v>504</v>
      </c>
      <c r="B478" t="s">
        <v>216</v>
      </c>
      <c r="C478" t="s">
        <v>11</v>
      </c>
      <c r="D478" s="1">
        <v>41274</v>
      </c>
      <c r="E478" s="2">
        <v>17912000000</v>
      </c>
      <c r="F478" s="2">
        <v>11235000000</v>
      </c>
      <c r="G478" s="2">
        <v>965000000</v>
      </c>
      <c r="H478" t="s">
        <v>12</v>
      </c>
      <c r="I478" s="2">
        <v>2145000000</v>
      </c>
      <c r="J478" t="s">
        <v>42</v>
      </c>
      <c r="K478" t="s">
        <v>45</v>
      </c>
    </row>
    <row r="479" spans="1:11" x14ac:dyDescent="0.2">
      <c r="A479">
        <v>505</v>
      </c>
      <c r="B479" t="s">
        <v>216</v>
      </c>
      <c r="C479" t="s">
        <v>15</v>
      </c>
      <c r="D479" s="1">
        <v>41639</v>
      </c>
      <c r="E479" s="2">
        <v>22756000000</v>
      </c>
      <c r="F479" s="2">
        <v>13545000000</v>
      </c>
      <c r="G479" s="2">
        <v>1274000000</v>
      </c>
      <c r="H479" t="s">
        <v>12</v>
      </c>
      <c r="I479" s="2">
        <v>2668000000</v>
      </c>
      <c r="J479" t="s">
        <v>42</v>
      </c>
      <c r="K479" t="s">
        <v>45</v>
      </c>
    </row>
    <row r="480" spans="1:11" x14ac:dyDescent="0.2">
      <c r="A480">
        <v>506</v>
      </c>
      <c r="B480" t="s">
        <v>216</v>
      </c>
      <c r="C480" t="s">
        <v>16</v>
      </c>
      <c r="D480" s="1">
        <v>42004</v>
      </c>
      <c r="E480" s="2">
        <v>23925000000</v>
      </c>
      <c r="F480" s="2">
        <v>14323000000</v>
      </c>
      <c r="G480" s="2">
        <v>1213000000</v>
      </c>
      <c r="H480" t="s">
        <v>12</v>
      </c>
      <c r="I480" s="2">
        <v>3066000000</v>
      </c>
      <c r="J480" t="s">
        <v>42</v>
      </c>
      <c r="K480" t="s">
        <v>45</v>
      </c>
    </row>
    <row r="481" spans="1:11" x14ac:dyDescent="0.2">
      <c r="A481">
        <v>507</v>
      </c>
      <c r="B481" t="s">
        <v>216</v>
      </c>
      <c r="C481" t="s">
        <v>17</v>
      </c>
      <c r="D481" s="1">
        <v>42369</v>
      </c>
      <c r="E481" s="2">
        <v>23459000000</v>
      </c>
      <c r="F481" s="2">
        <v>13728000000</v>
      </c>
      <c r="G481" s="2">
        <v>1135000000</v>
      </c>
      <c r="H481" t="s">
        <v>12</v>
      </c>
      <c r="I481" s="2">
        <v>3144000000</v>
      </c>
      <c r="J481" t="s">
        <v>42</v>
      </c>
      <c r="K481" t="s">
        <v>45</v>
      </c>
    </row>
    <row r="482" spans="1:11" x14ac:dyDescent="0.2">
      <c r="A482">
        <v>508</v>
      </c>
      <c r="B482" t="s">
        <v>217</v>
      </c>
      <c r="C482" t="s">
        <v>11</v>
      </c>
      <c r="D482" s="1">
        <v>41274</v>
      </c>
      <c r="E482" s="2">
        <v>8186280000</v>
      </c>
      <c r="F482" s="2">
        <v>5583549000</v>
      </c>
      <c r="G482" s="2">
        <v>889879000</v>
      </c>
      <c r="H482" t="s">
        <v>12</v>
      </c>
      <c r="I482" s="2">
        <v>341969000</v>
      </c>
      <c r="J482" t="s">
        <v>25</v>
      </c>
      <c r="K482" t="s">
        <v>199</v>
      </c>
    </row>
    <row r="483" spans="1:11" x14ac:dyDescent="0.2">
      <c r="A483">
        <v>509</v>
      </c>
      <c r="B483" t="s">
        <v>217</v>
      </c>
      <c r="C483" t="s">
        <v>15</v>
      </c>
      <c r="D483" s="1">
        <v>41639</v>
      </c>
      <c r="E483" s="2">
        <v>11764050000</v>
      </c>
      <c r="F483" s="2">
        <v>8198377000</v>
      </c>
      <c r="G483" s="2">
        <v>1516508000</v>
      </c>
      <c r="H483" t="s">
        <v>12</v>
      </c>
      <c r="I483" s="2">
        <v>528737000</v>
      </c>
      <c r="J483" t="s">
        <v>25</v>
      </c>
      <c r="K483" t="s">
        <v>199</v>
      </c>
    </row>
    <row r="484" spans="1:11" x14ac:dyDescent="0.2">
      <c r="A484">
        <v>510</v>
      </c>
      <c r="B484" t="s">
        <v>217</v>
      </c>
      <c r="C484" t="s">
        <v>16</v>
      </c>
      <c r="D484" s="1">
        <v>42004</v>
      </c>
      <c r="E484" s="2">
        <v>12795106000</v>
      </c>
      <c r="F484" s="2">
        <v>9119305000</v>
      </c>
      <c r="G484" s="2">
        <v>1278506000</v>
      </c>
      <c r="H484" t="s">
        <v>12</v>
      </c>
      <c r="I484" s="2">
        <v>590935000</v>
      </c>
      <c r="J484" t="s">
        <v>25</v>
      </c>
      <c r="K484" t="s">
        <v>199</v>
      </c>
    </row>
    <row r="485" spans="1:11" x14ac:dyDescent="0.2">
      <c r="A485">
        <v>511</v>
      </c>
      <c r="B485" t="s">
        <v>217</v>
      </c>
      <c r="C485" t="s">
        <v>17</v>
      </c>
      <c r="D485" s="1">
        <v>42369</v>
      </c>
      <c r="E485" s="2">
        <v>13781837000</v>
      </c>
      <c r="F485" s="2">
        <v>9824834000</v>
      </c>
      <c r="G485" s="2">
        <v>1947135000</v>
      </c>
      <c r="H485" t="s">
        <v>12</v>
      </c>
      <c r="I485" s="2">
        <v>638024000</v>
      </c>
      <c r="J485" t="s">
        <v>25</v>
      </c>
      <c r="K485" t="s">
        <v>199</v>
      </c>
    </row>
    <row r="486" spans="1:11" x14ac:dyDescent="0.2">
      <c r="A486">
        <v>512</v>
      </c>
      <c r="B486" t="s">
        <v>218</v>
      </c>
      <c r="C486" t="s">
        <v>11</v>
      </c>
      <c r="D486" s="1">
        <v>41639</v>
      </c>
      <c r="E486" s="2">
        <v>10397000000</v>
      </c>
      <c r="F486" s="2">
        <v>2268000000</v>
      </c>
      <c r="G486" s="2">
        <v>2743000000</v>
      </c>
      <c r="H486" t="s">
        <v>12</v>
      </c>
      <c r="I486" s="2">
        <v>2780000000</v>
      </c>
      <c r="J486" t="s">
        <v>83</v>
      </c>
      <c r="K486" t="s">
        <v>84</v>
      </c>
    </row>
    <row r="487" spans="1:11" x14ac:dyDescent="0.2">
      <c r="A487">
        <v>513</v>
      </c>
      <c r="B487" t="s">
        <v>218</v>
      </c>
      <c r="C487" t="s">
        <v>15</v>
      </c>
      <c r="D487" s="1">
        <v>42004</v>
      </c>
      <c r="E487" s="2">
        <v>20638000000</v>
      </c>
      <c r="F487" s="2">
        <v>2332000000</v>
      </c>
      <c r="G487" s="2">
        <v>8290000000</v>
      </c>
      <c r="H487" t="s">
        <v>12</v>
      </c>
      <c r="I487" s="2">
        <v>3319000000</v>
      </c>
      <c r="J487" t="s">
        <v>83</v>
      </c>
      <c r="K487" t="s">
        <v>84</v>
      </c>
    </row>
    <row r="488" spans="1:11" x14ac:dyDescent="0.2">
      <c r="A488">
        <v>514</v>
      </c>
      <c r="B488" t="s">
        <v>218</v>
      </c>
      <c r="C488" t="s">
        <v>16</v>
      </c>
      <c r="D488" s="1">
        <v>42369</v>
      </c>
      <c r="E488" s="2">
        <v>13145000000</v>
      </c>
      <c r="F488" s="2">
        <v>2104000000</v>
      </c>
      <c r="G488" s="2">
        <v>7741000000</v>
      </c>
      <c r="H488" t="s">
        <v>12</v>
      </c>
      <c r="I488" s="2">
        <v>3129000000</v>
      </c>
      <c r="J488" t="s">
        <v>83</v>
      </c>
      <c r="K488" t="s">
        <v>84</v>
      </c>
    </row>
    <row r="489" spans="1:11" x14ac:dyDescent="0.2">
      <c r="A489">
        <v>515</v>
      </c>
      <c r="B489" t="s">
        <v>218</v>
      </c>
      <c r="C489" t="s">
        <v>17</v>
      </c>
      <c r="D489" s="1">
        <v>42735</v>
      </c>
      <c r="E489" s="2">
        <v>12197000000</v>
      </c>
      <c r="F489" s="2">
        <v>1582000000</v>
      </c>
      <c r="G489" s="2">
        <v>6476000000</v>
      </c>
      <c r="H489" t="s">
        <v>12</v>
      </c>
      <c r="I489" s="2">
        <v>1792000000</v>
      </c>
      <c r="J489" t="s">
        <v>83</v>
      </c>
      <c r="K489" t="s">
        <v>84</v>
      </c>
    </row>
    <row r="490" spans="1:11" x14ac:dyDescent="0.2">
      <c r="A490">
        <v>516</v>
      </c>
      <c r="B490" t="s">
        <v>219</v>
      </c>
      <c r="C490" t="s">
        <v>11</v>
      </c>
      <c r="D490" s="1">
        <v>41364</v>
      </c>
      <c r="E490" s="2">
        <v>3797000000</v>
      </c>
      <c r="F490" s="2">
        <v>1388000000</v>
      </c>
      <c r="G490" s="2">
        <v>1078000000</v>
      </c>
      <c r="H490" s="2">
        <v>1153000000</v>
      </c>
      <c r="I490" s="2">
        <v>30000000</v>
      </c>
      <c r="J490" t="s">
        <v>22</v>
      </c>
      <c r="K490" t="s">
        <v>93</v>
      </c>
    </row>
    <row r="491" spans="1:11" x14ac:dyDescent="0.2">
      <c r="A491">
        <v>517</v>
      </c>
      <c r="B491" t="s">
        <v>219</v>
      </c>
      <c r="C491" t="s">
        <v>15</v>
      </c>
      <c r="D491" s="1">
        <v>41729</v>
      </c>
      <c r="E491" s="2">
        <v>3575000000</v>
      </c>
      <c r="F491" s="2">
        <v>1347000000</v>
      </c>
      <c r="G491" s="2">
        <v>1055000000</v>
      </c>
      <c r="H491" s="2">
        <v>1125000000</v>
      </c>
      <c r="I491" s="2">
        <v>16000000</v>
      </c>
      <c r="J491" t="s">
        <v>22</v>
      </c>
      <c r="K491" t="s">
        <v>93</v>
      </c>
    </row>
    <row r="492" spans="1:11" x14ac:dyDescent="0.2">
      <c r="A492">
        <v>518</v>
      </c>
      <c r="B492" t="s">
        <v>219</v>
      </c>
      <c r="C492" t="s">
        <v>16</v>
      </c>
      <c r="D492" s="1">
        <v>42094</v>
      </c>
      <c r="E492" s="2">
        <v>4515000000</v>
      </c>
      <c r="F492" s="2">
        <v>1429000000</v>
      </c>
      <c r="G492" s="2">
        <v>1030000000</v>
      </c>
      <c r="H492" s="2">
        <v>1094000000</v>
      </c>
      <c r="I492" s="2">
        <v>14000000</v>
      </c>
      <c r="J492" t="s">
        <v>22</v>
      </c>
      <c r="K492" t="s">
        <v>93</v>
      </c>
    </row>
    <row r="493" spans="1:11" x14ac:dyDescent="0.2">
      <c r="A493">
        <v>519</v>
      </c>
      <c r="B493" t="s">
        <v>219</v>
      </c>
      <c r="C493" t="s">
        <v>17</v>
      </c>
      <c r="D493" s="1">
        <v>42460</v>
      </c>
      <c r="E493" s="2">
        <v>4396000000</v>
      </c>
      <c r="F493" s="2">
        <v>1354000000</v>
      </c>
      <c r="G493" s="2">
        <v>1028000000</v>
      </c>
      <c r="H493" s="2">
        <v>1109000000</v>
      </c>
      <c r="I493" s="2">
        <v>7000000</v>
      </c>
      <c r="J493" t="s">
        <v>22</v>
      </c>
      <c r="K493" t="s">
        <v>93</v>
      </c>
    </row>
    <row r="494" spans="1:11" x14ac:dyDescent="0.2">
      <c r="A494">
        <v>520</v>
      </c>
      <c r="B494" t="s">
        <v>220</v>
      </c>
      <c r="C494" t="s">
        <v>11</v>
      </c>
      <c r="D494" s="1">
        <v>41639</v>
      </c>
      <c r="E494" s="2">
        <v>8257000000</v>
      </c>
      <c r="F494" s="2">
        <v>1492000000</v>
      </c>
      <c r="G494" s="2">
        <v>3260000000</v>
      </c>
      <c r="H494" s="2">
        <v>915000000</v>
      </c>
      <c r="I494" s="2">
        <v>136000000</v>
      </c>
      <c r="J494" t="s">
        <v>22</v>
      </c>
      <c r="K494" t="s">
        <v>57</v>
      </c>
    </row>
    <row r="495" spans="1:11" x14ac:dyDescent="0.2">
      <c r="A495">
        <v>521</v>
      </c>
      <c r="B495" t="s">
        <v>220</v>
      </c>
      <c r="C495" t="s">
        <v>15</v>
      </c>
      <c r="D495" s="1">
        <v>42004</v>
      </c>
      <c r="E495" s="2">
        <v>8790000000</v>
      </c>
      <c r="F495" s="2">
        <v>1663000000</v>
      </c>
      <c r="G495" s="2">
        <v>3593000000</v>
      </c>
      <c r="H495" s="2">
        <v>983000000</v>
      </c>
      <c r="I495" s="2">
        <v>75000000</v>
      </c>
      <c r="J495" t="s">
        <v>22</v>
      </c>
      <c r="K495" t="s">
        <v>57</v>
      </c>
    </row>
    <row r="496" spans="1:11" x14ac:dyDescent="0.2">
      <c r="A496">
        <v>522</v>
      </c>
      <c r="B496" t="s">
        <v>220</v>
      </c>
      <c r="C496" t="s">
        <v>16</v>
      </c>
      <c r="D496" s="1">
        <v>42369</v>
      </c>
      <c r="E496" s="2">
        <v>8592000000</v>
      </c>
      <c r="F496" s="2">
        <v>1771000000</v>
      </c>
      <c r="G496" s="2">
        <v>3660000000</v>
      </c>
      <c r="H496" s="2">
        <v>923000000</v>
      </c>
      <c r="I496" s="2">
        <v>41000000</v>
      </c>
      <c r="J496" t="s">
        <v>22</v>
      </c>
      <c r="K496" t="s">
        <v>57</v>
      </c>
    </row>
    <row r="497" spans="1:11" x14ac:dyDescent="0.2">
      <c r="A497">
        <v>523</v>
      </c>
      <c r="B497" t="s">
        <v>220</v>
      </c>
      <c r="C497" t="s">
        <v>17</v>
      </c>
      <c r="D497" s="1">
        <v>42735</v>
      </c>
      <c r="E497" s="2">
        <v>8979000000</v>
      </c>
      <c r="F497" s="2">
        <v>2007000000</v>
      </c>
      <c r="G497" s="2">
        <v>3499000000</v>
      </c>
      <c r="H497" s="2">
        <v>1114000000</v>
      </c>
      <c r="I497" s="2">
        <v>34000000</v>
      </c>
      <c r="J497" t="s">
        <v>22</v>
      </c>
      <c r="K497" t="s">
        <v>57</v>
      </c>
    </row>
    <row r="498" spans="1:11" x14ac:dyDescent="0.2">
      <c r="A498">
        <v>524</v>
      </c>
      <c r="B498" t="s">
        <v>221</v>
      </c>
      <c r="C498" t="s">
        <v>11</v>
      </c>
      <c r="D498" s="1">
        <v>41274</v>
      </c>
      <c r="E498" s="2">
        <v>11838700000</v>
      </c>
      <c r="F498" s="2">
        <v>6385400000</v>
      </c>
      <c r="G498" s="2">
        <v>4018300000</v>
      </c>
      <c r="H498" t="s">
        <v>12</v>
      </c>
      <c r="I498" t="s">
        <v>12</v>
      </c>
      <c r="J498" t="s">
        <v>59</v>
      </c>
      <c r="K498" t="s">
        <v>60</v>
      </c>
    </row>
    <row r="499" spans="1:11" x14ac:dyDescent="0.2">
      <c r="A499">
        <v>525</v>
      </c>
      <c r="B499" t="s">
        <v>221</v>
      </c>
      <c r="C499" t="s">
        <v>15</v>
      </c>
      <c r="D499" s="1">
        <v>41639</v>
      </c>
      <c r="E499" s="2">
        <v>13253400000</v>
      </c>
      <c r="F499" s="2">
        <v>7161200000</v>
      </c>
      <c r="G499" s="2">
        <v>4360300000</v>
      </c>
      <c r="H499" t="s">
        <v>12</v>
      </c>
      <c r="I499" t="s">
        <v>12</v>
      </c>
      <c r="J499" t="s">
        <v>59</v>
      </c>
      <c r="K499" t="s">
        <v>60</v>
      </c>
    </row>
    <row r="500" spans="1:11" x14ac:dyDescent="0.2">
      <c r="A500">
        <v>526</v>
      </c>
      <c r="B500" t="s">
        <v>221</v>
      </c>
      <c r="C500" t="s">
        <v>16</v>
      </c>
      <c r="D500" s="1">
        <v>42004</v>
      </c>
      <c r="E500" s="2">
        <v>14280500000</v>
      </c>
      <c r="F500" s="2">
        <v>7679100000</v>
      </c>
      <c r="G500" s="2">
        <v>4577600000</v>
      </c>
      <c r="H500" t="s">
        <v>12</v>
      </c>
      <c r="I500" t="s">
        <v>12</v>
      </c>
      <c r="J500" t="s">
        <v>59</v>
      </c>
      <c r="K500" t="s">
        <v>60</v>
      </c>
    </row>
    <row r="501" spans="1:11" x14ac:dyDescent="0.2">
      <c r="A501">
        <v>527</v>
      </c>
      <c r="B501" t="s">
        <v>221</v>
      </c>
      <c r="C501" t="s">
        <v>17</v>
      </c>
      <c r="D501" s="1">
        <v>42369</v>
      </c>
      <c r="E501" s="2">
        <v>13545100000</v>
      </c>
      <c r="F501" s="2">
        <v>7223500000</v>
      </c>
      <c r="G501" s="2">
        <v>4345500000</v>
      </c>
      <c r="H501" t="s">
        <v>12</v>
      </c>
      <c r="I501" t="s">
        <v>12</v>
      </c>
      <c r="J501" t="s">
        <v>59</v>
      </c>
      <c r="K501" t="s">
        <v>60</v>
      </c>
    </row>
    <row r="502" spans="1:11" x14ac:dyDescent="0.2">
      <c r="A502">
        <v>528</v>
      </c>
      <c r="B502" t="s">
        <v>222</v>
      </c>
      <c r="C502" t="s">
        <v>11</v>
      </c>
      <c r="D502" s="1">
        <v>41639</v>
      </c>
      <c r="E502" s="2">
        <v>12354000000</v>
      </c>
      <c r="F502" s="2">
        <v>7191000000</v>
      </c>
      <c r="G502" s="2">
        <v>1895000000</v>
      </c>
      <c r="H502" t="s">
        <v>12</v>
      </c>
      <c r="I502" s="2">
        <v>1024000000</v>
      </c>
      <c r="J502" t="s">
        <v>42</v>
      </c>
      <c r="K502" t="s">
        <v>45</v>
      </c>
    </row>
    <row r="503" spans="1:11" x14ac:dyDescent="0.2">
      <c r="A503">
        <v>529</v>
      </c>
      <c r="B503" t="s">
        <v>222</v>
      </c>
      <c r="C503" t="s">
        <v>15</v>
      </c>
      <c r="D503" s="1">
        <v>42004</v>
      </c>
      <c r="E503" s="2">
        <v>12919000000</v>
      </c>
      <c r="F503" s="2">
        <v>7807000000</v>
      </c>
      <c r="G503" s="2">
        <v>1877000000</v>
      </c>
      <c r="H503" t="s">
        <v>12</v>
      </c>
      <c r="I503" s="2">
        <v>1071000000</v>
      </c>
      <c r="J503" t="s">
        <v>42</v>
      </c>
      <c r="K503" t="s">
        <v>45</v>
      </c>
    </row>
    <row r="504" spans="1:11" x14ac:dyDescent="0.2">
      <c r="A504">
        <v>530</v>
      </c>
      <c r="B504" t="s">
        <v>222</v>
      </c>
      <c r="C504" t="s">
        <v>16</v>
      </c>
      <c r="D504" s="1">
        <v>42369</v>
      </c>
      <c r="E504" s="2">
        <v>12554000000</v>
      </c>
      <c r="F504" s="2">
        <v>7060000000</v>
      </c>
      <c r="G504" s="2">
        <v>1937000000</v>
      </c>
      <c r="H504" t="s">
        <v>12</v>
      </c>
      <c r="I504" s="2">
        <v>1130000000</v>
      </c>
      <c r="J504" t="s">
        <v>42</v>
      </c>
      <c r="K504" t="s">
        <v>45</v>
      </c>
    </row>
    <row r="505" spans="1:11" x14ac:dyDescent="0.2">
      <c r="A505">
        <v>531</v>
      </c>
      <c r="B505" t="s">
        <v>222</v>
      </c>
      <c r="C505" t="s">
        <v>17</v>
      </c>
      <c r="D505" s="1">
        <v>42735</v>
      </c>
      <c r="E505" s="2">
        <v>12075000000</v>
      </c>
      <c r="F505" s="2">
        <v>6357000000</v>
      </c>
      <c r="G505" s="2">
        <v>2031000000</v>
      </c>
      <c r="H505" t="s">
        <v>12</v>
      </c>
      <c r="I505" s="2">
        <v>1216000000</v>
      </c>
      <c r="J505" t="s">
        <v>42</v>
      </c>
      <c r="K505" t="s">
        <v>45</v>
      </c>
    </row>
    <row r="506" spans="1:11" x14ac:dyDescent="0.2">
      <c r="A506">
        <v>532</v>
      </c>
      <c r="B506" t="s">
        <v>223</v>
      </c>
      <c r="C506" t="s">
        <v>11</v>
      </c>
      <c r="D506" s="1">
        <v>41274</v>
      </c>
      <c r="E506" s="2">
        <v>2073000000</v>
      </c>
      <c r="F506" s="2">
        <v>759500000</v>
      </c>
      <c r="G506" s="2">
        <v>673500000</v>
      </c>
      <c r="H506" t="s">
        <v>12</v>
      </c>
      <c r="I506" s="2">
        <v>160000000</v>
      </c>
      <c r="J506" t="s">
        <v>13</v>
      </c>
      <c r="K506" t="s">
        <v>211</v>
      </c>
    </row>
    <row r="507" spans="1:11" x14ac:dyDescent="0.2">
      <c r="A507">
        <v>533</v>
      </c>
      <c r="B507" t="s">
        <v>223</v>
      </c>
      <c r="C507" t="s">
        <v>15</v>
      </c>
      <c r="D507" s="1">
        <v>41639</v>
      </c>
      <c r="E507" s="2">
        <v>2303900000</v>
      </c>
      <c r="F507" s="2">
        <v>787300000</v>
      </c>
      <c r="G507" s="2">
        <v>715800000</v>
      </c>
      <c r="H507" t="s">
        <v>12</v>
      </c>
      <c r="I507" s="2">
        <v>189600000</v>
      </c>
      <c r="J507" t="s">
        <v>13</v>
      </c>
      <c r="K507" t="s">
        <v>211</v>
      </c>
    </row>
    <row r="508" spans="1:11" x14ac:dyDescent="0.2">
      <c r="A508">
        <v>534</v>
      </c>
      <c r="B508" t="s">
        <v>223</v>
      </c>
      <c r="C508" t="s">
        <v>16</v>
      </c>
      <c r="D508" s="1">
        <v>42004</v>
      </c>
      <c r="E508" s="2">
        <v>2436400000</v>
      </c>
      <c r="F508" s="2">
        <v>844700000</v>
      </c>
      <c r="G508" s="2">
        <v>751700000</v>
      </c>
      <c r="H508" t="s">
        <v>12</v>
      </c>
      <c r="I508" s="2">
        <v>201800000</v>
      </c>
      <c r="J508" t="s">
        <v>13</v>
      </c>
      <c r="K508" t="s">
        <v>211</v>
      </c>
    </row>
    <row r="509" spans="1:11" x14ac:dyDescent="0.2">
      <c r="A509">
        <v>535</v>
      </c>
      <c r="B509" t="s">
        <v>223</v>
      </c>
      <c r="C509" t="s">
        <v>17</v>
      </c>
      <c r="D509" s="1">
        <v>42369</v>
      </c>
      <c r="E509" s="2">
        <v>2663600000</v>
      </c>
      <c r="F509" s="2">
        <v>887400000</v>
      </c>
      <c r="G509" s="2">
        <v>884300000</v>
      </c>
      <c r="H509" t="s">
        <v>12</v>
      </c>
      <c r="I509" s="2">
        <v>198000000</v>
      </c>
      <c r="J509" t="s">
        <v>13</v>
      </c>
      <c r="K509" t="s">
        <v>211</v>
      </c>
    </row>
    <row r="510" spans="1:11" x14ac:dyDescent="0.2">
      <c r="A510">
        <v>536</v>
      </c>
      <c r="B510" t="s">
        <v>224</v>
      </c>
      <c r="C510" t="s">
        <v>11</v>
      </c>
      <c r="D510" s="1">
        <v>41274</v>
      </c>
      <c r="E510" s="2">
        <v>11862000000</v>
      </c>
      <c r="F510" s="2">
        <v>7747000000</v>
      </c>
      <c r="G510" s="2">
        <v>296000000</v>
      </c>
      <c r="H510" t="s">
        <v>12</v>
      </c>
      <c r="I510" s="2">
        <v>1562000000</v>
      </c>
      <c r="J510" t="s">
        <v>42</v>
      </c>
      <c r="K510" t="s">
        <v>45</v>
      </c>
    </row>
    <row r="511" spans="1:11" x14ac:dyDescent="0.2">
      <c r="A511">
        <v>537</v>
      </c>
      <c r="B511" t="s">
        <v>224</v>
      </c>
      <c r="C511" t="s">
        <v>15</v>
      </c>
      <c r="D511" s="1">
        <v>41639</v>
      </c>
      <c r="E511" s="2">
        <v>12581000000</v>
      </c>
      <c r="F511" s="2">
        <v>8364000000</v>
      </c>
      <c r="G511" s="2">
        <v>309000000</v>
      </c>
      <c r="H511" t="s">
        <v>12</v>
      </c>
      <c r="I511" s="2">
        <v>1622000000</v>
      </c>
      <c r="J511" t="s">
        <v>42</v>
      </c>
      <c r="K511" t="s">
        <v>45</v>
      </c>
    </row>
    <row r="512" spans="1:11" x14ac:dyDescent="0.2">
      <c r="A512">
        <v>538</v>
      </c>
      <c r="B512" t="s">
        <v>224</v>
      </c>
      <c r="C512" t="s">
        <v>16</v>
      </c>
      <c r="D512" s="1">
        <v>42004</v>
      </c>
      <c r="E512" s="2">
        <v>13413000000</v>
      </c>
      <c r="F512" s="2">
        <v>8742000000</v>
      </c>
      <c r="G512" s="2">
        <v>322000000</v>
      </c>
      <c r="H512" t="s">
        <v>12</v>
      </c>
      <c r="I512" s="2">
        <v>1720000000</v>
      </c>
      <c r="J512" t="s">
        <v>42</v>
      </c>
      <c r="K512" t="s">
        <v>45</v>
      </c>
    </row>
    <row r="513" spans="1:11" x14ac:dyDescent="0.2">
      <c r="A513">
        <v>539</v>
      </c>
      <c r="B513" t="s">
        <v>224</v>
      </c>
      <c r="C513" t="s">
        <v>17</v>
      </c>
      <c r="D513" s="1">
        <v>42369</v>
      </c>
      <c r="E513" s="2">
        <v>11524000000</v>
      </c>
      <c r="F513" s="2">
        <v>7256000000</v>
      </c>
      <c r="G513" s="2">
        <v>336000000</v>
      </c>
      <c r="H513" t="s">
        <v>12</v>
      </c>
      <c r="I513" s="2">
        <v>1919000000</v>
      </c>
      <c r="J513" t="s">
        <v>42</v>
      </c>
      <c r="K513" t="s">
        <v>45</v>
      </c>
    </row>
    <row r="514" spans="1:11" x14ac:dyDescent="0.2">
      <c r="A514">
        <v>540</v>
      </c>
      <c r="B514" t="s">
        <v>225</v>
      </c>
      <c r="C514" t="s">
        <v>11</v>
      </c>
      <c r="D514" s="1">
        <v>41455</v>
      </c>
      <c r="E514" s="2">
        <v>10181700000</v>
      </c>
      <c r="F514" s="2">
        <v>2025900000</v>
      </c>
      <c r="G514" s="2">
        <v>6597000000</v>
      </c>
      <c r="H514" t="s">
        <v>12</v>
      </c>
      <c r="I514" t="s">
        <v>12</v>
      </c>
      <c r="J514" t="s">
        <v>36</v>
      </c>
      <c r="K514" t="s">
        <v>170</v>
      </c>
    </row>
    <row r="515" spans="1:11" x14ac:dyDescent="0.2">
      <c r="A515">
        <v>541</v>
      </c>
      <c r="B515" t="s">
        <v>225</v>
      </c>
      <c r="C515" t="s">
        <v>15</v>
      </c>
      <c r="D515" s="1">
        <v>41820</v>
      </c>
      <c r="E515" s="2">
        <v>10968800000</v>
      </c>
      <c r="F515" s="2">
        <v>2158200000</v>
      </c>
      <c r="G515" s="2">
        <v>6985900000</v>
      </c>
      <c r="H515" t="s">
        <v>12</v>
      </c>
      <c r="I515" t="s">
        <v>12</v>
      </c>
      <c r="J515" t="s">
        <v>36</v>
      </c>
      <c r="K515" t="s">
        <v>170</v>
      </c>
    </row>
    <row r="516" spans="1:11" x14ac:dyDescent="0.2">
      <c r="A516">
        <v>542</v>
      </c>
      <c r="B516" t="s">
        <v>225</v>
      </c>
      <c r="C516" t="s">
        <v>16</v>
      </c>
      <c r="D516" s="1">
        <v>42185</v>
      </c>
      <c r="E516" s="2">
        <v>10780400000</v>
      </c>
      <c r="F516" s="2">
        <v>2100600000</v>
      </c>
      <c r="G516" s="2">
        <v>7073500000</v>
      </c>
      <c r="H516" t="s">
        <v>12</v>
      </c>
      <c r="I516" t="s">
        <v>12</v>
      </c>
      <c r="J516" t="s">
        <v>36</v>
      </c>
      <c r="K516" t="s">
        <v>170</v>
      </c>
    </row>
    <row r="517" spans="1:11" x14ac:dyDescent="0.2">
      <c r="A517">
        <v>543</v>
      </c>
      <c r="B517" t="s">
        <v>225</v>
      </c>
      <c r="C517" t="s">
        <v>17</v>
      </c>
      <c r="D517" s="1">
        <v>42551</v>
      </c>
      <c r="E517" s="2">
        <v>11262300000</v>
      </c>
      <c r="F517" s="2">
        <v>2181100000</v>
      </c>
      <c r="G517" s="2">
        <v>7337800000</v>
      </c>
      <c r="H517" t="s">
        <v>12</v>
      </c>
      <c r="I517" t="s">
        <v>12</v>
      </c>
      <c r="J517" t="s">
        <v>36</v>
      </c>
      <c r="K517" t="s">
        <v>170</v>
      </c>
    </row>
    <row r="518" spans="1:11" x14ac:dyDescent="0.2">
      <c r="A518">
        <v>544</v>
      </c>
      <c r="B518" t="s">
        <v>226</v>
      </c>
      <c r="C518" t="s">
        <v>11</v>
      </c>
      <c r="D518" s="1">
        <v>41274</v>
      </c>
      <c r="E518" s="2">
        <v>8102000000</v>
      </c>
      <c r="F518" s="2">
        <v>6340000000</v>
      </c>
      <c r="G518" s="2">
        <v>644000000</v>
      </c>
      <c r="H518" s="2">
        <v>198000000</v>
      </c>
      <c r="I518" t="s">
        <v>12</v>
      </c>
      <c r="J518" t="s">
        <v>59</v>
      </c>
      <c r="K518" t="s">
        <v>193</v>
      </c>
    </row>
    <row r="519" spans="1:11" x14ac:dyDescent="0.2">
      <c r="A519">
        <v>545</v>
      </c>
      <c r="B519" t="s">
        <v>226</v>
      </c>
      <c r="C519" t="s">
        <v>15</v>
      </c>
      <c r="D519" s="1">
        <v>41639</v>
      </c>
      <c r="E519" s="2">
        <v>9350000000</v>
      </c>
      <c r="F519" s="2">
        <v>6574000000</v>
      </c>
      <c r="G519" s="2">
        <v>645000000</v>
      </c>
      <c r="H519" s="2">
        <v>193000000</v>
      </c>
      <c r="I519" t="s">
        <v>12</v>
      </c>
      <c r="J519" t="s">
        <v>59</v>
      </c>
      <c r="K519" t="s">
        <v>193</v>
      </c>
    </row>
    <row r="520" spans="1:11" x14ac:dyDescent="0.2">
      <c r="A520">
        <v>546</v>
      </c>
      <c r="B520" t="s">
        <v>226</v>
      </c>
      <c r="C520" t="s">
        <v>16</v>
      </c>
      <c r="D520" s="1">
        <v>42004</v>
      </c>
      <c r="E520" s="2">
        <v>9527000000</v>
      </c>
      <c r="F520" s="2">
        <v>7306000000</v>
      </c>
      <c r="G520" s="2">
        <v>755000000</v>
      </c>
      <c r="H520" s="2">
        <v>227000000</v>
      </c>
      <c r="I520" t="s">
        <v>12</v>
      </c>
      <c r="J520" t="s">
        <v>59</v>
      </c>
      <c r="K520" t="s">
        <v>193</v>
      </c>
    </row>
    <row r="521" spans="1:11" x14ac:dyDescent="0.2">
      <c r="A521">
        <v>547</v>
      </c>
      <c r="B521" t="s">
        <v>226</v>
      </c>
      <c r="C521" t="s">
        <v>17</v>
      </c>
      <c r="D521" s="1">
        <v>42369</v>
      </c>
      <c r="E521" s="2">
        <v>9648000000</v>
      </c>
      <c r="F521" s="2">
        <v>7068000000</v>
      </c>
      <c r="G521" s="2">
        <v>762000000</v>
      </c>
      <c r="H521" s="2">
        <v>251000000</v>
      </c>
      <c r="I521" t="s">
        <v>12</v>
      </c>
      <c r="J521" t="s">
        <v>59</v>
      </c>
      <c r="K521" t="s">
        <v>193</v>
      </c>
    </row>
    <row r="522" spans="1:11" x14ac:dyDescent="0.2">
      <c r="A522">
        <v>548</v>
      </c>
      <c r="B522" t="s">
        <v>227</v>
      </c>
      <c r="C522" t="s">
        <v>11</v>
      </c>
      <c r="D522" s="1">
        <v>41547</v>
      </c>
      <c r="E522" s="2">
        <v>24669000000</v>
      </c>
      <c r="F522" s="2">
        <v>14717000000</v>
      </c>
      <c r="G522" s="2">
        <v>6010000000</v>
      </c>
      <c r="H522" t="s">
        <v>12</v>
      </c>
      <c r="I522" t="s">
        <v>12</v>
      </c>
      <c r="J522" t="s">
        <v>13</v>
      </c>
      <c r="K522" t="s">
        <v>164</v>
      </c>
    </row>
    <row r="523" spans="1:11" x14ac:dyDescent="0.2">
      <c r="A523">
        <v>549</v>
      </c>
      <c r="B523" t="s">
        <v>227</v>
      </c>
      <c r="C523" t="s">
        <v>15</v>
      </c>
      <c r="D523" s="1">
        <v>41912</v>
      </c>
      <c r="E523" s="2">
        <v>17733000000</v>
      </c>
      <c r="F523" s="2">
        <v>9971000000</v>
      </c>
      <c r="G523" s="2">
        <v>4375000000</v>
      </c>
      <c r="H523" t="s">
        <v>12</v>
      </c>
      <c r="I523" t="s">
        <v>12</v>
      </c>
      <c r="J523" t="s">
        <v>13</v>
      </c>
      <c r="K523" t="s">
        <v>164</v>
      </c>
    </row>
    <row r="524" spans="1:11" x14ac:dyDescent="0.2">
      <c r="A524">
        <v>550</v>
      </c>
      <c r="B524" t="s">
        <v>227</v>
      </c>
      <c r="C524" t="s">
        <v>16</v>
      </c>
      <c r="D524" s="1">
        <v>42277</v>
      </c>
      <c r="E524" s="2">
        <v>16249000000</v>
      </c>
      <c r="F524" s="2">
        <v>9241000000</v>
      </c>
      <c r="G524" s="2">
        <v>4065000000</v>
      </c>
      <c r="H524" t="s">
        <v>12</v>
      </c>
      <c r="I524" t="s">
        <v>12</v>
      </c>
      <c r="J524" t="s">
        <v>13</v>
      </c>
      <c r="K524" t="s">
        <v>164</v>
      </c>
    </row>
    <row r="525" spans="1:11" x14ac:dyDescent="0.2">
      <c r="A525">
        <v>551</v>
      </c>
      <c r="B525" t="s">
        <v>227</v>
      </c>
      <c r="C525" t="s">
        <v>17</v>
      </c>
      <c r="D525" s="1">
        <v>42643</v>
      </c>
      <c r="E525" s="2">
        <v>14522000000</v>
      </c>
      <c r="F525" s="2">
        <v>8260000000</v>
      </c>
      <c r="G525" s="2">
        <v>3758000000</v>
      </c>
      <c r="H525" t="s">
        <v>12</v>
      </c>
      <c r="I525" t="s">
        <v>12</v>
      </c>
      <c r="J525" t="s">
        <v>13</v>
      </c>
      <c r="K525" t="s">
        <v>164</v>
      </c>
    </row>
    <row r="526" spans="1:11" x14ac:dyDescent="0.2">
      <c r="A526">
        <v>552</v>
      </c>
      <c r="B526" t="s">
        <v>228</v>
      </c>
      <c r="C526" t="s">
        <v>11</v>
      </c>
      <c r="D526" s="1">
        <v>41274</v>
      </c>
      <c r="E526" s="2">
        <v>11682636000</v>
      </c>
      <c r="F526" s="2">
        <v>1699428000</v>
      </c>
      <c r="G526" s="2">
        <v>3862434000</v>
      </c>
      <c r="H526" t="s">
        <v>12</v>
      </c>
      <c r="I526" s="2">
        <v>3169703000</v>
      </c>
      <c r="J526" t="s">
        <v>83</v>
      </c>
      <c r="K526" t="s">
        <v>84</v>
      </c>
    </row>
    <row r="527" spans="1:11" x14ac:dyDescent="0.2">
      <c r="A527">
        <v>553</v>
      </c>
      <c r="B527" t="s">
        <v>228</v>
      </c>
      <c r="C527" t="s">
        <v>15</v>
      </c>
      <c r="D527" s="1">
        <v>41639</v>
      </c>
      <c r="E527" s="2">
        <v>14487118000</v>
      </c>
      <c r="F527" s="2">
        <v>2066893000</v>
      </c>
      <c r="G527" s="2">
        <v>4621096000</v>
      </c>
      <c r="H527" t="s">
        <v>12</v>
      </c>
      <c r="I527" s="2">
        <v>3600976000</v>
      </c>
      <c r="J527" t="s">
        <v>83</v>
      </c>
      <c r="K527" t="s">
        <v>84</v>
      </c>
    </row>
    <row r="528" spans="1:11" x14ac:dyDescent="0.2">
      <c r="A528">
        <v>554</v>
      </c>
      <c r="B528" t="s">
        <v>228</v>
      </c>
      <c r="C528" t="s">
        <v>16</v>
      </c>
      <c r="D528" s="1">
        <v>42004</v>
      </c>
      <c r="E528" s="2">
        <v>18035340000</v>
      </c>
      <c r="F528" s="2">
        <v>2534389000</v>
      </c>
      <c r="G528" s="2">
        <v>5285634000</v>
      </c>
      <c r="H528" t="s">
        <v>12</v>
      </c>
      <c r="I528" s="2">
        <v>3997041000</v>
      </c>
      <c r="J528" t="s">
        <v>83</v>
      </c>
      <c r="K528" t="s">
        <v>84</v>
      </c>
    </row>
    <row r="529" spans="1:11" x14ac:dyDescent="0.2">
      <c r="A529">
        <v>555</v>
      </c>
      <c r="B529" t="s">
        <v>228</v>
      </c>
      <c r="C529" t="s">
        <v>17</v>
      </c>
      <c r="D529" s="1">
        <v>42369</v>
      </c>
      <c r="E529" s="2">
        <v>8757428000</v>
      </c>
      <c r="F529" s="2">
        <v>2177757000</v>
      </c>
      <c r="G529" s="2">
        <v>3174320000</v>
      </c>
      <c r="H529" t="s">
        <v>12</v>
      </c>
      <c r="I529" s="2">
        <v>3313644000</v>
      </c>
      <c r="J529" t="s">
        <v>83</v>
      </c>
      <c r="K529" t="s">
        <v>84</v>
      </c>
    </row>
    <row r="530" spans="1:11" x14ac:dyDescent="0.2">
      <c r="A530">
        <v>556</v>
      </c>
      <c r="B530" t="s">
        <v>229</v>
      </c>
      <c r="C530" t="s">
        <v>11</v>
      </c>
      <c r="D530" s="1">
        <v>41274</v>
      </c>
      <c r="E530" s="2">
        <v>1887376000</v>
      </c>
      <c r="F530" s="2">
        <v>944617000</v>
      </c>
      <c r="G530" s="2">
        <v>531180000</v>
      </c>
      <c r="H530" t="s">
        <v>12</v>
      </c>
      <c r="I530" t="s">
        <v>12</v>
      </c>
      <c r="J530" t="s">
        <v>52</v>
      </c>
      <c r="K530" t="s">
        <v>53</v>
      </c>
    </row>
    <row r="531" spans="1:11" x14ac:dyDescent="0.2">
      <c r="A531">
        <v>557</v>
      </c>
      <c r="B531" t="s">
        <v>229</v>
      </c>
      <c r="C531" t="s">
        <v>15</v>
      </c>
      <c r="D531" s="1">
        <v>41639</v>
      </c>
      <c r="E531" s="2">
        <v>2152766000</v>
      </c>
      <c r="F531" s="2">
        <v>1064403000</v>
      </c>
      <c r="G531" s="2">
        <v>621413000</v>
      </c>
      <c r="H531" t="s">
        <v>12</v>
      </c>
      <c r="I531" t="s">
        <v>12</v>
      </c>
      <c r="J531" t="s">
        <v>52</v>
      </c>
      <c r="K531" t="s">
        <v>53</v>
      </c>
    </row>
    <row r="532" spans="1:11" x14ac:dyDescent="0.2">
      <c r="A532">
        <v>558</v>
      </c>
      <c r="B532" t="s">
        <v>229</v>
      </c>
      <c r="C532" t="s">
        <v>16</v>
      </c>
      <c r="D532" s="1">
        <v>42004</v>
      </c>
      <c r="E532" s="2">
        <v>2443776000</v>
      </c>
      <c r="F532" s="2">
        <v>1197885000</v>
      </c>
      <c r="G532" s="2">
        <v>734119000</v>
      </c>
      <c r="H532" t="s">
        <v>12</v>
      </c>
      <c r="I532" t="s">
        <v>12</v>
      </c>
      <c r="J532" t="s">
        <v>52</v>
      </c>
      <c r="K532" t="s">
        <v>53</v>
      </c>
    </row>
    <row r="533" spans="1:11" x14ac:dyDescent="0.2">
      <c r="A533">
        <v>559</v>
      </c>
      <c r="B533" t="s">
        <v>229</v>
      </c>
      <c r="C533" t="s">
        <v>17</v>
      </c>
      <c r="D533" s="1">
        <v>42369</v>
      </c>
      <c r="E533" s="2">
        <v>2725867000</v>
      </c>
      <c r="F533" s="2">
        <v>1291506000</v>
      </c>
      <c r="G533" s="2">
        <v>825296000</v>
      </c>
      <c r="H533" t="s">
        <v>12</v>
      </c>
      <c r="I533" t="s">
        <v>12</v>
      </c>
      <c r="J533" t="s">
        <v>52</v>
      </c>
      <c r="K533" t="s">
        <v>53</v>
      </c>
    </row>
    <row r="534" spans="1:11" x14ac:dyDescent="0.2">
      <c r="A534">
        <v>560</v>
      </c>
      <c r="B534" t="s">
        <v>230</v>
      </c>
      <c r="C534" t="s">
        <v>11</v>
      </c>
      <c r="D534" s="1">
        <v>41274</v>
      </c>
      <c r="E534" s="2">
        <v>1747502000</v>
      </c>
      <c r="F534" s="2">
        <v>625507000</v>
      </c>
      <c r="G534" s="2">
        <v>47233000</v>
      </c>
      <c r="H534" t="s">
        <v>12</v>
      </c>
      <c r="I534" s="2">
        <v>560669000</v>
      </c>
      <c r="J534" t="s">
        <v>52</v>
      </c>
      <c r="K534" t="s">
        <v>53</v>
      </c>
    </row>
    <row r="535" spans="1:11" x14ac:dyDescent="0.2">
      <c r="A535">
        <v>561</v>
      </c>
      <c r="B535" t="s">
        <v>230</v>
      </c>
      <c r="C535" t="s">
        <v>15</v>
      </c>
      <c r="D535" s="1">
        <v>41639</v>
      </c>
      <c r="E535" s="2">
        <v>2387702000</v>
      </c>
      <c r="F535" s="2">
        <v>834228000</v>
      </c>
      <c r="G535" s="2">
        <v>62179000</v>
      </c>
      <c r="H535" t="s">
        <v>12</v>
      </c>
      <c r="I535" s="2">
        <v>978973000</v>
      </c>
      <c r="J535" t="s">
        <v>52</v>
      </c>
      <c r="K535" t="s">
        <v>53</v>
      </c>
    </row>
    <row r="536" spans="1:11" x14ac:dyDescent="0.2">
      <c r="A536">
        <v>562</v>
      </c>
      <c r="B536" t="s">
        <v>230</v>
      </c>
      <c r="C536" t="s">
        <v>16</v>
      </c>
      <c r="D536" s="1">
        <v>42004</v>
      </c>
      <c r="E536" s="2">
        <v>2614748000</v>
      </c>
      <c r="F536" s="2">
        <v>883564000</v>
      </c>
      <c r="G536" s="2">
        <v>50948000</v>
      </c>
      <c r="H536" t="s">
        <v>12</v>
      </c>
      <c r="I536" s="2">
        <v>758861000</v>
      </c>
      <c r="J536" t="s">
        <v>52</v>
      </c>
      <c r="K536" t="s">
        <v>53</v>
      </c>
    </row>
    <row r="537" spans="1:11" x14ac:dyDescent="0.2">
      <c r="A537">
        <v>563</v>
      </c>
      <c r="B537" t="s">
        <v>230</v>
      </c>
      <c r="C537" t="s">
        <v>17</v>
      </c>
      <c r="D537" s="1">
        <v>42369</v>
      </c>
      <c r="E537" s="2">
        <v>2744965000</v>
      </c>
      <c r="F537" s="2">
        <v>905168000</v>
      </c>
      <c r="G537" s="2">
        <v>65082000</v>
      </c>
      <c r="H537" t="s">
        <v>12</v>
      </c>
      <c r="I537" s="2">
        <v>765895000</v>
      </c>
      <c r="J537" t="s">
        <v>52</v>
      </c>
      <c r="K537" t="s">
        <v>53</v>
      </c>
    </row>
    <row r="538" spans="1:11" x14ac:dyDescent="0.2">
      <c r="A538">
        <v>564</v>
      </c>
      <c r="B538" t="s">
        <v>231</v>
      </c>
      <c r="C538" t="s">
        <v>11</v>
      </c>
      <c r="D538" s="1">
        <v>41639</v>
      </c>
      <c r="E538" s="2">
        <v>1859177000</v>
      </c>
      <c r="F538" s="2">
        <v>354561000</v>
      </c>
      <c r="G538" s="2">
        <v>200849000</v>
      </c>
      <c r="H538" t="s">
        <v>12</v>
      </c>
      <c r="I538" s="2">
        <v>653132000</v>
      </c>
      <c r="J538" t="s">
        <v>83</v>
      </c>
      <c r="K538" t="s">
        <v>84</v>
      </c>
    </row>
    <row r="539" spans="1:11" x14ac:dyDescent="0.2">
      <c r="A539">
        <v>565</v>
      </c>
      <c r="B539" t="s">
        <v>231</v>
      </c>
      <c r="C539" t="s">
        <v>15</v>
      </c>
      <c r="D539" s="1">
        <v>42004</v>
      </c>
      <c r="E539" s="2">
        <v>2388768000</v>
      </c>
      <c r="F539" s="2">
        <v>443974000</v>
      </c>
      <c r="G539" s="2">
        <v>238134000</v>
      </c>
      <c r="H539" t="s">
        <v>12</v>
      </c>
      <c r="I539" s="2">
        <v>679298000</v>
      </c>
      <c r="J539" t="s">
        <v>83</v>
      </c>
      <c r="K539" t="s">
        <v>84</v>
      </c>
    </row>
    <row r="540" spans="1:11" x14ac:dyDescent="0.2">
      <c r="A540">
        <v>566</v>
      </c>
      <c r="B540" t="s">
        <v>231</v>
      </c>
      <c r="C540" t="s">
        <v>16</v>
      </c>
      <c r="D540" s="1">
        <v>42369</v>
      </c>
      <c r="E540" s="2">
        <v>1954000000</v>
      </c>
      <c r="F540" s="2">
        <v>523043000</v>
      </c>
      <c r="G540" s="2">
        <v>249925000</v>
      </c>
      <c r="H540" t="s">
        <v>12</v>
      </c>
      <c r="I540" s="2">
        <v>819216000</v>
      </c>
      <c r="J540" t="s">
        <v>83</v>
      </c>
      <c r="K540" t="s">
        <v>84</v>
      </c>
    </row>
    <row r="541" spans="1:11" x14ac:dyDescent="0.2">
      <c r="A541">
        <v>567</v>
      </c>
      <c r="B541" t="s">
        <v>231</v>
      </c>
      <c r="C541" t="s">
        <v>17</v>
      </c>
      <c r="D541" s="1">
        <v>42735</v>
      </c>
      <c r="E541" s="2">
        <v>1857339000</v>
      </c>
      <c r="F541" s="2">
        <v>613909000</v>
      </c>
      <c r="G541" s="2">
        <v>272747000</v>
      </c>
      <c r="H541" t="s">
        <v>12</v>
      </c>
      <c r="I541" s="2">
        <v>927920000</v>
      </c>
      <c r="J541" t="s">
        <v>83</v>
      </c>
      <c r="K541" t="s">
        <v>84</v>
      </c>
    </row>
    <row r="542" spans="1:11" x14ac:dyDescent="0.2">
      <c r="A542">
        <v>568</v>
      </c>
      <c r="B542" t="s">
        <v>232</v>
      </c>
      <c r="C542" t="s">
        <v>11</v>
      </c>
      <c r="D542" s="1">
        <v>41274</v>
      </c>
      <c r="E542" s="2">
        <v>6273787000</v>
      </c>
      <c r="F542" s="2">
        <v>3667434000</v>
      </c>
      <c r="G542" s="2">
        <v>747356000</v>
      </c>
      <c r="H542" t="s">
        <v>12</v>
      </c>
      <c r="I542" s="2">
        <v>740791000</v>
      </c>
      <c r="J542" t="s">
        <v>42</v>
      </c>
      <c r="K542" t="s">
        <v>43</v>
      </c>
    </row>
    <row r="543" spans="1:11" x14ac:dyDescent="0.2">
      <c r="A543">
        <v>569</v>
      </c>
      <c r="B543" t="s">
        <v>232</v>
      </c>
      <c r="C543" t="s">
        <v>15</v>
      </c>
      <c r="D543" s="1">
        <v>41639</v>
      </c>
      <c r="E543" s="2">
        <v>7301204000</v>
      </c>
      <c r="F543" s="2">
        <v>3997940000</v>
      </c>
      <c r="G543" s="2">
        <v>914149000</v>
      </c>
      <c r="H543" t="s">
        <v>12</v>
      </c>
      <c r="I543" s="2">
        <v>859680000</v>
      </c>
      <c r="J543" t="s">
        <v>42</v>
      </c>
      <c r="K543" t="s">
        <v>43</v>
      </c>
    </row>
    <row r="544" spans="1:11" x14ac:dyDescent="0.2">
      <c r="A544">
        <v>570</v>
      </c>
      <c r="B544" t="s">
        <v>232</v>
      </c>
      <c r="C544" t="s">
        <v>16</v>
      </c>
      <c r="D544" s="1">
        <v>42004</v>
      </c>
      <c r="E544" s="2">
        <v>7741856000</v>
      </c>
      <c r="F544" s="2">
        <v>4449139000</v>
      </c>
      <c r="G544" s="2">
        <v>1034507000</v>
      </c>
      <c r="H544" t="s">
        <v>12</v>
      </c>
      <c r="I544" s="2">
        <v>625361000</v>
      </c>
      <c r="J544" t="s">
        <v>42</v>
      </c>
      <c r="K544" t="s">
        <v>43</v>
      </c>
    </row>
    <row r="545" spans="1:11" x14ac:dyDescent="0.2">
      <c r="A545">
        <v>571</v>
      </c>
      <c r="B545" t="s">
        <v>232</v>
      </c>
      <c r="C545" t="s">
        <v>17</v>
      </c>
      <c r="D545" s="1">
        <v>42369</v>
      </c>
      <c r="E545" s="2">
        <v>7954827000</v>
      </c>
      <c r="F545" s="2">
        <v>4416194000</v>
      </c>
      <c r="G545" s="2">
        <v>1086274000</v>
      </c>
      <c r="H545" t="s">
        <v>12</v>
      </c>
      <c r="I545" s="2">
        <v>688195000</v>
      </c>
      <c r="J545" t="s">
        <v>42</v>
      </c>
      <c r="K545" t="s">
        <v>43</v>
      </c>
    </row>
    <row r="546" spans="1:11" x14ac:dyDescent="0.2">
      <c r="A546">
        <v>572</v>
      </c>
      <c r="B546" t="s">
        <v>233</v>
      </c>
      <c r="C546" t="s">
        <v>11</v>
      </c>
      <c r="D546" s="1">
        <v>41274</v>
      </c>
      <c r="E546" s="2">
        <v>535153000</v>
      </c>
      <c r="F546" s="2">
        <v>172167000</v>
      </c>
      <c r="G546" s="2">
        <v>24573000</v>
      </c>
      <c r="H546" t="s">
        <v>12</v>
      </c>
      <c r="I546" s="2">
        <v>169173000</v>
      </c>
      <c r="J546" t="s">
        <v>52</v>
      </c>
      <c r="K546" t="s">
        <v>234</v>
      </c>
    </row>
    <row r="547" spans="1:11" x14ac:dyDescent="0.2">
      <c r="A547">
        <v>573</v>
      </c>
      <c r="B547" t="s">
        <v>233</v>
      </c>
      <c r="C547" t="s">
        <v>15</v>
      </c>
      <c r="D547" s="1">
        <v>41639</v>
      </c>
      <c r="E547" s="2">
        <v>610590000</v>
      </c>
      <c r="F547" s="2">
        <v>197336000</v>
      </c>
      <c r="G547" s="2">
        <v>26684000</v>
      </c>
      <c r="H547" t="s">
        <v>12</v>
      </c>
      <c r="I547" s="2">
        <v>192420000</v>
      </c>
      <c r="J547" t="s">
        <v>52</v>
      </c>
      <c r="K547" t="s">
        <v>234</v>
      </c>
    </row>
    <row r="548" spans="1:11" x14ac:dyDescent="0.2">
      <c r="A548">
        <v>574</v>
      </c>
      <c r="B548" t="s">
        <v>233</v>
      </c>
      <c r="C548" t="s">
        <v>16</v>
      </c>
      <c r="D548" s="1">
        <v>42004</v>
      </c>
      <c r="E548" s="2">
        <v>970938000</v>
      </c>
      <c r="F548" s="2">
        <v>312546000</v>
      </c>
      <c r="G548" s="2">
        <v>40878000</v>
      </c>
      <c r="H548" t="s">
        <v>12</v>
      </c>
      <c r="I548" s="2">
        <v>360592000</v>
      </c>
      <c r="J548" t="s">
        <v>52</v>
      </c>
      <c r="K548" t="s">
        <v>234</v>
      </c>
    </row>
    <row r="549" spans="1:11" x14ac:dyDescent="0.2">
      <c r="A549">
        <v>575</v>
      </c>
      <c r="B549" t="s">
        <v>233</v>
      </c>
      <c r="C549" t="s">
        <v>17</v>
      </c>
      <c r="D549" s="1">
        <v>42369</v>
      </c>
      <c r="E549" s="2">
        <v>1194407000</v>
      </c>
      <c r="F549" s="2">
        <v>363508000</v>
      </c>
      <c r="G549" s="2">
        <v>40090000</v>
      </c>
      <c r="H549" t="s">
        <v>12</v>
      </c>
      <c r="I549" s="2">
        <v>453423000</v>
      </c>
      <c r="J549" t="s">
        <v>52</v>
      </c>
      <c r="K549" t="s">
        <v>234</v>
      </c>
    </row>
    <row r="550" spans="1:11" x14ac:dyDescent="0.2">
      <c r="A550">
        <v>576</v>
      </c>
      <c r="B550" t="s">
        <v>235</v>
      </c>
      <c r="C550" t="s">
        <v>11</v>
      </c>
      <c r="D550" s="1">
        <v>41274</v>
      </c>
      <c r="E550" s="2">
        <v>1365000000</v>
      </c>
      <c r="F550" t="s">
        <v>12</v>
      </c>
      <c r="G550" s="2">
        <v>921000000</v>
      </c>
      <c r="H550" t="s">
        <v>12</v>
      </c>
      <c r="I550" s="2">
        <v>471000000</v>
      </c>
      <c r="J550" t="s">
        <v>47</v>
      </c>
      <c r="K550" t="s">
        <v>236</v>
      </c>
    </row>
    <row r="551" spans="1:11" x14ac:dyDescent="0.2">
      <c r="A551">
        <v>577</v>
      </c>
      <c r="B551" t="s">
        <v>235</v>
      </c>
      <c r="C551" t="s">
        <v>15</v>
      </c>
      <c r="D551" s="1">
        <v>41639</v>
      </c>
      <c r="E551" s="2">
        <v>1466000000</v>
      </c>
      <c r="F551" t="s">
        <v>12</v>
      </c>
      <c r="G551" s="2">
        <v>888000000</v>
      </c>
      <c r="H551" t="s">
        <v>12</v>
      </c>
      <c r="I551" s="2">
        <v>256000000</v>
      </c>
      <c r="J551" t="s">
        <v>47</v>
      </c>
      <c r="K551" t="s">
        <v>236</v>
      </c>
    </row>
    <row r="552" spans="1:11" x14ac:dyDescent="0.2">
      <c r="A552">
        <v>578</v>
      </c>
      <c r="B552" t="s">
        <v>235</v>
      </c>
      <c r="C552" t="s">
        <v>16</v>
      </c>
      <c r="D552" s="1">
        <v>42004</v>
      </c>
      <c r="E552" s="2">
        <v>1665000000</v>
      </c>
      <c r="F552" t="s">
        <v>12</v>
      </c>
      <c r="G552" s="2">
        <v>958000000</v>
      </c>
      <c r="H552" t="s">
        <v>12</v>
      </c>
      <c r="I552" s="2">
        <v>136000000</v>
      </c>
      <c r="J552" t="s">
        <v>47</v>
      </c>
      <c r="K552" t="s">
        <v>236</v>
      </c>
    </row>
    <row r="553" spans="1:11" x14ac:dyDescent="0.2">
      <c r="A553">
        <v>579</v>
      </c>
      <c r="B553" t="s">
        <v>235</v>
      </c>
      <c r="C553" t="s">
        <v>17</v>
      </c>
      <c r="D553" s="1">
        <v>42369</v>
      </c>
      <c r="E553" s="2">
        <v>1403000000</v>
      </c>
      <c r="F553" t="s">
        <v>12</v>
      </c>
      <c r="G553" s="2">
        <v>1048000000</v>
      </c>
      <c r="H553" t="s">
        <v>12</v>
      </c>
      <c r="I553" s="2">
        <v>61000000</v>
      </c>
      <c r="J553" t="s">
        <v>47</v>
      </c>
      <c r="K553" t="s">
        <v>236</v>
      </c>
    </row>
    <row r="554" spans="1:11" x14ac:dyDescent="0.2">
      <c r="A554">
        <v>580</v>
      </c>
      <c r="B554" t="s">
        <v>237</v>
      </c>
      <c r="C554" t="s">
        <v>11</v>
      </c>
      <c r="D554" s="1">
        <v>41274</v>
      </c>
      <c r="E554" s="2">
        <v>16311000000</v>
      </c>
      <c r="F554" s="2">
        <v>11448000000</v>
      </c>
      <c r="G554" s="2">
        <v>2894000000</v>
      </c>
      <c r="H554" s="2">
        <v>439000000</v>
      </c>
      <c r="I554" t="s">
        <v>12</v>
      </c>
      <c r="J554" t="s">
        <v>13</v>
      </c>
      <c r="K554" t="s">
        <v>164</v>
      </c>
    </row>
    <row r="555" spans="1:11" x14ac:dyDescent="0.2">
      <c r="A555">
        <v>581</v>
      </c>
      <c r="B555" t="s">
        <v>237</v>
      </c>
      <c r="C555" t="s">
        <v>15</v>
      </c>
      <c r="D555" s="1">
        <v>41639</v>
      </c>
      <c r="E555" s="2">
        <v>22046000000</v>
      </c>
      <c r="F555" s="2">
        <v>15369000000</v>
      </c>
      <c r="G555" s="2">
        <v>3886000000</v>
      </c>
      <c r="H555" s="2">
        <v>644000000</v>
      </c>
      <c r="I555" t="s">
        <v>12</v>
      </c>
      <c r="J555" t="s">
        <v>13</v>
      </c>
      <c r="K555" t="s">
        <v>164</v>
      </c>
    </row>
    <row r="556" spans="1:11" x14ac:dyDescent="0.2">
      <c r="A556">
        <v>582</v>
      </c>
      <c r="B556" t="s">
        <v>237</v>
      </c>
      <c r="C556" t="s">
        <v>16</v>
      </c>
      <c r="D556" s="1">
        <v>42004</v>
      </c>
      <c r="E556" s="2">
        <v>22552000000</v>
      </c>
      <c r="F556" s="2">
        <v>15646000000</v>
      </c>
      <c r="G556" s="2">
        <v>3810000000</v>
      </c>
      <c r="H556" s="2">
        <v>647000000</v>
      </c>
      <c r="I556" t="s">
        <v>12</v>
      </c>
      <c r="J556" t="s">
        <v>13</v>
      </c>
      <c r="K556" t="s">
        <v>164</v>
      </c>
    </row>
    <row r="557" spans="1:11" x14ac:dyDescent="0.2">
      <c r="A557">
        <v>583</v>
      </c>
      <c r="B557" t="s">
        <v>237</v>
      </c>
      <c r="C557" t="s">
        <v>17</v>
      </c>
      <c r="D557" s="1">
        <v>42369</v>
      </c>
      <c r="E557" s="2">
        <v>20855000000</v>
      </c>
      <c r="F557" s="2">
        <v>14292000000</v>
      </c>
      <c r="G557" s="2">
        <v>3596000000</v>
      </c>
      <c r="H557" s="2">
        <v>625000000</v>
      </c>
      <c r="I557" t="s">
        <v>12</v>
      </c>
      <c r="J557" t="s">
        <v>13</v>
      </c>
      <c r="K557" t="s">
        <v>164</v>
      </c>
    </row>
    <row r="558" spans="1:11" x14ac:dyDescent="0.2">
      <c r="A558">
        <v>584</v>
      </c>
      <c r="B558" t="s">
        <v>238</v>
      </c>
      <c r="C558" t="s">
        <v>11</v>
      </c>
      <c r="D558" s="1">
        <v>41274</v>
      </c>
      <c r="E558" s="2">
        <v>10302079000</v>
      </c>
      <c r="F558" s="2">
        <v>6583627000</v>
      </c>
      <c r="G558" s="2">
        <v>917162000</v>
      </c>
      <c r="H558" t="s">
        <v>12</v>
      </c>
      <c r="I558" s="2">
        <v>1144585000</v>
      </c>
      <c r="J558" t="s">
        <v>42</v>
      </c>
      <c r="K558" t="s">
        <v>45</v>
      </c>
    </row>
    <row r="559" spans="1:11" x14ac:dyDescent="0.2">
      <c r="A559">
        <v>585</v>
      </c>
      <c r="B559" t="s">
        <v>238</v>
      </c>
      <c r="C559" t="s">
        <v>15</v>
      </c>
      <c r="D559" s="1">
        <v>41639</v>
      </c>
      <c r="E559" s="2">
        <v>11390947000</v>
      </c>
      <c r="F559" s="2">
        <v>7588885000</v>
      </c>
      <c r="G559" s="2">
        <v>888051000</v>
      </c>
      <c r="H559" t="s">
        <v>12</v>
      </c>
      <c r="I559" s="2">
        <v>1261044000</v>
      </c>
      <c r="J559" t="s">
        <v>42</v>
      </c>
      <c r="K559" t="s">
        <v>45</v>
      </c>
    </row>
    <row r="560" spans="1:11" x14ac:dyDescent="0.2">
      <c r="A560">
        <v>586</v>
      </c>
      <c r="B560" t="s">
        <v>238</v>
      </c>
      <c r="C560" t="s">
        <v>16</v>
      </c>
      <c r="D560" s="1">
        <v>42004</v>
      </c>
      <c r="E560" s="2">
        <v>12494921000</v>
      </c>
      <c r="F560" s="2">
        <v>8126187000</v>
      </c>
      <c r="G560" s="2">
        <v>863455000</v>
      </c>
      <c r="H560" t="s">
        <v>12</v>
      </c>
      <c r="I560" s="2">
        <v>1318638000</v>
      </c>
      <c r="J560" t="s">
        <v>42</v>
      </c>
      <c r="K560" t="s">
        <v>45</v>
      </c>
    </row>
    <row r="561" spans="1:11" x14ac:dyDescent="0.2">
      <c r="A561">
        <v>587</v>
      </c>
      <c r="B561" t="s">
        <v>238</v>
      </c>
      <c r="C561" t="s">
        <v>17</v>
      </c>
      <c r="D561" s="1">
        <v>42369</v>
      </c>
      <c r="E561" s="2">
        <v>11513251000</v>
      </c>
      <c r="F561" s="2">
        <v>7449273000</v>
      </c>
      <c r="G561" s="2">
        <v>1074998000</v>
      </c>
      <c r="H561" t="s">
        <v>12</v>
      </c>
      <c r="I561" s="2">
        <v>1337276000</v>
      </c>
      <c r="J561" t="s">
        <v>42</v>
      </c>
      <c r="K561" t="s">
        <v>45</v>
      </c>
    </row>
    <row r="562" spans="1:11" x14ac:dyDescent="0.2">
      <c r="A562">
        <v>588</v>
      </c>
      <c r="B562" t="s">
        <v>239</v>
      </c>
      <c r="C562" t="s">
        <v>11</v>
      </c>
      <c r="D562" s="1">
        <v>41274</v>
      </c>
      <c r="E562" s="2">
        <v>1899600000</v>
      </c>
      <c r="F562" s="2">
        <v>491000000</v>
      </c>
      <c r="G562" s="2">
        <v>697400000</v>
      </c>
      <c r="H562" s="2">
        <v>291300000</v>
      </c>
      <c r="I562" t="s">
        <v>12</v>
      </c>
      <c r="J562" t="s">
        <v>25</v>
      </c>
      <c r="K562" t="s">
        <v>30</v>
      </c>
    </row>
    <row r="563" spans="1:11" x14ac:dyDescent="0.2">
      <c r="A563">
        <v>589</v>
      </c>
      <c r="B563" t="s">
        <v>239</v>
      </c>
      <c r="C563" t="s">
        <v>15</v>
      </c>
      <c r="D563" s="1">
        <v>41639</v>
      </c>
      <c r="E563" s="2">
        <v>2045500000</v>
      </c>
      <c r="F563" s="2">
        <v>516600000</v>
      </c>
      <c r="G563" s="2">
        <v>749700000</v>
      </c>
      <c r="H563" s="2">
        <v>323000000</v>
      </c>
      <c r="I563" t="s">
        <v>12</v>
      </c>
      <c r="J563" t="s">
        <v>25</v>
      </c>
      <c r="K563" t="s">
        <v>30</v>
      </c>
    </row>
    <row r="564" spans="1:11" x14ac:dyDescent="0.2">
      <c r="A564">
        <v>590</v>
      </c>
      <c r="B564" t="s">
        <v>239</v>
      </c>
      <c r="C564" t="s">
        <v>16</v>
      </c>
      <c r="D564" s="1">
        <v>42004</v>
      </c>
      <c r="E564" s="2">
        <v>2322900000</v>
      </c>
      <c r="F564" s="2">
        <v>625600000</v>
      </c>
      <c r="G564" s="2">
        <v>928700000</v>
      </c>
      <c r="H564" s="2">
        <v>346500000</v>
      </c>
      <c r="I564" t="s">
        <v>12</v>
      </c>
      <c r="J564" t="s">
        <v>25</v>
      </c>
      <c r="K564" t="s">
        <v>30</v>
      </c>
    </row>
    <row r="565" spans="1:11" x14ac:dyDescent="0.2">
      <c r="A565">
        <v>591</v>
      </c>
      <c r="B565" t="s">
        <v>239</v>
      </c>
      <c r="C565" t="s">
        <v>17</v>
      </c>
      <c r="D565" s="1">
        <v>42369</v>
      </c>
      <c r="E565" s="2">
        <v>2493700000</v>
      </c>
      <c r="F565" s="2">
        <v>617200000</v>
      </c>
      <c r="G565" s="2">
        <v>850700000</v>
      </c>
      <c r="H565" s="2">
        <v>383100000</v>
      </c>
      <c r="I565" t="s">
        <v>12</v>
      </c>
      <c r="J565" t="s">
        <v>25</v>
      </c>
      <c r="K565" t="s">
        <v>30</v>
      </c>
    </row>
    <row r="566" spans="1:11" x14ac:dyDescent="0.2">
      <c r="A566">
        <v>592</v>
      </c>
      <c r="B566" t="s">
        <v>240</v>
      </c>
      <c r="C566" t="s">
        <v>11</v>
      </c>
      <c r="D566" s="1">
        <v>41639</v>
      </c>
      <c r="E566" s="2">
        <v>24888000000</v>
      </c>
      <c r="F566" s="2">
        <v>17994000000</v>
      </c>
      <c r="G566" s="2">
        <v>1095000000</v>
      </c>
      <c r="H566" t="s">
        <v>12</v>
      </c>
      <c r="I566" s="2">
        <v>2153000000</v>
      </c>
      <c r="J566" t="s">
        <v>42</v>
      </c>
      <c r="K566" t="s">
        <v>43</v>
      </c>
    </row>
    <row r="567" spans="1:11" x14ac:dyDescent="0.2">
      <c r="A567">
        <v>593</v>
      </c>
      <c r="B567" t="s">
        <v>240</v>
      </c>
      <c r="C567" t="s">
        <v>15</v>
      </c>
      <c r="D567" s="1">
        <v>42004</v>
      </c>
      <c r="E567" s="2">
        <v>27429000000</v>
      </c>
      <c r="F567" s="2">
        <v>21571000000</v>
      </c>
      <c r="G567" s="2">
        <v>1154000000</v>
      </c>
      <c r="H567" t="s">
        <v>12</v>
      </c>
      <c r="I567" s="2">
        <v>2314000000</v>
      </c>
      <c r="J567" t="s">
        <v>42</v>
      </c>
      <c r="K567" t="s">
        <v>43</v>
      </c>
    </row>
    <row r="568" spans="1:11" x14ac:dyDescent="0.2">
      <c r="A568">
        <v>594</v>
      </c>
      <c r="B568" t="s">
        <v>240</v>
      </c>
      <c r="C568" t="s">
        <v>16</v>
      </c>
      <c r="D568" s="1">
        <v>42369</v>
      </c>
      <c r="E568" s="2">
        <v>29447000000</v>
      </c>
      <c r="F568" s="2">
        <v>21406000000</v>
      </c>
      <c r="G568" s="2">
        <v>1200000000</v>
      </c>
      <c r="H568" t="s">
        <v>12</v>
      </c>
      <c r="I568" s="2">
        <v>2450000000</v>
      </c>
      <c r="J568" t="s">
        <v>42</v>
      </c>
      <c r="K568" t="s">
        <v>43</v>
      </c>
    </row>
    <row r="569" spans="1:11" x14ac:dyDescent="0.2">
      <c r="A569">
        <v>595</v>
      </c>
      <c r="B569" t="s">
        <v>240</v>
      </c>
      <c r="C569" t="s">
        <v>17</v>
      </c>
      <c r="D569" s="1">
        <v>42735</v>
      </c>
      <c r="E569" s="2">
        <v>31360000000</v>
      </c>
      <c r="F569" s="2">
        <v>22688000000</v>
      </c>
      <c r="G569" s="2">
        <v>1576000000</v>
      </c>
      <c r="H569" t="s">
        <v>12</v>
      </c>
      <c r="I569" s="2">
        <v>3936000000</v>
      </c>
      <c r="J569" t="s">
        <v>42</v>
      </c>
      <c r="K569" t="s">
        <v>43</v>
      </c>
    </row>
    <row r="570" spans="1:11" x14ac:dyDescent="0.2">
      <c r="A570">
        <v>596</v>
      </c>
      <c r="B570" t="s">
        <v>241</v>
      </c>
      <c r="C570" t="s">
        <v>11</v>
      </c>
      <c r="D570" s="1">
        <v>41274</v>
      </c>
      <c r="E570" s="2">
        <v>5992215000</v>
      </c>
      <c r="F570" s="2">
        <v>4156845000</v>
      </c>
      <c r="G570" s="2">
        <v>1264632000</v>
      </c>
      <c r="H570" t="s">
        <v>12</v>
      </c>
      <c r="I570" s="2">
        <v>39940000</v>
      </c>
      <c r="J570" t="s">
        <v>13</v>
      </c>
      <c r="K570" t="s">
        <v>146</v>
      </c>
    </row>
    <row r="571" spans="1:11" x14ac:dyDescent="0.2">
      <c r="A571">
        <v>597</v>
      </c>
      <c r="B571" t="s">
        <v>241</v>
      </c>
      <c r="C571" t="s">
        <v>15</v>
      </c>
      <c r="D571" s="1">
        <v>41639</v>
      </c>
      <c r="E571" s="2">
        <v>6080257000</v>
      </c>
      <c r="F571" s="2">
        <v>4197404000</v>
      </c>
      <c r="G571" s="2">
        <v>1282709000</v>
      </c>
      <c r="H571" t="s">
        <v>12</v>
      </c>
      <c r="I571" s="2">
        <v>48071000</v>
      </c>
      <c r="J571" t="s">
        <v>13</v>
      </c>
      <c r="K571" t="s">
        <v>146</v>
      </c>
    </row>
    <row r="572" spans="1:11" x14ac:dyDescent="0.2">
      <c r="A572">
        <v>598</v>
      </c>
      <c r="B572" t="s">
        <v>241</v>
      </c>
      <c r="C572" t="s">
        <v>16</v>
      </c>
      <c r="D572" s="1">
        <v>42004</v>
      </c>
      <c r="E572" s="2">
        <v>6564721000</v>
      </c>
      <c r="F572" s="2">
        <v>4583294000</v>
      </c>
      <c r="G572" s="2">
        <v>1337487000</v>
      </c>
      <c r="H572" t="s">
        <v>12</v>
      </c>
      <c r="I572" s="2">
        <v>49292000</v>
      </c>
      <c r="J572" t="s">
        <v>13</v>
      </c>
      <c r="K572" t="s">
        <v>146</v>
      </c>
    </row>
    <row r="573" spans="1:11" x14ac:dyDescent="0.2">
      <c r="A573">
        <v>599</v>
      </c>
      <c r="B573" t="s">
        <v>241</v>
      </c>
      <c r="C573" t="s">
        <v>17</v>
      </c>
      <c r="D573" s="1">
        <v>42369</v>
      </c>
      <c r="E573" s="2">
        <v>6616632000</v>
      </c>
      <c r="F573" s="2">
        <v>4428855000</v>
      </c>
      <c r="G573" s="2">
        <v>1420281000</v>
      </c>
      <c r="H573" t="s">
        <v>12</v>
      </c>
      <c r="I573" s="2">
        <v>46012000</v>
      </c>
      <c r="J573" t="s">
        <v>13</v>
      </c>
      <c r="K573" t="s">
        <v>146</v>
      </c>
    </row>
    <row r="574" spans="1:11" x14ac:dyDescent="0.2">
      <c r="A574">
        <v>600</v>
      </c>
      <c r="B574" t="s">
        <v>242</v>
      </c>
      <c r="C574" t="s">
        <v>11</v>
      </c>
      <c r="D574" s="1">
        <v>41639</v>
      </c>
      <c r="E574" s="2">
        <v>4771259000</v>
      </c>
      <c r="F574" s="2">
        <v>1038034000</v>
      </c>
      <c r="G574" s="2">
        <v>3151043000</v>
      </c>
      <c r="H574" t="s">
        <v>12</v>
      </c>
      <c r="I574" s="2">
        <v>71731000</v>
      </c>
      <c r="J574" t="s">
        <v>19</v>
      </c>
      <c r="K574" t="s">
        <v>77</v>
      </c>
    </row>
    <row r="575" spans="1:11" x14ac:dyDescent="0.2">
      <c r="A575">
        <v>601</v>
      </c>
      <c r="B575" t="s">
        <v>242</v>
      </c>
      <c r="C575" t="s">
        <v>15</v>
      </c>
      <c r="D575" s="1">
        <v>42004</v>
      </c>
      <c r="E575" s="2">
        <v>5763485000</v>
      </c>
      <c r="F575" s="2">
        <v>1179081000</v>
      </c>
      <c r="G575" s="2">
        <v>3919856000</v>
      </c>
      <c r="H575" t="s">
        <v>12</v>
      </c>
      <c r="I575" s="2">
        <v>76773000</v>
      </c>
      <c r="J575" t="s">
        <v>19</v>
      </c>
      <c r="K575" t="s">
        <v>77</v>
      </c>
    </row>
    <row r="576" spans="1:11" x14ac:dyDescent="0.2">
      <c r="A576">
        <v>602</v>
      </c>
      <c r="B576" t="s">
        <v>242</v>
      </c>
      <c r="C576" t="s">
        <v>16</v>
      </c>
      <c r="D576" s="1">
        <v>42369</v>
      </c>
      <c r="E576" s="2">
        <v>6672317000</v>
      </c>
      <c r="F576" s="2">
        <v>1309559000</v>
      </c>
      <c r="G576" s="2">
        <v>4785243000</v>
      </c>
      <c r="H576" t="s">
        <v>12</v>
      </c>
      <c r="I576" s="2">
        <v>156458000</v>
      </c>
      <c r="J576" t="s">
        <v>19</v>
      </c>
      <c r="K576" t="s">
        <v>77</v>
      </c>
    </row>
    <row r="577" spans="1:11" x14ac:dyDescent="0.2">
      <c r="A577">
        <v>603</v>
      </c>
      <c r="B577" t="s">
        <v>242</v>
      </c>
      <c r="C577" t="s">
        <v>17</v>
      </c>
      <c r="D577" s="1">
        <v>42735</v>
      </c>
      <c r="E577" s="2">
        <v>8773564000</v>
      </c>
      <c r="F577" s="2">
        <v>1596698000</v>
      </c>
      <c r="G577" s="2">
        <v>6280728000</v>
      </c>
      <c r="H577" t="s">
        <v>12</v>
      </c>
      <c r="I577" s="2">
        <v>317141000</v>
      </c>
      <c r="J577" t="s">
        <v>19</v>
      </c>
      <c r="K577" t="s">
        <v>77</v>
      </c>
    </row>
    <row r="578" spans="1:11" x14ac:dyDescent="0.2">
      <c r="A578">
        <v>604</v>
      </c>
      <c r="B578" t="s">
        <v>243</v>
      </c>
      <c r="C578" t="s">
        <v>11</v>
      </c>
      <c r="D578" s="1">
        <v>41274</v>
      </c>
      <c r="E578" s="2">
        <v>409396000</v>
      </c>
      <c r="F578" s="2">
        <v>114028000</v>
      </c>
      <c r="G578" s="2">
        <v>58323000</v>
      </c>
      <c r="H578" t="s">
        <v>12</v>
      </c>
      <c r="I578" s="2">
        <v>74453000</v>
      </c>
      <c r="J578" t="s">
        <v>52</v>
      </c>
      <c r="K578" t="s">
        <v>75</v>
      </c>
    </row>
    <row r="579" spans="1:11" x14ac:dyDescent="0.2">
      <c r="A579">
        <v>605</v>
      </c>
      <c r="B579" t="s">
        <v>243</v>
      </c>
      <c r="C579" t="s">
        <v>15</v>
      </c>
      <c r="D579" s="1">
        <v>41639</v>
      </c>
      <c r="E579" s="2">
        <v>520613000</v>
      </c>
      <c r="F579" s="2">
        <v>140012000</v>
      </c>
      <c r="G579" s="2">
        <v>63268000</v>
      </c>
      <c r="H579" t="s">
        <v>12</v>
      </c>
      <c r="I579" s="2">
        <v>95232000</v>
      </c>
      <c r="J579" t="s">
        <v>52</v>
      </c>
      <c r="K579" t="s">
        <v>75</v>
      </c>
    </row>
    <row r="580" spans="1:11" x14ac:dyDescent="0.2">
      <c r="A580">
        <v>606</v>
      </c>
      <c r="B580" t="s">
        <v>243</v>
      </c>
      <c r="C580" t="s">
        <v>16</v>
      </c>
      <c r="D580" s="1">
        <v>42004</v>
      </c>
      <c r="E580" s="2">
        <v>647155000</v>
      </c>
      <c r="F580" s="2">
        <v>172416000</v>
      </c>
      <c r="G580" s="2">
        <v>71369000</v>
      </c>
      <c r="H580" t="s">
        <v>12</v>
      </c>
      <c r="I580" s="2">
        <v>115076000</v>
      </c>
      <c r="J580" t="s">
        <v>52</v>
      </c>
      <c r="K580" t="s">
        <v>75</v>
      </c>
    </row>
    <row r="581" spans="1:11" x14ac:dyDescent="0.2">
      <c r="A581">
        <v>607</v>
      </c>
      <c r="B581" t="s">
        <v>243</v>
      </c>
      <c r="C581" t="s">
        <v>17</v>
      </c>
      <c r="D581" s="1">
        <v>42369</v>
      </c>
      <c r="E581" s="2">
        <v>782270000</v>
      </c>
      <c r="F581" s="2">
        <v>203965000</v>
      </c>
      <c r="G581" s="2">
        <v>80791000</v>
      </c>
      <c r="H581" t="s">
        <v>12</v>
      </c>
      <c r="I581" s="2">
        <v>133457000</v>
      </c>
      <c r="J581" t="s">
        <v>52</v>
      </c>
      <c r="K581" t="s">
        <v>75</v>
      </c>
    </row>
    <row r="582" spans="1:11" x14ac:dyDescent="0.2">
      <c r="A582">
        <v>608</v>
      </c>
      <c r="B582" t="s">
        <v>244</v>
      </c>
      <c r="C582" t="s">
        <v>11</v>
      </c>
      <c r="D582" s="1">
        <v>41639</v>
      </c>
      <c r="E582" s="2">
        <v>146917000000</v>
      </c>
      <c r="F582" s="2">
        <v>123050000000</v>
      </c>
      <c r="G582" s="2">
        <v>10850000000</v>
      </c>
      <c r="H582" t="s">
        <v>12</v>
      </c>
      <c r="I582" t="s">
        <v>12</v>
      </c>
      <c r="J582" t="s">
        <v>19</v>
      </c>
      <c r="K582" t="s">
        <v>245</v>
      </c>
    </row>
    <row r="583" spans="1:11" x14ac:dyDescent="0.2">
      <c r="A583">
        <v>609</v>
      </c>
      <c r="B583" t="s">
        <v>244</v>
      </c>
      <c r="C583" t="s">
        <v>15</v>
      </c>
      <c r="D583" s="1">
        <v>42004</v>
      </c>
      <c r="E583" s="2">
        <v>144077000000</v>
      </c>
      <c r="F583" s="2">
        <v>131903000000</v>
      </c>
      <c r="G583" s="2">
        <v>11842000000</v>
      </c>
      <c r="H583" t="s">
        <v>12</v>
      </c>
      <c r="I583" t="s">
        <v>12</v>
      </c>
      <c r="J583" t="s">
        <v>19</v>
      </c>
      <c r="K583" t="s">
        <v>245</v>
      </c>
    </row>
    <row r="584" spans="1:11" x14ac:dyDescent="0.2">
      <c r="A584">
        <v>610</v>
      </c>
      <c r="B584" t="s">
        <v>244</v>
      </c>
      <c r="C584" t="s">
        <v>16</v>
      </c>
      <c r="D584" s="1">
        <v>42369</v>
      </c>
      <c r="E584" s="2">
        <v>149558000000</v>
      </c>
      <c r="F584" s="2">
        <v>131409000000</v>
      </c>
      <c r="G584" s="2">
        <v>10502000000</v>
      </c>
      <c r="H584" t="s">
        <v>12</v>
      </c>
      <c r="I584" t="s">
        <v>12</v>
      </c>
      <c r="J584" t="s">
        <v>19</v>
      </c>
      <c r="K584" t="s">
        <v>245</v>
      </c>
    </row>
    <row r="585" spans="1:11" x14ac:dyDescent="0.2">
      <c r="A585">
        <v>611</v>
      </c>
      <c r="B585" t="s">
        <v>244</v>
      </c>
      <c r="C585" t="s">
        <v>17</v>
      </c>
      <c r="D585" s="1">
        <v>42735</v>
      </c>
      <c r="E585" s="2">
        <v>151800000000</v>
      </c>
      <c r="F585" s="2">
        <v>135488000000</v>
      </c>
      <c r="G585" s="2">
        <v>12196000000</v>
      </c>
      <c r="H585" t="s">
        <v>12</v>
      </c>
      <c r="I585" t="s">
        <v>12</v>
      </c>
      <c r="J585" t="s">
        <v>19</v>
      </c>
      <c r="K585" t="s">
        <v>245</v>
      </c>
    </row>
    <row r="586" spans="1:11" x14ac:dyDescent="0.2">
      <c r="A586">
        <v>612</v>
      </c>
      <c r="B586" t="s">
        <v>246</v>
      </c>
      <c r="C586" t="s">
        <v>11</v>
      </c>
      <c r="D586" s="1">
        <v>41639</v>
      </c>
      <c r="E586" s="2">
        <v>3326106000</v>
      </c>
      <c r="F586" s="2">
        <v>1606661000</v>
      </c>
      <c r="G586" s="2">
        <v>1007431000</v>
      </c>
      <c r="H586" t="s">
        <v>12</v>
      </c>
      <c r="I586" t="s">
        <v>12</v>
      </c>
      <c r="J586" t="s">
        <v>13</v>
      </c>
      <c r="K586" t="s">
        <v>64</v>
      </c>
    </row>
    <row r="587" spans="1:11" x14ac:dyDescent="0.2">
      <c r="A587">
        <v>613</v>
      </c>
      <c r="B587" t="s">
        <v>246</v>
      </c>
      <c r="C587" t="s">
        <v>15</v>
      </c>
      <c r="D587" s="1">
        <v>42004</v>
      </c>
      <c r="E587" s="2">
        <v>3733507000</v>
      </c>
      <c r="F587" s="2">
        <v>1836105000</v>
      </c>
      <c r="G587" s="2">
        <v>1110776000</v>
      </c>
      <c r="H587" t="s">
        <v>12</v>
      </c>
      <c r="I587" t="s">
        <v>12</v>
      </c>
      <c r="J587" t="s">
        <v>13</v>
      </c>
      <c r="K587" t="s">
        <v>64</v>
      </c>
    </row>
    <row r="588" spans="1:11" x14ac:dyDescent="0.2">
      <c r="A588">
        <v>614</v>
      </c>
      <c r="B588" t="s">
        <v>246</v>
      </c>
      <c r="C588" t="s">
        <v>16</v>
      </c>
      <c r="D588" s="1">
        <v>42369</v>
      </c>
      <c r="E588" s="2">
        <v>3869187000</v>
      </c>
      <c r="F588" s="2">
        <v>1920253000</v>
      </c>
      <c r="G588" s="2">
        <v>1121590000</v>
      </c>
      <c r="H588" t="s">
        <v>12</v>
      </c>
      <c r="I588" t="s">
        <v>12</v>
      </c>
      <c r="J588" t="s">
        <v>13</v>
      </c>
      <c r="K588" t="s">
        <v>64</v>
      </c>
    </row>
    <row r="589" spans="1:11" x14ac:dyDescent="0.2">
      <c r="A589">
        <v>615</v>
      </c>
      <c r="B589" t="s">
        <v>246</v>
      </c>
      <c r="C589" t="s">
        <v>17</v>
      </c>
      <c r="D589" s="1">
        <v>42735</v>
      </c>
      <c r="E589" s="2">
        <v>3962036000</v>
      </c>
      <c r="F589" s="2">
        <v>1997259000</v>
      </c>
      <c r="G589" s="2">
        <v>1169470000</v>
      </c>
      <c r="H589" t="s">
        <v>12</v>
      </c>
      <c r="I589" t="s">
        <v>12</v>
      </c>
      <c r="J589" t="s">
        <v>13</v>
      </c>
      <c r="K589" t="s">
        <v>64</v>
      </c>
    </row>
    <row r="590" spans="1:11" x14ac:dyDescent="0.2">
      <c r="A590">
        <v>616</v>
      </c>
      <c r="B590" t="s">
        <v>247</v>
      </c>
      <c r="C590" t="s">
        <v>11</v>
      </c>
      <c r="D590" s="1">
        <v>41639</v>
      </c>
      <c r="E590" s="2">
        <v>7872000000</v>
      </c>
      <c r="F590" s="2">
        <v>1875000000</v>
      </c>
      <c r="G590" s="2">
        <v>1778000000</v>
      </c>
      <c r="H590" s="2">
        <v>1415000000</v>
      </c>
      <c r="I590" t="s">
        <v>12</v>
      </c>
      <c r="J590" t="s">
        <v>22</v>
      </c>
      <c r="K590" t="s">
        <v>57</v>
      </c>
    </row>
    <row r="591" spans="1:11" x14ac:dyDescent="0.2">
      <c r="A591">
        <v>617</v>
      </c>
      <c r="B591" t="s">
        <v>247</v>
      </c>
      <c r="C591" t="s">
        <v>15</v>
      </c>
      <c r="D591" s="1">
        <v>42004</v>
      </c>
      <c r="E591" s="2">
        <v>12466000000</v>
      </c>
      <c r="F591" s="2">
        <v>2153000000</v>
      </c>
      <c r="G591" s="2">
        <v>2653000000</v>
      </c>
      <c r="H591" s="2">
        <v>2666000000</v>
      </c>
      <c r="I591" t="s">
        <v>12</v>
      </c>
      <c r="J591" t="s">
        <v>22</v>
      </c>
      <c r="K591" t="s">
        <v>57</v>
      </c>
    </row>
    <row r="592" spans="1:11" x14ac:dyDescent="0.2">
      <c r="A592">
        <v>618</v>
      </c>
      <c r="B592" t="s">
        <v>247</v>
      </c>
      <c r="C592" t="s">
        <v>16</v>
      </c>
      <c r="D592" s="1">
        <v>42369</v>
      </c>
      <c r="E592" s="2">
        <v>17928000000</v>
      </c>
      <c r="F592" s="2">
        <v>2867000000</v>
      </c>
      <c r="G592" s="2">
        <v>4020000000</v>
      </c>
      <c r="H592" s="2">
        <v>4816000000</v>
      </c>
      <c r="I592" t="s">
        <v>12</v>
      </c>
      <c r="J592" t="s">
        <v>22</v>
      </c>
      <c r="K592" t="s">
        <v>57</v>
      </c>
    </row>
    <row r="593" spans="1:11" x14ac:dyDescent="0.2">
      <c r="A593">
        <v>619</v>
      </c>
      <c r="B593" t="s">
        <v>247</v>
      </c>
      <c r="C593" t="s">
        <v>17</v>
      </c>
      <c r="D593" s="1">
        <v>42735</v>
      </c>
      <c r="E593" s="2">
        <v>27638000000</v>
      </c>
      <c r="F593" s="2">
        <v>3789000000</v>
      </c>
      <c r="G593" s="2">
        <v>5503000000</v>
      </c>
      <c r="H593" s="2">
        <v>5919000000</v>
      </c>
      <c r="I593" t="s">
        <v>12</v>
      </c>
      <c r="J593" t="s">
        <v>22</v>
      </c>
      <c r="K593" t="s">
        <v>57</v>
      </c>
    </row>
    <row r="594" spans="1:11" x14ac:dyDescent="0.2">
      <c r="A594">
        <v>620</v>
      </c>
      <c r="B594" t="s">
        <v>248</v>
      </c>
      <c r="C594" t="s">
        <v>11</v>
      </c>
      <c r="D594" s="1">
        <v>41274</v>
      </c>
      <c r="E594" s="2">
        <v>3134800000</v>
      </c>
      <c r="F594" s="2">
        <v>2093200000</v>
      </c>
      <c r="G594" s="2">
        <v>873100000</v>
      </c>
      <c r="H594" t="s">
        <v>12</v>
      </c>
      <c r="I594" s="2">
        <v>7400000</v>
      </c>
      <c r="J594" t="s">
        <v>13</v>
      </c>
      <c r="K594" t="s">
        <v>64</v>
      </c>
    </row>
    <row r="595" spans="1:11" x14ac:dyDescent="0.2">
      <c r="A595">
        <v>621</v>
      </c>
      <c r="B595" t="s">
        <v>248</v>
      </c>
      <c r="C595" t="s">
        <v>15</v>
      </c>
      <c r="D595" s="1">
        <v>41639</v>
      </c>
      <c r="E595" s="2">
        <v>3703600000</v>
      </c>
      <c r="F595" s="2">
        <v>2408500000</v>
      </c>
      <c r="G595" s="2">
        <v>938700000</v>
      </c>
      <c r="H595" t="s">
        <v>12</v>
      </c>
      <c r="I595" s="2">
        <v>9400000</v>
      </c>
      <c r="J595" t="s">
        <v>13</v>
      </c>
      <c r="K595" t="s">
        <v>64</v>
      </c>
    </row>
    <row r="596" spans="1:11" x14ac:dyDescent="0.2">
      <c r="A596">
        <v>622</v>
      </c>
      <c r="B596" t="s">
        <v>248</v>
      </c>
      <c r="C596" t="s">
        <v>16</v>
      </c>
      <c r="D596" s="1">
        <v>42004</v>
      </c>
      <c r="E596" s="2">
        <v>4013600000</v>
      </c>
      <c r="F596" s="2">
        <v>2646700000</v>
      </c>
      <c r="G596" s="2">
        <v>943300000</v>
      </c>
      <c r="H596" t="s">
        <v>12</v>
      </c>
      <c r="I596" s="2">
        <v>13100000</v>
      </c>
      <c r="J596" t="s">
        <v>13</v>
      </c>
      <c r="K596" t="s">
        <v>64</v>
      </c>
    </row>
    <row r="597" spans="1:11" x14ac:dyDescent="0.2">
      <c r="A597">
        <v>623</v>
      </c>
      <c r="B597" t="s">
        <v>248</v>
      </c>
      <c r="C597" t="s">
        <v>17</v>
      </c>
      <c r="D597" s="1">
        <v>42369</v>
      </c>
      <c r="E597" s="2">
        <v>4579400000</v>
      </c>
      <c r="F597" s="2">
        <v>2997500000</v>
      </c>
      <c r="G597" s="2">
        <v>1047600000</v>
      </c>
      <c r="H597" t="s">
        <v>12</v>
      </c>
      <c r="I597" s="2">
        <v>21600000</v>
      </c>
      <c r="J597" t="s">
        <v>13</v>
      </c>
      <c r="K597" t="s">
        <v>64</v>
      </c>
    </row>
    <row r="598" spans="1:11" x14ac:dyDescent="0.2">
      <c r="A598">
        <v>624</v>
      </c>
      <c r="B598" t="s">
        <v>249</v>
      </c>
      <c r="C598" t="s">
        <v>11</v>
      </c>
      <c r="D598" s="1">
        <v>41274</v>
      </c>
      <c r="E598" s="2">
        <v>18010000000</v>
      </c>
      <c r="F598" s="2">
        <v>11561000000</v>
      </c>
      <c r="G598" s="2">
        <v>431000000</v>
      </c>
      <c r="H598" s="2">
        <v>285000000</v>
      </c>
      <c r="I598" t="s">
        <v>12</v>
      </c>
      <c r="J598" t="s">
        <v>59</v>
      </c>
      <c r="K598" t="s">
        <v>250</v>
      </c>
    </row>
    <row r="599" spans="1:11" x14ac:dyDescent="0.2">
      <c r="A599">
        <v>625</v>
      </c>
      <c r="B599" t="s">
        <v>249</v>
      </c>
      <c r="C599" t="s">
        <v>15</v>
      </c>
      <c r="D599" s="1">
        <v>41639</v>
      </c>
      <c r="E599" s="2">
        <v>20921000000</v>
      </c>
      <c r="F599" s="2">
        <v>14637000000</v>
      </c>
      <c r="G599" s="2">
        <v>657000000</v>
      </c>
      <c r="H599" s="2">
        <v>210000000</v>
      </c>
      <c r="I599" t="s">
        <v>12</v>
      </c>
      <c r="J599" t="s">
        <v>59</v>
      </c>
      <c r="K599" t="s">
        <v>250</v>
      </c>
    </row>
    <row r="600" spans="1:11" x14ac:dyDescent="0.2">
      <c r="A600">
        <v>626</v>
      </c>
      <c r="B600" t="s">
        <v>249</v>
      </c>
      <c r="C600" t="s">
        <v>16</v>
      </c>
      <c r="D600" s="1">
        <v>42004</v>
      </c>
      <c r="E600" s="2">
        <v>21438000000</v>
      </c>
      <c r="F600" s="2">
        <v>19504000000</v>
      </c>
      <c r="G600" s="2">
        <v>592000000</v>
      </c>
      <c r="H600" s="2">
        <v>126000000</v>
      </c>
      <c r="I600" t="s">
        <v>12</v>
      </c>
      <c r="J600" t="s">
        <v>59</v>
      </c>
      <c r="K600" t="s">
        <v>250</v>
      </c>
    </row>
    <row r="601" spans="1:11" x14ac:dyDescent="0.2">
      <c r="A601">
        <v>627</v>
      </c>
      <c r="B601" t="s">
        <v>249</v>
      </c>
      <c r="C601" t="s">
        <v>17</v>
      </c>
      <c r="D601" s="1">
        <v>42369</v>
      </c>
      <c r="E601" s="2">
        <v>15877000000</v>
      </c>
      <c r="F601" s="2">
        <v>28524000000</v>
      </c>
      <c r="G601" s="2">
        <v>569000000</v>
      </c>
      <c r="H601" s="2">
        <v>127000000</v>
      </c>
      <c r="I601" t="s">
        <v>12</v>
      </c>
      <c r="J601" t="s">
        <v>59</v>
      </c>
      <c r="K601" t="s">
        <v>250</v>
      </c>
    </row>
    <row r="602" spans="1:11" x14ac:dyDescent="0.2">
      <c r="A602">
        <v>628</v>
      </c>
      <c r="B602" t="s">
        <v>251</v>
      </c>
      <c r="C602" t="s">
        <v>11</v>
      </c>
      <c r="D602" s="1">
        <v>41425</v>
      </c>
      <c r="E602" s="2">
        <v>44287000000</v>
      </c>
      <c r="F602" s="2">
        <v>16448000000</v>
      </c>
      <c r="G602" s="2">
        <v>20359000000</v>
      </c>
      <c r="H602" t="s">
        <v>12</v>
      </c>
      <c r="I602" s="2">
        <v>2386000000</v>
      </c>
      <c r="J602" t="s">
        <v>13</v>
      </c>
      <c r="K602" t="s">
        <v>146</v>
      </c>
    </row>
    <row r="603" spans="1:11" x14ac:dyDescent="0.2">
      <c r="A603">
        <v>629</v>
      </c>
      <c r="B603" t="s">
        <v>251</v>
      </c>
      <c r="C603" t="s">
        <v>15</v>
      </c>
      <c r="D603" s="1">
        <v>41790</v>
      </c>
      <c r="E603" s="2">
        <v>45567000000</v>
      </c>
      <c r="F603" s="2">
        <v>17052000000</v>
      </c>
      <c r="G603" s="2">
        <v>22113000000</v>
      </c>
      <c r="H603" t="s">
        <v>12</v>
      </c>
      <c r="I603" s="2">
        <v>2587000000</v>
      </c>
      <c r="J603" t="s">
        <v>13</v>
      </c>
      <c r="K603" t="s">
        <v>146</v>
      </c>
    </row>
    <row r="604" spans="1:11" x14ac:dyDescent="0.2">
      <c r="A604">
        <v>630</v>
      </c>
      <c r="B604" t="s">
        <v>251</v>
      </c>
      <c r="C604" t="s">
        <v>16</v>
      </c>
      <c r="D604" s="1">
        <v>42155</v>
      </c>
      <c r="E604" s="2">
        <v>47453000000</v>
      </c>
      <c r="F604" s="2">
        <v>16984000000</v>
      </c>
      <c r="G604" s="2">
        <v>25715000000</v>
      </c>
      <c r="H604" t="s">
        <v>12</v>
      </c>
      <c r="I604" s="2">
        <v>2611000000</v>
      </c>
      <c r="J604" t="s">
        <v>13</v>
      </c>
      <c r="K604" t="s">
        <v>146</v>
      </c>
    </row>
    <row r="605" spans="1:11" x14ac:dyDescent="0.2">
      <c r="A605">
        <v>631</v>
      </c>
      <c r="B605" t="s">
        <v>251</v>
      </c>
      <c r="C605" t="s">
        <v>17</v>
      </c>
      <c r="D605" s="1">
        <v>42521</v>
      </c>
      <c r="E605" s="2">
        <v>50365000000</v>
      </c>
      <c r="F605" s="2">
        <v>17327000000</v>
      </c>
      <c r="G605" s="2">
        <v>27330000000</v>
      </c>
      <c r="H605" t="s">
        <v>12</v>
      </c>
      <c r="I605" s="2">
        <v>2631000000</v>
      </c>
      <c r="J605" t="s">
        <v>13</v>
      </c>
      <c r="K605" t="s">
        <v>146</v>
      </c>
    </row>
    <row r="606" spans="1:11" x14ac:dyDescent="0.2">
      <c r="A606">
        <v>632</v>
      </c>
      <c r="B606" t="s">
        <v>252</v>
      </c>
      <c r="C606" t="s">
        <v>11</v>
      </c>
      <c r="D606" s="1">
        <v>41274</v>
      </c>
      <c r="E606" s="2">
        <v>15255000000</v>
      </c>
      <c r="F606" s="2">
        <v>6717000000</v>
      </c>
      <c r="G606" s="2">
        <v>5353000000</v>
      </c>
      <c r="H606" t="s">
        <v>12</v>
      </c>
      <c r="I606" s="2">
        <v>1051000000</v>
      </c>
      <c r="J606" t="s">
        <v>42</v>
      </c>
      <c r="K606" t="s">
        <v>45</v>
      </c>
    </row>
    <row r="607" spans="1:11" x14ac:dyDescent="0.2">
      <c r="A607">
        <v>633</v>
      </c>
      <c r="B607" t="s">
        <v>252</v>
      </c>
      <c r="C607" t="s">
        <v>15</v>
      </c>
      <c r="D607" s="1">
        <v>41639</v>
      </c>
      <c r="E607" s="2">
        <v>14892000000</v>
      </c>
      <c r="F607" s="2">
        <v>6459000000</v>
      </c>
      <c r="G607" s="2">
        <v>4315000000</v>
      </c>
      <c r="H607" t="s">
        <v>12</v>
      </c>
      <c r="I607" s="2">
        <v>1741000000</v>
      </c>
      <c r="J607" t="s">
        <v>42</v>
      </c>
      <c r="K607" t="s">
        <v>45</v>
      </c>
    </row>
    <row r="608" spans="1:11" x14ac:dyDescent="0.2">
      <c r="A608">
        <v>634</v>
      </c>
      <c r="B608" t="s">
        <v>252</v>
      </c>
      <c r="C608" t="s">
        <v>16</v>
      </c>
      <c r="D608" s="1">
        <v>42004</v>
      </c>
      <c r="E608" s="2">
        <v>15049000000</v>
      </c>
      <c r="F608" s="2">
        <v>6996000000</v>
      </c>
      <c r="G608" s="2">
        <v>5759000000</v>
      </c>
      <c r="H608" t="s">
        <v>12</v>
      </c>
      <c r="I608" s="2">
        <v>1232000000</v>
      </c>
      <c r="J608" t="s">
        <v>42</v>
      </c>
      <c r="K608" t="s">
        <v>45</v>
      </c>
    </row>
    <row r="609" spans="1:11" x14ac:dyDescent="0.2">
      <c r="A609">
        <v>635</v>
      </c>
      <c r="B609" t="s">
        <v>252</v>
      </c>
      <c r="C609" t="s">
        <v>17</v>
      </c>
      <c r="D609" s="1">
        <v>42369</v>
      </c>
      <c r="E609" s="2">
        <v>15026000000</v>
      </c>
      <c r="F609" s="2">
        <v>6173000000</v>
      </c>
      <c r="G609" s="2">
        <v>4969000000</v>
      </c>
      <c r="H609" t="s">
        <v>12</v>
      </c>
      <c r="I609" s="2">
        <v>1550000000</v>
      </c>
      <c r="J609" t="s">
        <v>42</v>
      </c>
      <c r="K609" t="s">
        <v>45</v>
      </c>
    </row>
    <row r="610" spans="1:11" x14ac:dyDescent="0.2">
      <c r="A610">
        <v>636</v>
      </c>
      <c r="B610" t="s">
        <v>253</v>
      </c>
      <c r="C610" t="s">
        <v>11</v>
      </c>
      <c r="D610" s="1">
        <v>41547</v>
      </c>
      <c r="E610" s="2">
        <v>1481314000</v>
      </c>
      <c r="F610" s="2">
        <v>253047000</v>
      </c>
      <c r="G610" s="2">
        <v>587835000</v>
      </c>
      <c r="H610" s="2">
        <v>209614000</v>
      </c>
      <c r="I610" t="s">
        <v>12</v>
      </c>
      <c r="J610" t="s">
        <v>22</v>
      </c>
      <c r="K610" t="s">
        <v>174</v>
      </c>
    </row>
    <row r="611" spans="1:11" x14ac:dyDescent="0.2">
      <c r="A611">
        <v>637</v>
      </c>
      <c r="B611" t="s">
        <v>253</v>
      </c>
      <c r="C611" t="s">
        <v>15</v>
      </c>
      <c r="D611" s="1">
        <v>41912</v>
      </c>
      <c r="E611" s="2">
        <v>1732046000</v>
      </c>
      <c r="F611" s="2">
        <v>309959000</v>
      </c>
      <c r="G611" s="2">
        <v>664738000</v>
      </c>
      <c r="H611" s="2">
        <v>263792000</v>
      </c>
      <c r="I611" t="s">
        <v>12</v>
      </c>
      <c r="J611" t="s">
        <v>22</v>
      </c>
      <c r="K611" t="s">
        <v>174</v>
      </c>
    </row>
    <row r="612" spans="1:11" x14ac:dyDescent="0.2">
      <c r="A612">
        <v>638</v>
      </c>
      <c r="B612" t="s">
        <v>253</v>
      </c>
      <c r="C612" t="s">
        <v>16</v>
      </c>
      <c r="D612" s="1">
        <v>42277</v>
      </c>
      <c r="E612" s="2">
        <v>1919823000</v>
      </c>
      <c r="F612" s="2">
        <v>332261000</v>
      </c>
      <c r="G612" s="2">
        <v>738080000</v>
      </c>
      <c r="H612" s="2">
        <v>296583000</v>
      </c>
      <c r="I612" t="s">
        <v>12</v>
      </c>
      <c r="J612" t="s">
        <v>22</v>
      </c>
      <c r="K612" t="s">
        <v>174</v>
      </c>
    </row>
    <row r="613" spans="1:11" x14ac:dyDescent="0.2">
      <c r="A613">
        <v>639</v>
      </c>
      <c r="B613" t="s">
        <v>253</v>
      </c>
      <c r="C613" t="s">
        <v>17</v>
      </c>
      <c r="D613" s="1">
        <v>42643</v>
      </c>
      <c r="E613" s="2">
        <v>1995034000</v>
      </c>
      <c r="F613" s="2">
        <v>337205000</v>
      </c>
      <c r="G613" s="2">
        <v>767174000</v>
      </c>
      <c r="H613" s="2">
        <v>334227000</v>
      </c>
      <c r="I613" t="s">
        <v>12</v>
      </c>
      <c r="J613" t="s">
        <v>22</v>
      </c>
      <c r="K613" t="s">
        <v>174</v>
      </c>
    </row>
    <row r="614" spans="1:11" x14ac:dyDescent="0.2">
      <c r="A614">
        <v>640</v>
      </c>
      <c r="B614" t="s">
        <v>254</v>
      </c>
      <c r="C614" t="s">
        <v>11</v>
      </c>
      <c r="D614" s="1">
        <v>41274</v>
      </c>
      <c r="E614" s="2">
        <v>5795800000</v>
      </c>
      <c r="F614" s="2">
        <v>3956200000</v>
      </c>
      <c r="G614" s="2">
        <v>763300000</v>
      </c>
      <c r="H614" t="s">
        <v>12</v>
      </c>
      <c r="I614" t="s">
        <v>12</v>
      </c>
      <c r="J614" t="s">
        <v>22</v>
      </c>
      <c r="K614" t="s">
        <v>57</v>
      </c>
    </row>
    <row r="615" spans="1:11" x14ac:dyDescent="0.2">
      <c r="A615">
        <v>641</v>
      </c>
      <c r="B615" t="s">
        <v>254</v>
      </c>
      <c r="C615" t="s">
        <v>15</v>
      </c>
      <c r="D615" s="1">
        <v>41639</v>
      </c>
      <c r="E615" s="2">
        <v>6063400000</v>
      </c>
      <c r="F615" s="2">
        <v>4092700000</v>
      </c>
      <c r="G615" s="2">
        <v>907800000</v>
      </c>
      <c r="H615" t="s">
        <v>12</v>
      </c>
      <c r="I615" t="s">
        <v>12</v>
      </c>
      <c r="J615" t="s">
        <v>22</v>
      </c>
      <c r="K615" t="s">
        <v>57</v>
      </c>
    </row>
    <row r="616" spans="1:11" x14ac:dyDescent="0.2">
      <c r="A616">
        <v>642</v>
      </c>
      <c r="B616" t="s">
        <v>254</v>
      </c>
      <c r="C616" t="s">
        <v>16</v>
      </c>
      <c r="D616" s="1">
        <v>42004</v>
      </c>
      <c r="E616" s="2">
        <v>6413800000</v>
      </c>
      <c r="F616" s="2">
        <v>4328300000</v>
      </c>
      <c r="G616" s="2">
        <v>814900000</v>
      </c>
      <c r="H616" t="s">
        <v>12</v>
      </c>
      <c r="I616" t="s">
        <v>12</v>
      </c>
      <c r="J616" t="s">
        <v>22</v>
      </c>
      <c r="K616" t="s">
        <v>57</v>
      </c>
    </row>
    <row r="617" spans="1:11" x14ac:dyDescent="0.2">
      <c r="A617">
        <v>643</v>
      </c>
      <c r="B617" t="s">
        <v>254</v>
      </c>
      <c r="C617" t="s">
        <v>17</v>
      </c>
      <c r="D617" s="1">
        <v>42369</v>
      </c>
      <c r="E617" s="2">
        <v>6595200000</v>
      </c>
      <c r="F617" s="2">
        <v>4393200000</v>
      </c>
      <c r="G617" s="2">
        <v>1102800000</v>
      </c>
      <c r="H617" t="s">
        <v>12</v>
      </c>
      <c r="I617" t="s">
        <v>12</v>
      </c>
      <c r="J617" t="s">
        <v>22</v>
      </c>
      <c r="K617" t="s">
        <v>57</v>
      </c>
    </row>
    <row r="618" spans="1:11" x14ac:dyDescent="0.2">
      <c r="A618">
        <v>644</v>
      </c>
      <c r="B618" t="s">
        <v>255</v>
      </c>
      <c r="C618" t="s">
        <v>11</v>
      </c>
      <c r="D618" s="1">
        <v>41274</v>
      </c>
      <c r="E618" s="2">
        <v>4436000000</v>
      </c>
      <c r="F618" s="2">
        <v>2564000000</v>
      </c>
      <c r="G618" s="2">
        <v>824000000</v>
      </c>
      <c r="H618" t="s">
        <v>12</v>
      </c>
      <c r="I618" t="s">
        <v>12</v>
      </c>
      <c r="J618" t="s">
        <v>22</v>
      </c>
      <c r="K618" t="s">
        <v>57</v>
      </c>
    </row>
    <row r="619" spans="1:11" x14ac:dyDescent="0.2">
      <c r="A619">
        <v>645</v>
      </c>
      <c r="B619" t="s">
        <v>255</v>
      </c>
      <c r="C619" t="s">
        <v>15</v>
      </c>
      <c r="D619" s="1">
        <v>41639</v>
      </c>
      <c r="E619" s="2">
        <v>4814000000</v>
      </c>
      <c r="F619" s="2">
        <v>2776000000</v>
      </c>
      <c r="G619" s="2">
        <v>977000000</v>
      </c>
      <c r="H619" t="s">
        <v>12</v>
      </c>
      <c r="I619" t="s">
        <v>12</v>
      </c>
      <c r="J619" t="s">
        <v>22</v>
      </c>
      <c r="K619" t="s">
        <v>57</v>
      </c>
    </row>
    <row r="620" spans="1:11" x14ac:dyDescent="0.2">
      <c r="A620">
        <v>646</v>
      </c>
      <c r="B620" t="s">
        <v>255</v>
      </c>
      <c r="C620" t="s">
        <v>16</v>
      </c>
      <c r="D620" s="1">
        <v>42004</v>
      </c>
      <c r="E620" s="2">
        <v>5066000000</v>
      </c>
      <c r="F620" s="2">
        <v>2881000000</v>
      </c>
      <c r="G620" s="2">
        <v>975000000</v>
      </c>
      <c r="H620" t="s">
        <v>12</v>
      </c>
      <c r="I620" t="s">
        <v>12</v>
      </c>
      <c r="J620" t="s">
        <v>22</v>
      </c>
      <c r="K620" t="s">
        <v>57</v>
      </c>
    </row>
    <row r="621" spans="1:11" x14ac:dyDescent="0.2">
      <c r="A621">
        <v>647</v>
      </c>
      <c r="B621" t="s">
        <v>255</v>
      </c>
      <c r="C621" t="s">
        <v>17</v>
      </c>
      <c r="D621" s="1">
        <v>42369</v>
      </c>
      <c r="E621" s="2">
        <v>5254000000</v>
      </c>
      <c r="F621" s="2">
        <v>2909000000</v>
      </c>
      <c r="G621" s="2">
        <v>1034000000</v>
      </c>
      <c r="H621" t="s">
        <v>12</v>
      </c>
      <c r="I621" t="s">
        <v>12</v>
      </c>
      <c r="J621" t="s">
        <v>22</v>
      </c>
      <c r="K621" t="s">
        <v>57</v>
      </c>
    </row>
    <row r="622" spans="1:11" x14ac:dyDescent="0.2">
      <c r="A622">
        <v>648</v>
      </c>
      <c r="B622" t="s">
        <v>256</v>
      </c>
      <c r="C622" t="s">
        <v>11</v>
      </c>
      <c r="D622" s="1">
        <v>41307</v>
      </c>
      <c r="E622" s="2">
        <v>6182000000</v>
      </c>
      <c r="F622" s="2">
        <v>4148000000</v>
      </c>
      <c r="G622" s="2">
        <v>1294000000</v>
      </c>
      <c r="H622" t="s">
        <v>12</v>
      </c>
      <c r="I622" s="2">
        <v>118000000</v>
      </c>
      <c r="J622" t="s">
        <v>19</v>
      </c>
      <c r="K622" t="s">
        <v>257</v>
      </c>
    </row>
    <row r="623" spans="1:11" x14ac:dyDescent="0.2">
      <c r="A623">
        <v>649</v>
      </c>
      <c r="B623" t="s">
        <v>256</v>
      </c>
      <c r="C623" t="s">
        <v>15</v>
      </c>
      <c r="D623" s="1">
        <v>41671</v>
      </c>
      <c r="E623" s="2">
        <v>6505000000</v>
      </c>
      <c r="F623" s="2">
        <v>4372000000</v>
      </c>
      <c r="G623" s="2">
        <v>1334000000</v>
      </c>
      <c r="H623" t="s">
        <v>12</v>
      </c>
      <c r="I623" s="2">
        <v>133000000</v>
      </c>
      <c r="J623" t="s">
        <v>19</v>
      </c>
      <c r="K623" t="s">
        <v>257</v>
      </c>
    </row>
    <row r="624" spans="1:11" x14ac:dyDescent="0.2">
      <c r="A624">
        <v>650</v>
      </c>
      <c r="B624" t="s">
        <v>256</v>
      </c>
      <c r="C624" t="s">
        <v>16</v>
      </c>
      <c r="D624" s="1">
        <v>42035</v>
      </c>
      <c r="E624" s="2">
        <v>7151000000</v>
      </c>
      <c r="F624" s="2">
        <v>4777000000</v>
      </c>
      <c r="G624" s="2">
        <v>1426000000</v>
      </c>
      <c r="H624" t="s">
        <v>12</v>
      </c>
      <c r="I624" s="2">
        <v>139000000</v>
      </c>
      <c r="J624" t="s">
        <v>19</v>
      </c>
      <c r="K624" t="s">
        <v>257</v>
      </c>
    </row>
    <row r="625" spans="1:11" x14ac:dyDescent="0.2">
      <c r="A625">
        <v>651</v>
      </c>
      <c r="B625" t="s">
        <v>256</v>
      </c>
      <c r="C625" t="s">
        <v>17</v>
      </c>
      <c r="D625" s="1">
        <v>42399</v>
      </c>
      <c r="E625" s="2">
        <v>7412000000</v>
      </c>
      <c r="F625" s="2">
        <v>4907000000</v>
      </c>
      <c r="G625" s="2">
        <v>1415000000</v>
      </c>
      <c r="H625" t="s">
        <v>12</v>
      </c>
      <c r="I625" s="2">
        <v>148000000</v>
      </c>
      <c r="J625" t="s">
        <v>19</v>
      </c>
      <c r="K625" t="s">
        <v>257</v>
      </c>
    </row>
    <row r="626" spans="1:11" x14ac:dyDescent="0.2">
      <c r="A626">
        <v>652</v>
      </c>
      <c r="B626" t="s">
        <v>258</v>
      </c>
      <c r="C626" t="s">
        <v>11</v>
      </c>
      <c r="D626" s="1">
        <v>41274</v>
      </c>
      <c r="E626" s="2">
        <v>1405358000</v>
      </c>
      <c r="F626" s="2">
        <v>670174000</v>
      </c>
      <c r="G626" s="2">
        <v>292500000</v>
      </c>
      <c r="H626" s="2">
        <v>137354000</v>
      </c>
      <c r="I626" t="s">
        <v>12</v>
      </c>
      <c r="J626" t="s">
        <v>22</v>
      </c>
      <c r="K626" t="s">
        <v>259</v>
      </c>
    </row>
    <row r="627" spans="1:11" x14ac:dyDescent="0.2">
      <c r="A627">
        <v>653</v>
      </c>
      <c r="B627" t="s">
        <v>258</v>
      </c>
      <c r="C627" t="s">
        <v>15</v>
      </c>
      <c r="D627" s="1">
        <v>41639</v>
      </c>
      <c r="E627" s="2">
        <v>1496372000</v>
      </c>
      <c r="F627" s="2">
        <v>759362000</v>
      </c>
      <c r="G627" s="2">
        <v>322739000</v>
      </c>
      <c r="H627" s="2">
        <v>147696000</v>
      </c>
      <c r="I627" t="s">
        <v>12</v>
      </c>
      <c r="J627" t="s">
        <v>22</v>
      </c>
      <c r="K627" t="s">
        <v>259</v>
      </c>
    </row>
    <row r="628" spans="1:11" x14ac:dyDescent="0.2">
      <c r="A628">
        <v>654</v>
      </c>
      <c r="B628" t="s">
        <v>258</v>
      </c>
      <c r="C628" t="s">
        <v>16</v>
      </c>
      <c r="D628" s="1">
        <v>42004</v>
      </c>
      <c r="E628" s="2">
        <v>1530654000</v>
      </c>
      <c r="F628" s="2">
        <v>780281000</v>
      </c>
      <c r="G628" s="2">
        <v>331995000</v>
      </c>
      <c r="H628" s="2">
        <v>142751000</v>
      </c>
      <c r="I628" t="s">
        <v>12</v>
      </c>
      <c r="J628" t="s">
        <v>22</v>
      </c>
      <c r="K628" t="s">
        <v>259</v>
      </c>
    </row>
    <row r="629" spans="1:11" x14ac:dyDescent="0.2">
      <c r="A629">
        <v>655</v>
      </c>
      <c r="B629" t="s">
        <v>258</v>
      </c>
      <c r="C629" t="s">
        <v>17</v>
      </c>
      <c r="D629" s="1">
        <v>42369</v>
      </c>
      <c r="E629" s="2">
        <v>1557067000</v>
      </c>
      <c r="F629" s="2">
        <v>803506000</v>
      </c>
      <c r="G629" s="2">
        <v>313544000</v>
      </c>
      <c r="H629" s="2">
        <v>132892000</v>
      </c>
      <c r="I629" t="s">
        <v>12</v>
      </c>
      <c r="J629" t="s">
        <v>22</v>
      </c>
      <c r="K629" t="s">
        <v>259</v>
      </c>
    </row>
    <row r="630" spans="1:11" x14ac:dyDescent="0.2">
      <c r="A630">
        <v>656</v>
      </c>
      <c r="B630" t="s">
        <v>260</v>
      </c>
      <c r="C630" t="s">
        <v>11</v>
      </c>
      <c r="D630" s="1">
        <v>41639</v>
      </c>
      <c r="E630" s="2">
        <v>27351573000</v>
      </c>
      <c r="F630" s="2">
        <v>25986382000</v>
      </c>
      <c r="G630" s="2">
        <v>175148000</v>
      </c>
      <c r="H630" t="s">
        <v>12</v>
      </c>
      <c r="I630" t="s">
        <v>12</v>
      </c>
      <c r="J630" t="s">
        <v>13</v>
      </c>
      <c r="K630" t="s">
        <v>261</v>
      </c>
    </row>
    <row r="631" spans="1:11" x14ac:dyDescent="0.2">
      <c r="A631">
        <v>657</v>
      </c>
      <c r="B631" t="s">
        <v>260</v>
      </c>
      <c r="C631" t="s">
        <v>15</v>
      </c>
      <c r="D631" s="1">
        <v>42004</v>
      </c>
      <c r="E631" s="2">
        <v>21531577000</v>
      </c>
      <c r="F631" s="2">
        <v>20132544000</v>
      </c>
      <c r="G631" s="2">
        <v>182711000</v>
      </c>
      <c r="H631" t="s">
        <v>12</v>
      </c>
      <c r="I631" t="s">
        <v>12</v>
      </c>
      <c r="J631" t="s">
        <v>13</v>
      </c>
      <c r="K631" t="s">
        <v>261</v>
      </c>
    </row>
    <row r="632" spans="1:11" x14ac:dyDescent="0.2">
      <c r="A632">
        <v>658</v>
      </c>
      <c r="B632" t="s">
        <v>260</v>
      </c>
      <c r="C632" t="s">
        <v>16</v>
      </c>
      <c r="D632" s="1">
        <v>42369</v>
      </c>
      <c r="E632" s="2">
        <v>18114048000</v>
      </c>
      <c r="F632" s="2">
        <v>17019352000</v>
      </c>
      <c r="G632" s="2">
        <v>408225000</v>
      </c>
      <c r="H632" t="s">
        <v>12</v>
      </c>
      <c r="I632" t="s">
        <v>12</v>
      </c>
      <c r="J632" t="s">
        <v>13</v>
      </c>
      <c r="K632" t="s">
        <v>261</v>
      </c>
    </row>
    <row r="633" spans="1:11" x14ac:dyDescent="0.2">
      <c r="A633">
        <v>659</v>
      </c>
      <c r="B633" t="s">
        <v>260</v>
      </c>
      <c r="C633" t="s">
        <v>17</v>
      </c>
      <c r="D633" s="1">
        <v>42735</v>
      </c>
      <c r="E633" s="2">
        <v>19036525000</v>
      </c>
      <c r="F633" s="2">
        <v>18246209000</v>
      </c>
      <c r="G633" s="2">
        <v>191073000</v>
      </c>
      <c r="H633" t="s">
        <v>12</v>
      </c>
      <c r="I633" t="s">
        <v>12</v>
      </c>
      <c r="J633" t="s">
        <v>13</v>
      </c>
      <c r="K633" t="s">
        <v>261</v>
      </c>
    </row>
    <row r="634" spans="1:11" x14ac:dyDescent="0.2">
      <c r="A634">
        <v>660</v>
      </c>
      <c r="B634" t="s">
        <v>262</v>
      </c>
      <c r="C634" t="s">
        <v>11</v>
      </c>
      <c r="D634" s="1">
        <v>41639</v>
      </c>
      <c r="E634" s="2">
        <v>4954619000</v>
      </c>
      <c r="F634" s="2">
        <v>3266524000</v>
      </c>
      <c r="G634" s="2">
        <v>966829000</v>
      </c>
      <c r="H634" t="s">
        <v>12</v>
      </c>
      <c r="I634" t="s">
        <v>12</v>
      </c>
      <c r="J634" t="s">
        <v>13</v>
      </c>
      <c r="K634" t="s">
        <v>157</v>
      </c>
    </row>
    <row r="635" spans="1:11" x14ac:dyDescent="0.2">
      <c r="A635">
        <v>661</v>
      </c>
      <c r="B635" t="s">
        <v>262</v>
      </c>
      <c r="C635" t="s">
        <v>15</v>
      </c>
      <c r="D635" s="1">
        <v>42004</v>
      </c>
      <c r="E635" s="2">
        <v>4877885000</v>
      </c>
      <c r="F635" s="2">
        <v>3163268000</v>
      </c>
      <c r="G635" s="2">
        <v>936900000</v>
      </c>
      <c r="H635" t="s">
        <v>12</v>
      </c>
      <c r="I635" t="s">
        <v>12</v>
      </c>
      <c r="J635" t="s">
        <v>13</v>
      </c>
      <c r="K635" t="s">
        <v>157</v>
      </c>
    </row>
    <row r="636" spans="1:11" x14ac:dyDescent="0.2">
      <c r="A636">
        <v>662</v>
      </c>
      <c r="B636" t="s">
        <v>262</v>
      </c>
      <c r="C636" t="s">
        <v>16</v>
      </c>
      <c r="D636" s="1">
        <v>42369</v>
      </c>
      <c r="E636" s="2">
        <v>4561030000</v>
      </c>
      <c r="F636" s="2">
        <v>3073712000</v>
      </c>
      <c r="G636" s="2">
        <v>971611000</v>
      </c>
      <c r="H636" t="s">
        <v>12</v>
      </c>
      <c r="I636" t="s">
        <v>12</v>
      </c>
      <c r="J636" t="s">
        <v>13</v>
      </c>
      <c r="K636" t="s">
        <v>157</v>
      </c>
    </row>
    <row r="637" spans="1:11" x14ac:dyDescent="0.2">
      <c r="A637">
        <v>663</v>
      </c>
      <c r="B637" t="s">
        <v>262</v>
      </c>
      <c r="C637" t="s">
        <v>17</v>
      </c>
      <c r="D637" s="1">
        <v>42735</v>
      </c>
      <c r="E637" s="2">
        <v>3991462000</v>
      </c>
      <c r="F637" s="2">
        <v>2759908000</v>
      </c>
      <c r="G637" s="2">
        <v>965322000</v>
      </c>
      <c r="H637" t="s">
        <v>12</v>
      </c>
      <c r="I637" t="s">
        <v>12</v>
      </c>
      <c r="J637" t="s">
        <v>13</v>
      </c>
      <c r="K637" t="s">
        <v>157</v>
      </c>
    </row>
    <row r="638" spans="1:11" x14ac:dyDescent="0.2">
      <c r="A638">
        <v>664</v>
      </c>
      <c r="B638" t="s">
        <v>263</v>
      </c>
      <c r="C638" t="s">
        <v>11</v>
      </c>
      <c r="D638" s="1">
        <v>41274</v>
      </c>
      <c r="E638" s="2">
        <v>3409900000</v>
      </c>
      <c r="F638" s="2">
        <v>2141600000</v>
      </c>
      <c r="G638" s="2">
        <v>489700000</v>
      </c>
      <c r="H638" s="2">
        <v>112000000</v>
      </c>
      <c r="I638" t="s">
        <v>12</v>
      </c>
      <c r="J638" t="s">
        <v>59</v>
      </c>
      <c r="K638" t="s">
        <v>193</v>
      </c>
    </row>
    <row r="639" spans="1:11" x14ac:dyDescent="0.2">
      <c r="A639">
        <v>665</v>
      </c>
      <c r="B639" t="s">
        <v>263</v>
      </c>
      <c r="C639" t="s">
        <v>15</v>
      </c>
      <c r="D639" s="1">
        <v>41639</v>
      </c>
      <c r="E639" s="2">
        <v>3130700000</v>
      </c>
      <c r="F639" s="2">
        <v>1929800000</v>
      </c>
      <c r="G639" s="2">
        <v>496100000</v>
      </c>
      <c r="H639" s="2">
        <v>115600000</v>
      </c>
      <c r="I639" t="s">
        <v>12</v>
      </c>
      <c r="J639" t="s">
        <v>59</v>
      </c>
      <c r="K639" t="s">
        <v>193</v>
      </c>
    </row>
    <row r="640" spans="1:11" x14ac:dyDescent="0.2">
      <c r="A640">
        <v>666</v>
      </c>
      <c r="B640" t="s">
        <v>263</v>
      </c>
      <c r="C640" t="s">
        <v>16</v>
      </c>
      <c r="D640" s="1">
        <v>42004</v>
      </c>
      <c r="E640" s="2">
        <v>3258700000</v>
      </c>
      <c r="F640" s="2">
        <v>2047800000</v>
      </c>
      <c r="G640" s="2">
        <v>589800000</v>
      </c>
      <c r="H640" s="2">
        <v>126300000</v>
      </c>
      <c r="I640" t="s">
        <v>12</v>
      </c>
      <c r="J640" t="s">
        <v>59</v>
      </c>
      <c r="K640" t="s">
        <v>193</v>
      </c>
    </row>
    <row r="641" spans="1:11" x14ac:dyDescent="0.2">
      <c r="A641">
        <v>667</v>
      </c>
      <c r="B641" t="s">
        <v>263</v>
      </c>
      <c r="C641" t="s">
        <v>17</v>
      </c>
      <c r="D641" s="1">
        <v>42369</v>
      </c>
      <c r="E641" s="2">
        <v>3276500000</v>
      </c>
      <c r="F641" s="2">
        <v>2201100000</v>
      </c>
      <c r="G641" s="2">
        <v>737900000</v>
      </c>
      <c r="H641" s="2">
        <v>143700000</v>
      </c>
      <c r="I641" t="s">
        <v>12</v>
      </c>
      <c r="J641" t="s">
        <v>59</v>
      </c>
      <c r="K641" t="s">
        <v>193</v>
      </c>
    </row>
    <row r="642" spans="1:11" x14ac:dyDescent="0.2">
      <c r="A642">
        <v>668</v>
      </c>
      <c r="B642" t="s">
        <v>264</v>
      </c>
      <c r="C642" t="s">
        <v>11</v>
      </c>
      <c r="D642" s="1">
        <v>41639</v>
      </c>
      <c r="E642" s="2">
        <v>637413000</v>
      </c>
      <c r="F642" s="2">
        <v>190454000</v>
      </c>
      <c r="G642" s="2">
        <v>31970000</v>
      </c>
      <c r="H642" t="s">
        <v>12</v>
      </c>
      <c r="I642" s="2">
        <v>160828000</v>
      </c>
      <c r="J642" t="s">
        <v>52</v>
      </c>
      <c r="K642" t="s">
        <v>265</v>
      </c>
    </row>
    <row r="643" spans="1:11" x14ac:dyDescent="0.2">
      <c r="A643">
        <v>669</v>
      </c>
      <c r="B643" t="s">
        <v>264</v>
      </c>
      <c r="C643" t="s">
        <v>15</v>
      </c>
      <c r="D643" s="1">
        <v>42004</v>
      </c>
      <c r="E643" s="2">
        <v>686090000</v>
      </c>
      <c r="F643" s="2">
        <v>211923000</v>
      </c>
      <c r="G643" s="2">
        <v>32316000</v>
      </c>
      <c r="H643" t="s">
        <v>12</v>
      </c>
      <c r="I643" s="2">
        <v>170814000</v>
      </c>
      <c r="J643" t="s">
        <v>52</v>
      </c>
      <c r="K643" t="s">
        <v>265</v>
      </c>
    </row>
    <row r="644" spans="1:11" x14ac:dyDescent="0.2">
      <c r="A644">
        <v>670</v>
      </c>
      <c r="B644" t="s">
        <v>264</v>
      </c>
      <c r="C644" t="s">
        <v>16</v>
      </c>
      <c r="D644" s="1">
        <v>42369</v>
      </c>
      <c r="E644" s="2">
        <v>744012000</v>
      </c>
      <c r="F644" s="2">
        <v>233417000</v>
      </c>
      <c r="G644" s="2">
        <v>35645000</v>
      </c>
      <c r="H644" t="s">
        <v>12</v>
      </c>
      <c r="I644" s="2">
        <v>174796000</v>
      </c>
      <c r="J644" t="s">
        <v>52</v>
      </c>
      <c r="K644" t="s">
        <v>265</v>
      </c>
    </row>
    <row r="645" spans="1:11" x14ac:dyDescent="0.2">
      <c r="A645">
        <v>671</v>
      </c>
      <c r="B645" t="s">
        <v>264</v>
      </c>
      <c r="C645" t="s">
        <v>17</v>
      </c>
      <c r="D645" s="1">
        <v>42735</v>
      </c>
      <c r="E645" s="2">
        <v>801591000</v>
      </c>
      <c r="F645" s="2">
        <v>253612000</v>
      </c>
      <c r="G645" s="2">
        <v>33399000</v>
      </c>
      <c r="H645" t="s">
        <v>12</v>
      </c>
      <c r="I645" s="2">
        <v>193585000</v>
      </c>
      <c r="J645" t="s">
        <v>52</v>
      </c>
      <c r="K645" t="s">
        <v>265</v>
      </c>
    </row>
    <row r="646" spans="1:11" x14ac:dyDescent="0.2">
      <c r="A646">
        <v>672</v>
      </c>
      <c r="B646" t="s">
        <v>266</v>
      </c>
      <c r="C646" t="s">
        <v>11</v>
      </c>
      <c r="D646" s="1">
        <v>41274</v>
      </c>
      <c r="E646" s="2">
        <v>3368545000</v>
      </c>
      <c r="F646" s="2">
        <v>2515796000</v>
      </c>
      <c r="G646" s="2">
        <v>280928000</v>
      </c>
      <c r="H646" s="2">
        <v>132460000</v>
      </c>
      <c r="I646" t="s">
        <v>12</v>
      </c>
      <c r="J646" t="s">
        <v>22</v>
      </c>
      <c r="K646" t="s">
        <v>34</v>
      </c>
    </row>
    <row r="647" spans="1:11" x14ac:dyDescent="0.2">
      <c r="A647">
        <v>673</v>
      </c>
      <c r="B647" t="s">
        <v>266</v>
      </c>
      <c r="C647" t="s">
        <v>15</v>
      </c>
      <c r="D647" s="1">
        <v>41639</v>
      </c>
      <c r="E647" s="2">
        <v>3309616000</v>
      </c>
      <c r="F647" s="2">
        <v>2444984000</v>
      </c>
      <c r="G647" s="2">
        <v>270261000</v>
      </c>
      <c r="H647" s="2">
        <v>134300000</v>
      </c>
      <c r="I647" t="s">
        <v>12</v>
      </c>
      <c r="J647" t="s">
        <v>22</v>
      </c>
      <c r="K647" t="s">
        <v>34</v>
      </c>
    </row>
    <row r="648" spans="1:11" x14ac:dyDescent="0.2">
      <c r="A648">
        <v>674</v>
      </c>
      <c r="B648" t="s">
        <v>266</v>
      </c>
      <c r="C648" t="s">
        <v>16</v>
      </c>
      <c r="D648" s="1">
        <v>42004</v>
      </c>
      <c r="E648" s="2">
        <v>3391187000</v>
      </c>
      <c r="F648" s="2">
        <v>2566246000</v>
      </c>
      <c r="G648" s="2">
        <v>253827000</v>
      </c>
      <c r="H648" s="2">
        <v>143969000</v>
      </c>
      <c r="I648" t="s">
        <v>12</v>
      </c>
      <c r="J648" t="s">
        <v>22</v>
      </c>
      <c r="K648" t="s">
        <v>34</v>
      </c>
    </row>
    <row r="649" spans="1:11" x14ac:dyDescent="0.2">
      <c r="A649">
        <v>675</v>
      </c>
      <c r="B649" t="s">
        <v>266</v>
      </c>
      <c r="C649" t="s">
        <v>17</v>
      </c>
      <c r="D649" s="1">
        <v>42369</v>
      </c>
      <c r="E649" s="2">
        <v>3578995000</v>
      </c>
      <c r="F649" s="2">
        <v>2659728000</v>
      </c>
      <c r="G649" s="2">
        <v>255192000</v>
      </c>
      <c r="H649" s="2">
        <v>130593000</v>
      </c>
      <c r="I649" t="s">
        <v>12</v>
      </c>
      <c r="J649" t="s">
        <v>22</v>
      </c>
      <c r="K649" t="s">
        <v>34</v>
      </c>
    </row>
    <row r="650" spans="1:11" x14ac:dyDescent="0.2">
      <c r="A650">
        <v>676</v>
      </c>
      <c r="B650" t="s">
        <v>267</v>
      </c>
      <c r="C650" t="s">
        <v>11</v>
      </c>
      <c r="D650" s="1">
        <v>41274</v>
      </c>
      <c r="E650" s="2">
        <v>5011853000</v>
      </c>
      <c r="F650" t="s">
        <v>12</v>
      </c>
      <c r="G650" s="2">
        <v>2676141000</v>
      </c>
      <c r="H650" t="s">
        <v>12</v>
      </c>
      <c r="I650" s="2">
        <v>1266807000</v>
      </c>
      <c r="J650" t="s">
        <v>182</v>
      </c>
      <c r="K650" t="s">
        <v>183</v>
      </c>
    </row>
    <row r="651" spans="1:11" x14ac:dyDescent="0.2">
      <c r="A651">
        <v>677</v>
      </c>
      <c r="B651" t="s">
        <v>267</v>
      </c>
      <c r="C651" t="s">
        <v>15</v>
      </c>
      <c r="D651" s="1">
        <v>41639</v>
      </c>
      <c r="E651" s="2">
        <v>4762000000</v>
      </c>
      <c r="F651" t="s">
        <v>12</v>
      </c>
      <c r="G651" s="2">
        <v>2616000000</v>
      </c>
      <c r="H651" t="s">
        <v>12</v>
      </c>
      <c r="I651" s="2">
        <v>1170000000</v>
      </c>
      <c r="J651" t="s">
        <v>182</v>
      </c>
      <c r="K651" t="s">
        <v>183</v>
      </c>
    </row>
    <row r="652" spans="1:11" x14ac:dyDescent="0.2">
      <c r="A652">
        <v>678</v>
      </c>
      <c r="B652" t="s">
        <v>267</v>
      </c>
      <c r="C652" t="s">
        <v>16</v>
      </c>
      <c r="D652" s="1">
        <v>42004</v>
      </c>
      <c r="E652" s="2">
        <v>4772000000</v>
      </c>
      <c r="F652" t="s">
        <v>12</v>
      </c>
      <c r="G652" s="2">
        <v>2671000000</v>
      </c>
      <c r="H652" t="s">
        <v>12</v>
      </c>
      <c r="I652" s="2">
        <v>1139000000</v>
      </c>
      <c r="J652" t="s">
        <v>182</v>
      </c>
      <c r="K652" t="s">
        <v>183</v>
      </c>
    </row>
    <row r="653" spans="1:11" x14ac:dyDescent="0.2">
      <c r="A653">
        <v>679</v>
      </c>
      <c r="B653" t="s">
        <v>267</v>
      </c>
      <c r="C653" t="s">
        <v>17</v>
      </c>
      <c r="D653" s="1">
        <v>42369</v>
      </c>
      <c r="E653" s="2">
        <v>5576000000</v>
      </c>
      <c r="F653" t="s">
        <v>12</v>
      </c>
      <c r="G653" s="2">
        <v>3275000000</v>
      </c>
      <c r="H653" t="s">
        <v>12</v>
      </c>
      <c r="I653" s="2">
        <v>1320000000</v>
      </c>
      <c r="J653" t="s">
        <v>182</v>
      </c>
      <c r="K653" t="s">
        <v>183</v>
      </c>
    </row>
    <row r="654" spans="1:11" x14ac:dyDescent="0.2">
      <c r="A654">
        <v>680</v>
      </c>
      <c r="B654" t="s">
        <v>268</v>
      </c>
      <c r="C654" t="s">
        <v>11</v>
      </c>
      <c r="D654" s="1">
        <v>41639</v>
      </c>
      <c r="E654" s="2">
        <v>30930000000</v>
      </c>
      <c r="F654" s="2">
        <v>25202000000</v>
      </c>
      <c r="G654" s="2">
        <v>2039000000</v>
      </c>
      <c r="H654" t="s">
        <v>12</v>
      </c>
      <c r="I654" t="s">
        <v>12</v>
      </c>
      <c r="J654" t="s">
        <v>13</v>
      </c>
      <c r="K654" t="s">
        <v>91</v>
      </c>
    </row>
    <row r="655" spans="1:11" x14ac:dyDescent="0.2">
      <c r="A655">
        <v>681</v>
      </c>
      <c r="B655" t="s">
        <v>268</v>
      </c>
      <c r="C655" t="s">
        <v>15</v>
      </c>
      <c r="D655" s="1">
        <v>42004</v>
      </c>
      <c r="E655" s="2">
        <v>30852000000</v>
      </c>
      <c r="F655" s="2">
        <v>24979000000</v>
      </c>
      <c r="G655" s="2">
        <v>1984000000</v>
      </c>
      <c r="H655" t="s">
        <v>12</v>
      </c>
      <c r="I655" t="s">
        <v>12</v>
      </c>
      <c r="J655" t="s">
        <v>13</v>
      </c>
      <c r="K655" t="s">
        <v>91</v>
      </c>
    </row>
    <row r="656" spans="1:11" x14ac:dyDescent="0.2">
      <c r="A656">
        <v>682</v>
      </c>
      <c r="B656" t="s">
        <v>268</v>
      </c>
      <c r="C656" t="s">
        <v>16</v>
      </c>
      <c r="D656" s="1">
        <v>42369</v>
      </c>
      <c r="E656" s="2">
        <v>31469000000</v>
      </c>
      <c r="F656" s="2">
        <v>25339000000</v>
      </c>
      <c r="G656" s="2">
        <v>1952000000</v>
      </c>
      <c r="H656" t="s">
        <v>12</v>
      </c>
      <c r="I656" t="s">
        <v>12</v>
      </c>
      <c r="J656" t="s">
        <v>13</v>
      </c>
      <c r="K656" t="s">
        <v>91</v>
      </c>
    </row>
    <row r="657" spans="1:11" x14ac:dyDescent="0.2">
      <c r="A657">
        <v>683</v>
      </c>
      <c r="B657" t="s">
        <v>268</v>
      </c>
      <c r="C657" t="s">
        <v>17</v>
      </c>
      <c r="D657" s="1">
        <v>42735</v>
      </c>
      <c r="E657" s="2">
        <v>31353000000</v>
      </c>
      <c r="F657" s="2">
        <v>25104000000</v>
      </c>
      <c r="G657" s="2">
        <v>1940000000</v>
      </c>
      <c r="H657" t="s">
        <v>12</v>
      </c>
      <c r="I657" t="s">
        <v>12</v>
      </c>
      <c r="J657" t="s">
        <v>13</v>
      </c>
      <c r="K657" t="s">
        <v>91</v>
      </c>
    </row>
    <row r="658" spans="1:11" x14ac:dyDescent="0.2">
      <c r="A658">
        <v>684</v>
      </c>
      <c r="B658" t="s">
        <v>269</v>
      </c>
      <c r="C658" t="s">
        <v>11</v>
      </c>
      <c r="D658" s="1">
        <v>41274</v>
      </c>
      <c r="E658" s="2">
        <v>2426301000</v>
      </c>
      <c r="F658" s="2">
        <v>800336000</v>
      </c>
      <c r="G658" s="2">
        <v>72163000</v>
      </c>
      <c r="H658" t="s">
        <v>12</v>
      </c>
      <c r="I658" s="2">
        <v>768820000</v>
      </c>
      <c r="J658" t="s">
        <v>52</v>
      </c>
      <c r="K658" t="s">
        <v>265</v>
      </c>
    </row>
    <row r="659" spans="1:11" x14ac:dyDescent="0.2">
      <c r="A659">
        <v>685</v>
      </c>
      <c r="B659" t="s">
        <v>269</v>
      </c>
      <c r="C659" t="s">
        <v>15</v>
      </c>
      <c r="D659" s="1">
        <v>41639</v>
      </c>
      <c r="E659" s="2">
        <v>2486017000</v>
      </c>
      <c r="F659" s="2">
        <v>815095000</v>
      </c>
      <c r="G659" s="2">
        <v>76864000</v>
      </c>
      <c r="H659" t="s">
        <v>12</v>
      </c>
      <c r="I659" s="2">
        <v>749722000</v>
      </c>
      <c r="J659" t="s">
        <v>52</v>
      </c>
      <c r="K659" t="s">
        <v>265</v>
      </c>
    </row>
    <row r="660" spans="1:11" x14ac:dyDescent="0.2">
      <c r="A660">
        <v>686</v>
      </c>
      <c r="B660" t="s">
        <v>269</v>
      </c>
      <c r="C660" t="s">
        <v>16</v>
      </c>
      <c r="D660" s="1">
        <v>42004</v>
      </c>
      <c r="E660" s="2">
        <v>2535559000</v>
      </c>
      <c r="F660" s="2">
        <v>783602000</v>
      </c>
      <c r="G660" s="2">
        <v>88705000</v>
      </c>
      <c r="H660" t="s">
        <v>12</v>
      </c>
      <c r="I660" s="2">
        <v>708406000</v>
      </c>
      <c r="J660" t="s">
        <v>52</v>
      </c>
      <c r="K660" t="s">
        <v>265</v>
      </c>
    </row>
    <row r="661" spans="1:11" x14ac:dyDescent="0.2">
      <c r="A661">
        <v>687</v>
      </c>
      <c r="B661" t="s">
        <v>269</v>
      </c>
      <c r="C661" t="s">
        <v>17</v>
      </c>
      <c r="D661" s="1">
        <v>42369</v>
      </c>
      <c r="E661" s="2">
        <v>2403906000</v>
      </c>
      <c r="F661" s="2">
        <v>747276000</v>
      </c>
      <c r="G661" s="2">
        <v>72363000</v>
      </c>
      <c r="H661" t="s">
        <v>12</v>
      </c>
      <c r="I661" s="2">
        <v>643689000</v>
      </c>
      <c r="J661" t="s">
        <v>52</v>
      </c>
      <c r="K661" t="s">
        <v>265</v>
      </c>
    </row>
    <row r="662" spans="1:11" x14ac:dyDescent="0.2">
      <c r="A662">
        <v>688</v>
      </c>
      <c r="B662" t="s">
        <v>270</v>
      </c>
      <c r="C662" t="s">
        <v>11</v>
      </c>
      <c r="D662" s="1">
        <v>41274</v>
      </c>
      <c r="E662" s="2">
        <v>9702000000</v>
      </c>
      <c r="F662" s="2">
        <v>2471000000</v>
      </c>
      <c r="G662" s="2">
        <v>1461000000</v>
      </c>
      <c r="H662" s="2">
        <v>1760000000</v>
      </c>
      <c r="I662" t="s">
        <v>12</v>
      </c>
      <c r="J662" t="s">
        <v>25</v>
      </c>
      <c r="K662" t="s">
        <v>66</v>
      </c>
    </row>
    <row r="663" spans="1:11" x14ac:dyDescent="0.2">
      <c r="A663">
        <v>689</v>
      </c>
      <c r="B663" t="s">
        <v>270</v>
      </c>
      <c r="C663" t="s">
        <v>15</v>
      </c>
      <c r="D663" s="1">
        <v>41639</v>
      </c>
      <c r="E663" s="2">
        <v>11202000000</v>
      </c>
      <c r="F663" s="2">
        <v>2859000000</v>
      </c>
      <c r="G663" s="2">
        <v>1699000000</v>
      </c>
      <c r="H663" s="2">
        <v>2120000000</v>
      </c>
      <c r="I663" t="s">
        <v>12</v>
      </c>
      <c r="J663" t="s">
        <v>25</v>
      </c>
      <c r="K663" t="s">
        <v>66</v>
      </c>
    </row>
    <row r="664" spans="1:11" x14ac:dyDescent="0.2">
      <c r="A664">
        <v>690</v>
      </c>
      <c r="B664" t="s">
        <v>270</v>
      </c>
      <c r="C664" t="s">
        <v>16</v>
      </c>
      <c r="D664" s="1">
        <v>42004</v>
      </c>
      <c r="E664" s="2">
        <v>24890000000</v>
      </c>
      <c r="F664" s="2">
        <v>3788000000</v>
      </c>
      <c r="G664" s="2">
        <v>2983000000</v>
      </c>
      <c r="H664" s="2">
        <v>2854000000</v>
      </c>
      <c r="I664" t="s">
        <v>12</v>
      </c>
      <c r="J664" t="s">
        <v>25</v>
      </c>
      <c r="K664" t="s">
        <v>66</v>
      </c>
    </row>
    <row r="665" spans="1:11" x14ac:dyDescent="0.2">
      <c r="A665">
        <v>691</v>
      </c>
      <c r="B665" t="s">
        <v>270</v>
      </c>
      <c r="C665" t="s">
        <v>17</v>
      </c>
      <c r="D665" s="1">
        <v>42369</v>
      </c>
      <c r="E665" s="2">
        <v>32639000000</v>
      </c>
      <c r="F665" s="2">
        <v>4006000000</v>
      </c>
      <c r="G665" s="2">
        <v>3426000000</v>
      </c>
      <c r="H665" s="2">
        <v>3014000000</v>
      </c>
      <c r="I665" t="s">
        <v>12</v>
      </c>
      <c r="J665" t="s">
        <v>25</v>
      </c>
      <c r="K665" t="s">
        <v>66</v>
      </c>
    </row>
    <row r="666" spans="1:11" x14ac:dyDescent="0.2">
      <c r="A666">
        <v>692</v>
      </c>
      <c r="B666" t="s">
        <v>271</v>
      </c>
      <c r="C666" t="s">
        <v>11</v>
      </c>
      <c r="D666" s="1">
        <v>41420</v>
      </c>
      <c r="E666" s="2">
        <v>17774100000</v>
      </c>
      <c r="F666" s="2">
        <v>11350200000</v>
      </c>
      <c r="G666" s="2">
        <v>3552300000</v>
      </c>
      <c r="H666" t="s">
        <v>12</v>
      </c>
      <c r="I666" t="s">
        <v>12</v>
      </c>
      <c r="J666" t="s">
        <v>36</v>
      </c>
      <c r="K666" t="s">
        <v>124</v>
      </c>
    </row>
    <row r="667" spans="1:11" x14ac:dyDescent="0.2">
      <c r="A667">
        <v>693</v>
      </c>
      <c r="B667" t="s">
        <v>271</v>
      </c>
      <c r="C667" t="s">
        <v>15</v>
      </c>
      <c r="D667" s="1">
        <v>41784</v>
      </c>
      <c r="E667" s="2">
        <v>17909600000</v>
      </c>
      <c r="F667" s="2">
        <v>11539800000</v>
      </c>
      <c r="G667" s="2">
        <v>3474300000</v>
      </c>
      <c r="H667" t="s">
        <v>12</v>
      </c>
      <c r="I667" t="s">
        <v>12</v>
      </c>
      <c r="J667" t="s">
        <v>36</v>
      </c>
      <c r="K667" t="s">
        <v>124</v>
      </c>
    </row>
    <row r="668" spans="1:11" x14ac:dyDescent="0.2">
      <c r="A668">
        <v>694</v>
      </c>
      <c r="B668" t="s">
        <v>271</v>
      </c>
      <c r="C668" t="s">
        <v>16</v>
      </c>
      <c r="D668" s="1">
        <v>42155</v>
      </c>
      <c r="E668" s="2">
        <v>17630300000</v>
      </c>
      <c r="F668" s="2">
        <v>11681100000</v>
      </c>
      <c r="G668" s="2">
        <v>3328000000</v>
      </c>
      <c r="H668" t="s">
        <v>12</v>
      </c>
      <c r="I668" t="s">
        <v>12</v>
      </c>
      <c r="J668" t="s">
        <v>36</v>
      </c>
      <c r="K668" t="s">
        <v>124</v>
      </c>
    </row>
    <row r="669" spans="1:11" x14ac:dyDescent="0.2">
      <c r="A669">
        <v>695</v>
      </c>
      <c r="B669" t="s">
        <v>271</v>
      </c>
      <c r="C669" t="s">
        <v>17</v>
      </c>
      <c r="D669" s="1">
        <v>42519</v>
      </c>
      <c r="E669" s="2">
        <v>16563100000</v>
      </c>
      <c r="F669" s="2">
        <v>10733600000</v>
      </c>
      <c r="G669" s="2">
        <v>3118900000</v>
      </c>
      <c r="H669" t="s">
        <v>12</v>
      </c>
      <c r="I669" t="s">
        <v>12</v>
      </c>
      <c r="J669" t="s">
        <v>36</v>
      </c>
      <c r="K669" t="s">
        <v>124</v>
      </c>
    </row>
    <row r="670" spans="1:11" x14ac:dyDescent="0.2">
      <c r="A670">
        <v>696</v>
      </c>
      <c r="B670" t="s">
        <v>272</v>
      </c>
      <c r="C670" t="s">
        <v>11</v>
      </c>
      <c r="D670" s="1">
        <v>41639</v>
      </c>
      <c r="E670" s="2">
        <v>7819000000</v>
      </c>
      <c r="F670" s="2">
        <v>4495000000</v>
      </c>
      <c r="G670" s="2">
        <v>1126000000</v>
      </c>
      <c r="H670" s="2">
        <v>710000000</v>
      </c>
      <c r="I670" s="2">
        <v>31000000</v>
      </c>
      <c r="J670" t="s">
        <v>22</v>
      </c>
      <c r="K670" t="s">
        <v>89</v>
      </c>
    </row>
    <row r="671" spans="1:11" x14ac:dyDescent="0.2">
      <c r="A671">
        <v>697</v>
      </c>
      <c r="B671" t="s">
        <v>272</v>
      </c>
      <c r="C671" t="s">
        <v>15</v>
      </c>
      <c r="D671" s="1">
        <v>42004</v>
      </c>
      <c r="E671" s="2">
        <v>9715000000</v>
      </c>
      <c r="F671" s="2">
        <v>5663000000</v>
      </c>
      <c r="G671" s="2">
        <v>1202000000</v>
      </c>
      <c r="H671" s="2">
        <v>815000000</v>
      </c>
      <c r="I671" s="2">
        <v>33000000</v>
      </c>
      <c r="J671" t="s">
        <v>22</v>
      </c>
      <c r="K671" t="s">
        <v>89</v>
      </c>
    </row>
    <row r="672" spans="1:11" x14ac:dyDescent="0.2">
      <c r="A672">
        <v>698</v>
      </c>
      <c r="B672" t="s">
        <v>272</v>
      </c>
      <c r="C672" t="s">
        <v>16</v>
      </c>
      <c r="D672" s="1">
        <v>42369</v>
      </c>
      <c r="E672" s="2">
        <v>9111000000</v>
      </c>
      <c r="F672" s="2">
        <v>5458000000</v>
      </c>
      <c r="G672" s="2">
        <v>1508000000</v>
      </c>
      <c r="H672" s="2">
        <v>769000000</v>
      </c>
      <c r="I672" s="2">
        <v>54000000</v>
      </c>
      <c r="J672" t="s">
        <v>22</v>
      </c>
      <c r="K672" t="s">
        <v>89</v>
      </c>
    </row>
    <row r="673" spans="1:11" x14ac:dyDescent="0.2">
      <c r="A673">
        <v>699</v>
      </c>
      <c r="B673" t="s">
        <v>272</v>
      </c>
      <c r="C673" t="s">
        <v>17</v>
      </c>
      <c r="D673" s="1">
        <v>42735</v>
      </c>
      <c r="E673" s="2">
        <v>9390000000</v>
      </c>
      <c r="F673" s="2">
        <v>5644000000</v>
      </c>
      <c r="G673" s="2">
        <v>1472000000</v>
      </c>
      <c r="H673" s="2">
        <v>742000000</v>
      </c>
      <c r="I673" s="2">
        <v>64000000</v>
      </c>
      <c r="J673" t="s">
        <v>22</v>
      </c>
      <c r="K673" t="s">
        <v>89</v>
      </c>
    </row>
    <row r="674" spans="1:11" x14ac:dyDescent="0.2">
      <c r="A674">
        <v>700</v>
      </c>
      <c r="B674" t="s">
        <v>273</v>
      </c>
      <c r="C674" t="s">
        <v>11</v>
      </c>
      <c r="D674" s="1">
        <v>41639</v>
      </c>
      <c r="E674" s="2">
        <v>155427000000</v>
      </c>
      <c r="F674" s="2">
        <v>137373000000</v>
      </c>
      <c r="G674" s="2">
        <v>12382000000</v>
      </c>
      <c r="H674" t="s">
        <v>12</v>
      </c>
      <c r="I674" t="s">
        <v>12</v>
      </c>
      <c r="J674" t="s">
        <v>19</v>
      </c>
      <c r="K674" t="s">
        <v>245</v>
      </c>
    </row>
    <row r="675" spans="1:11" x14ac:dyDescent="0.2">
      <c r="A675">
        <v>701</v>
      </c>
      <c r="B675" t="s">
        <v>273</v>
      </c>
      <c r="C675" t="s">
        <v>15</v>
      </c>
      <c r="D675" s="1">
        <v>42004</v>
      </c>
      <c r="E675" s="2">
        <v>155929000000</v>
      </c>
      <c r="F675" s="2">
        <v>142121000000</v>
      </c>
      <c r="G675" s="2">
        <v>12158000000</v>
      </c>
      <c r="H675" t="s">
        <v>12</v>
      </c>
      <c r="I675" t="s">
        <v>12</v>
      </c>
      <c r="J675" t="s">
        <v>19</v>
      </c>
      <c r="K675" t="s">
        <v>245</v>
      </c>
    </row>
    <row r="676" spans="1:11" x14ac:dyDescent="0.2">
      <c r="A676">
        <v>702</v>
      </c>
      <c r="B676" t="s">
        <v>273</v>
      </c>
      <c r="C676" t="s">
        <v>16</v>
      </c>
      <c r="D676" s="1">
        <v>42369</v>
      </c>
      <c r="E676" s="2">
        <v>152356000000</v>
      </c>
      <c r="F676" s="2">
        <v>134054000000</v>
      </c>
      <c r="G676" s="2">
        <v>13405000000</v>
      </c>
      <c r="H676" t="s">
        <v>12</v>
      </c>
      <c r="I676" t="s">
        <v>12</v>
      </c>
      <c r="J676" t="s">
        <v>19</v>
      </c>
      <c r="K676" t="s">
        <v>245</v>
      </c>
    </row>
    <row r="677" spans="1:11" x14ac:dyDescent="0.2">
      <c r="A677">
        <v>703</v>
      </c>
      <c r="B677" t="s">
        <v>273</v>
      </c>
      <c r="C677" t="s">
        <v>17</v>
      </c>
      <c r="D677" s="1">
        <v>42735</v>
      </c>
      <c r="E677" s="2">
        <v>166380000000</v>
      </c>
      <c r="F677" s="2">
        <v>145125000000</v>
      </c>
      <c r="G677" s="2">
        <v>11710000000</v>
      </c>
      <c r="H677" t="s">
        <v>12</v>
      </c>
      <c r="I677" t="s">
        <v>12</v>
      </c>
      <c r="J677" t="s">
        <v>19</v>
      </c>
      <c r="K677" t="s">
        <v>245</v>
      </c>
    </row>
    <row r="678" spans="1:11" x14ac:dyDescent="0.2">
      <c r="A678">
        <v>704</v>
      </c>
      <c r="B678" t="s">
        <v>274</v>
      </c>
      <c r="C678" t="s">
        <v>11</v>
      </c>
      <c r="D678" s="1">
        <v>41274</v>
      </c>
      <c r="E678" s="2">
        <v>13013868000</v>
      </c>
      <c r="F678" s="2">
        <v>9235777000</v>
      </c>
      <c r="G678" s="2">
        <v>2656530000</v>
      </c>
      <c r="H678" t="s">
        <v>12</v>
      </c>
      <c r="I678" s="2">
        <v>98383000</v>
      </c>
      <c r="J678" t="s">
        <v>19</v>
      </c>
      <c r="K678" t="s">
        <v>79</v>
      </c>
    </row>
    <row r="679" spans="1:11" x14ac:dyDescent="0.2">
      <c r="A679">
        <v>705</v>
      </c>
      <c r="B679" t="s">
        <v>274</v>
      </c>
      <c r="C679" t="s">
        <v>15</v>
      </c>
      <c r="D679" s="1">
        <v>41639</v>
      </c>
      <c r="E679" s="2">
        <v>14077843000</v>
      </c>
      <c r="F679" s="2">
        <v>9857923000</v>
      </c>
      <c r="G679" s="2">
        <v>3028028000</v>
      </c>
      <c r="H679" t="s">
        <v>12</v>
      </c>
      <c r="I679" s="2">
        <v>133957000</v>
      </c>
      <c r="J679" t="s">
        <v>19</v>
      </c>
      <c r="K679" t="s">
        <v>79</v>
      </c>
    </row>
    <row r="680" spans="1:11" x14ac:dyDescent="0.2">
      <c r="A680">
        <v>706</v>
      </c>
      <c r="B680" t="s">
        <v>274</v>
      </c>
      <c r="C680" t="s">
        <v>16</v>
      </c>
      <c r="D680" s="1">
        <v>42004</v>
      </c>
      <c r="E680" s="2">
        <v>15341647000</v>
      </c>
      <c r="F680" s="2">
        <v>10747886000</v>
      </c>
      <c r="G680" s="2">
        <v>3314030000</v>
      </c>
      <c r="H680" t="s">
        <v>12</v>
      </c>
      <c r="I680" s="2">
        <v>148313000</v>
      </c>
      <c r="J680" t="s">
        <v>19</v>
      </c>
      <c r="K680" t="s">
        <v>79</v>
      </c>
    </row>
    <row r="681" spans="1:11" x14ac:dyDescent="0.2">
      <c r="A681">
        <v>707</v>
      </c>
      <c r="B681" t="s">
        <v>274</v>
      </c>
      <c r="C681" t="s">
        <v>17</v>
      </c>
      <c r="D681" s="1">
        <v>42369</v>
      </c>
      <c r="E681" s="2">
        <v>15280044000</v>
      </c>
      <c r="F681" s="2">
        <v>10724192000</v>
      </c>
      <c r="G681" s="2">
        <v>3277390000</v>
      </c>
      <c r="H681" t="s">
        <v>12</v>
      </c>
      <c r="I681" s="2">
        <v>141675000</v>
      </c>
      <c r="J681" t="s">
        <v>19</v>
      </c>
      <c r="K681" t="s">
        <v>79</v>
      </c>
    </row>
    <row r="682" spans="1:11" x14ac:dyDescent="0.2">
      <c r="A682">
        <v>708</v>
      </c>
      <c r="B682" t="s">
        <v>275</v>
      </c>
      <c r="C682" t="s">
        <v>11</v>
      </c>
      <c r="D682" s="1">
        <v>41425</v>
      </c>
      <c r="E682" s="2">
        <v>2375923000</v>
      </c>
      <c r="F682" s="2">
        <v>862075000</v>
      </c>
      <c r="G682" s="2">
        <v>1156635000</v>
      </c>
      <c r="H682" t="s">
        <v>12</v>
      </c>
      <c r="I682" t="s">
        <v>12</v>
      </c>
      <c r="J682" t="s">
        <v>22</v>
      </c>
      <c r="K682" t="s">
        <v>39</v>
      </c>
    </row>
    <row r="683" spans="1:11" x14ac:dyDescent="0.2">
      <c r="A683">
        <v>709</v>
      </c>
      <c r="B683" t="s">
        <v>275</v>
      </c>
      <c r="C683" t="s">
        <v>15</v>
      </c>
      <c r="D683" s="1">
        <v>41790</v>
      </c>
      <c r="E683" s="2">
        <v>2554236000</v>
      </c>
      <c r="F683" s="2">
        <v>952225000</v>
      </c>
      <c r="G683" s="2">
        <v>1196512000</v>
      </c>
      <c r="H683" t="s">
        <v>12</v>
      </c>
      <c r="I683" t="s">
        <v>12</v>
      </c>
      <c r="J683" t="s">
        <v>22</v>
      </c>
      <c r="K683" t="s">
        <v>39</v>
      </c>
    </row>
    <row r="684" spans="1:11" x14ac:dyDescent="0.2">
      <c r="A684">
        <v>710</v>
      </c>
      <c r="B684" t="s">
        <v>275</v>
      </c>
      <c r="C684" t="s">
        <v>16</v>
      </c>
      <c r="D684" s="1">
        <v>42155</v>
      </c>
      <c r="E684" s="2">
        <v>2773718000</v>
      </c>
      <c r="F684" s="2">
        <v>1022107000</v>
      </c>
      <c r="G684" s="2">
        <v>1295014000</v>
      </c>
      <c r="H684" t="s">
        <v>12</v>
      </c>
      <c r="I684" t="s">
        <v>12</v>
      </c>
      <c r="J684" t="s">
        <v>22</v>
      </c>
      <c r="K684" t="s">
        <v>39</v>
      </c>
    </row>
    <row r="685" spans="1:11" x14ac:dyDescent="0.2">
      <c r="A685">
        <v>711</v>
      </c>
      <c r="B685" t="s">
        <v>275</v>
      </c>
      <c r="C685" t="s">
        <v>17</v>
      </c>
      <c r="D685" s="1">
        <v>42521</v>
      </c>
      <c r="E685" s="2">
        <v>2898150000</v>
      </c>
      <c r="F685" s="2">
        <v>1147639000</v>
      </c>
      <c r="G685" s="2">
        <v>1325567000</v>
      </c>
      <c r="H685" t="s">
        <v>12</v>
      </c>
      <c r="I685" t="s">
        <v>12</v>
      </c>
      <c r="J685" t="s">
        <v>22</v>
      </c>
      <c r="K685" t="s">
        <v>39</v>
      </c>
    </row>
    <row r="686" spans="1:11" x14ac:dyDescent="0.2">
      <c r="A686">
        <v>712</v>
      </c>
      <c r="B686" t="s">
        <v>276</v>
      </c>
      <c r="C686" t="s">
        <v>11</v>
      </c>
      <c r="D686" s="1">
        <v>41307</v>
      </c>
      <c r="E686" s="2">
        <v>15651000000</v>
      </c>
      <c r="F686" s="2">
        <v>9480000000</v>
      </c>
      <c r="G686" t="s">
        <v>12</v>
      </c>
      <c r="H686" t="s">
        <v>12</v>
      </c>
      <c r="I686" t="s">
        <v>12</v>
      </c>
      <c r="J686" t="s">
        <v>19</v>
      </c>
      <c r="K686" t="s">
        <v>257</v>
      </c>
    </row>
    <row r="687" spans="1:11" x14ac:dyDescent="0.2">
      <c r="A687">
        <v>713</v>
      </c>
      <c r="B687" t="s">
        <v>276</v>
      </c>
      <c r="C687" t="s">
        <v>15</v>
      </c>
      <c r="D687" s="1">
        <v>41671</v>
      </c>
      <c r="E687" s="2">
        <v>16148000000</v>
      </c>
      <c r="F687" s="2">
        <v>9855000000</v>
      </c>
      <c r="G687" t="s">
        <v>12</v>
      </c>
      <c r="H687" t="s">
        <v>12</v>
      </c>
      <c r="I687" t="s">
        <v>12</v>
      </c>
      <c r="J687" t="s">
        <v>19</v>
      </c>
      <c r="K687" t="s">
        <v>257</v>
      </c>
    </row>
    <row r="688" spans="1:11" x14ac:dyDescent="0.2">
      <c r="A688">
        <v>714</v>
      </c>
      <c r="B688" t="s">
        <v>276</v>
      </c>
      <c r="C688" t="s">
        <v>16</v>
      </c>
      <c r="D688" s="1">
        <v>42035</v>
      </c>
      <c r="E688" s="2">
        <v>16435000000</v>
      </c>
      <c r="F688" s="2">
        <v>10146000000</v>
      </c>
      <c r="G688" t="s">
        <v>12</v>
      </c>
      <c r="H688" t="s">
        <v>12</v>
      </c>
      <c r="I688" t="s">
        <v>12</v>
      </c>
      <c r="J688" t="s">
        <v>19</v>
      </c>
      <c r="K688" t="s">
        <v>257</v>
      </c>
    </row>
    <row r="689" spans="1:11" x14ac:dyDescent="0.2">
      <c r="A689">
        <v>715</v>
      </c>
      <c r="B689" t="s">
        <v>276</v>
      </c>
      <c r="C689" t="s">
        <v>17</v>
      </c>
      <c r="D689" s="1">
        <v>42399</v>
      </c>
      <c r="E689" s="2">
        <v>15797000000</v>
      </c>
      <c r="F689" s="2">
        <v>10077000000</v>
      </c>
      <c r="G689" t="s">
        <v>12</v>
      </c>
      <c r="H689" t="s">
        <v>12</v>
      </c>
      <c r="I689" t="s">
        <v>12</v>
      </c>
      <c r="J689" t="s">
        <v>19</v>
      </c>
      <c r="K689" t="s">
        <v>257</v>
      </c>
    </row>
    <row r="690" spans="1:11" x14ac:dyDescent="0.2">
      <c r="A690">
        <v>716</v>
      </c>
      <c r="B690" t="s">
        <v>277</v>
      </c>
      <c r="C690" t="s">
        <v>11</v>
      </c>
      <c r="D690" s="1">
        <v>41272</v>
      </c>
      <c r="E690" s="2">
        <v>2715675000</v>
      </c>
      <c r="F690" s="2">
        <v>1277195000</v>
      </c>
      <c r="G690" s="2">
        <v>508547000</v>
      </c>
      <c r="H690" s="2">
        <v>325773000</v>
      </c>
      <c r="I690" t="s">
        <v>12</v>
      </c>
      <c r="J690" t="s">
        <v>19</v>
      </c>
      <c r="K690" t="s">
        <v>278</v>
      </c>
    </row>
    <row r="691" spans="1:11" x14ac:dyDescent="0.2">
      <c r="A691">
        <v>717</v>
      </c>
      <c r="B691" t="s">
        <v>277</v>
      </c>
      <c r="C691" t="s">
        <v>15</v>
      </c>
      <c r="D691" s="1">
        <v>41636</v>
      </c>
      <c r="E691" s="2">
        <v>2631851000</v>
      </c>
      <c r="F691" s="2">
        <v>1224551000</v>
      </c>
      <c r="G691" s="2">
        <v>468345000</v>
      </c>
      <c r="H691" s="2">
        <v>364923000</v>
      </c>
      <c r="I691" t="s">
        <v>12</v>
      </c>
      <c r="J691" t="s">
        <v>19</v>
      </c>
      <c r="K691" t="s">
        <v>278</v>
      </c>
    </row>
    <row r="692" spans="1:11" x14ac:dyDescent="0.2">
      <c r="A692">
        <v>718</v>
      </c>
      <c r="B692" t="s">
        <v>277</v>
      </c>
      <c r="C692" t="s">
        <v>16</v>
      </c>
      <c r="D692" s="1">
        <v>42000</v>
      </c>
      <c r="E692" s="2">
        <v>2870658000</v>
      </c>
      <c r="F692" s="2">
        <v>1266246000</v>
      </c>
      <c r="G692" s="2">
        <v>518665000</v>
      </c>
      <c r="H692" s="2">
        <v>395121000</v>
      </c>
      <c r="I692" t="s">
        <v>12</v>
      </c>
      <c r="J692" t="s">
        <v>19</v>
      </c>
      <c r="K692" t="s">
        <v>278</v>
      </c>
    </row>
    <row r="693" spans="1:11" x14ac:dyDescent="0.2">
      <c r="A693">
        <v>719</v>
      </c>
      <c r="B693" t="s">
        <v>277</v>
      </c>
      <c r="C693" t="s">
        <v>17</v>
      </c>
      <c r="D693" s="1">
        <v>42364</v>
      </c>
      <c r="E693" s="2">
        <v>2820270000</v>
      </c>
      <c r="F693" s="2">
        <v>1281566000</v>
      </c>
      <c r="G693" s="2">
        <v>562080000</v>
      </c>
      <c r="H693" s="2">
        <v>427043000</v>
      </c>
      <c r="I693" t="s">
        <v>12</v>
      </c>
      <c r="J693" t="s">
        <v>19</v>
      </c>
      <c r="K693" t="s">
        <v>278</v>
      </c>
    </row>
    <row r="694" spans="1:11" x14ac:dyDescent="0.2">
      <c r="A694">
        <v>720</v>
      </c>
      <c r="B694" t="s">
        <v>279</v>
      </c>
      <c r="C694" t="s">
        <v>11</v>
      </c>
      <c r="D694" s="1">
        <v>41639</v>
      </c>
      <c r="E694" s="2">
        <v>19540000000</v>
      </c>
      <c r="F694" s="2">
        <v>15422000000</v>
      </c>
      <c r="G694" s="2">
        <v>2816000000</v>
      </c>
      <c r="H694" t="s">
        <v>12</v>
      </c>
      <c r="I694" t="s">
        <v>12</v>
      </c>
      <c r="J694" t="s">
        <v>19</v>
      </c>
      <c r="K694" t="s">
        <v>280</v>
      </c>
    </row>
    <row r="695" spans="1:11" x14ac:dyDescent="0.2">
      <c r="A695">
        <v>721</v>
      </c>
      <c r="B695" t="s">
        <v>279</v>
      </c>
      <c r="C695" t="s">
        <v>15</v>
      </c>
      <c r="D695" s="1">
        <v>42004</v>
      </c>
      <c r="E695" s="2">
        <v>18138000000</v>
      </c>
      <c r="F695" s="2">
        <v>13906000000</v>
      </c>
      <c r="G695" s="2">
        <v>2815000000</v>
      </c>
      <c r="H695" t="s">
        <v>12</v>
      </c>
      <c r="I695" t="s">
        <v>12</v>
      </c>
      <c r="J695" t="s">
        <v>19</v>
      </c>
      <c r="K695" t="s">
        <v>280</v>
      </c>
    </row>
    <row r="696" spans="1:11" x14ac:dyDescent="0.2">
      <c r="A696">
        <v>722</v>
      </c>
      <c r="B696" t="s">
        <v>279</v>
      </c>
      <c r="C696" t="s">
        <v>16</v>
      </c>
      <c r="D696" s="1">
        <v>42369</v>
      </c>
      <c r="E696" s="2">
        <v>16443000000</v>
      </c>
      <c r="F696" s="2">
        <v>12164000000</v>
      </c>
      <c r="G696" s="2">
        <v>2728000000</v>
      </c>
      <c r="H696" t="s">
        <v>12</v>
      </c>
      <c r="I696" t="s">
        <v>12</v>
      </c>
      <c r="J696" t="s">
        <v>19</v>
      </c>
      <c r="K696" t="s">
        <v>280</v>
      </c>
    </row>
    <row r="697" spans="1:11" x14ac:dyDescent="0.2">
      <c r="A697">
        <v>723</v>
      </c>
      <c r="B697" t="s">
        <v>279</v>
      </c>
      <c r="C697" t="s">
        <v>17</v>
      </c>
      <c r="D697" s="1">
        <v>42735</v>
      </c>
      <c r="E697" s="2">
        <v>15158000000</v>
      </c>
      <c r="F697" s="2">
        <v>10972000000</v>
      </c>
      <c r="G697" s="2">
        <v>2617000000</v>
      </c>
      <c r="H697" t="s">
        <v>12</v>
      </c>
      <c r="I697" t="s">
        <v>12</v>
      </c>
      <c r="J697" t="s">
        <v>19</v>
      </c>
      <c r="K697" t="s">
        <v>280</v>
      </c>
    </row>
    <row r="698" spans="1:11" x14ac:dyDescent="0.2">
      <c r="A698">
        <v>724</v>
      </c>
      <c r="B698" t="s">
        <v>281</v>
      </c>
      <c r="C698" t="s">
        <v>11</v>
      </c>
      <c r="D698" s="1">
        <v>41274</v>
      </c>
      <c r="E698" s="2">
        <v>8950045000</v>
      </c>
      <c r="F698" s="2">
        <v>5033885000</v>
      </c>
      <c r="G698" s="2">
        <v>2785035000</v>
      </c>
      <c r="H698" t="s">
        <v>12</v>
      </c>
      <c r="I698" t="s">
        <v>12</v>
      </c>
      <c r="J698" t="s">
        <v>13</v>
      </c>
      <c r="K698" t="s">
        <v>282</v>
      </c>
    </row>
    <row r="699" spans="1:11" x14ac:dyDescent="0.2">
      <c r="A699">
        <v>725</v>
      </c>
      <c r="B699" t="s">
        <v>281</v>
      </c>
      <c r="C699" t="s">
        <v>15</v>
      </c>
      <c r="D699" s="1">
        <v>41639</v>
      </c>
      <c r="E699" s="2">
        <v>9437758000</v>
      </c>
      <c r="F699" s="2">
        <v>5301275000</v>
      </c>
      <c r="G699" s="2">
        <v>2839629000</v>
      </c>
      <c r="H699" t="s">
        <v>12</v>
      </c>
      <c r="I699" t="s">
        <v>12</v>
      </c>
      <c r="J699" t="s">
        <v>13</v>
      </c>
      <c r="K699" t="s">
        <v>282</v>
      </c>
    </row>
    <row r="700" spans="1:11" x14ac:dyDescent="0.2">
      <c r="A700">
        <v>726</v>
      </c>
      <c r="B700" t="s">
        <v>281</v>
      </c>
      <c r="C700" t="s">
        <v>16</v>
      </c>
      <c r="D700" s="1">
        <v>42004</v>
      </c>
      <c r="E700" s="2">
        <v>9964953000</v>
      </c>
      <c r="F700" s="2">
        <v>5650711000</v>
      </c>
      <c r="G700" s="2">
        <v>2967125000</v>
      </c>
      <c r="H700" t="s">
        <v>12</v>
      </c>
      <c r="I700" t="s">
        <v>12</v>
      </c>
      <c r="J700" t="s">
        <v>13</v>
      </c>
      <c r="K700" t="s">
        <v>282</v>
      </c>
    </row>
    <row r="701" spans="1:11" x14ac:dyDescent="0.2">
      <c r="A701">
        <v>727</v>
      </c>
      <c r="B701" t="s">
        <v>281</v>
      </c>
      <c r="C701" t="s">
        <v>17</v>
      </c>
      <c r="D701" s="1">
        <v>42369</v>
      </c>
      <c r="E701" s="2">
        <v>9973384000</v>
      </c>
      <c r="F701" s="2">
        <v>5741956000</v>
      </c>
      <c r="G701" s="2">
        <v>2931108000</v>
      </c>
      <c r="H701" t="s">
        <v>12</v>
      </c>
      <c r="I701" t="s">
        <v>12</v>
      </c>
      <c r="J701" t="s">
        <v>13</v>
      </c>
      <c r="K701" t="s">
        <v>282</v>
      </c>
    </row>
    <row r="702" spans="1:11" x14ac:dyDescent="0.2">
      <c r="A702">
        <v>728</v>
      </c>
      <c r="B702" t="s">
        <v>283</v>
      </c>
      <c r="C702" t="s">
        <v>11</v>
      </c>
      <c r="D702" s="1">
        <v>41639</v>
      </c>
      <c r="E702" s="2">
        <v>29402000000</v>
      </c>
      <c r="F702" s="2">
        <v>24931000000</v>
      </c>
      <c r="G702" s="2">
        <v>1333000000</v>
      </c>
      <c r="H702" t="s">
        <v>12</v>
      </c>
      <c r="I702" t="s">
        <v>12</v>
      </c>
      <c r="J702" t="s">
        <v>83</v>
      </c>
      <c r="K702" t="s">
        <v>114</v>
      </c>
    </row>
    <row r="703" spans="1:11" x14ac:dyDescent="0.2">
      <c r="A703">
        <v>729</v>
      </c>
      <c r="B703" t="s">
        <v>283</v>
      </c>
      <c r="C703" t="s">
        <v>15</v>
      </c>
      <c r="D703" s="1">
        <v>42004</v>
      </c>
      <c r="E703" s="2">
        <v>32870000000</v>
      </c>
      <c r="F703" s="2">
        <v>27334000000</v>
      </c>
      <c r="G703" s="2">
        <v>293000000</v>
      </c>
      <c r="H703" t="s">
        <v>12</v>
      </c>
      <c r="I703" t="s">
        <v>12</v>
      </c>
      <c r="J703" t="s">
        <v>83</v>
      </c>
      <c r="K703" t="s">
        <v>114</v>
      </c>
    </row>
    <row r="704" spans="1:11" x14ac:dyDescent="0.2">
      <c r="A704">
        <v>730</v>
      </c>
      <c r="B704" t="s">
        <v>283</v>
      </c>
      <c r="C704" t="s">
        <v>16</v>
      </c>
      <c r="D704" s="1">
        <v>42369</v>
      </c>
      <c r="E704" s="2">
        <v>23633000000</v>
      </c>
      <c r="F704" s="2">
        <v>21113000000</v>
      </c>
      <c r="G704" s="2">
        <v>200000000</v>
      </c>
      <c r="H704" t="s">
        <v>12</v>
      </c>
      <c r="I704" t="s">
        <v>12</v>
      </c>
      <c r="J704" t="s">
        <v>83</v>
      </c>
      <c r="K704" t="s">
        <v>114</v>
      </c>
    </row>
    <row r="705" spans="1:11" x14ac:dyDescent="0.2">
      <c r="A705">
        <v>731</v>
      </c>
      <c r="B705" t="s">
        <v>283</v>
      </c>
      <c r="C705" t="s">
        <v>17</v>
      </c>
      <c r="D705" s="1">
        <v>42735</v>
      </c>
      <c r="E705" s="2">
        <v>15887000000</v>
      </c>
      <c r="F705" s="2">
        <v>15023000000</v>
      </c>
      <c r="G705" s="2">
        <v>228000000</v>
      </c>
      <c r="H705" t="s">
        <v>12</v>
      </c>
      <c r="I705" t="s">
        <v>12</v>
      </c>
      <c r="J705" t="s">
        <v>83</v>
      </c>
      <c r="K705" t="s">
        <v>114</v>
      </c>
    </row>
    <row r="706" spans="1:11" x14ac:dyDescent="0.2">
      <c r="A706">
        <v>732</v>
      </c>
      <c r="B706" t="s">
        <v>284</v>
      </c>
      <c r="C706" t="s">
        <v>11</v>
      </c>
      <c r="D706" s="1">
        <v>41455</v>
      </c>
      <c r="E706" s="2">
        <v>4297842000</v>
      </c>
      <c r="F706" s="2">
        <v>3193722000</v>
      </c>
      <c r="G706" s="2">
        <v>902869000</v>
      </c>
      <c r="H706" t="s">
        <v>12</v>
      </c>
      <c r="I706" t="s">
        <v>12</v>
      </c>
      <c r="J706" t="s">
        <v>19</v>
      </c>
      <c r="K706" t="s">
        <v>278</v>
      </c>
    </row>
    <row r="707" spans="1:11" x14ac:dyDescent="0.2">
      <c r="A707">
        <v>733</v>
      </c>
      <c r="B707" t="s">
        <v>284</v>
      </c>
      <c r="C707" t="s">
        <v>15</v>
      </c>
      <c r="D707" s="1">
        <v>41820</v>
      </c>
      <c r="E707" s="2">
        <v>5348483000</v>
      </c>
      <c r="F707" s="2">
        <v>3891816000</v>
      </c>
      <c r="G707" s="2">
        <v>1126940000</v>
      </c>
      <c r="H707" t="s">
        <v>12</v>
      </c>
      <c r="I707" t="s">
        <v>12</v>
      </c>
      <c r="J707" t="s">
        <v>19</v>
      </c>
      <c r="K707" t="s">
        <v>278</v>
      </c>
    </row>
    <row r="708" spans="1:11" x14ac:dyDescent="0.2">
      <c r="A708">
        <v>734</v>
      </c>
      <c r="B708" t="s">
        <v>284</v>
      </c>
      <c r="C708" t="s">
        <v>16</v>
      </c>
      <c r="D708" s="1">
        <v>42185</v>
      </c>
      <c r="E708" s="2">
        <v>6155297000</v>
      </c>
      <c r="F708" s="2">
        <v>4338193000</v>
      </c>
      <c r="G708" s="2">
        <v>1347510000</v>
      </c>
      <c r="H708" t="s">
        <v>12</v>
      </c>
      <c r="I708" t="s">
        <v>12</v>
      </c>
      <c r="J708" t="s">
        <v>19</v>
      </c>
      <c r="K708" t="s">
        <v>278</v>
      </c>
    </row>
    <row r="709" spans="1:11" x14ac:dyDescent="0.2">
      <c r="A709">
        <v>735</v>
      </c>
      <c r="B709" t="s">
        <v>284</v>
      </c>
      <c r="C709" t="s">
        <v>17</v>
      </c>
      <c r="D709" s="1">
        <v>42551</v>
      </c>
      <c r="E709" s="2">
        <v>6911676000</v>
      </c>
      <c r="F709" s="2">
        <v>4818585000</v>
      </c>
      <c r="G709" s="2">
        <v>1513064000</v>
      </c>
      <c r="H709" t="s">
        <v>12</v>
      </c>
      <c r="I709" t="s">
        <v>12</v>
      </c>
      <c r="J709" t="s">
        <v>19</v>
      </c>
      <c r="K709" t="s">
        <v>278</v>
      </c>
    </row>
    <row r="710" spans="1:11" x14ac:dyDescent="0.2">
      <c r="A710">
        <v>736</v>
      </c>
      <c r="B710" t="s">
        <v>285</v>
      </c>
      <c r="C710" t="s">
        <v>11</v>
      </c>
      <c r="D710" s="1">
        <v>41274</v>
      </c>
      <c r="E710" s="2">
        <v>4088983000</v>
      </c>
      <c r="F710" s="2">
        <v>1671980000</v>
      </c>
      <c r="G710" s="2">
        <v>1269586000</v>
      </c>
      <c r="H710" s="2">
        <v>201197000</v>
      </c>
      <c r="I710" s="2">
        <v>92369000</v>
      </c>
      <c r="J710" t="s">
        <v>19</v>
      </c>
      <c r="K710" t="s">
        <v>286</v>
      </c>
    </row>
    <row r="711" spans="1:11" x14ac:dyDescent="0.2">
      <c r="A711">
        <v>737</v>
      </c>
      <c r="B711" t="s">
        <v>285</v>
      </c>
      <c r="C711" t="s">
        <v>15</v>
      </c>
      <c r="D711" s="1">
        <v>41637</v>
      </c>
      <c r="E711" s="2">
        <v>4082157000</v>
      </c>
      <c r="F711" s="2">
        <v>1672901000</v>
      </c>
      <c r="G711" s="2">
        <v>1269777000</v>
      </c>
      <c r="H711" s="2">
        <v>207591000</v>
      </c>
      <c r="I711" s="2">
        <v>125876000</v>
      </c>
      <c r="J711" t="s">
        <v>19</v>
      </c>
      <c r="K711" t="s">
        <v>286</v>
      </c>
    </row>
    <row r="712" spans="1:11" x14ac:dyDescent="0.2">
      <c r="A712">
        <v>738</v>
      </c>
      <c r="B712" t="s">
        <v>285</v>
      </c>
      <c r="C712" t="s">
        <v>16</v>
      </c>
      <c r="D712" s="1">
        <v>42001</v>
      </c>
      <c r="E712" s="2">
        <v>4277207000</v>
      </c>
      <c r="F712" s="2">
        <v>1698372000</v>
      </c>
      <c r="G712" s="2">
        <v>1315793000</v>
      </c>
      <c r="H712" s="2">
        <v>222556000</v>
      </c>
      <c r="I712" s="2">
        <v>99794000</v>
      </c>
      <c r="J712" t="s">
        <v>19</v>
      </c>
      <c r="K712" t="s">
        <v>286</v>
      </c>
    </row>
    <row r="713" spans="1:11" x14ac:dyDescent="0.2">
      <c r="A713">
        <v>739</v>
      </c>
      <c r="B713" t="s">
        <v>285</v>
      </c>
      <c r="C713" t="s">
        <v>17</v>
      </c>
      <c r="D713" s="1">
        <v>42365</v>
      </c>
      <c r="E713" s="2">
        <v>4447509000</v>
      </c>
      <c r="F713" s="2">
        <v>1677033000</v>
      </c>
      <c r="G713" s="2">
        <v>1370183000</v>
      </c>
      <c r="H713" s="2">
        <v>242944000</v>
      </c>
      <c r="I713" s="2">
        <v>86171000</v>
      </c>
      <c r="J713" t="s">
        <v>19</v>
      </c>
      <c r="K713" t="s">
        <v>286</v>
      </c>
    </row>
    <row r="714" spans="1:11" x14ac:dyDescent="0.2">
      <c r="A714">
        <v>740</v>
      </c>
      <c r="B714" t="s">
        <v>287</v>
      </c>
      <c r="C714" t="s">
        <v>11</v>
      </c>
      <c r="D714" s="1">
        <v>41274</v>
      </c>
      <c r="E714" s="2">
        <v>3036584000</v>
      </c>
      <c r="F714" s="2">
        <v>162167000</v>
      </c>
      <c r="G714" s="2">
        <v>1789327000</v>
      </c>
      <c r="H714" t="s">
        <v>12</v>
      </c>
      <c r="I714" s="2">
        <v>193937000</v>
      </c>
      <c r="J714" t="s">
        <v>47</v>
      </c>
      <c r="K714" t="s">
        <v>105</v>
      </c>
    </row>
    <row r="715" spans="1:11" x14ac:dyDescent="0.2">
      <c r="A715">
        <v>741</v>
      </c>
      <c r="B715" t="s">
        <v>287</v>
      </c>
      <c r="C715" t="s">
        <v>15</v>
      </c>
      <c r="D715" s="1">
        <v>41639</v>
      </c>
      <c r="E715" s="2">
        <v>2872833000</v>
      </c>
      <c r="F715" s="2">
        <v>116241000</v>
      </c>
      <c r="G715" s="2">
        <v>1716639000</v>
      </c>
      <c r="H715" t="s">
        <v>12</v>
      </c>
      <c r="I715" s="2">
        <v>131409000</v>
      </c>
      <c r="J715" t="s">
        <v>47</v>
      </c>
      <c r="K715" t="s">
        <v>105</v>
      </c>
    </row>
    <row r="716" spans="1:11" x14ac:dyDescent="0.2">
      <c r="A716">
        <v>742</v>
      </c>
      <c r="B716" t="s">
        <v>287</v>
      </c>
      <c r="C716" t="s">
        <v>16</v>
      </c>
      <c r="D716" s="1">
        <v>42004</v>
      </c>
      <c r="E716" s="2">
        <v>2955641000</v>
      </c>
      <c r="F716" s="2">
        <v>86453000</v>
      </c>
      <c r="G716" s="2">
        <v>1843069000</v>
      </c>
      <c r="H716" t="s">
        <v>12</v>
      </c>
      <c r="I716" s="2">
        <v>120266000</v>
      </c>
      <c r="J716" t="s">
        <v>47</v>
      </c>
      <c r="K716" t="s">
        <v>105</v>
      </c>
    </row>
    <row r="717" spans="1:11" x14ac:dyDescent="0.2">
      <c r="A717">
        <v>743</v>
      </c>
      <c r="B717" t="s">
        <v>287</v>
      </c>
      <c r="C717" t="s">
        <v>17</v>
      </c>
      <c r="D717" s="1">
        <v>42369</v>
      </c>
      <c r="E717" s="2">
        <v>3153251000</v>
      </c>
      <c r="F717" s="2">
        <v>82175000</v>
      </c>
      <c r="G717" s="2">
        <v>1948041000</v>
      </c>
      <c r="H717" t="s">
        <v>12</v>
      </c>
      <c r="I717" s="2">
        <v>127821000</v>
      </c>
      <c r="J717" t="s">
        <v>47</v>
      </c>
      <c r="K717" t="s">
        <v>105</v>
      </c>
    </row>
    <row r="718" spans="1:11" x14ac:dyDescent="0.2">
      <c r="A718">
        <v>744</v>
      </c>
      <c r="B718" t="s">
        <v>288</v>
      </c>
      <c r="C718" t="s">
        <v>11</v>
      </c>
      <c r="D718" s="1">
        <v>41636</v>
      </c>
      <c r="E718" s="2">
        <v>4627802000</v>
      </c>
      <c r="F718" s="2">
        <v>3016109000</v>
      </c>
      <c r="G718" s="2">
        <v>1096507000</v>
      </c>
      <c r="H718" t="s">
        <v>12</v>
      </c>
      <c r="I718" t="s">
        <v>12</v>
      </c>
      <c r="J718" t="s">
        <v>19</v>
      </c>
      <c r="K718" t="s">
        <v>289</v>
      </c>
    </row>
    <row r="719" spans="1:11" x14ac:dyDescent="0.2">
      <c r="A719">
        <v>745</v>
      </c>
      <c r="B719" t="s">
        <v>288</v>
      </c>
      <c r="C719" t="s">
        <v>15</v>
      </c>
      <c r="D719" s="1">
        <v>42007</v>
      </c>
      <c r="E719" s="2">
        <v>5324746000</v>
      </c>
      <c r="F719" s="2">
        <v>3420339000</v>
      </c>
      <c r="G719" s="2">
        <v>1340453000</v>
      </c>
      <c r="H719" t="s">
        <v>12</v>
      </c>
      <c r="I719" t="s">
        <v>12</v>
      </c>
      <c r="J719" t="s">
        <v>19</v>
      </c>
      <c r="K719" t="s">
        <v>289</v>
      </c>
    </row>
    <row r="720" spans="1:11" x14ac:dyDescent="0.2">
      <c r="A720">
        <v>746</v>
      </c>
      <c r="B720" t="s">
        <v>288</v>
      </c>
      <c r="C720" t="s">
        <v>16</v>
      </c>
      <c r="D720" s="1">
        <v>42371</v>
      </c>
      <c r="E720" s="2">
        <v>5731549000</v>
      </c>
      <c r="F720" s="2">
        <v>3595217000</v>
      </c>
      <c r="G720" s="2">
        <v>1541214000</v>
      </c>
      <c r="H720" t="s">
        <v>12</v>
      </c>
      <c r="I720" t="s">
        <v>12</v>
      </c>
      <c r="J720" t="s">
        <v>19</v>
      </c>
      <c r="K720" t="s">
        <v>289</v>
      </c>
    </row>
    <row r="721" spans="1:11" x14ac:dyDescent="0.2">
      <c r="A721">
        <v>747</v>
      </c>
      <c r="B721" t="s">
        <v>288</v>
      </c>
      <c r="C721" t="s">
        <v>17</v>
      </c>
      <c r="D721" s="1">
        <v>42735</v>
      </c>
      <c r="E721" s="2">
        <v>6028199000</v>
      </c>
      <c r="F721" s="2">
        <v>3752151000</v>
      </c>
      <c r="G721" s="2">
        <v>1500399000</v>
      </c>
      <c r="H721" t="s">
        <v>12</v>
      </c>
      <c r="I721" t="s">
        <v>12</v>
      </c>
      <c r="J721" t="s">
        <v>19</v>
      </c>
      <c r="K721" t="s">
        <v>289</v>
      </c>
    </row>
    <row r="722" spans="1:11" x14ac:dyDescent="0.2">
      <c r="A722">
        <v>748</v>
      </c>
      <c r="B722" t="s">
        <v>290</v>
      </c>
      <c r="C722" t="s">
        <v>11</v>
      </c>
      <c r="D722" s="1">
        <v>41274</v>
      </c>
      <c r="E722" s="2">
        <v>33013000000</v>
      </c>
      <c r="F722" s="2">
        <v>5717000000</v>
      </c>
      <c r="G722" s="2">
        <v>20801000000</v>
      </c>
      <c r="H722" t="s">
        <v>12</v>
      </c>
      <c r="I722" s="2">
        <v>1679000000</v>
      </c>
      <c r="J722" t="s">
        <v>25</v>
      </c>
      <c r="K722" t="s">
        <v>199</v>
      </c>
    </row>
    <row r="723" spans="1:11" x14ac:dyDescent="0.2">
      <c r="A723">
        <v>749</v>
      </c>
      <c r="B723" t="s">
        <v>290</v>
      </c>
      <c r="C723" t="s">
        <v>15</v>
      </c>
      <c r="D723" s="1">
        <v>41639</v>
      </c>
      <c r="E723" s="2">
        <v>34182000000</v>
      </c>
      <c r="F723" s="2">
        <v>5970000000</v>
      </c>
      <c r="G723" s="2">
        <v>21667000000</v>
      </c>
      <c r="H723" t="s">
        <v>12</v>
      </c>
      <c r="I723" s="2">
        <v>1753000000</v>
      </c>
      <c r="J723" t="s">
        <v>25</v>
      </c>
      <c r="K723" t="s">
        <v>199</v>
      </c>
    </row>
    <row r="724" spans="1:11" x14ac:dyDescent="0.2">
      <c r="A724">
        <v>750</v>
      </c>
      <c r="B724" t="s">
        <v>290</v>
      </c>
      <c r="C724" t="s">
        <v>16</v>
      </c>
      <c r="D724" s="1">
        <v>42004</v>
      </c>
      <c r="E724" s="2">
        <v>36918000000</v>
      </c>
      <c r="F724" s="2">
        <v>6262000000</v>
      </c>
      <c r="G724" s="2">
        <v>23271000000</v>
      </c>
      <c r="H724" t="s">
        <v>12</v>
      </c>
      <c r="I724" s="2">
        <v>1820000000</v>
      </c>
      <c r="J724" t="s">
        <v>25</v>
      </c>
      <c r="K724" t="s">
        <v>199</v>
      </c>
    </row>
    <row r="725" spans="1:11" x14ac:dyDescent="0.2">
      <c r="A725">
        <v>751</v>
      </c>
      <c r="B725" t="s">
        <v>290</v>
      </c>
      <c r="C725" t="s">
        <v>17</v>
      </c>
      <c r="D725" s="1">
        <v>42369</v>
      </c>
      <c r="E725" s="2">
        <v>39678000000</v>
      </c>
      <c r="F725" s="2">
        <v>6638000000</v>
      </c>
      <c r="G725" s="2">
        <v>25171000000</v>
      </c>
      <c r="H725" t="s">
        <v>12</v>
      </c>
      <c r="I725" s="2">
        <v>1904000000</v>
      </c>
      <c r="J725" t="s">
        <v>25</v>
      </c>
      <c r="K725" t="s">
        <v>199</v>
      </c>
    </row>
    <row r="726" spans="1:11" x14ac:dyDescent="0.2">
      <c r="A726">
        <v>752</v>
      </c>
      <c r="B726" t="s">
        <v>291</v>
      </c>
      <c r="C726" t="s">
        <v>11</v>
      </c>
      <c r="D726" s="1">
        <v>41274</v>
      </c>
      <c r="E726" s="2">
        <v>1765979000</v>
      </c>
      <c r="F726" s="2">
        <v>567989000</v>
      </c>
      <c r="G726" s="2">
        <v>158950000</v>
      </c>
      <c r="H726" t="s">
        <v>12</v>
      </c>
      <c r="I726" s="2">
        <v>506220000</v>
      </c>
      <c r="J726" t="s">
        <v>52</v>
      </c>
      <c r="K726" t="s">
        <v>53</v>
      </c>
    </row>
    <row r="727" spans="1:11" x14ac:dyDescent="0.2">
      <c r="A727">
        <v>753</v>
      </c>
      <c r="B727" t="s">
        <v>291</v>
      </c>
      <c r="C727" t="s">
        <v>15</v>
      </c>
      <c r="D727" s="1">
        <v>41639</v>
      </c>
      <c r="E727" s="2">
        <v>2847945000</v>
      </c>
      <c r="F727" s="2">
        <v>1206813000</v>
      </c>
      <c r="G727" s="2">
        <v>241719000</v>
      </c>
      <c r="H727" t="s">
        <v>12</v>
      </c>
      <c r="I727" s="2">
        <v>865800000</v>
      </c>
      <c r="J727" t="s">
        <v>52</v>
      </c>
      <c r="K727" t="s">
        <v>53</v>
      </c>
    </row>
    <row r="728" spans="1:11" x14ac:dyDescent="0.2">
      <c r="A728">
        <v>754</v>
      </c>
      <c r="B728" t="s">
        <v>291</v>
      </c>
      <c r="C728" t="s">
        <v>16</v>
      </c>
      <c r="D728" s="1">
        <v>42004</v>
      </c>
      <c r="E728" s="2">
        <v>3305879000</v>
      </c>
      <c r="F728" s="2">
        <v>1403358000</v>
      </c>
      <c r="G728" s="2">
        <v>212481000</v>
      </c>
      <c r="H728" t="s">
        <v>12</v>
      </c>
      <c r="I728" s="2">
        <v>844130000</v>
      </c>
      <c r="J728" t="s">
        <v>52</v>
      </c>
      <c r="K728" t="s">
        <v>53</v>
      </c>
    </row>
    <row r="729" spans="1:11" x14ac:dyDescent="0.2">
      <c r="A729">
        <v>755</v>
      </c>
      <c r="B729" t="s">
        <v>291</v>
      </c>
      <c r="C729" t="s">
        <v>17</v>
      </c>
      <c r="D729" s="1">
        <v>42369</v>
      </c>
      <c r="E729" s="2">
        <v>3775685000</v>
      </c>
      <c r="F729" s="2">
        <v>1622257000</v>
      </c>
      <c r="G729" s="2">
        <v>258342000</v>
      </c>
      <c r="H729" t="s">
        <v>12</v>
      </c>
      <c r="I729" s="2">
        <v>826240000</v>
      </c>
      <c r="J729" t="s">
        <v>52</v>
      </c>
      <c r="K729" t="s">
        <v>53</v>
      </c>
    </row>
    <row r="730" spans="1:11" x14ac:dyDescent="0.2">
      <c r="A730">
        <v>756</v>
      </c>
      <c r="B730" t="s">
        <v>292</v>
      </c>
      <c r="C730" t="s">
        <v>11</v>
      </c>
      <c r="D730" s="1">
        <v>41639</v>
      </c>
      <c r="E730" s="2">
        <v>2013719000</v>
      </c>
      <c r="F730" t="s">
        <v>12</v>
      </c>
      <c r="G730" s="2">
        <v>401324000</v>
      </c>
      <c r="H730" t="s">
        <v>12</v>
      </c>
      <c r="I730" s="2">
        <v>423312000</v>
      </c>
      <c r="J730" t="s">
        <v>52</v>
      </c>
      <c r="K730" t="s">
        <v>53</v>
      </c>
    </row>
    <row r="731" spans="1:11" x14ac:dyDescent="0.2">
      <c r="A731">
        <v>757</v>
      </c>
      <c r="B731" t="s">
        <v>292</v>
      </c>
      <c r="C731" t="s">
        <v>15</v>
      </c>
      <c r="D731" s="1">
        <v>42004</v>
      </c>
      <c r="E731" s="2">
        <v>1563210000</v>
      </c>
      <c r="F731" t="s">
        <v>12</v>
      </c>
      <c r="G731" s="2">
        <v>463059000</v>
      </c>
      <c r="H731" t="s">
        <v>12</v>
      </c>
      <c r="I731" s="2">
        <v>455016000</v>
      </c>
      <c r="J731" t="s">
        <v>52</v>
      </c>
      <c r="K731" t="s">
        <v>53</v>
      </c>
    </row>
    <row r="732" spans="1:11" x14ac:dyDescent="0.2">
      <c r="A732">
        <v>758</v>
      </c>
      <c r="B732" t="s">
        <v>292</v>
      </c>
      <c r="C732" t="s">
        <v>16</v>
      </c>
      <c r="D732" s="1">
        <v>42369</v>
      </c>
      <c r="E732" s="2">
        <v>1828305000</v>
      </c>
      <c r="F732" t="s">
        <v>12</v>
      </c>
      <c r="G732" s="2">
        <v>706644000</v>
      </c>
      <c r="H732" t="s">
        <v>12</v>
      </c>
      <c r="I732" s="2">
        <v>504905000</v>
      </c>
      <c r="J732" t="s">
        <v>52</v>
      </c>
      <c r="K732" t="s">
        <v>53</v>
      </c>
    </row>
    <row r="733" spans="1:11" x14ac:dyDescent="0.2">
      <c r="A733">
        <v>759</v>
      </c>
      <c r="B733" t="s">
        <v>292</v>
      </c>
      <c r="C733" t="s">
        <v>17</v>
      </c>
      <c r="D733" s="1">
        <v>42735</v>
      </c>
      <c r="E733" s="2">
        <v>2040486000</v>
      </c>
      <c r="F733" t="s">
        <v>12</v>
      </c>
      <c r="G733" s="2">
        <v>842010000</v>
      </c>
      <c r="H733" t="s">
        <v>12</v>
      </c>
      <c r="I733" s="2">
        <v>568108000</v>
      </c>
      <c r="J733" t="s">
        <v>52</v>
      </c>
      <c r="K733" t="s">
        <v>53</v>
      </c>
    </row>
    <row r="734" spans="1:11" x14ac:dyDescent="0.2">
      <c r="A734">
        <v>760</v>
      </c>
      <c r="B734" t="s">
        <v>293</v>
      </c>
      <c r="C734" t="s">
        <v>11</v>
      </c>
      <c r="D734" s="1">
        <v>41308</v>
      </c>
      <c r="E734" s="2">
        <v>74754000000</v>
      </c>
      <c r="F734" s="2">
        <v>48912000000</v>
      </c>
      <c r="G734" s="2">
        <v>16508000000</v>
      </c>
      <c r="H734" t="s">
        <v>12</v>
      </c>
      <c r="I734" s="2">
        <v>1568000000</v>
      </c>
      <c r="J734" t="s">
        <v>19</v>
      </c>
      <c r="K734" t="s">
        <v>294</v>
      </c>
    </row>
    <row r="735" spans="1:11" x14ac:dyDescent="0.2">
      <c r="A735">
        <v>761</v>
      </c>
      <c r="B735" t="s">
        <v>293</v>
      </c>
      <c r="C735" t="s">
        <v>15</v>
      </c>
      <c r="D735" s="1">
        <v>41672</v>
      </c>
      <c r="E735" s="2">
        <v>78812000000</v>
      </c>
      <c r="F735" s="2">
        <v>51897000000</v>
      </c>
      <c r="G735" s="2">
        <v>16122000000</v>
      </c>
      <c r="H735" t="s">
        <v>12</v>
      </c>
      <c r="I735" s="2">
        <v>1627000000</v>
      </c>
      <c r="J735" t="s">
        <v>19</v>
      </c>
      <c r="K735" t="s">
        <v>294</v>
      </c>
    </row>
    <row r="736" spans="1:11" x14ac:dyDescent="0.2">
      <c r="A736">
        <v>762</v>
      </c>
      <c r="B736" t="s">
        <v>293</v>
      </c>
      <c r="C736" t="s">
        <v>16</v>
      </c>
      <c r="D736" s="1">
        <v>42036</v>
      </c>
      <c r="E736" s="2">
        <v>83176000000</v>
      </c>
      <c r="F736" s="2">
        <v>54787000000</v>
      </c>
      <c r="G736" s="2">
        <v>16280000000</v>
      </c>
      <c r="H736" t="s">
        <v>12</v>
      </c>
      <c r="I736" s="2">
        <v>1640000000</v>
      </c>
      <c r="J736" t="s">
        <v>19</v>
      </c>
      <c r="K736" t="s">
        <v>294</v>
      </c>
    </row>
    <row r="737" spans="1:11" x14ac:dyDescent="0.2">
      <c r="A737">
        <v>763</v>
      </c>
      <c r="B737" t="s">
        <v>293</v>
      </c>
      <c r="C737" t="s">
        <v>17</v>
      </c>
      <c r="D737" s="1">
        <v>42400</v>
      </c>
      <c r="E737" s="2">
        <v>88519000000</v>
      </c>
      <c r="F737" s="2">
        <v>58254000000</v>
      </c>
      <c r="G737" s="2">
        <v>16801000000</v>
      </c>
      <c r="H737" t="s">
        <v>12</v>
      </c>
      <c r="I737" s="2">
        <v>1690000000</v>
      </c>
      <c r="J737" t="s">
        <v>19</v>
      </c>
      <c r="K737" t="s">
        <v>294</v>
      </c>
    </row>
    <row r="738" spans="1:11" x14ac:dyDescent="0.2">
      <c r="A738">
        <v>764</v>
      </c>
      <c r="B738" t="s">
        <v>295</v>
      </c>
      <c r="C738" t="s">
        <v>11</v>
      </c>
      <c r="D738" s="1">
        <v>41274</v>
      </c>
      <c r="E738" s="2">
        <v>12245000000</v>
      </c>
      <c r="F738" s="2">
        <v>3535000000</v>
      </c>
      <c r="G738" s="2">
        <v>1126000000</v>
      </c>
      <c r="H738" t="s">
        <v>12</v>
      </c>
      <c r="I738" s="2">
        <v>2866000000</v>
      </c>
      <c r="J738" t="s">
        <v>83</v>
      </c>
      <c r="K738" t="s">
        <v>144</v>
      </c>
    </row>
    <row r="739" spans="1:11" x14ac:dyDescent="0.2">
      <c r="A739">
        <v>765</v>
      </c>
      <c r="B739" t="s">
        <v>295</v>
      </c>
      <c r="C739" t="s">
        <v>15</v>
      </c>
      <c r="D739" s="1">
        <v>41639</v>
      </c>
      <c r="E739" s="2">
        <v>11905000000</v>
      </c>
      <c r="F739" s="2">
        <v>3969000000</v>
      </c>
      <c r="G739" s="2">
        <v>1045000000</v>
      </c>
      <c r="H739" t="s">
        <v>12</v>
      </c>
      <c r="I739" s="2">
        <v>2687000000</v>
      </c>
      <c r="J739" t="s">
        <v>83</v>
      </c>
      <c r="K739" t="s">
        <v>144</v>
      </c>
    </row>
    <row r="740" spans="1:11" x14ac:dyDescent="0.2">
      <c r="A740">
        <v>766</v>
      </c>
      <c r="B740" t="s">
        <v>295</v>
      </c>
      <c r="C740" t="s">
        <v>16</v>
      </c>
      <c r="D740" s="1">
        <v>42004</v>
      </c>
      <c r="E740" s="2">
        <v>10737000000</v>
      </c>
      <c r="F740" s="2">
        <v>3753000000</v>
      </c>
      <c r="G740" s="2">
        <v>863000000</v>
      </c>
      <c r="H740" t="s">
        <v>12</v>
      </c>
      <c r="I740" s="2">
        <v>3224000000</v>
      </c>
      <c r="J740" t="s">
        <v>83</v>
      </c>
      <c r="K740" t="s">
        <v>144</v>
      </c>
    </row>
    <row r="741" spans="1:11" x14ac:dyDescent="0.2">
      <c r="A741">
        <v>767</v>
      </c>
      <c r="B741" t="s">
        <v>295</v>
      </c>
      <c r="C741" t="s">
        <v>17</v>
      </c>
      <c r="D741" s="1">
        <v>42369</v>
      </c>
      <c r="E741" s="2">
        <v>6636000000</v>
      </c>
      <c r="F741" s="2">
        <v>3323000000</v>
      </c>
      <c r="G741" s="2">
        <v>703000000</v>
      </c>
      <c r="H741" t="s">
        <v>12</v>
      </c>
      <c r="I741" s="2">
        <v>3955000000</v>
      </c>
      <c r="J741" t="s">
        <v>83</v>
      </c>
      <c r="K741" t="s">
        <v>144</v>
      </c>
    </row>
    <row r="742" spans="1:11" x14ac:dyDescent="0.2">
      <c r="A742">
        <v>768</v>
      </c>
      <c r="B742" t="s">
        <v>296</v>
      </c>
      <c r="C742" t="s">
        <v>11</v>
      </c>
      <c r="D742" s="1">
        <v>41274</v>
      </c>
      <c r="E742" s="2">
        <v>22086000000</v>
      </c>
      <c r="F742" s="2">
        <v>13195000000</v>
      </c>
      <c r="G742" t="s">
        <v>12</v>
      </c>
      <c r="H742" t="s">
        <v>12</v>
      </c>
      <c r="I742" s="2">
        <v>7080000000</v>
      </c>
      <c r="J742" t="s">
        <v>47</v>
      </c>
      <c r="K742" t="s">
        <v>50</v>
      </c>
    </row>
    <row r="743" spans="1:11" x14ac:dyDescent="0.2">
      <c r="A743">
        <v>769</v>
      </c>
      <c r="B743" t="s">
        <v>296</v>
      </c>
      <c r="C743" t="s">
        <v>15</v>
      </c>
      <c r="D743" s="1">
        <v>41639</v>
      </c>
      <c r="E743" s="2">
        <v>20673000000</v>
      </c>
      <c r="F743" s="2">
        <v>11048000000</v>
      </c>
      <c r="G743" t="s">
        <v>12</v>
      </c>
      <c r="H743" t="s">
        <v>12</v>
      </c>
      <c r="I743" s="2">
        <v>5970000000</v>
      </c>
      <c r="J743" t="s">
        <v>47</v>
      </c>
      <c r="K743" t="s">
        <v>50</v>
      </c>
    </row>
    <row r="744" spans="1:11" x14ac:dyDescent="0.2">
      <c r="A744">
        <v>770</v>
      </c>
      <c r="B744" t="s">
        <v>296</v>
      </c>
      <c r="C744" t="s">
        <v>16</v>
      </c>
      <c r="D744" s="1">
        <v>42004</v>
      </c>
      <c r="E744" s="2">
        <v>18614000000</v>
      </c>
      <c r="F744" s="2">
        <v>10805000000</v>
      </c>
      <c r="G744" t="s">
        <v>12</v>
      </c>
      <c r="H744" t="s">
        <v>12</v>
      </c>
      <c r="I744" s="2">
        <v>5757000000</v>
      </c>
      <c r="J744" t="s">
        <v>47</v>
      </c>
      <c r="K744" t="s">
        <v>50</v>
      </c>
    </row>
    <row r="745" spans="1:11" x14ac:dyDescent="0.2">
      <c r="A745">
        <v>771</v>
      </c>
      <c r="B745" t="s">
        <v>296</v>
      </c>
      <c r="C745" t="s">
        <v>17</v>
      </c>
      <c r="D745" s="1">
        <v>42369</v>
      </c>
      <c r="E745" s="2">
        <v>18377000000</v>
      </c>
      <c r="F745" s="2">
        <v>10775000000</v>
      </c>
      <c r="G745" t="s">
        <v>12</v>
      </c>
      <c r="H745" t="s">
        <v>12</v>
      </c>
      <c r="I745" s="2">
        <v>5274000000</v>
      </c>
      <c r="J745" t="s">
        <v>47</v>
      </c>
      <c r="K745" t="s">
        <v>50</v>
      </c>
    </row>
    <row r="746" spans="1:11" x14ac:dyDescent="0.2">
      <c r="A746">
        <v>772</v>
      </c>
      <c r="B746" t="s">
        <v>297</v>
      </c>
      <c r="C746" t="s">
        <v>11</v>
      </c>
      <c r="D746" s="1">
        <v>41274</v>
      </c>
      <c r="E746" s="2">
        <v>5580506000</v>
      </c>
      <c r="F746" s="2">
        <v>3440623000</v>
      </c>
      <c r="G746" s="2">
        <v>1111232000</v>
      </c>
      <c r="H746" t="s">
        <v>12</v>
      </c>
      <c r="I746" t="s">
        <v>12</v>
      </c>
      <c r="J746" t="s">
        <v>19</v>
      </c>
      <c r="K746" t="s">
        <v>298</v>
      </c>
    </row>
    <row r="747" spans="1:11" x14ac:dyDescent="0.2">
      <c r="A747">
        <v>773</v>
      </c>
      <c r="B747" t="s">
        <v>297</v>
      </c>
      <c r="C747" t="s">
        <v>15</v>
      </c>
      <c r="D747" s="1">
        <v>41639</v>
      </c>
      <c r="E747" s="2">
        <v>5899872000</v>
      </c>
      <c r="F747" s="2">
        <v>3621417000</v>
      </c>
      <c r="G747" s="2">
        <v>1124753000</v>
      </c>
      <c r="H747" t="s">
        <v>12</v>
      </c>
      <c r="I747" t="s">
        <v>12</v>
      </c>
      <c r="J747" t="s">
        <v>19</v>
      </c>
      <c r="K747" t="s">
        <v>298</v>
      </c>
    </row>
    <row r="748" spans="1:11" x14ac:dyDescent="0.2">
      <c r="A748">
        <v>774</v>
      </c>
      <c r="B748" t="s">
        <v>297</v>
      </c>
      <c r="C748" t="s">
        <v>16</v>
      </c>
      <c r="D748" s="1">
        <v>42004</v>
      </c>
      <c r="E748" s="2">
        <v>6228508000</v>
      </c>
      <c r="F748" s="2">
        <v>3788023000</v>
      </c>
      <c r="G748" s="2">
        <v>1159502000</v>
      </c>
      <c r="H748" t="s">
        <v>12</v>
      </c>
      <c r="I748" t="s">
        <v>12</v>
      </c>
      <c r="J748" t="s">
        <v>19</v>
      </c>
      <c r="K748" t="s">
        <v>298</v>
      </c>
    </row>
    <row r="749" spans="1:11" x14ac:dyDescent="0.2">
      <c r="A749">
        <v>775</v>
      </c>
      <c r="B749" t="s">
        <v>297</v>
      </c>
      <c r="C749" t="s">
        <v>17</v>
      </c>
      <c r="D749" s="1">
        <v>42369</v>
      </c>
      <c r="E749" s="2">
        <v>5995402000</v>
      </c>
      <c r="F749" s="2">
        <v>3619612000</v>
      </c>
      <c r="G749" s="2">
        <v>1220095000</v>
      </c>
      <c r="H749" t="s">
        <v>12</v>
      </c>
      <c r="I749" t="s">
        <v>12</v>
      </c>
      <c r="J749" t="s">
        <v>19</v>
      </c>
      <c r="K749" t="s">
        <v>298</v>
      </c>
    </row>
    <row r="750" spans="1:11" x14ac:dyDescent="0.2">
      <c r="A750">
        <v>776</v>
      </c>
      <c r="B750" t="s">
        <v>299</v>
      </c>
      <c r="C750" t="s">
        <v>11</v>
      </c>
      <c r="D750" s="1">
        <v>41545</v>
      </c>
      <c r="E750" s="2">
        <v>2492300000</v>
      </c>
      <c r="F750" s="2">
        <v>1330900000</v>
      </c>
      <c r="G750" s="2">
        <v>661100000</v>
      </c>
      <c r="H750" s="2">
        <v>197600000</v>
      </c>
      <c r="I750" s="2">
        <v>112600000</v>
      </c>
      <c r="J750" t="s">
        <v>25</v>
      </c>
      <c r="K750" t="s">
        <v>30</v>
      </c>
    </row>
    <row r="751" spans="1:11" x14ac:dyDescent="0.2">
      <c r="A751">
        <v>777</v>
      </c>
      <c r="B751" t="s">
        <v>299</v>
      </c>
      <c r="C751" t="s">
        <v>15</v>
      </c>
      <c r="D751" s="1">
        <v>41909</v>
      </c>
      <c r="E751" s="2">
        <v>2530700000</v>
      </c>
      <c r="F751" s="2">
        <v>1285200000</v>
      </c>
      <c r="G751" s="2">
        <v>591500000</v>
      </c>
      <c r="H751" s="2">
        <v>203200000</v>
      </c>
      <c r="I751" s="2">
        <v>113800000</v>
      </c>
      <c r="J751" t="s">
        <v>25</v>
      </c>
      <c r="K751" t="s">
        <v>30</v>
      </c>
    </row>
    <row r="752" spans="1:11" x14ac:dyDescent="0.2">
      <c r="A752">
        <v>778</v>
      </c>
      <c r="B752" t="s">
        <v>299</v>
      </c>
      <c r="C752" t="s">
        <v>16</v>
      </c>
      <c r="D752" s="1">
        <v>42273</v>
      </c>
      <c r="E752" s="2">
        <v>2705000000</v>
      </c>
      <c r="F752" s="2">
        <v>1272300000</v>
      </c>
      <c r="G752" s="2">
        <v>624000000</v>
      </c>
      <c r="H752" s="2">
        <v>214900000</v>
      </c>
      <c r="I752" s="2">
        <v>110200000</v>
      </c>
      <c r="J752" t="s">
        <v>25</v>
      </c>
      <c r="K752" t="s">
        <v>30</v>
      </c>
    </row>
    <row r="753" spans="1:11" x14ac:dyDescent="0.2">
      <c r="A753">
        <v>779</v>
      </c>
      <c r="B753" t="s">
        <v>299</v>
      </c>
      <c r="C753" t="s">
        <v>17</v>
      </c>
      <c r="D753" s="1">
        <v>42637</v>
      </c>
      <c r="E753" s="2">
        <v>2832700000</v>
      </c>
      <c r="F753" s="2">
        <v>1269400000</v>
      </c>
      <c r="G753" s="2">
        <v>682400000</v>
      </c>
      <c r="H753" s="2">
        <v>232100000</v>
      </c>
      <c r="I753" s="2">
        <v>89700000</v>
      </c>
      <c r="J753" t="s">
        <v>25</v>
      </c>
      <c r="K753" t="s">
        <v>30</v>
      </c>
    </row>
    <row r="754" spans="1:11" x14ac:dyDescent="0.2">
      <c r="A754">
        <v>780</v>
      </c>
      <c r="B754" t="s">
        <v>300</v>
      </c>
      <c r="C754" t="s">
        <v>11</v>
      </c>
      <c r="D754" s="1">
        <v>41639</v>
      </c>
      <c r="E754" s="2">
        <v>39055000000</v>
      </c>
      <c r="F754" s="2">
        <v>28364000000</v>
      </c>
      <c r="G754" s="2">
        <v>5190000000</v>
      </c>
      <c r="H754" t="s">
        <v>12</v>
      </c>
      <c r="I754" t="s">
        <v>12</v>
      </c>
      <c r="J754" t="s">
        <v>13</v>
      </c>
      <c r="K754" t="s">
        <v>164</v>
      </c>
    </row>
    <row r="755" spans="1:11" x14ac:dyDescent="0.2">
      <c r="A755">
        <v>781</v>
      </c>
      <c r="B755" t="s">
        <v>300</v>
      </c>
      <c r="C755" t="s">
        <v>15</v>
      </c>
      <c r="D755" s="1">
        <v>42004</v>
      </c>
      <c r="E755" s="2">
        <v>40306000000</v>
      </c>
      <c r="F755" s="2">
        <v>28957000000</v>
      </c>
      <c r="G755" s="2">
        <v>5518000000</v>
      </c>
      <c r="H755" t="s">
        <v>12</v>
      </c>
      <c r="I755" t="s">
        <v>12</v>
      </c>
      <c r="J755" t="s">
        <v>13</v>
      </c>
      <c r="K755" t="s">
        <v>164</v>
      </c>
    </row>
    <row r="756" spans="1:11" x14ac:dyDescent="0.2">
      <c r="A756">
        <v>782</v>
      </c>
      <c r="B756" t="s">
        <v>300</v>
      </c>
      <c r="C756" t="s">
        <v>16</v>
      </c>
      <c r="D756" s="1">
        <v>42369</v>
      </c>
      <c r="E756" s="2">
        <v>38581000000</v>
      </c>
      <c r="F756" s="2">
        <v>26747000000</v>
      </c>
      <c r="G756" s="2">
        <v>5006000000</v>
      </c>
      <c r="H756" t="s">
        <v>12</v>
      </c>
      <c r="I756" t="s">
        <v>12</v>
      </c>
      <c r="J756" t="s">
        <v>13</v>
      </c>
      <c r="K756" t="s">
        <v>164</v>
      </c>
    </row>
    <row r="757" spans="1:11" x14ac:dyDescent="0.2">
      <c r="A757">
        <v>783</v>
      </c>
      <c r="B757" t="s">
        <v>300</v>
      </c>
      <c r="C757" t="s">
        <v>17</v>
      </c>
      <c r="D757" s="1">
        <v>42735</v>
      </c>
      <c r="E757" s="2">
        <v>39302000000</v>
      </c>
      <c r="F757" s="2">
        <v>27150000000</v>
      </c>
      <c r="G757" s="2">
        <v>5469000000</v>
      </c>
      <c r="H757" t="s">
        <v>12</v>
      </c>
      <c r="I757" t="s">
        <v>12</v>
      </c>
      <c r="J757" t="s">
        <v>13</v>
      </c>
      <c r="K757" t="s">
        <v>164</v>
      </c>
    </row>
    <row r="758" spans="1:11" x14ac:dyDescent="0.2">
      <c r="A758">
        <v>784</v>
      </c>
      <c r="B758" t="s">
        <v>301</v>
      </c>
      <c r="C758" t="s">
        <v>11</v>
      </c>
      <c r="D758" s="1">
        <v>41547</v>
      </c>
      <c r="E758" s="2">
        <v>3387614000</v>
      </c>
      <c r="F758" s="2">
        <v>1852768000</v>
      </c>
      <c r="G758" s="2">
        <v>126250000</v>
      </c>
      <c r="H758" s="2">
        <v>15235000</v>
      </c>
      <c r="I758" s="2">
        <v>455623000</v>
      </c>
      <c r="J758" t="s">
        <v>83</v>
      </c>
      <c r="K758" t="s">
        <v>302</v>
      </c>
    </row>
    <row r="759" spans="1:11" x14ac:dyDescent="0.2">
      <c r="A759">
        <v>785</v>
      </c>
      <c r="B759" t="s">
        <v>301</v>
      </c>
      <c r="C759" t="s">
        <v>15</v>
      </c>
      <c r="D759" s="1">
        <v>41912</v>
      </c>
      <c r="E759" s="2">
        <v>3715968000</v>
      </c>
      <c r="F759" s="2">
        <v>2006715000</v>
      </c>
      <c r="G759" s="2">
        <v>116190000</v>
      </c>
      <c r="H759" s="2">
        <v>15905000</v>
      </c>
      <c r="I759" s="2">
        <v>523984000</v>
      </c>
      <c r="J759" t="s">
        <v>83</v>
      </c>
      <c r="K759" t="s">
        <v>302</v>
      </c>
    </row>
    <row r="760" spans="1:11" x14ac:dyDescent="0.2">
      <c r="A760">
        <v>786</v>
      </c>
      <c r="B760" t="s">
        <v>301</v>
      </c>
      <c r="C760" t="s">
        <v>16</v>
      </c>
      <c r="D760" s="1">
        <v>42277</v>
      </c>
      <c r="E760" s="2">
        <v>3161702000</v>
      </c>
      <c r="F760" s="2">
        <v>1703476000</v>
      </c>
      <c r="G760" s="2">
        <v>122878000</v>
      </c>
      <c r="H760" s="2">
        <v>16104000</v>
      </c>
      <c r="I760" s="2">
        <v>608039000</v>
      </c>
      <c r="J760" t="s">
        <v>83</v>
      </c>
      <c r="K760" t="s">
        <v>302</v>
      </c>
    </row>
    <row r="761" spans="1:11" x14ac:dyDescent="0.2">
      <c r="A761">
        <v>787</v>
      </c>
      <c r="B761" t="s">
        <v>301</v>
      </c>
      <c r="C761" t="s">
        <v>17</v>
      </c>
      <c r="D761" s="1">
        <v>42643</v>
      </c>
      <c r="E761" s="2">
        <v>1624232000</v>
      </c>
      <c r="F761" s="2">
        <v>898805000</v>
      </c>
      <c r="G761" s="2">
        <v>136287000</v>
      </c>
      <c r="H761" s="2">
        <v>10269000</v>
      </c>
      <c r="I761" s="2">
        <v>598587000</v>
      </c>
      <c r="J761" t="s">
        <v>83</v>
      </c>
      <c r="K761" t="s">
        <v>302</v>
      </c>
    </row>
    <row r="762" spans="1:11" x14ac:dyDescent="0.2">
      <c r="A762">
        <v>788</v>
      </c>
      <c r="B762" t="s">
        <v>303</v>
      </c>
      <c r="C762" t="s">
        <v>11</v>
      </c>
      <c r="D762" s="1">
        <v>41943</v>
      </c>
      <c r="E762" s="2">
        <v>55123000000</v>
      </c>
      <c r="F762" s="2">
        <v>39486000000</v>
      </c>
      <c r="G762" s="2">
        <v>8717000000</v>
      </c>
      <c r="H762" s="2">
        <v>2197000000</v>
      </c>
      <c r="I762" s="2">
        <v>906000000</v>
      </c>
      <c r="J762" t="s">
        <v>22</v>
      </c>
      <c r="K762" t="s">
        <v>304</v>
      </c>
    </row>
    <row r="763" spans="1:11" x14ac:dyDescent="0.2">
      <c r="A763">
        <v>789</v>
      </c>
      <c r="B763" t="s">
        <v>303</v>
      </c>
      <c r="C763" t="s">
        <v>15</v>
      </c>
      <c r="D763" s="1">
        <v>42308</v>
      </c>
      <c r="E763" s="2">
        <v>52107000000</v>
      </c>
      <c r="F763" s="2">
        <v>37168000000</v>
      </c>
      <c r="G763" s="2">
        <v>9047000000</v>
      </c>
      <c r="H763" s="2">
        <v>2338000000</v>
      </c>
      <c r="I763" s="2">
        <v>852000000</v>
      </c>
      <c r="J763" t="s">
        <v>22</v>
      </c>
      <c r="K763" t="s">
        <v>304</v>
      </c>
    </row>
    <row r="764" spans="1:11" x14ac:dyDescent="0.2">
      <c r="A764">
        <v>790</v>
      </c>
      <c r="B764" t="s">
        <v>303</v>
      </c>
      <c r="C764" t="s">
        <v>16</v>
      </c>
      <c r="D764" s="1">
        <v>42674</v>
      </c>
      <c r="E764" s="2">
        <v>50123000000</v>
      </c>
      <c r="F764" s="2">
        <v>35507000000</v>
      </c>
      <c r="G764" s="2">
        <v>8419000000</v>
      </c>
      <c r="H764" s="2">
        <v>2298000000</v>
      </c>
      <c r="I764" s="2">
        <v>755000000</v>
      </c>
      <c r="J764" t="s">
        <v>22</v>
      </c>
      <c r="K764" t="s">
        <v>304</v>
      </c>
    </row>
    <row r="765" spans="1:11" x14ac:dyDescent="0.2">
      <c r="A765">
        <v>791</v>
      </c>
      <c r="B765" t="s">
        <v>305</v>
      </c>
      <c r="C765" t="s">
        <v>11</v>
      </c>
      <c r="D765" s="1">
        <v>41578</v>
      </c>
      <c r="E765" s="2">
        <v>112298000000</v>
      </c>
      <c r="F765" s="2">
        <v>86380000000</v>
      </c>
      <c r="G765" s="2">
        <v>13267000000</v>
      </c>
      <c r="H765" s="2">
        <v>3135000000</v>
      </c>
      <c r="I765" s="2">
        <v>1373000000</v>
      </c>
      <c r="J765" t="s">
        <v>22</v>
      </c>
      <c r="K765" t="s">
        <v>23</v>
      </c>
    </row>
    <row r="766" spans="1:11" x14ac:dyDescent="0.2">
      <c r="A766">
        <v>792</v>
      </c>
      <c r="B766" t="s">
        <v>305</v>
      </c>
      <c r="C766" t="s">
        <v>15</v>
      </c>
      <c r="D766" s="1">
        <v>41943</v>
      </c>
      <c r="E766" s="2">
        <v>56651000000</v>
      </c>
      <c r="F766" s="2">
        <v>45431000000</v>
      </c>
      <c r="G766" s="2">
        <v>5361000000</v>
      </c>
      <c r="H766" s="2">
        <v>1298000000</v>
      </c>
      <c r="I766" s="2">
        <v>129000000</v>
      </c>
      <c r="J766" t="s">
        <v>22</v>
      </c>
      <c r="K766" t="s">
        <v>23</v>
      </c>
    </row>
    <row r="767" spans="1:11" x14ac:dyDescent="0.2">
      <c r="A767">
        <v>793</v>
      </c>
      <c r="B767" t="s">
        <v>305</v>
      </c>
      <c r="C767" t="s">
        <v>16</v>
      </c>
      <c r="D767" s="1">
        <v>42308</v>
      </c>
      <c r="E767" s="2">
        <v>51463000000</v>
      </c>
      <c r="F767" s="2">
        <v>41524000000</v>
      </c>
      <c r="G767" s="2">
        <v>4663000000</v>
      </c>
      <c r="H767" s="2">
        <v>1191000000</v>
      </c>
      <c r="I767" s="2">
        <v>102000000</v>
      </c>
      <c r="J767" t="s">
        <v>22</v>
      </c>
      <c r="K767" t="s">
        <v>23</v>
      </c>
    </row>
    <row r="768" spans="1:11" x14ac:dyDescent="0.2">
      <c r="A768">
        <v>794</v>
      </c>
      <c r="B768" t="s">
        <v>305</v>
      </c>
      <c r="C768" t="s">
        <v>17</v>
      </c>
      <c r="D768" s="1">
        <v>42674</v>
      </c>
      <c r="E768" s="2">
        <v>48238000000</v>
      </c>
      <c r="F768" s="2">
        <v>39240000000</v>
      </c>
      <c r="G768" s="2">
        <v>4019000000</v>
      </c>
      <c r="H768" s="2">
        <v>1209000000</v>
      </c>
      <c r="I768" s="2">
        <v>16000000</v>
      </c>
      <c r="J768" t="s">
        <v>22</v>
      </c>
      <c r="K768" t="s">
        <v>23</v>
      </c>
    </row>
    <row r="769" spans="1:11" x14ac:dyDescent="0.2">
      <c r="A769">
        <v>795</v>
      </c>
      <c r="B769" t="s">
        <v>306</v>
      </c>
      <c r="C769" t="s">
        <v>11</v>
      </c>
      <c r="D769" s="1">
        <v>41394</v>
      </c>
      <c r="E769" s="2">
        <v>2807114000</v>
      </c>
      <c r="F769" s="2">
        <v>1123773000</v>
      </c>
      <c r="G769" s="2">
        <v>828095000</v>
      </c>
      <c r="H769" t="s">
        <v>12</v>
      </c>
      <c r="I769" s="2">
        <v>92407000</v>
      </c>
      <c r="J769" t="s">
        <v>47</v>
      </c>
      <c r="K769" t="s">
        <v>100</v>
      </c>
    </row>
    <row r="770" spans="1:11" x14ac:dyDescent="0.2">
      <c r="A770">
        <v>796</v>
      </c>
      <c r="B770" t="s">
        <v>306</v>
      </c>
      <c r="C770" t="s">
        <v>15</v>
      </c>
      <c r="D770" s="1">
        <v>41759</v>
      </c>
      <c r="E770" s="2">
        <v>3024295000</v>
      </c>
      <c r="F770" s="2">
        <v>1179405000</v>
      </c>
      <c r="G770" s="2">
        <v>830789000</v>
      </c>
      <c r="H770" t="s">
        <v>12</v>
      </c>
      <c r="I770" s="2">
        <v>115604000</v>
      </c>
      <c r="J770" t="s">
        <v>47</v>
      </c>
      <c r="K770" t="s">
        <v>100</v>
      </c>
    </row>
    <row r="771" spans="1:11" x14ac:dyDescent="0.2">
      <c r="A771">
        <v>797</v>
      </c>
      <c r="B771" t="s">
        <v>306</v>
      </c>
      <c r="C771" t="s">
        <v>16</v>
      </c>
      <c r="D771" s="1">
        <v>42124</v>
      </c>
      <c r="E771" s="2">
        <v>3078658000</v>
      </c>
      <c r="F771" s="2">
        <v>1231104000</v>
      </c>
      <c r="G771" s="2">
        <v>818091000</v>
      </c>
      <c r="H771" t="s">
        <v>12</v>
      </c>
      <c r="I771" s="2">
        <v>159804000</v>
      </c>
      <c r="J771" t="s">
        <v>47</v>
      </c>
      <c r="K771" t="s">
        <v>100</v>
      </c>
    </row>
    <row r="772" spans="1:11" x14ac:dyDescent="0.2">
      <c r="A772">
        <v>798</v>
      </c>
      <c r="B772" t="s">
        <v>306</v>
      </c>
      <c r="C772" t="s">
        <v>17</v>
      </c>
      <c r="D772" s="1">
        <v>42490</v>
      </c>
      <c r="E772" s="2">
        <v>3038153000</v>
      </c>
      <c r="F772" s="2">
        <v>1250320000</v>
      </c>
      <c r="G772" s="2">
        <v>905648000</v>
      </c>
      <c r="H772" t="s">
        <v>12</v>
      </c>
      <c r="I772" s="2">
        <v>173598000</v>
      </c>
      <c r="J772" t="s">
        <v>47</v>
      </c>
      <c r="K772" t="s">
        <v>100</v>
      </c>
    </row>
    <row r="773" spans="1:11" x14ac:dyDescent="0.2">
      <c r="A773">
        <v>799</v>
      </c>
      <c r="B773" t="s">
        <v>307</v>
      </c>
      <c r="C773" t="s">
        <v>11</v>
      </c>
      <c r="D773" s="1">
        <v>41574</v>
      </c>
      <c r="E773" s="2">
        <v>8751654000</v>
      </c>
      <c r="F773" s="2">
        <v>7338838000</v>
      </c>
      <c r="G773" s="2">
        <v>627340000</v>
      </c>
      <c r="H773" t="s">
        <v>12</v>
      </c>
      <c r="I773" t="s">
        <v>12</v>
      </c>
      <c r="J773" t="s">
        <v>36</v>
      </c>
      <c r="K773" t="s">
        <v>124</v>
      </c>
    </row>
    <row r="774" spans="1:11" x14ac:dyDescent="0.2">
      <c r="A774">
        <v>800</v>
      </c>
      <c r="B774" t="s">
        <v>307</v>
      </c>
      <c r="C774" t="s">
        <v>15</v>
      </c>
      <c r="D774" s="1">
        <v>41938</v>
      </c>
      <c r="E774" s="2">
        <v>9316256000</v>
      </c>
      <c r="F774" s="2">
        <v>7751273000</v>
      </c>
      <c r="G774" s="2">
        <v>650948000</v>
      </c>
      <c r="H774" t="s">
        <v>12</v>
      </c>
      <c r="I774" t="s">
        <v>12</v>
      </c>
      <c r="J774" t="s">
        <v>36</v>
      </c>
      <c r="K774" t="s">
        <v>124</v>
      </c>
    </row>
    <row r="775" spans="1:11" x14ac:dyDescent="0.2">
      <c r="A775">
        <v>801</v>
      </c>
      <c r="B775" t="s">
        <v>307</v>
      </c>
      <c r="C775" t="s">
        <v>16</v>
      </c>
      <c r="D775" s="1">
        <v>42308</v>
      </c>
      <c r="E775" s="2">
        <v>9263863000</v>
      </c>
      <c r="F775" s="2">
        <v>7455282000</v>
      </c>
      <c r="G775" s="2">
        <v>743611000</v>
      </c>
      <c r="H775" t="s">
        <v>12</v>
      </c>
      <c r="I775" t="s">
        <v>12</v>
      </c>
      <c r="J775" t="s">
        <v>36</v>
      </c>
      <c r="K775" t="s">
        <v>124</v>
      </c>
    </row>
    <row r="776" spans="1:11" x14ac:dyDescent="0.2">
      <c r="A776">
        <v>802</v>
      </c>
      <c r="B776" t="s">
        <v>307</v>
      </c>
      <c r="C776" t="s">
        <v>17</v>
      </c>
      <c r="D776" s="1">
        <v>42673</v>
      </c>
      <c r="E776" s="2">
        <v>9523224000</v>
      </c>
      <c r="F776" s="2">
        <v>7365049000</v>
      </c>
      <c r="G776" s="2">
        <v>871974000</v>
      </c>
      <c r="H776" t="s">
        <v>12</v>
      </c>
      <c r="I776" t="s">
        <v>12</v>
      </c>
      <c r="J776" t="s">
        <v>36</v>
      </c>
      <c r="K776" t="s">
        <v>124</v>
      </c>
    </row>
    <row r="777" spans="1:11" x14ac:dyDescent="0.2">
      <c r="A777">
        <v>803</v>
      </c>
      <c r="B777" t="s">
        <v>308</v>
      </c>
      <c r="C777" t="s">
        <v>11</v>
      </c>
      <c r="D777" s="1">
        <v>41453</v>
      </c>
      <c r="E777" s="2">
        <v>5112000000</v>
      </c>
      <c r="F777" s="2">
        <v>3385000000</v>
      </c>
      <c r="G777" s="2">
        <v>914000000</v>
      </c>
      <c r="H777" t="s">
        <v>12</v>
      </c>
      <c r="I777" t="s">
        <v>12</v>
      </c>
      <c r="J777" t="s">
        <v>22</v>
      </c>
      <c r="K777" t="s">
        <v>309</v>
      </c>
    </row>
    <row r="778" spans="1:11" x14ac:dyDescent="0.2">
      <c r="A778">
        <v>804</v>
      </c>
      <c r="B778" t="s">
        <v>308</v>
      </c>
      <c r="C778" t="s">
        <v>15</v>
      </c>
      <c r="D778" s="1">
        <v>41817</v>
      </c>
      <c r="E778" s="2">
        <v>5012000000</v>
      </c>
      <c r="F778" s="2">
        <v>3310000000</v>
      </c>
      <c r="G778" s="2">
        <v>820000000</v>
      </c>
      <c r="H778" t="s">
        <v>12</v>
      </c>
      <c r="I778" t="s">
        <v>12</v>
      </c>
      <c r="J778" t="s">
        <v>22</v>
      </c>
      <c r="K778" t="s">
        <v>309</v>
      </c>
    </row>
    <row r="779" spans="1:11" x14ac:dyDescent="0.2">
      <c r="A779">
        <v>805</v>
      </c>
      <c r="B779" t="s">
        <v>308</v>
      </c>
      <c r="C779" t="s">
        <v>16</v>
      </c>
      <c r="D779" s="1">
        <v>42188</v>
      </c>
      <c r="E779" s="2">
        <v>5083000000</v>
      </c>
      <c r="F779" s="2">
        <v>3348000000</v>
      </c>
      <c r="G779" s="2">
        <v>976000000</v>
      </c>
      <c r="H779" t="s">
        <v>12</v>
      </c>
      <c r="I779" t="s">
        <v>12</v>
      </c>
      <c r="J779" t="s">
        <v>22</v>
      </c>
      <c r="K779" t="s">
        <v>309</v>
      </c>
    </row>
    <row r="780" spans="1:11" x14ac:dyDescent="0.2">
      <c r="A780">
        <v>806</v>
      </c>
      <c r="B780" t="s">
        <v>308</v>
      </c>
      <c r="C780" t="s">
        <v>17</v>
      </c>
      <c r="D780" s="1">
        <v>42552</v>
      </c>
      <c r="E780" s="2">
        <v>7467000000</v>
      </c>
      <c r="F780" s="2">
        <v>5132000000</v>
      </c>
      <c r="G780" s="2">
        <v>1186000000</v>
      </c>
      <c r="H780" t="s">
        <v>12</v>
      </c>
      <c r="I780" t="s">
        <v>12</v>
      </c>
      <c r="J780" t="s">
        <v>22</v>
      </c>
      <c r="K780" t="s">
        <v>309</v>
      </c>
    </row>
    <row r="781" spans="1:11" x14ac:dyDescent="0.2">
      <c r="A781">
        <v>807</v>
      </c>
      <c r="B781" t="s">
        <v>310</v>
      </c>
      <c r="C781" t="s">
        <v>11</v>
      </c>
      <c r="D781" s="1">
        <v>41272</v>
      </c>
      <c r="E781" s="2">
        <v>8939967000</v>
      </c>
      <c r="F781" s="2">
        <v>6432454000</v>
      </c>
      <c r="G781" s="2">
        <v>1873360000</v>
      </c>
      <c r="H781" t="s">
        <v>12</v>
      </c>
      <c r="I781" t="s">
        <v>12</v>
      </c>
      <c r="J781" t="s">
        <v>25</v>
      </c>
      <c r="K781" t="s">
        <v>28</v>
      </c>
    </row>
    <row r="782" spans="1:11" x14ac:dyDescent="0.2">
      <c r="A782">
        <v>808</v>
      </c>
      <c r="B782" t="s">
        <v>310</v>
      </c>
      <c r="C782" t="s">
        <v>15</v>
      </c>
      <c r="D782" s="1">
        <v>41636</v>
      </c>
      <c r="E782" s="2">
        <v>9560647000</v>
      </c>
      <c r="F782" s="2">
        <v>6904633000</v>
      </c>
      <c r="G782" s="2">
        <v>1978960000</v>
      </c>
      <c r="H782" t="s">
        <v>12</v>
      </c>
      <c r="I782" t="s">
        <v>12</v>
      </c>
      <c r="J782" t="s">
        <v>25</v>
      </c>
      <c r="K782" t="s">
        <v>28</v>
      </c>
    </row>
    <row r="783" spans="1:11" x14ac:dyDescent="0.2">
      <c r="A783">
        <v>809</v>
      </c>
      <c r="B783" t="s">
        <v>310</v>
      </c>
      <c r="C783" t="s">
        <v>16</v>
      </c>
      <c r="D783" s="1">
        <v>42000</v>
      </c>
      <c r="E783" s="2">
        <v>10371390000</v>
      </c>
      <c r="F783" s="2">
        <v>7460075000</v>
      </c>
      <c r="G783" s="2">
        <v>2196173000</v>
      </c>
      <c r="H783" t="s">
        <v>12</v>
      </c>
      <c r="I783" t="s">
        <v>12</v>
      </c>
      <c r="J783" t="s">
        <v>25</v>
      </c>
      <c r="K783" t="s">
        <v>28</v>
      </c>
    </row>
    <row r="784" spans="1:11" x14ac:dyDescent="0.2">
      <c r="A784">
        <v>810</v>
      </c>
      <c r="B784" t="s">
        <v>310</v>
      </c>
      <c r="C784" t="s">
        <v>17</v>
      </c>
      <c r="D784" s="1">
        <v>42364</v>
      </c>
      <c r="E784" s="2">
        <v>10629719000</v>
      </c>
      <c r="F784" s="2">
        <v>7617460000</v>
      </c>
      <c r="G784" s="2">
        <v>2243356000</v>
      </c>
      <c r="H784" t="s">
        <v>12</v>
      </c>
      <c r="I784" t="s">
        <v>12</v>
      </c>
      <c r="J784" t="s">
        <v>25</v>
      </c>
      <c r="K784" t="s">
        <v>28</v>
      </c>
    </row>
    <row r="785" spans="1:11" x14ac:dyDescent="0.2">
      <c r="A785">
        <v>811</v>
      </c>
      <c r="B785" t="s">
        <v>311</v>
      </c>
      <c r="C785" t="s">
        <v>11</v>
      </c>
      <c r="D785" s="1">
        <v>41274</v>
      </c>
      <c r="E785" s="2">
        <v>5059000000</v>
      </c>
      <c r="F785" s="2">
        <v>1885000000</v>
      </c>
      <c r="G785" s="2">
        <v>2101000000</v>
      </c>
      <c r="H785" t="s">
        <v>12</v>
      </c>
      <c r="I785" s="2">
        <v>722000000</v>
      </c>
      <c r="J785" t="s">
        <v>52</v>
      </c>
      <c r="K785" t="s">
        <v>53</v>
      </c>
    </row>
    <row r="786" spans="1:11" x14ac:dyDescent="0.2">
      <c r="A786">
        <v>812</v>
      </c>
      <c r="B786" t="s">
        <v>311</v>
      </c>
      <c r="C786" t="s">
        <v>15</v>
      </c>
      <c r="D786" s="1">
        <v>41639</v>
      </c>
      <c r="E786" s="2">
        <v>5166000000</v>
      </c>
      <c r="F786" s="2">
        <v>1989000000</v>
      </c>
      <c r="G786" s="2">
        <v>1968000000</v>
      </c>
      <c r="H786" t="s">
        <v>12</v>
      </c>
      <c r="I786" s="2">
        <v>697000000</v>
      </c>
      <c r="J786" t="s">
        <v>52</v>
      </c>
      <c r="K786" t="s">
        <v>53</v>
      </c>
    </row>
    <row r="787" spans="1:11" x14ac:dyDescent="0.2">
      <c r="A787">
        <v>813</v>
      </c>
      <c r="B787" t="s">
        <v>311</v>
      </c>
      <c r="C787" t="s">
        <v>16</v>
      </c>
      <c r="D787" s="1">
        <v>42004</v>
      </c>
      <c r="E787" s="2">
        <v>5354000000</v>
      </c>
      <c r="F787" s="2">
        <v>2033000000</v>
      </c>
      <c r="G787" s="2">
        <v>1920000000</v>
      </c>
      <c r="H787" t="s">
        <v>12</v>
      </c>
      <c r="I787" s="2">
        <v>701000000</v>
      </c>
      <c r="J787" t="s">
        <v>52</v>
      </c>
      <c r="K787" t="s">
        <v>53</v>
      </c>
    </row>
    <row r="788" spans="1:11" x14ac:dyDescent="0.2">
      <c r="A788">
        <v>814</v>
      </c>
      <c r="B788" t="s">
        <v>311</v>
      </c>
      <c r="C788" t="s">
        <v>17</v>
      </c>
      <c r="D788" s="1">
        <v>42369</v>
      </c>
      <c r="E788" s="2">
        <v>5387000000</v>
      </c>
      <c r="F788" s="2">
        <v>2012000000</v>
      </c>
      <c r="G788" s="2">
        <v>2011000000</v>
      </c>
      <c r="H788" t="s">
        <v>12</v>
      </c>
      <c r="I788" s="2">
        <v>716000000</v>
      </c>
      <c r="J788" t="s">
        <v>52</v>
      </c>
      <c r="K788" t="s">
        <v>53</v>
      </c>
    </row>
    <row r="789" spans="1:11" x14ac:dyDescent="0.2">
      <c r="A789">
        <v>815</v>
      </c>
      <c r="B789" t="s">
        <v>312</v>
      </c>
      <c r="C789" t="s">
        <v>11</v>
      </c>
      <c r="D789" s="1">
        <v>41274</v>
      </c>
      <c r="E789" s="2">
        <v>6644252000</v>
      </c>
      <c r="F789" s="2">
        <v>3784370000</v>
      </c>
      <c r="G789" s="2">
        <v>1703796000</v>
      </c>
      <c r="H789" t="s">
        <v>12</v>
      </c>
      <c r="I789" t="s">
        <v>12</v>
      </c>
      <c r="J789" t="s">
        <v>36</v>
      </c>
      <c r="K789" t="s">
        <v>124</v>
      </c>
    </row>
    <row r="790" spans="1:11" x14ac:dyDescent="0.2">
      <c r="A790">
        <v>816</v>
      </c>
      <c r="B790" t="s">
        <v>312</v>
      </c>
      <c r="C790" t="s">
        <v>15</v>
      </c>
      <c r="D790" s="1">
        <v>41639</v>
      </c>
      <c r="E790" s="2">
        <v>7146079000</v>
      </c>
      <c r="F790" s="2">
        <v>3865231000</v>
      </c>
      <c r="G790" s="2">
        <v>1924132000</v>
      </c>
      <c r="H790" t="s">
        <v>12</v>
      </c>
      <c r="I790" t="s">
        <v>12</v>
      </c>
      <c r="J790" t="s">
        <v>36</v>
      </c>
      <c r="K790" t="s">
        <v>124</v>
      </c>
    </row>
    <row r="791" spans="1:11" x14ac:dyDescent="0.2">
      <c r="A791">
        <v>817</v>
      </c>
      <c r="B791" t="s">
        <v>312</v>
      </c>
      <c r="C791" t="s">
        <v>16</v>
      </c>
      <c r="D791" s="1">
        <v>42004</v>
      </c>
      <c r="E791" s="2">
        <v>7421768000</v>
      </c>
      <c r="F791" s="2">
        <v>4085602000</v>
      </c>
      <c r="G791" s="2">
        <v>1898284000</v>
      </c>
      <c r="H791" t="s">
        <v>12</v>
      </c>
      <c r="I791" t="s">
        <v>12</v>
      </c>
      <c r="J791" t="s">
        <v>36</v>
      </c>
      <c r="K791" t="s">
        <v>124</v>
      </c>
    </row>
    <row r="792" spans="1:11" x14ac:dyDescent="0.2">
      <c r="A792">
        <v>818</v>
      </c>
      <c r="B792" t="s">
        <v>312</v>
      </c>
      <c r="C792" t="s">
        <v>17</v>
      </c>
      <c r="D792" s="1">
        <v>42369</v>
      </c>
      <c r="E792" s="2">
        <v>7386626000</v>
      </c>
      <c r="F792" s="2">
        <v>4003951000</v>
      </c>
      <c r="G792" s="2">
        <v>1969308000</v>
      </c>
      <c r="H792" t="s">
        <v>12</v>
      </c>
      <c r="I792" t="s">
        <v>12</v>
      </c>
      <c r="J792" t="s">
        <v>36</v>
      </c>
      <c r="K792" t="s">
        <v>124</v>
      </c>
    </row>
    <row r="793" spans="1:11" x14ac:dyDescent="0.2">
      <c r="A793">
        <v>819</v>
      </c>
      <c r="B793" t="s">
        <v>313</v>
      </c>
      <c r="C793" t="s">
        <v>11</v>
      </c>
      <c r="D793" s="1">
        <v>41639</v>
      </c>
      <c r="E793" s="2">
        <v>41313000000</v>
      </c>
      <c r="F793" s="2">
        <v>32564000000</v>
      </c>
      <c r="G793" t="s">
        <v>12</v>
      </c>
      <c r="H793" t="s">
        <v>12</v>
      </c>
      <c r="I793" s="2">
        <v>6688000000</v>
      </c>
      <c r="J793" t="s">
        <v>25</v>
      </c>
      <c r="K793" t="s">
        <v>81</v>
      </c>
    </row>
    <row r="794" spans="1:11" x14ac:dyDescent="0.2">
      <c r="A794">
        <v>820</v>
      </c>
      <c r="B794" t="s">
        <v>313</v>
      </c>
      <c r="C794" t="s">
        <v>15</v>
      </c>
      <c r="D794" s="1">
        <v>42004</v>
      </c>
      <c r="E794" s="2">
        <v>48500000000</v>
      </c>
      <c r="F794" s="2">
        <v>38166000000</v>
      </c>
      <c r="G794" t="s">
        <v>12</v>
      </c>
      <c r="H794" t="s">
        <v>12</v>
      </c>
      <c r="I794" s="2">
        <v>7972000000</v>
      </c>
      <c r="J794" t="s">
        <v>25</v>
      </c>
      <c r="K794" t="s">
        <v>81</v>
      </c>
    </row>
    <row r="795" spans="1:11" x14ac:dyDescent="0.2">
      <c r="A795">
        <v>821</v>
      </c>
      <c r="B795" t="s">
        <v>313</v>
      </c>
      <c r="C795" t="s">
        <v>16</v>
      </c>
      <c r="D795" s="1">
        <v>42369</v>
      </c>
      <c r="E795" s="2">
        <v>54289000000</v>
      </c>
      <c r="F795" s="2">
        <v>44269000000</v>
      </c>
      <c r="G795" t="s">
        <v>12</v>
      </c>
      <c r="H795" t="s">
        <v>12</v>
      </c>
      <c r="I795" s="2">
        <v>7673000000</v>
      </c>
      <c r="J795" t="s">
        <v>25</v>
      </c>
      <c r="K795" t="s">
        <v>81</v>
      </c>
    </row>
    <row r="796" spans="1:11" x14ac:dyDescent="0.2">
      <c r="A796">
        <v>822</v>
      </c>
      <c r="B796" t="s">
        <v>313</v>
      </c>
      <c r="C796" t="s">
        <v>17</v>
      </c>
      <c r="D796" s="1">
        <v>42735</v>
      </c>
      <c r="E796" s="2">
        <v>54379000000</v>
      </c>
      <c r="F796" s="2">
        <v>45007000000</v>
      </c>
      <c r="G796" t="s">
        <v>12</v>
      </c>
      <c r="H796" t="s">
        <v>12</v>
      </c>
      <c r="I796" s="2">
        <v>7631000000</v>
      </c>
      <c r="J796" t="s">
        <v>25</v>
      </c>
      <c r="K796" t="s">
        <v>81</v>
      </c>
    </row>
    <row r="797" spans="1:11" x14ac:dyDescent="0.2">
      <c r="A797">
        <v>823</v>
      </c>
      <c r="B797" t="s">
        <v>314</v>
      </c>
      <c r="C797" t="s">
        <v>11</v>
      </c>
      <c r="D797" s="1">
        <v>41274</v>
      </c>
      <c r="E797" s="2">
        <v>102874000000</v>
      </c>
      <c r="F797" s="2">
        <v>52513000000</v>
      </c>
      <c r="G797" s="2">
        <v>22389000000</v>
      </c>
      <c r="H797" s="2">
        <v>5816000000</v>
      </c>
      <c r="I797" t="s">
        <v>12</v>
      </c>
      <c r="J797" t="s">
        <v>22</v>
      </c>
      <c r="K797" t="s">
        <v>176</v>
      </c>
    </row>
    <row r="798" spans="1:11" x14ac:dyDescent="0.2">
      <c r="A798">
        <v>824</v>
      </c>
      <c r="B798" t="s">
        <v>314</v>
      </c>
      <c r="C798" t="s">
        <v>15</v>
      </c>
      <c r="D798" s="1">
        <v>41639</v>
      </c>
      <c r="E798" s="2">
        <v>98367000000</v>
      </c>
      <c r="F798" s="2">
        <v>49683000000</v>
      </c>
      <c r="G798" s="2">
        <v>22629000000</v>
      </c>
      <c r="H798" s="2">
        <v>5743000000</v>
      </c>
      <c r="I798" t="s">
        <v>12</v>
      </c>
      <c r="J798" t="s">
        <v>22</v>
      </c>
      <c r="K798" t="s">
        <v>176</v>
      </c>
    </row>
    <row r="799" spans="1:11" x14ac:dyDescent="0.2">
      <c r="A799">
        <v>825</v>
      </c>
      <c r="B799" t="s">
        <v>314</v>
      </c>
      <c r="C799" t="s">
        <v>16</v>
      </c>
      <c r="D799" s="1">
        <v>42004</v>
      </c>
      <c r="E799" s="2">
        <v>92793000000</v>
      </c>
      <c r="F799" s="2">
        <v>46386000000</v>
      </c>
      <c r="G799" s="2">
        <v>22438000000</v>
      </c>
      <c r="H799" s="2">
        <v>5437000000</v>
      </c>
      <c r="I799" t="s">
        <v>12</v>
      </c>
      <c r="J799" t="s">
        <v>22</v>
      </c>
      <c r="K799" t="s">
        <v>176</v>
      </c>
    </row>
    <row r="800" spans="1:11" x14ac:dyDescent="0.2">
      <c r="A800">
        <v>826</v>
      </c>
      <c r="B800" t="s">
        <v>314</v>
      </c>
      <c r="C800" t="s">
        <v>17</v>
      </c>
      <c r="D800" s="1">
        <v>42369</v>
      </c>
      <c r="E800" s="2">
        <v>81741000000</v>
      </c>
      <c r="F800" s="2">
        <v>41057000000</v>
      </c>
      <c r="G800" s="2">
        <v>19748000000</v>
      </c>
      <c r="H800" s="2">
        <v>5247000000</v>
      </c>
      <c r="I800" t="s">
        <v>12</v>
      </c>
      <c r="J800" t="s">
        <v>22</v>
      </c>
      <c r="K800" t="s">
        <v>176</v>
      </c>
    </row>
    <row r="801" spans="1:11" x14ac:dyDescent="0.2">
      <c r="A801">
        <v>827</v>
      </c>
      <c r="B801" t="s">
        <v>315</v>
      </c>
      <c r="C801" t="s">
        <v>11</v>
      </c>
      <c r="D801" s="1">
        <v>41274</v>
      </c>
      <c r="E801" s="2">
        <v>1293338000</v>
      </c>
      <c r="F801" s="2">
        <v>594190000</v>
      </c>
      <c r="G801" s="2">
        <v>354571000</v>
      </c>
      <c r="H801" s="2">
        <v>82014000</v>
      </c>
      <c r="I801" t="s">
        <v>12</v>
      </c>
      <c r="J801" t="s">
        <v>25</v>
      </c>
      <c r="K801" t="s">
        <v>30</v>
      </c>
    </row>
    <row r="802" spans="1:11" x14ac:dyDescent="0.2">
      <c r="A802">
        <v>828</v>
      </c>
      <c r="B802" t="s">
        <v>315</v>
      </c>
      <c r="C802" t="s">
        <v>15</v>
      </c>
      <c r="D802" s="1">
        <v>41639</v>
      </c>
      <c r="E802" s="2">
        <v>1377058000</v>
      </c>
      <c r="F802" s="2">
        <v>620940000</v>
      </c>
      <c r="G802" s="2">
        <v>401353000</v>
      </c>
      <c r="H802" s="2">
        <v>88003000</v>
      </c>
      <c r="I802" t="s">
        <v>12</v>
      </c>
      <c r="J802" t="s">
        <v>25</v>
      </c>
      <c r="K802" t="s">
        <v>30</v>
      </c>
    </row>
    <row r="803" spans="1:11" x14ac:dyDescent="0.2">
      <c r="A803">
        <v>829</v>
      </c>
      <c r="B803" t="s">
        <v>315</v>
      </c>
      <c r="C803" t="s">
        <v>16</v>
      </c>
      <c r="D803" s="1">
        <v>42004</v>
      </c>
      <c r="E803" s="2">
        <v>1485807000</v>
      </c>
      <c r="F803" s="2">
        <v>669691000</v>
      </c>
      <c r="G803" s="2">
        <v>457598000</v>
      </c>
      <c r="H803" s="2">
        <v>98263000</v>
      </c>
      <c r="I803" t="s">
        <v>12</v>
      </c>
      <c r="J803" t="s">
        <v>25</v>
      </c>
      <c r="K803" t="s">
        <v>30</v>
      </c>
    </row>
    <row r="804" spans="1:11" x14ac:dyDescent="0.2">
      <c r="A804">
        <v>830</v>
      </c>
      <c r="B804" t="s">
        <v>315</v>
      </c>
      <c r="C804" t="s">
        <v>17</v>
      </c>
      <c r="D804" s="1">
        <v>42369</v>
      </c>
      <c r="E804" s="2">
        <v>1601892000</v>
      </c>
      <c r="F804" s="2">
        <v>711622000</v>
      </c>
      <c r="G804" s="2">
        <v>482465000</v>
      </c>
      <c r="H804" s="2">
        <v>99681000</v>
      </c>
      <c r="I804" t="s">
        <v>12</v>
      </c>
      <c r="J804" t="s">
        <v>25</v>
      </c>
      <c r="K804" t="s">
        <v>30</v>
      </c>
    </row>
    <row r="805" spans="1:11" x14ac:dyDescent="0.2">
      <c r="A805">
        <v>831</v>
      </c>
      <c r="B805" t="s">
        <v>316</v>
      </c>
      <c r="C805" t="s">
        <v>11</v>
      </c>
      <c r="D805" s="1">
        <v>41274</v>
      </c>
      <c r="E805" s="2">
        <v>2821446000</v>
      </c>
      <c r="F805" s="2">
        <v>1645912000</v>
      </c>
      <c r="G805" s="2">
        <v>453535000</v>
      </c>
      <c r="H805" s="2">
        <v>233713000</v>
      </c>
      <c r="I805" t="s">
        <v>12</v>
      </c>
      <c r="J805" t="s">
        <v>59</v>
      </c>
      <c r="K805" t="s">
        <v>60</v>
      </c>
    </row>
    <row r="806" spans="1:11" x14ac:dyDescent="0.2">
      <c r="A806">
        <v>832</v>
      </c>
      <c r="B806" t="s">
        <v>316</v>
      </c>
      <c r="C806" t="s">
        <v>15</v>
      </c>
      <c r="D806" s="1">
        <v>41639</v>
      </c>
      <c r="E806" s="2">
        <v>2952896000</v>
      </c>
      <c r="F806" s="2">
        <v>1668691000</v>
      </c>
      <c r="G806" s="2">
        <v>505877000</v>
      </c>
      <c r="H806" s="2">
        <v>259838000</v>
      </c>
      <c r="I806" t="s">
        <v>12</v>
      </c>
      <c r="J806" t="s">
        <v>59</v>
      </c>
      <c r="K806" t="s">
        <v>60</v>
      </c>
    </row>
    <row r="807" spans="1:11" x14ac:dyDescent="0.2">
      <c r="A807">
        <v>833</v>
      </c>
      <c r="B807" t="s">
        <v>316</v>
      </c>
      <c r="C807" t="s">
        <v>16</v>
      </c>
      <c r="D807" s="1">
        <v>42004</v>
      </c>
      <c r="E807" s="2">
        <v>3088533000</v>
      </c>
      <c r="F807" s="2">
        <v>1726383000</v>
      </c>
      <c r="G807" s="2">
        <v>514891000</v>
      </c>
      <c r="H807" s="2">
        <v>253640000</v>
      </c>
      <c r="I807" t="s">
        <v>12</v>
      </c>
      <c r="J807" t="s">
        <v>59</v>
      </c>
      <c r="K807" t="s">
        <v>60</v>
      </c>
    </row>
    <row r="808" spans="1:11" x14ac:dyDescent="0.2">
      <c r="A808">
        <v>834</v>
      </c>
      <c r="B808" t="s">
        <v>316</v>
      </c>
      <c r="C808" t="s">
        <v>17</v>
      </c>
      <c r="D808" s="1">
        <v>42369</v>
      </c>
      <c r="E808" s="2">
        <v>3023189000</v>
      </c>
      <c r="F808" s="2">
        <v>1671590000</v>
      </c>
      <c r="G808" s="2">
        <v>509557000</v>
      </c>
      <c r="H808" s="2">
        <v>246101000</v>
      </c>
      <c r="I808" t="s">
        <v>12</v>
      </c>
      <c r="J808" t="s">
        <v>59</v>
      </c>
      <c r="K808" t="s">
        <v>60</v>
      </c>
    </row>
    <row r="809" spans="1:11" x14ac:dyDescent="0.2">
      <c r="A809">
        <v>835</v>
      </c>
      <c r="B809" t="s">
        <v>317</v>
      </c>
      <c r="C809" t="s">
        <v>11</v>
      </c>
      <c r="D809" s="1">
        <v>41637</v>
      </c>
      <c r="E809" s="2">
        <v>1421178000</v>
      </c>
      <c r="F809" s="2">
        <v>509291000</v>
      </c>
      <c r="G809" s="2">
        <v>397285000</v>
      </c>
      <c r="H809" s="2">
        <v>276743000</v>
      </c>
      <c r="I809" t="s">
        <v>12</v>
      </c>
      <c r="J809" t="s">
        <v>25</v>
      </c>
      <c r="K809" t="s">
        <v>318</v>
      </c>
    </row>
    <row r="810" spans="1:11" x14ac:dyDescent="0.2">
      <c r="A810">
        <v>836</v>
      </c>
      <c r="B810" t="s">
        <v>317</v>
      </c>
      <c r="C810" t="s">
        <v>15</v>
      </c>
      <c r="D810" s="1">
        <v>42001</v>
      </c>
      <c r="E810" s="2">
        <v>1861358000</v>
      </c>
      <c r="F810" s="2">
        <v>563648000</v>
      </c>
      <c r="G810" s="2">
        <v>471921000</v>
      </c>
      <c r="H810" s="2">
        <v>388055000</v>
      </c>
      <c r="I810" t="s">
        <v>12</v>
      </c>
      <c r="J810" t="s">
        <v>25</v>
      </c>
      <c r="K810" t="s">
        <v>318</v>
      </c>
    </row>
    <row r="811" spans="1:11" x14ac:dyDescent="0.2">
      <c r="A811">
        <v>837</v>
      </c>
      <c r="B811" t="s">
        <v>317</v>
      </c>
      <c r="C811" t="s">
        <v>16</v>
      </c>
      <c r="D811" s="1">
        <v>42372</v>
      </c>
      <c r="E811" s="2">
        <v>2219762000</v>
      </c>
      <c r="F811" s="2">
        <v>670472000</v>
      </c>
      <c r="G811" s="2">
        <v>522046000</v>
      </c>
      <c r="H811" s="2">
        <v>401527000</v>
      </c>
      <c r="I811" t="s">
        <v>12</v>
      </c>
      <c r="J811" t="s">
        <v>25</v>
      </c>
      <c r="K811" t="s">
        <v>318</v>
      </c>
    </row>
    <row r="812" spans="1:11" x14ac:dyDescent="0.2">
      <c r="A812">
        <v>838</v>
      </c>
      <c r="B812" t="s">
        <v>317</v>
      </c>
      <c r="C812" t="s">
        <v>17</v>
      </c>
      <c r="D812" s="1">
        <v>42736</v>
      </c>
      <c r="E812" s="2">
        <v>2398373000</v>
      </c>
      <c r="F812" s="2">
        <v>731925000</v>
      </c>
      <c r="G812" s="2">
        <v>584491000</v>
      </c>
      <c r="H812" s="2">
        <v>504415000</v>
      </c>
      <c r="I812" t="s">
        <v>12</v>
      </c>
      <c r="J812" t="s">
        <v>25</v>
      </c>
      <c r="K812" t="s">
        <v>318</v>
      </c>
    </row>
    <row r="813" spans="1:11" x14ac:dyDescent="0.2">
      <c r="A813">
        <v>839</v>
      </c>
      <c r="B813" t="s">
        <v>319</v>
      </c>
      <c r="C813" t="s">
        <v>11</v>
      </c>
      <c r="D813" s="1">
        <v>41636</v>
      </c>
      <c r="E813" s="2">
        <v>52708000000</v>
      </c>
      <c r="F813" s="2">
        <v>21187000000</v>
      </c>
      <c r="G813" s="2">
        <v>8088000000</v>
      </c>
      <c r="H813" s="2">
        <v>10611000000</v>
      </c>
      <c r="I813" s="2">
        <v>291000000</v>
      </c>
      <c r="J813" t="s">
        <v>22</v>
      </c>
      <c r="K813" t="s">
        <v>34</v>
      </c>
    </row>
    <row r="814" spans="1:11" x14ac:dyDescent="0.2">
      <c r="A814">
        <v>840</v>
      </c>
      <c r="B814" t="s">
        <v>319</v>
      </c>
      <c r="C814" t="s">
        <v>15</v>
      </c>
      <c r="D814" s="1">
        <v>42000</v>
      </c>
      <c r="E814" s="2">
        <v>55870000000</v>
      </c>
      <c r="F814" s="2">
        <v>20261000000</v>
      </c>
      <c r="G814" s="2">
        <v>8136000000</v>
      </c>
      <c r="H814" s="2">
        <v>11537000000</v>
      </c>
      <c r="I814" s="2">
        <v>294000000</v>
      </c>
      <c r="J814" t="s">
        <v>22</v>
      </c>
      <c r="K814" t="s">
        <v>34</v>
      </c>
    </row>
    <row r="815" spans="1:11" x14ac:dyDescent="0.2">
      <c r="A815">
        <v>841</v>
      </c>
      <c r="B815" t="s">
        <v>319</v>
      </c>
      <c r="C815" t="s">
        <v>16</v>
      </c>
      <c r="D815" s="1">
        <v>42364</v>
      </c>
      <c r="E815" s="2">
        <v>55355000000</v>
      </c>
      <c r="F815" s="2">
        <v>20676000000</v>
      </c>
      <c r="G815" s="2">
        <v>7930000000</v>
      </c>
      <c r="H815" s="2">
        <v>12128000000</v>
      </c>
      <c r="I815" s="2">
        <v>265000000</v>
      </c>
      <c r="J815" t="s">
        <v>22</v>
      </c>
      <c r="K815" t="s">
        <v>34</v>
      </c>
    </row>
    <row r="816" spans="1:11" x14ac:dyDescent="0.2">
      <c r="A816">
        <v>842</v>
      </c>
      <c r="B816" t="s">
        <v>319</v>
      </c>
      <c r="C816" t="s">
        <v>17</v>
      </c>
      <c r="D816" s="1">
        <v>42735</v>
      </c>
      <c r="E816" s="2">
        <v>59387000000</v>
      </c>
      <c r="F816" s="2">
        <v>23196000000</v>
      </c>
      <c r="G816" s="2">
        <v>8397000000</v>
      </c>
      <c r="H816" s="2">
        <v>12740000000</v>
      </c>
      <c r="I816" s="2">
        <v>294000000</v>
      </c>
      <c r="J816" t="s">
        <v>22</v>
      </c>
      <c r="K816" t="s">
        <v>34</v>
      </c>
    </row>
    <row r="817" spans="1:11" x14ac:dyDescent="0.2">
      <c r="A817">
        <v>843</v>
      </c>
      <c r="B817" t="s">
        <v>320</v>
      </c>
      <c r="C817" t="s">
        <v>11</v>
      </c>
      <c r="D817" s="1">
        <v>41486</v>
      </c>
      <c r="E817" s="2">
        <v>3946000000</v>
      </c>
      <c r="F817" s="2">
        <v>527000000</v>
      </c>
      <c r="G817" s="2">
        <v>1534000000</v>
      </c>
      <c r="H817" s="2">
        <v>647000000</v>
      </c>
      <c r="I817" s="2">
        <v>30000000</v>
      </c>
      <c r="J817" t="s">
        <v>22</v>
      </c>
      <c r="K817" t="s">
        <v>57</v>
      </c>
    </row>
    <row r="818" spans="1:11" x14ac:dyDescent="0.2">
      <c r="A818">
        <v>844</v>
      </c>
      <c r="B818" t="s">
        <v>320</v>
      </c>
      <c r="C818" t="s">
        <v>15</v>
      </c>
      <c r="D818" s="1">
        <v>41851</v>
      </c>
      <c r="E818" s="2">
        <v>4243000000</v>
      </c>
      <c r="F818" s="2">
        <v>603000000</v>
      </c>
      <c r="G818" s="2">
        <v>1601000000</v>
      </c>
      <c r="H818" s="2">
        <v>714000000</v>
      </c>
      <c r="I818" s="2">
        <v>25000000</v>
      </c>
      <c r="J818" t="s">
        <v>22</v>
      </c>
      <c r="K818" t="s">
        <v>57</v>
      </c>
    </row>
    <row r="819" spans="1:11" x14ac:dyDescent="0.2">
      <c r="A819">
        <v>845</v>
      </c>
      <c r="B819" t="s">
        <v>320</v>
      </c>
      <c r="C819" t="s">
        <v>16</v>
      </c>
      <c r="D819" s="1">
        <v>42216</v>
      </c>
      <c r="E819" s="2">
        <v>4192000000</v>
      </c>
      <c r="F819" s="2">
        <v>695000000</v>
      </c>
      <c r="G819" s="2">
        <v>1771000000</v>
      </c>
      <c r="H819" s="2">
        <v>798000000</v>
      </c>
      <c r="I819" s="2">
        <v>42000000</v>
      </c>
      <c r="J819" t="s">
        <v>22</v>
      </c>
      <c r="K819" t="s">
        <v>57</v>
      </c>
    </row>
    <row r="820" spans="1:11" x14ac:dyDescent="0.2">
      <c r="A820">
        <v>846</v>
      </c>
      <c r="B820" t="s">
        <v>320</v>
      </c>
      <c r="C820" t="s">
        <v>17</v>
      </c>
      <c r="D820" s="1">
        <v>42582</v>
      </c>
      <c r="E820" s="2">
        <v>4694000000</v>
      </c>
      <c r="F820" s="2">
        <v>730000000</v>
      </c>
      <c r="G820" s="2">
        <v>1807000000</v>
      </c>
      <c r="H820" s="2">
        <v>881000000</v>
      </c>
      <c r="I820" s="2">
        <v>34000000</v>
      </c>
      <c r="J820" t="s">
        <v>22</v>
      </c>
      <c r="K820" t="s">
        <v>57</v>
      </c>
    </row>
    <row r="821" spans="1:11" x14ac:dyDescent="0.2">
      <c r="A821">
        <v>847</v>
      </c>
      <c r="B821" t="s">
        <v>321</v>
      </c>
      <c r="C821" t="s">
        <v>11</v>
      </c>
      <c r="D821" s="1">
        <v>41274</v>
      </c>
      <c r="E821" s="2">
        <v>21852000000</v>
      </c>
      <c r="F821" s="2">
        <v>15287000000</v>
      </c>
      <c r="G821" s="2">
        <v>3303000000</v>
      </c>
      <c r="H821" t="s">
        <v>12</v>
      </c>
      <c r="I821" s="2">
        <v>1473000000</v>
      </c>
      <c r="J821" t="s">
        <v>59</v>
      </c>
      <c r="K821" t="s">
        <v>96</v>
      </c>
    </row>
    <row r="822" spans="1:11" x14ac:dyDescent="0.2">
      <c r="A822">
        <v>848</v>
      </c>
      <c r="B822" t="s">
        <v>321</v>
      </c>
      <c r="C822" t="s">
        <v>15</v>
      </c>
      <c r="D822" s="1">
        <v>41639</v>
      </c>
      <c r="E822" s="2">
        <v>23483000000</v>
      </c>
      <c r="F822" s="2">
        <v>16282000000</v>
      </c>
      <c r="G822" s="2">
        <v>3557000000</v>
      </c>
      <c r="H822" t="s">
        <v>12</v>
      </c>
      <c r="I822" s="2">
        <v>1531000000</v>
      </c>
      <c r="J822" t="s">
        <v>59</v>
      </c>
      <c r="K822" t="s">
        <v>96</v>
      </c>
    </row>
    <row r="823" spans="1:11" x14ac:dyDescent="0.2">
      <c r="A823">
        <v>849</v>
      </c>
      <c r="B823" t="s">
        <v>321</v>
      </c>
      <c r="C823" t="s">
        <v>16</v>
      </c>
      <c r="D823" s="1">
        <v>42004</v>
      </c>
      <c r="E823" s="2">
        <v>23617000000</v>
      </c>
      <c r="F823" s="2">
        <v>16254000000</v>
      </c>
      <c r="G823" s="2">
        <v>3494000000</v>
      </c>
      <c r="H823" t="s">
        <v>12</v>
      </c>
      <c r="I823" s="2">
        <v>1406000000</v>
      </c>
      <c r="J823" t="s">
        <v>59</v>
      </c>
      <c r="K823" t="s">
        <v>96</v>
      </c>
    </row>
    <row r="824" spans="1:11" x14ac:dyDescent="0.2">
      <c r="A824">
        <v>850</v>
      </c>
      <c r="B824" t="s">
        <v>321</v>
      </c>
      <c r="C824" t="s">
        <v>17</v>
      </c>
      <c r="D824" s="1">
        <v>42369</v>
      </c>
      <c r="E824" s="2">
        <v>22365000000</v>
      </c>
      <c r="F824" s="2">
        <v>15468000000</v>
      </c>
      <c r="G824" s="2">
        <v>3219000000</v>
      </c>
      <c r="H824" t="s">
        <v>12</v>
      </c>
      <c r="I824" s="2">
        <v>1294000000</v>
      </c>
      <c r="J824" t="s">
        <v>59</v>
      </c>
      <c r="K824" t="s">
        <v>96</v>
      </c>
    </row>
    <row r="825" spans="1:11" x14ac:dyDescent="0.2">
      <c r="A825">
        <v>851</v>
      </c>
      <c r="B825" t="s">
        <v>322</v>
      </c>
      <c r="C825" t="s">
        <v>11</v>
      </c>
      <c r="D825" s="1">
        <v>41274</v>
      </c>
      <c r="E825" s="2">
        <v>6956200000</v>
      </c>
      <c r="F825" t="s">
        <v>12</v>
      </c>
      <c r="G825" s="2">
        <v>6279100000</v>
      </c>
      <c r="H825" t="s">
        <v>12</v>
      </c>
      <c r="I825" t="s">
        <v>12</v>
      </c>
      <c r="J825" t="s">
        <v>19</v>
      </c>
      <c r="K825" t="s">
        <v>323</v>
      </c>
    </row>
    <row r="826" spans="1:11" x14ac:dyDescent="0.2">
      <c r="A826">
        <v>852</v>
      </c>
      <c r="B826" t="s">
        <v>322</v>
      </c>
      <c r="C826" t="s">
        <v>15</v>
      </c>
      <c r="D826" s="1">
        <v>41639</v>
      </c>
      <c r="E826" s="2">
        <v>7122300000</v>
      </c>
      <c r="F826" t="s">
        <v>12</v>
      </c>
      <c r="G826" s="2">
        <v>6463400000</v>
      </c>
      <c r="H826" t="s">
        <v>12</v>
      </c>
      <c r="I826" t="s">
        <v>12</v>
      </c>
      <c r="J826" t="s">
        <v>19</v>
      </c>
      <c r="K826" t="s">
        <v>323</v>
      </c>
    </row>
    <row r="827" spans="1:11" x14ac:dyDescent="0.2">
      <c r="A827">
        <v>853</v>
      </c>
      <c r="B827" t="s">
        <v>322</v>
      </c>
      <c r="C827" t="s">
        <v>16</v>
      </c>
      <c r="D827" s="1">
        <v>42004</v>
      </c>
      <c r="E827" s="2">
        <v>7537100000</v>
      </c>
      <c r="F827" t="s">
        <v>12</v>
      </c>
      <c r="G827" s="2">
        <v>6748500000</v>
      </c>
      <c r="H827" t="s">
        <v>12</v>
      </c>
      <c r="I827" t="s">
        <v>12</v>
      </c>
      <c r="J827" t="s">
        <v>19</v>
      </c>
      <c r="K827" t="s">
        <v>323</v>
      </c>
    </row>
    <row r="828" spans="1:11" x14ac:dyDescent="0.2">
      <c r="A828">
        <v>854</v>
      </c>
      <c r="B828" t="s">
        <v>322</v>
      </c>
      <c r="C828" t="s">
        <v>17</v>
      </c>
      <c r="D828" s="1">
        <v>42369</v>
      </c>
      <c r="E828" s="2">
        <v>7613800000</v>
      </c>
      <c r="F828" t="s">
        <v>12</v>
      </c>
      <c r="G828" s="2">
        <v>6742700000</v>
      </c>
      <c r="H828" t="s">
        <v>12</v>
      </c>
      <c r="I828" t="s">
        <v>12</v>
      </c>
      <c r="J828" t="s">
        <v>19</v>
      </c>
      <c r="K828" t="s">
        <v>323</v>
      </c>
    </row>
    <row r="829" spans="1:11" x14ac:dyDescent="0.2">
      <c r="A829">
        <v>855</v>
      </c>
      <c r="B829" t="s">
        <v>324</v>
      </c>
      <c r="C829" t="s">
        <v>11</v>
      </c>
      <c r="D829" s="1">
        <v>41274</v>
      </c>
      <c r="E829" s="2">
        <v>3003955000</v>
      </c>
      <c r="F829" s="2">
        <v>1277113000</v>
      </c>
      <c r="G829" s="2">
        <v>850371000</v>
      </c>
      <c r="H829" t="s">
        <v>12</v>
      </c>
      <c r="I829" s="2">
        <v>316344000</v>
      </c>
      <c r="J829" t="s">
        <v>52</v>
      </c>
      <c r="K829" t="s">
        <v>53</v>
      </c>
    </row>
    <row r="830" spans="1:11" x14ac:dyDescent="0.2">
      <c r="A830">
        <v>856</v>
      </c>
      <c r="B830" t="s">
        <v>324</v>
      </c>
      <c r="C830" t="s">
        <v>15</v>
      </c>
      <c r="D830" s="1">
        <v>41639</v>
      </c>
      <c r="E830" s="2">
        <v>3024623000</v>
      </c>
      <c r="F830" s="2">
        <v>1288878000</v>
      </c>
      <c r="G830" s="2">
        <v>924031000</v>
      </c>
      <c r="H830" t="s">
        <v>12</v>
      </c>
      <c r="I830" s="2">
        <v>322037000</v>
      </c>
      <c r="J830" t="s">
        <v>52</v>
      </c>
      <c r="K830" t="s">
        <v>53</v>
      </c>
    </row>
    <row r="831" spans="1:11" x14ac:dyDescent="0.2">
      <c r="A831">
        <v>857</v>
      </c>
      <c r="B831" t="s">
        <v>324</v>
      </c>
      <c r="C831" t="s">
        <v>16</v>
      </c>
      <c r="D831" s="1">
        <v>42004</v>
      </c>
      <c r="E831" s="2">
        <v>3117693000</v>
      </c>
      <c r="F831" s="2">
        <v>1344636000</v>
      </c>
      <c r="G831" s="2">
        <v>869572000</v>
      </c>
      <c r="H831" t="s">
        <v>12</v>
      </c>
      <c r="I831" s="2">
        <v>353143000</v>
      </c>
      <c r="J831" t="s">
        <v>52</v>
      </c>
      <c r="K831" t="s">
        <v>53</v>
      </c>
    </row>
    <row r="832" spans="1:11" x14ac:dyDescent="0.2">
      <c r="A832">
        <v>858</v>
      </c>
      <c r="B832" t="s">
        <v>324</v>
      </c>
      <c r="C832" t="s">
        <v>17</v>
      </c>
      <c r="D832" s="1">
        <v>42369</v>
      </c>
      <c r="E832" s="2">
        <v>3007976000</v>
      </c>
      <c r="F832" s="2">
        <v>1290025000</v>
      </c>
      <c r="G832" s="2">
        <v>844960000</v>
      </c>
      <c r="H832" t="s">
        <v>12</v>
      </c>
      <c r="I832" s="2">
        <v>345464000</v>
      </c>
      <c r="J832" t="s">
        <v>52</v>
      </c>
      <c r="K832" t="s">
        <v>53</v>
      </c>
    </row>
    <row r="833" spans="1:11" x14ac:dyDescent="0.2">
      <c r="A833">
        <v>859</v>
      </c>
      <c r="B833" t="s">
        <v>325</v>
      </c>
      <c r="C833" t="s">
        <v>11</v>
      </c>
      <c r="D833" s="1">
        <v>41639</v>
      </c>
      <c r="E833" s="2">
        <v>2265100000</v>
      </c>
      <c r="F833" s="2">
        <v>670900000</v>
      </c>
      <c r="G833" s="2">
        <v>574000000</v>
      </c>
      <c r="H833" s="2">
        <v>167700000</v>
      </c>
      <c r="I833" t="s">
        <v>12</v>
      </c>
      <c r="J833" t="s">
        <v>25</v>
      </c>
      <c r="K833" t="s">
        <v>30</v>
      </c>
    </row>
    <row r="834" spans="1:11" x14ac:dyDescent="0.2">
      <c r="A834">
        <v>860</v>
      </c>
      <c r="B834" t="s">
        <v>325</v>
      </c>
      <c r="C834" t="s">
        <v>15</v>
      </c>
      <c r="D834" s="1">
        <v>42004</v>
      </c>
      <c r="E834" s="2">
        <v>2131700000</v>
      </c>
      <c r="F834" s="2">
        <v>717900000</v>
      </c>
      <c r="G834" s="2">
        <v>691000000</v>
      </c>
      <c r="H834" s="2">
        <v>178000000</v>
      </c>
      <c r="I834" t="s">
        <v>12</v>
      </c>
      <c r="J834" t="s">
        <v>25</v>
      </c>
      <c r="K834" t="s">
        <v>30</v>
      </c>
    </row>
    <row r="835" spans="1:11" x14ac:dyDescent="0.2">
      <c r="A835">
        <v>861</v>
      </c>
      <c r="B835" t="s">
        <v>325</v>
      </c>
      <c r="C835" t="s">
        <v>16</v>
      </c>
      <c r="D835" s="1">
        <v>42369</v>
      </c>
      <c r="E835" s="2">
        <v>2384400000</v>
      </c>
      <c r="F835" s="2">
        <v>806500000</v>
      </c>
      <c r="G835" s="2">
        <v>640500000</v>
      </c>
      <c r="H835" s="2">
        <v>197400000</v>
      </c>
      <c r="I835" t="s">
        <v>12</v>
      </c>
      <c r="J835" t="s">
        <v>25</v>
      </c>
      <c r="K835" t="s">
        <v>30</v>
      </c>
    </row>
    <row r="836" spans="1:11" x14ac:dyDescent="0.2">
      <c r="A836">
        <v>862</v>
      </c>
      <c r="B836" t="s">
        <v>325</v>
      </c>
      <c r="C836" t="s">
        <v>17</v>
      </c>
      <c r="D836" s="1">
        <v>42735</v>
      </c>
      <c r="E836" s="2">
        <v>2704400000</v>
      </c>
      <c r="F836" s="2">
        <v>814300000</v>
      </c>
      <c r="G836" s="2">
        <v>705300000</v>
      </c>
      <c r="H836" s="2">
        <v>239600000</v>
      </c>
      <c r="I836" t="s">
        <v>12</v>
      </c>
      <c r="J836" t="s">
        <v>25</v>
      </c>
      <c r="K836" t="s">
        <v>30</v>
      </c>
    </row>
    <row r="837" spans="1:11" x14ac:dyDescent="0.2">
      <c r="A837">
        <v>863</v>
      </c>
      <c r="B837" t="s">
        <v>326</v>
      </c>
      <c r="C837" t="s">
        <v>11</v>
      </c>
      <c r="D837" s="1">
        <v>41639</v>
      </c>
      <c r="E837" s="2">
        <v>14135000000</v>
      </c>
      <c r="F837" s="2">
        <v>8554000000</v>
      </c>
      <c r="G837" s="2">
        <v>2815000000</v>
      </c>
      <c r="H837" t="s">
        <v>12</v>
      </c>
      <c r="I837" s="2">
        <v>250000000</v>
      </c>
      <c r="J837" t="s">
        <v>13</v>
      </c>
      <c r="K837" t="s">
        <v>157</v>
      </c>
    </row>
    <row r="838" spans="1:11" x14ac:dyDescent="0.2">
      <c r="A838">
        <v>864</v>
      </c>
      <c r="B838" t="s">
        <v>326</v>
      </c>
      <c r="C838" t="s">
        <v>15</v>
      </c>
      <c r="D838" s="1">
        <v>42004</v>
      </c>
      <c r="E838" s="2">
        <v>14484000000</v>
      </c>
      <c r="F838" s="2">
        <v>8673000000</v>
      </c>
      <c r="G838" s="2">
        <v>2678000000</v>
      </c>
      <c r="H838" t="s">
        <v>12</v>
      </c>
      <c r="I838" s="2">
        <v>245000000</v>
      </c>
      <c r="J838" t="s">
        <v>13</v>
      </c>
      <c r="K838" t="s">
        <v>157</v>
      </c>
    </row>
    <row r="839" spans="1:11" x14ac:dyDescent="0.2">
      <c r="A839">
        <v>865</v>
      </c>
      <c r="B839" t="s">
        <v>326</v>
      </c>
      <c r="C839" t="s">
        <v>16</v>
      </c>
      <c r="D839" s="1">
        <v>42369</v>
      </c>
      <c r="E839" s="2">
        <v>13405000000</v>
      </c>
      <c r="F839" s="2">
        <v>7888000000</v>
      </c>
      <c r="G839" s="2">
        <v>2417000000</v>
      </c>
      <c r="H839" t="s">
        <v>12</v>
      </c>
      <c r="I839" s="2">
        <v>233000000</v>
      </c>
      <c r="J839" t="s">
        <v>13</v>
      </c>
      <c r="K839" t="s">
        <v>157</v>
      </c>
    </row>
    <row r="840" spans="1:11" x14ac:dyDescent="0.2">
      <c r="A840">
        <v>866</v>
      </c>
      <c r="B840" t="s">
        <v>326</v>
      </c>
      <c r="C840" t="s">
        <v>17</v>
      </c>
      <c r="D840" s="1">
        <v>42735</v>
      </c>
      <c r="E840" s="2">
        <v>13599000000</v>
      </c>
      <c r="F840" s="2">
        <v>7896000000</v>
      </c>
      <c r="G840" s="2">
        <v>2415000000</v>
      </c>
      <c r="H840" t="s">
        <v>12</v>
      </c>
      <c r="I840" s="2">
        <v>224000000</v>
      </c>
      <c r="J840" t="s">
        <v>13</v>
      </c>
      <c r="K840" t="s">
        <v>157</v>
      </c>
    </row>
    <row r="841" spans="1:11" x14ac:dyDescent="0.2">
      <c r="A841">
        <v>867</v>
      </c>
      <c r="B841" t="s">
        <v>327</v>
      </c>
      <c r="C841" t="s">
        <v>11</v>
      </c>
      <c r="D841" s="1">
        <v>41274</v>
      </c>
      <c r="E841" s="2">
        <v>4050400000</v>
      </c>
      <c r="F841" t="s">
        <v>12</v>
      </c>
      <c r="G841" s="2">
        <v>3207800000</v>
      </c>
      <c r="H841" t="s">
        <v>12</v>
      </c>
      <c r="I841" t="s">
        <v>12</v>
      </c>
      <c r="J841" t="s">
        <v>47</v>
      </c>
      <c r="K841" t="s">
        <v>73</v>
      </c>
    </row>
    <row r="842" spans="1:11" x14ac:dyDescent="0.2">
      <c r="A842">
        <v>868</v>
      </c>
      <c r="B842" t="s">
        <v>327</v>
      </c>
      <c r="C842" t="s">
        <v>15</v>
      </c>
      <c r="D842" s="1">
        <v>41639</v>
      </c>
      <c r="E842" s="2">
        <v>4644600000</v>
      </c>
      <c r="F842" t="s">
        <v>12</v>
      </c>
      <c r="G842" s="2">
        <v>3524400000</v>
      </c>
      <c r="H842" t="s">
        <v>12</v>
      </c>
      <c r="I842" t="s">
        <v>12</v>
      </c>
      <c r="J842" t="s">
        <v>47</v>
      </c>
      <c r="K842" t="s">
        <v>73</v>
      </c>
    </row>
    <row r="843" spans="1:11" x14ac:dyDescent="0.2">
      <c r="A843">
        <v>869</v>
      </c>
      <c r="B843" t="s">
        <v>327</v>
      </c>
      <c r="C843" t="s">
        <v>16</v>
      </c>
      <c r="D843" s="1">
        <v>42004</v>
      </c>
      <c r="E843" s="2">
        <v>5147100000</v>
      </c>
      <c r="F843" t="s">
        <v>12</v>
      </c>
      <c r="G843" s="2">
        <v>3870200000</v>
      </c>
      <c r="H843" t="s">
        <v>12</v>
      </c>
      <c r="I843" t="s">
        <v>12</v>
      </c>
      <c r="J843" t="s">
        <v>47</v>
      </c>
      <c r="K843" t="s">
        <v>73</v>
      </c>
    </row>
    <row r="844" spans="1:11" x14ac:dyDescent="0.2">
      <c r="A844">
        <v>870</v>
      </c>
      <c r="B844" t="s">
        <v>327</v>
      </c>
      <c r="C844" t="s">
        <v>17</v>
      </c>
      <c r="D844" s="1">
        <v>42369</v>
      </c>
      <c r="E844" s="2">
        <v>5122900000</v>
      </c>
      <c r="F844" t="s">
        <v>12</v>
      </c>
      <c r="G844" s="2">
        <v>3764500000</v>
      </c>
      <c r="H844" t="s">
        <v>12</v>
      </c>
      <c r="I844" t="s">
        <v>12</v>
      </c>
      <c r="J844" t="s">
        <v>47</v>
      </c>
      <c r="K844" t="s">
        <v>73</v>
      </c>
    </row>
    <row r="845" spans="1:11" x14ac:dyDescent="0.2">
      <c r="A845">
        <v>871</v>
      </c>
      <c r="B845" t="s">
        <v>328</v>
      </c>
      <c r="C845" t="s">
        <v>11</v>
      </c>
      <c r="D845" s="1">
        <v>41274</v>
      </c>
      <c r="E845" s="2">
        <v>5054980000</v>
      </c>
      <c r="F845" s="2">
        <v>3230857000</v>
      </c>
      <c r="G845" s="2">
        <v>1064757000</v>
      </c>
      <c r="H845" t="s">
        <v>12</v>
      </c>
      <c r="I845" s="2">
        <v>229166000</v>
      </c>
      <c r="J845" t="s">
        <v>13</v>
      </c>
      <c r="K845" t="s">
        <v>329</v>
      </c>
    </row>
    <row r="846" spans="1:11" x14ac:dyDescent="0.2">
      <c r="A846">
        <v>872</v>
      </c>
      <c r="B846" t="s">
        <v>328</v>
      </c>
      <c r="C846" t="s">
        <v>15</v>
      </c>
      <c r="D846" s="1">
        <v>41639</v>
      </c>
      <c r="E846" s="2">
        <v>5584571000</v>
      </c>
      <c r="F846" s="2">
        <v>3570801000</v>
      </c>
      <c r="G846" s="2">
        <v>1183682000</v>
      </c>
      <c r="H846" t="s">
        <v>12</v>
      </c>
      <c r="I846" s="2">
        <v>253380000</v>
      </c>
      <c r="J846" t="s">
        <v>13</v>
      </c>
      <c r="K846" t="s">
        <v>329</v>
      </c>
    </row>
    <row r="847" spans="1:11" x14ac:dyDescent="0.2">
      <c r="A847">
        <v>873</v>
      </c>
      <c r="B847" t="s">
        <v>328</v>
      </c>
      <c r="C847" t="s">
        <v>16</v>
      </c>
      <c r="D847" s="1">
        <v>42004</v>
      </c>
      <c r="E847" s="2">
        <v>6165441000</v>
      </c>
      <c r="F847" s="2">
        <v>3898403000</v>
      </c>
      <c r="G847" s="2">
        <v>1341000000</v>
      </c>
      <c r="H847" t="s">
        <v>12</v>
      </c>
      <c r="I847" s="2">
        <v>294496000</v>
      </c>
      <c r="J847" t="s">
        <v>13</v>
      </c>
      <c r="K847" t="s">
        <v>329</v>
      </c>
    </row>
    <row r="848" spans="1:11" x14ac:dyDescent="0.2">
      <c r="A848">
        <v>874</v>
      </c>
      <c r="B848" t="s">
        <v>328</v>
      </c>
      <c r="C848" t="s">
        <v>17</v>
      </c>
      <c r="D848" s="1">
        <v>42369</v>
      </c>
      <c r="E848" s="2">
        <v>6187646000</v>
      </c>
      <c r="F848" s="2">
        <v>3665578000</v>
      </c>
      <c r="G848" s="2">
        <v>1466761000</v>
      </c>
      <c r="H848" t="s">
        <v>12</v>
      </c>
      <c r="I848" s="2">
        <v>339613000</v>
      </c>
      <c r="J848" t="s">
        <v>13</v>
      </c>
      <c r="K848" t="s">
        <v>329</v>
      </c>
    </row>
    <row r="849" spans="1:11" x14ac:dyDescent="0.2">
      <c r="A849">
        <v>875</v>
      </c>
      <c r="B849" t="s">
        <v>330</v>
      </c>
      <c r="C849" t="s">
        <v>11</v>
      </c>
      <c r="D849" s="1">
        <v>41544</v>
      </c>
      <c r="E849" s="2">
        <v>11818376000</v>
      </c>
      <c r="F849" s="2">
        <v>9976057000</v>
      </c>
      <c r="G849" s="2">
        <v>1173340000</v>
      </c>
      <c r="H849" t="s">
        <v>12</v>
      </c>
      <c r="I849" t="s">
        <v>12</v>
      </c>
      <c r="J849" t="s">
        <v>13</v>
      </c>
      <c r="K849" t="s">
        <v>164</v>
      </c>
    </row>
    <row r="850" spans="1:11" x14ac:dyDescent="0.2">
      <c r="A850">
        <v>876</v>
      </c>
      <c r="B850" t="s">
        <v>330</v>
      </c>
      <c r="C850" t="s">
        <v>15</v>
      </c>
      <c r="D850" s="1">
        <v>41908</v>
      </c>
      <c r="E850" s="2">
        <v>12695157000</v>
      </c>
      <c r="F850" s="2">
        <v>10621373000</v>
      </c>
      <c r="G850" s="2">
        <v>1545716000</v>
      </c>
      <c r="H850" t="s">
        <v>12</v>
      </c>
      <c r="I850" t="s">
        <v>12</v>
      </c>
      <c r="J850" t="s">
        <v>13</v>
      </c>
      <c r="K850" t="s">
        <v>164</v>
      </c>
    </row>
    <row r="851" spans="1:11" x14ac:dyDescent="0.2">
      <c r="A851">
        <v>877</v>
      </c>
      <c r="B851" t="s">
        <v>330</v>
      </c>
      <c r="C851" t="s">
        <v>16</v>
      </c>
      <c r="D851" s="1">
        <v>42279</v>
      </c>
      <c r="E851" s="2">
        <v>12114832000</v>
      </c>
      <c r="F851" s="2">
        <v>10146494000</v>
      </c>
      <c r="G851" s="2">
        <v>1522811000</v>
      </c>
      <c r="H851" t="s">
        <v>12</v>
      </c>
      <c r="I851" t="s">
        <v>12</v>
      </c>
      <c r="J851" t="s">
        <v>13</v>
      </c>
      <c r="K851" t="s">
        <v>164</v>
      </c>
    </row>
    <row r="852" spans="1:11" x14ac:dyDescent="0.2">
      <c r="A852">
        <v>878</v>
      </c>
      <c r="B852" t="s">
        <v>330</v>
      </c>
      <c r="C852" t="s">
        <v>17</v>
      </c>
      <c r="D852" s="1">
        <v>42643</v>
      </c>
      <c r="E852" s="2">
        <v>10964157000</v>
      </c>
      <c r="F852" s="2">
        <v>9196326000</v>
      </c>
      <c r="G852" s="2">
        <v>1429233000</v>
      </c>
      <c r="H852" t="s">
        <v>12</v>
      </c>
      <c r="I852" t="s">
        <v>12</v>
      </c>
      <c r="J852" t="s">
        <v>13</v>
      </c>
      <c r="K852" t="s">
        <v>164</v>
      </c>
    </row>
    <row r="853" spans="1:11" x14ac:dyDescent="0.2">
      <c r="A853">
        <v>879</v>
      </c>
      <c r="B853" t="s">
        <v>331</v>
      </c>
      <c r="C853" t="s">
        <v>11</v>
      </c>
      <c r="D853" s="1">
        <v>41274</v>
      </c>
      <c r="E853" s="2">
        <v>4365400000</v>
      </c>
      <c r="F853" s="2">
        <v>1656600000</v>
      </c>
      <c r="G853" s="2">
        <v>1252300000</v>
      </c>
      <c r="H853" s="2">
        <v>1101600000</v>
      </c>
      <c r="I853" t="s">
        <v>12</v>
      </c>
      <c r="J853" t="s">
        <v>22</v>
      </c>
      <c r="K853" t="s">
        <v>174</v>
      </c>
    </row>
    <row r="854" spans="1:11" x14ac:dyDescent="0.2">
      <c r="A854">
        <v>880</v>
      </c>
      <c r="B854" t="s">
        <v>331</v>
      </c>
      <c r="C854" t="s">
        <v>15</v>
      </c>
      <c r="D854" s="1">
        <v>41639</v>
      </c>
      <c r="E854" s="2">
        <v>4669100000</v>
      </c>
      <c r="F854" s="2">
        <v>1727700000</v>
      </c>
      <c r="G854" s="2">
        <v>1293200000</v>
      </c>
      <c r="H854" s="2">
        <v>1043200000</v>
      </c>
      <c r="I854" t="s">
        <v>12</v>
      </c>
      <c r="J854" t="s">
        <v>22</v>
      </c>
      <c r="K854" t="s">
        <v>174</v>
      </c>
    </row>
    <row r="855" spans="1:11" x14ac:dyDescent="0.2">
      <c r="A855">
        <v>881</v>
      </c>
      <c r="B855" t="s">
        <v>331</v>
      </c>
      <c r="C855" t="s">
        <v>16</v>
      </c>
      <c r="D855" s="1">
        <v>42004</v>
      </c>
      <c r="E855" s="2">
        <v>4627100000</v>
      </c>
      <c r="F855" s="2">
        <v>1768900000</v>
      </c>
      <c r="G855" s="2">
        <v>1254700000</v>
      </c>
      <c r="H855" s="2">
        <v>1006200000</v>
      </c>
      <c r="I855" t="s">
        <v>12</v>
      </c>
      <c r="J855" t="s">
        <v>22</v>
      </c>
      <c r="K855" t="s">
        <v>174</v>
      </c>
    </row>
    <row r="856" spans="1:11" x14ac:dyDescent="0.2">
      <c r="A856">
        <v>882</v>
      </c>
      <c r="B856" t="s">
        <v>331</v>
      </c>
      <c r="C856" t="s">
        <v>17</v>
      </c>
      <c r="D856" s="1">
        <v>42369</v>
      </c>
      <c r="E856" s="2">
        <v>4857800000</v>
      </c>
      <c r="F856" s="2">
        <v>1779200000</v>
      </c>
      <c r="G856" s="2">
        <v>1172700000</v>
      </c>
      <c r="H856" s="2">
        <v>994500000</v>
      </c>
      <c r="I856" t="s">
        <v>12</v>
      </c>
      <c r="J856" t="s">
        <v>22</v>
      </c>
      <c r="K856" t="s">
        <v>174</v>
      </c>
    </row>
    <row r="857" spans="1:11" x14ac:dyDescent="0.2">
      <c r="A857">
        <v>883</v>
      </c>
      <c r="B857" t="s">
        <v>332</v>
      </c>
      <c r="C857" t="s">
        <v>11</v>
      </c>
      <c r="D857" s="1">
        <v>41274</v>
      </c>
      <c r="E857" s="2">
        <v>93646000000</v>
      </c>
      <c r="F857" t="s">
        <v>12</v>
      </c>
      <c r="G857" s="2">
        <v>64729000000</v>
      </c>
      <c r="H857" t="s">
        <v>12</v>
      </c>
      <c r="I857" s="2">
        <v>3385000000</v>
      </c>
      <c r="J857" t="s">
        <v>47</v>
      </c>
      <c r="K857" t="s">
        <v>105</v>
      </c>
    </row>
    <row r="858" spans="1:11" x14ac:dyDescent="0.2">
      <c r="A858">
        <v>884</v>
      </c>
      <c r="B858" t="s">
        <v>332</v>
      </c>
      <c r="C858" t="s">
        <v>15</v>
      </c>
      <c r="D858" s="1">
        <v>41639</v>
      </c>
      <c r="E858" s="2">
        <v>97142000000</v>
      </c>
      <c r="F858" t="s">
        <v>12</v>
      </c>
      <c r="G858" s="2">
        <v>70467000000</v>
      </c>
      <c r="H858" t="s">
        <v>12</v>
      </c>
      <c r="I858" s="2">
        <v>225000000</v>
      </c>
      <c r="J858" t="s">
        <v>47</v>
      </c>
      <c r="K858" t="s">
        <v>105</v>
      </c>
    </row>
    <row r="859" spans="1:11" x14ac:dyDescent="0.2">
      <c r="A859">
        <v>885</v>
      </c>
      <c r="B859" t="s">
        <v>332</v>
      </c>
      <c r="C859" t="s">
        <v>16</v>
      </c>
      <c r="D859" s="1">
        <v>42004</v>
      </c>
      <c r="E859" s="2">
        <v>91973000000</v>
      </c>
      <c r="F859" t="s">
        <v>12</v>
      </c>
      <c r="G859" s="2">
        <v>61274000000</v>
      </c>
      <c r="H859" t="s">
        <v>12</v>
      </c>
      <c r="I859" s="2">
        <v>3139000000</v>
      </c>
      <c r="J859" t="s">
        <v>47</v>
      </c>
      <c r="K859" t="s">
        <v>105</v>
      </c>
    </row>
    <row r="860" spans="1:11" x14ac:dyDescent="0.2">
      <c r="A860">
        <v>886</v>
      </c>
      <c r="B860" t="s">
        <v>332</v>
      </c>
      <c r="C860" t="s">
        <v>17</v>
      </c>
      <c r="D860" s="1">
        <v>42369</v>
      </c>
      <c r="E860" s="2">
        <v>89716000000</v>
      </c>
      <c r="F860" t="s">
        <v>12</v>
      </c>
      <c r="G860" s="2">
        <v>59014000000</v>
      </c>
      <c r="H860" t="s">
        <v>12</v>
      </c>
      <c r="I860" s="2">
        <v>3827000000</v>
      </c>
      <c r="J860" t="s">
        <v>47</v>
      </c>
      <c r="K860" t="s">
        <v>105</v>
      </c>
    </row>
    <row r="861" spans="1:11" x14ac:dyDescent="0.2">
      <c r="A861">
        <v>887</v>
      </c>
      <c r="B861" t="s">
        <v>333</v>
      </c>
      <c r="C861" t="s">
        <v>11</v>
      </c>
      <c r="D861" s="1">
        <v>41307</v>
      </c>
      <c r="E861" s="2">
        <v>12134000000</v>
      </c>
      <c r="F861" s="2">
        <v>7432000000</v>
      </c>
      <c r="G861" s="2">
        <v>3357000000</v>
      </c>
      <c r="H861" t="s">
        <v>12</v>
      </c>
      <c r="I861" t="s">
        <v>12</v>
      </c>
      <c r="J861" t="s">
        <v>19</v>
      </c>
      <c r="K861" t="s">
        <v>334</v>
      </c>
    </row>
    <row r="862" spans="1:11" x14ac:dyDescent="0.2">
      <c r="A862">
        <v>888</v>
      </c>
      <c r="B862" t="s">
        <v>333</v>
      </c>
      <c r="C862" t="s">
        <v>15</v>
      </c>
      <c r="D862" s="1">
        <v>41671</v>
      </c>
      <c r="E862" s="2">
        <v>12540000000</v>
      </c>
      <c r="F862" s="2">
        <v>7737000000</v>
      </c>
      <c r="G862" s="2">
        <v>3453000000</v>
      </c>
      <c r="H862" t="s">
        <v>12</v>
      </c>
      <c r="I862" t="s">
        <v>12</v>
      </c>
      <c r="J862" t="s">
        <v>19</v>
      </c>
      <c r="K862" t="s">
        <v>334</v>
      </c>
    </row>
    <row r="863" spans="1:11" x14ac:dyDescent="0.2">
      <c r="A863">
        <v>889</v>
      </c>
      <c r="B863" t="s">
        <v>333</v>
      </c>
      <c r="C863" t="s">
        <v>16</v>
      </c>
      <c r="D863" s="1">
        <v>42035</v>
      </c>
      <c r="E863" s="2">
        <v>13506000000</v>
      </c>
      <c r="F863" s="2">
        <v>8406000000</v>
      </c>
      <c r="G863" s="2">
        <v>3777000000</v>
      </c>
      <c r="H863" t="s">
        <v>12</v>
      </c>
      <c r="I863" t="s">
        <v>12</v>
      </c>
      <c r="J863" t="s">
        <v>19</v>
      </c>
      <c r="K863" t="s">
        <v>334</v>
      </c>
    </row>
    <row r="864" spans="1:11" x14ac:dyDescent="0.2">
      <c r="A864">
        <v>890</v>
      </c>
      <c r="B864" t="s">
        <v>333</v>
      </c>
      <c r="C864" t="s">
        <v>17</v>
      </c>
      <c r="D864" s="1">
        <v>42399</v>
      </c>
      <c r="E864" s="2">
        <v>14437000000</v>
      </c>
      <c r="F864" s="2">
        <v>9168000000</v>
      </c>
      <c r="G864" s="2">
        <v>4168000000</v>
      </c>
      <c r="H864" t="s">
        <v>12</v>
      </c>
      <c r="I864" t="s">
        <v>12</v>
      </c>
      <c r="J864" t="s">
        <v>19</v>
      </c>
      <c r="K864" t="s">
        <v>334</v>
      </c>
    </row>
    <row r="865" spans="1:11" x14ac:dyDescent="0.2">
      <c r="A865">
        <v>891</v>
      </c>
      <c r="B865" t="s">
        <v>335</v>
      </c>
      <c r="C865" t="s">
        <v>11</v>
      </c>
      <c r="D865" s="1">
        <v>41272</v>
      </c>
      <c r="E865" s="2">
        <v>14197000000</v>
      </c>
      <c r="F865" s="2">
        <v>8763000000</v>
      </c>
      <c r="G865" s="2">
        <v>3872000000</v>
      </c>
      <c r="H865" t="s">
        <v>12</v>
      </c>
      <c r="I865" t="s">
        <v>12</v>
      </c>
      <c r="J865" t="s">
        <v>36</v>
      </c>
      <c r="K865" t="s">
        <v>124</v>
      </c>
    </row>
    <row r="866" spans="1:11" x14ac:dyDescent="0.2">
      <c r="A866">
        <v>892</v>
      </c>
      <c r="B866" t="s">
        <v>335</v>
      </c>
      <c r="C866" t="s">
        <v>15</v>
      </c>
      <c r="D866" s="1">
        <v>41636</v>
      </c>
      <c r="E866" s="2">
        <v>14792000000</v>
      </c>
      <c r="F866" s="2">
        <v>8689000000</v>
      </c>
      <c r="G866" s="2">
        <v>3266000000</v>
      </c>
      <c r="H866" t="s">
        <v>12</v>
      </c>
      <c r="I866" t="s">
        <v>12</v>
      </c>
      <c r="J866" t="s">
        <v>36</v>
      </c>
      <c r="K866" t="s">
        <v>124</v>
      </c>
    </row>
    <row r="867" spans="1:11" x14ac:dyDescent="0.2">
      <c r="A867">
        <v>893</v>
      </c>
      <c r="B867" t="s">
        <v>335</v>
      </c>
      <c r="C867" t="s">
        <v>16</v>
      </c>
      <c r="D867" s="1">
        <v>42007</v>
      </c>
      <c r="E867" s="2">
        <v>14580000000</v>
      </c>
      <c r="F867" s="2">
        <v>9517000000</v>
      </c>
      <c r="G867" s="2">
        <v>4039000000</v>
      </c>
      <c r="H867" t="s">
        <v>12</v>
      </c>
      <c r="I867" t="s">
        <v>12</v>
      </c>
      <c r="J867" t="s">
        <v>36</v>
      </c>
      <c r="K867" t="s">
        <v>124</v>
      </c>
    </row>
    <row r="868" spans="1:11" x14ac:dyDescent="0.2">
      <c r="A868">
        <v>894</v>
      </c>
      <c r="B868" t="s">
        <v>335</v>
      </c>
      <c r="C868" t="s">
        <v>17</v>
      </c>
      <c r="D868" s="1">
        <v>42371</v>
      </c>
      <c r="E868" s="2">
        <v>13525000000</v>
      </c>
      <c r="F868" s="2">
        <v>8844000000</v>
      </c>
      <c r="G868" s="2">
        <v>3590000000</v>
      </c>
      <c r="H868" t="s">
        <v>12</v>
      </c>
      <c r="I868" t="s">
        <v>12</v>
      </c>
      <c r="J868" t="s">
        <v>36</v>
      </c>
      <c r="K868" t="s">
        <v>124</v>
      </c>
    </row>
    <row r="869" spans="1:11" x14ac:dyDescent="0.2">
      <c r="A869">
        <v>895</v>
      </c>
      <c r="B869" t="s">
        <v>336</v>
      </c>
      <c r="C869" t="s">
        <v>11</v>
      </c>
      <c r="D869" s="1">
        <v>41547</v>
      </c>
      <c r="E869" s="2">
        <v>1287577000</v>
      </c>
      <c r="F869" s="2">
        <v>1073447000</v>
      </c>
      <c r="G869" s="2">
        <v>174085000</v>
      </c>
      <c r="H869" t="s">
        <v>12</v>
      </c>
      <c r="I869" s="2">
        <v>12784000</v>
      </c>
      <c r="J869" t="s">
        <v>47</v>
      </c>
      <c r="K869" t="s">
        <v>105</v>
      </c>
    </row>
    <row r="870" spans="1:11" x14ac:dyDescent="0.2">
      <c r="A870">
        <v>896</v>
      </c>
      <c r="B870" t="s">
        <v>336</v>
      </c>
      <c r="C870" t="s">
        <v>15</v>
      </c>
      <c r="D870" s="1">
        <v>41912</v>
      </c>
      <c r="E870" s="2">
        <v>1463767000</v>
      </c>
      <c r="F870" s="2">
        <v>1200308000</v>
      </c>
      <c r="G870" s="2">
        <v>194491000</v>
      </c>
      <c r="H870" t="s">
        <v>12</v>
      </c>
      <c r="I870" s="2">
        <v>13279000</v>
      </c>
      <c r="J870" t="s">
        <v>47</v>
      </c>
      <c r="K870" t="s">
        <v>105</v>
      </c>
    </row>
    <row r="871" spans="1:11" x14ac:dyDescent="0.2">
      <c r="A871">
        <v>897</v>
      </c>
      <c r="B871" t="s">
        <v>336</v>
      </c>
      <c r="C871" t="s">
        <v>16</v>
      </c>
      <c r="D871" s="1">
        <v>42277</v>
      </c>
      <c r="E871" s="2">
        <v>1627413000</v>
      </c>
      <c r="F871" s="2">
        <v>1354969000</v>
      </c>
      <c r="G871" s="2">
        <v>207519000</v>
      </c>
      <c r="H871" t="s">
        <v>12</v>
      </c>
      <c r="I871" s="2">
        <v>13338000</v>
      </c>
      <c r="J871" t="s">
        <v>47</v>
      </c>
      <c r="K871" t="s">
        <v>105</v>
      </c>
    </row>
    <row r="872" spans="1:11" x14ac:dyDescent="0.2">
      <c r="A872">
        <v>898</v>
      </c>
      <c r="B872" t="s">
        <v>336</v>
      </c>
      <c r="C872" t="s">
        <v>17</v>
      </c>
      <c r="D872" s="1">
        <v>42643</v>
      </c>
      <c r="E872" s="2">
        <v>1822114000</v>
      </c>
      <c r="F872" s="2">
        <v>1524907000</v>
      </c>
      <c r="G872" s="2">
        <v>224088000</v>
      </c>
      <c r="H872" t="s">
        <v>12</v>
      </c>
      <c r="I872" s="2">
        <v>13794000</v>
      </c>
      <c r="J872" t="s">
        <v>47</v>
      </c>
      <c r="K872" t="s">
        <v>105</v>
      </c>
    </row>
    <row r="873" spans="1:11" x14ac:dyDescent="0.2">
      <c r="A873">
        <v>899</v>
      </c>
      <c r="B873" t="s">
        <v>337</v>
      </c>
      <c r="C873" t="s">
        <v>11</v>
      </c>
      <c r="D873" s="1">
        <v>41274</v>
      </c>
      <c r="E873" s="2">
        <v>793373000</v>
      </c>
      <c r="F873" s="2">
        <v>206974000</v>
      </c>
      <c r="G873" s="2">
        <v>123524000</v>
      </c>
      <c r="H873" t="s">
        <v>12</v>
      </c>
      <c r="I873" s="2">
        <v>214827000</v>
      </c>
      <c r="J873" t="s">
        <v>52</v>
      </c>
      <c r="K873" t="s">
        <v>53</v>
      </c>
    </row>
    <row r="874" spans="1:11" x14ac:dyDescent="0.2">
      <c r="A874">
        <v>900</v>
      </c>
      <c r="B874" t="s">
        <v>337</v>
      </c>
      <c r="C874" t="s">
        <v>15</v>
      </c>
      <c r="D874" s="1">
        <v>41639</v>
      </c>
      <c r="E874" s="2">
        <v>861527000</v>
      </c>
      <c r="F874" s="2">
        <v>221498000</v>
      </c>
      <c r="G874" s="2">
        <v>127470000</v>
      </c>
      <c r="H874" t="s">
        <v>12</v>
      </c>
      <c r="I874" s="2">
        <v>224713000</v>
      </c>
      <c r="J874" t="s">
        <v>52</v>
      </c>
      <c r="K874" t="s">
        <v>53</v>
      </c>
    </row>
    <row r="875" spans="1:11" x14ac:dyDescent="0.2">
      <c r="A875">
        <v>901</v>
      </c>
      <c r="B875" t="s">
        <v>337</v>
      </c>
      <c r="C875" t="s">
        <v>16</v>
      </c>
      <c r="D875" s="1">
        <v>42004</v>
      </c>
      <c r="E875" s="2">
        <v>993897000</v>
      </c>
      <c r="F875" s="2">
        <v>258617000</v>
      </c>
      <c r="G875" s="2">
        <v>122201000</v>
      </c>
      <c r="H875" t="s">
        <v>12</v>
      </c>
      <c r="I875" s="2">
        <v>258074000</v>
      </c>
      <c r="J875" t="s">
        <v>52</v>
      </c>
      <c r="K875" t="s">
        <v>53</v>
      </c>
    </row>
    <row r="876" spans="1:11" x14ac:dyDescent="0.2">
      <c r="A876">
        <v>902</v>
      </c>
      <c r="B876" t="s">
        <v>337</v>
      </c>
      <c r="C876" t="s">
        <v>17</v>
      </c>
      <c r="D876" s="1">
        <v>42369</v>
      </c>
      <c r="E876" s="2">
        <v>1166769000</v>
      </c>
      <c r="F876" s="2">
        <v>304477000</v>
      </c>
      <c r="G876" s="2">
        <v>122735000</v>
      </c>
      <c r="H876" t="s">
        <v>12</v>
      </c>
      <c r="I876" s="2">
        <v>344527000</v>
      </c>
      <c r="J876" t="s">
        <v>52</v>
      </c>
      <c r="K876" t="s">
        <v>53</v>
      </c>
    </row>
    <row r="877" spans="1:11" x14ac:dyDescent="0.2">
      <c r="A877">
        <v>903</v>
      </c>
      <c r="B877" t="s">
        <v>338</v>
      </c>
      <c r="C877" t="s">
        <v>11</v>
      </c>
      <c r="D877" s="1">
        <v>41455</v>
      </c>
      <c r="E877" s="2">
        <v>2842781000</v>
      </c>
      <c r="F877" s="2">
        <v>1237452000</v>
      </c>
      <c r="G877" s="2">
        <v>387812000</v>
      </c>
      <c r="H877" s="2">
        <v>487832000</v>
      </c>
      <c r="I877" t="s">
        <v>12</v>
      </c>
      <c r="J877" t="s">
        <v>22</v>
      </c>
      <c r="K877" t="s">
        <v>68</v>
      </c>
    </row>
    <row r="878" spans="1:11" x14ac:dyDescent="0.2">
      <c r="A878">
        <v>904</v>
      </c>
      <c r="B878" t="s">
        <v>338</v>
      </c>
      <c r="C878" t="s">
        <v>15</v>
      </c>
      <c r="D878" s="1">
        <v>41820</v>
      </c>
      <c r="E878" s="2">
        <v>2929408000</v>
      </c>
      <c r="F878" s="2">
        <v>1232962000</v>
      </c>
      <c r="G878" s="2">
        <v>384907000</v>
      </c>
      <c r="H878" s="2">
        <v>539469000</v>
      </c>
      <c r="I878" t="s">
        <v>12</v>
      </c>
      <c r="J878" t="s">
        <v>22</v>
      </c>
      <c r="K878" t="s">
        <v>68</v>
      </c>
    </row>
    <row r="879" spans="1:11" x14ac:dyDescent="0.2">
      <c r="A879">
        <v>905</v>
      </c>
      <c r="B879" t="s">
        <v>338</v>
      </c>
      <c r="C879" t="s">
        <v>16</v>
      </c>
      <c r="D879" s="1">
        <v>42185</v>
      </c>
      <c r="E879" s="2">
        <v>2814049000</v>
      </c>
      <c r="F879" s="2">
        <v>1215229000</v>
      </c>
      <c r="G879" s="2">
        <v>406864000</v>
      </c>
      <c r="H879" s="2">
        <v>530616000</v>
      </c>
      <c r="I879" t="s">
        <v>12</v>
      </c>
      <c r="J879" t="s">
        <v>22</v>
      </c>
      <c r="K879" t="s">
        <v>68</v>
      </c>
    </row>
    <row r="880" spans="1:11" x14ac:dyDescent="0.2">
      <c r="A880">
        <v>906</v>
      </c>
      <c r="B880" t="s">
        <v>338</v>
      </c>
      <c r="C880" t="s">
        <v>17</v>
      </c>
      <c r="D880" s="1">
        <v>42551</v>
      </c>
      <c r="E880" s="2">
        <v>2984493000</v>
      </c>
      <c r="F880" s="2">
        <v>1163391000</v>
      </c>
      <c r="G880" s="2">
        <v>379399000</v>
      </c>
      <c r="H880" s="2">
        <v>481258000</v>
      </c>
      <c r="I880" t="s">
        <v>12</v>
      </c>
      <c r="J880" t="s">
        <v>22</v>
      </c>
      <c r="K880" t="s">
        <v>68</v>
      </c>
    </row>
    <row r="881" spans="1:11" x14ac:dyDescent="0.2">
      <c r="A881">
        <v>907</v>
      </c>
      <c r="B881" t="s">
        <v>339</v>
      </c>
      <c r="C881" t="s">
        <v>11</v>
      </c>
      <c r="D881" s="1">
        <v>41639</v>
      </c>
      <c r="E881" s="2">
        <v>19561000000</v>
      </c>
      <c r="F881" s="2">
        <v>12952000000</v>
      </c>
      <c r="G881" s="2">
        <v>3706000000</v>
      </c>
      <c r="H881" t="s">
        <v>12</v>
      </c>
      <c r="I881" t="s">
        <v>12</v>
      </c>
      <c r="J881" t="s">
        <v>36</v>
      </c>
      <c r="K881" t="s">
        <v>142</v>
      </c>
    </row>
    <row r="882" spans="1:11" x14ac:dyDescent="0.2">
      <c r="A882">
        <v>908</v>
      </c>
      <c r="B882" t="s">
        <v>339</v>
      </c>
      <c r="C882" t="s">
        <v>15</v>
      </c>
      <c r="D882" s="1">
        <v>42004</v>
      </c>
      <c r="E882" s="2">
        <v>19724000000</v>
      </c>
      <c r="F882" s="2">
        <v>13041000000</v>
      </c>
      <c r="G882" s="2">
        <v>4162000000</v>
      </c>
      <c r="H882" t="s">
        <v>12</v>
      </c>
      <c r="I882" t="s">
        <v>12</v>
      </c>
      <c r="J882" t="s">
        <v>36</v>
      </c>
      <c r="K882" t="s">
        <v>142</v>
      </c>
    </row>
    <row r="883" spans="1:11" x14ac:dyDescent="0.2">
      <c r="A883">
        <v>909</v>
      </c>
      <c r="B883" t="s">
        <v>339</v>
      </c>
      <c r="C883" t="s">
        <v>16</v>
      </c>
      <c r="D883" s="1">
        <v>42369</v>
      </c>
      <c r="E883" s="2">
        <v>18591000000</v>
      </c>
      <c r="F883" s="2">
        <v>11967000000</v>
      </c>
      <c r="G883" s="2">
        <v>5011000000</v>
      </c>
      <c r="H883" t="s">
        <v>12</v>
      </c>
      <c r="I883" t="s">
        <v>12</v>
      </c>
      <c r="J883" t="s">
        <v>36</v>
      </c>
      <c r="K883" t="s">
        <v>142</v>
      </c>
    </row>
    <row r="884" spans="1:11" x14ac:dyDescent="0.2">
      <c r="A884">
        <v>910</v>
      </c>
      <c r="B884" t="s">
        <v>339</v>
      </c>
      <c r="C884" t="s">
        <v>17</v>
      </c>
      <c r="D884" s="1">
        <v>42735</v>
      </c>
      <c r="E884" s="2">
        <v>18202000000</v>
      </c>
      <c r="F884" s="2">
        <v>11551000000</v>
      </c>
      <c r="G884" s="2">
        <v>3334000000</v>
      </c>
      <c r="H884" t="s">
        <v>12</v>
      </c>
      <c r="I884" t="s">
        <v>12</v>
      </c>
      <c r="J884" t="s">
        <v>36</v>
      </c>
      <c r="K884" t="s">
        <v>142</v>
      </c>
    </row>
    <row r="885" spans="1:11" x14ac:dyDescent="0.2">
      <c r="A885">
        <v>911</v>
      </c>
      <c r="B885" t="s">
        <v>340</v>
      </c>
      <c r="C885" t="s">
        <v>11</v>
      </c>
      <c r="D885" s="1">
        <v>41639</v>
      </c>
      <c r="E885" s="2">
        <v>14070000000</v>
      </c>
      <c r="F885" s="2">
        <v>7365000000</v>
      </c>
      <c r="G885" s="2">
        <v>1007000000</v>
      </c>
      <c r="H885" t="s">
        <v>12</v>
      </c>
      <c r="I885" s="2">
        <v>1806000000</v>
      </c>
      <c r="J885" t="s">
        <v>83</v>
      </c>
      <c r="K885" t="s">
        <v>341</v>
      </c>
    </row>
    <row r="886" spans="1:11" x14ac:dyDescent="0.2">
      <c r="A886">
        <v>912</v>
      </c>
      <c r="B886" t="s">
        <v>340</v>
      </c>
      <c r="C886" t="s">
        <v>15</v>
      </c>
      <c r="D886" s="1">
        <v>42004</v>
      </c>
      <c r="E886" s="2">
        <v>16226000000</v>
      </c>
      <c r="F886" s="2">
        <v>8435000000</v>
      </c>
      <c r="G886" s="2">
        <v>1029000000</v>
      </c>
      <c r="H886" t="s">
        <v>12</v>
      </c>
      <c r="I886" s="2">
        <v>2040000000</v>
      </c>
      <c r="J886" t="s">
        <v>83</v>
      </c>
      <c r="K886" t="s">
        <v>341</v>
      </c>
    </row>
    <row r="887" spans="1:11" x14ac:dyDescent="0.2">
      <c r="A887">
        <v>913</v>
      </c>
      <c r="B887" t="s">
        <v>340</v>
      </c>
      <c r="C887" t="s">
        <v>16</v>
      </c>
      <c r="D887" s="1">
        <v>42369</v>
      </c>
      <c r="E887" s="2">
        <v>14403000000</v>
      </c>
      <c r="F887" s="2">
        <v>6452000000</v>
      </c>
      <c r="G887" s="2">
        <v>1126000000</v>
      </c>
      <c r="H887" t="s">
        <v>12</v>
      </c>
      <c r="I887" s="2">
        <v>2309000000</v>
      </c>
      <c r="J887" t="s">
        <v>83</v>
      </c>
      <c r="K887" t="s">
        <v>341</v>
      </c>
    </row>
    <row r="888" spans="1:11" x14ac:dyDescent="0.2">
      <c r="A888">
        <v>914</v>
      </c>
      <c r="B888" t="s">
        <v>340</v>
      </c>
      <c r="C888" t="s">
        <v>17</v>
      </c>
      <c r="D888" s="1">
        <v>42735</v>
      </c>
      <c r="E888" s="2">
        <v>13058000000</v>
      </c>
      <c r="F888" s="2">
        <v>5801000000</v>
      </c>
      <c r="G888" s="2">
        <v>1089000000</v>
      </c>
      <c r="H888" t="s">
        <v>12</v>
      </c>
      <c r="I888" s="2">
        <v>2209000000</v>
      </c>
      <c r="J888" t="s">
        <v>83</v>
      </c>
      <c r="K888" t="s">
        <v>341</v>
      </c>
    </row>
    <row r="889" spans="1:11" x14ac:dyDescent="0.2">
      <c r="A889">
        <v>915</v>
      </c>
      <c r="B889" t="s">
        <v>342</v>
      </c>
      <c r="C889" t="s">
        <v>11</v>
      </c>
      <c r="D889" s="1">
        <v>41333</v>
      </c>
      <c r="E889" s="2">
        <v>10962818000</v>
      </c>
      <c r="F889" s="2">
        <v>9498456000</v>
      </c>
      <c r="G889" s="2">
        <v>731767000</v>
      </c>
      <c r="H889" t="s">
        <v>12</v>
      </c>
      <c r="I889" t="s">
        <v>12</v>
      </c>
      <c r="J889" t="s">
        <v>19</v>
      </c>
      <c r="K889" t="s">
        <v>79</v>
      </c>
    </row>
    <row r="890" spans="1:11" x14ac:dyDescent="0.2">
      <c r="A890">
        <v>916</v>
      </c>
      <c r="B890" t="s">
        <v>342</v>
      </c>
      <c r="C890" t="s">
        <v>15</v>
      </c>
      <c r="D890" s="1">
        <v>41698</v>
      </c>
      <c r="E890" s="2">
        <v>12574299000</v>
      </c>
      <c r="F890" s="2">
        <v>10925598000</v>
      </c>
      <c r="G890" s="2">
        <v>819048000</v>
      </c>
      <c r="H890" t="s">
        <v>12</v>
      </c>
      <c r="I890" t="s">
        <v>12</v>
      </c>
      <c r="J890" t="s">
        <v>19</v>
      </c>
      <c r="K890" t="s">
        <v>79</v>
      </c>
    </row>
    <row r="891" spans="1:11" x14ac:dyDescent="0.2">
      <c r="A891">
        <v>917</v>
      </c>
      <c r="B891" t="s">
        <v>342</v>
      </c>
      <c r="C891" t="s">
        <v>16</v>
      </c>
      <c r="D891" s="1">
        <v>42063</v>
      </c>
      <c r="E891" s="2">
        <v>14268716000</v>
      </c>
      <c r="F891" s="2">
        <v>12381189000</v>
      </c>
      <c r="G891" s="2">
        <v>890431000</v>
      </c>
      <c r="H891" t="s">
        <v>12</v>
      </c>
      <c r="I891" t="s">
        <v>12</v>
      </c>
      <c r="J891" t="s">
        <v>19</v>
      </c>
      <c r="K891" t="s">
        <v>79</v>
      </c>
    </row>
    <row r="892" spans="1:11" x14ac:dyDescent="0.2">
      <c r="A892">
        <v>918</v>
      </c>
      <c r="B892" t="s">
        <v>342</v>
      </c>
      <c r="C892" t="s">
        <v>17</v>
      </c>
      <c r="D892" s="1">
        <v>42429</v>
      </c>
      <c r="E892" s="2">
        <v>15149675000</v>
      </c>
      <c r="F892" s="2">
        <v>13130915000</v>
      </c>
      <c r="G892" s="2">
        <v>959899000</v>
      </c>
      <c r="H892" t="s">
        <v>12</v>
      </c>
      <c r="I892" t="s">
        <v>12</v>
      </c>
      <c r="J892" t="s">
        <v>19</v>
      </c>
      <c r="K892" t="s">
        <v>79</v>
      </c>
    </row>
    <row r="893" spans="1:11" x14ac:dyDescent="0.2">
      <c r="A893">
        <v>919</v>
      </c>
      <c r="B893" t="s">
        <v>343</v>
      </c>
      <c r="C893" t="s">
        <v>11</v>
      </c>
      <c r="D893" s="1">
        <v>41274</v>
      </c>
      <c r="E893" s="2">
        <v>48017000000</v>
      </c>
      <c r="F893" s="2">
        <v>19053000000</v>
      </c>
      <c r="G893" s="2">
        <v>18185000000</v>
      </c>
      <c r="H893" t="s">
        <v>12</v>
      </c>
      <c r="I893" t="s">
        <v>12</v>
      </c>
      <c r="J893" t="s">
        <v>36</v>
      </c>
      <c r="K893" t="s">
        <v>214</v>
      </c>
    </row>
    <row r="894" spans="1:11" x14ac:dyDescent="0.2">
      <c r="A894">
        <v>920</v>
      </c>
      <c r="B894" t="s">
        <v>343</v>
      </c>
      <c r="C894" t="s">
        <v>15</v>
      </c>
      <c r="D894" s="1">
        <v>41639</v>
      </c>
      <c r="E894" s="2">
        <v>46854000000</v>
      </c>
      <c r="F894" s="2">
        <v>18421000000</v>
      </c>
      <c r="G894" s="2">
        <v>18205000000</v>
      </c>
      <c r="H894" t="s">
        <v>12</v>
      </c>
      <c r="I894" t="s">
        <v>12</v>
      </c>
      <c r="J894" t="s">
        <v>36</v>
      </c>
      <c r="K894" t="s">
        <v>214</v>
      </c>
    </row>
    <row r="895" spans="1:11" x14ac:dyDescent="0.2">
      <c r="A895">
        <v>921</v>
      </c>
      <c r="B895" t="s">
        <v>343</v>
      </c>
      <c r="C895" t="s">
        <v>16</v>
      </c>
      <c r="D895" s="1">
        <v>42004</v>
      </c>
      <c r="E895" s="2">
        <v>45998000000</v>
      </c>
      <c r="F895" s="2">
        <v>17889000000</v>
      </c>
      <c r="G895" s="2">
        <v>18401000000</v>
      </c>
      <c r="H895" t="s">
        <v>12</v>
      </c>
      <c r="I895" t="s">
        <v>12</v>
      </c>
      <c r="J895" t="s">
        <v>36</v>
      </c>
      <c r="K895" t="s">
        <v>214</v>
      </c>
    </row>
    <row r="896" spans="1:11" x14ac:dyDescent="0.2">
      <c r="A896">
        <v>922</v>
      </c>
      <c r="B896" t="s">
        <v>343</v>
      </c>
      <c r="C896" t="s">
        <v>17</v>
      </c>
      <c r="D896" s="1">
        <v>42369</v>
      </c>
      <c r="E896" s="2">
        <v>44294000000</v>
      </c>
      <c r="F896" s="2">
        <v>17482000000</v>
      </c>
      <c r="G896" s="2">
        <v>18084000000</v>
      </c>
      <c r="H896" t="s">
        <v>12</v>
      </c>
      <c r="I896" t="s">
        <v>12</v>
      </c>
      <c r="J896" t="s">
        <v>36</v>
      </c>
      <c r="K896" t="s">
        <v>214</v>
      </c>
    </row>
    <row r="897" spans="1:11" x14ac:dyDescent="0.2">
      <c r="A897">
        <v>923</v>
      </c>
      <c r="B897" t="s">
        <v>344</v>
      </c>
      <c r="C897" t="s">
        <v>11</v>
      </c>
      <c r="D897" s="1">
        <v>41363</v>
      </c>
      <c r="E897" s="2">
        <v>2181732000</v>
      </c>
      <c r="F897" s="2">
        <v>875166000</v>
      </c>
      <c r="G897" s="2">
        <v>621536000</v>
      </c>
      <c r="H897" t="s">
        <v>12</v>
      </c>
      <c r="I897" s="2">
        <v>54291000</v>
      </c>
      <c r="J897" t="s">
        <v>19</v>
      </c>
      <c r="K897" t="s">
        <v>289</v>
      </c>
    </row>
    <row r="898" spans="1:11" x14ac:dyDescent="0.2">
      <c r="A898">
        <v>924</v>
      </c>
      <c r="B898" t="s">
        <v>344</v>
      </c>
      <c r="C898" t="s">
        <v>15</v>
      </c>
      <c r="D898" s="1">
        <v>41727</v>
      </c>
      <c r="E898" s="2">
        <v>3310800000</v>
      </c>
      <c r="F898" s="2">
        <v>1294700000</v>
      </c>
      <c r="G898" s="2">
        <v>926900000</v>
      </c>
      <c r="H898" t="s">
        <v>12</v>
      </c>
      <c r="I898" s="2">
        <v>79700000</v>
      </c>
      <c r="J898" t="s">
        <v>19</v>
      </c>
      <c r="K898" t="s">
        <v>289</v>
      </c>
    </row>
    <row r="899" spans="1:11" x14ac:dyDescent="0.2">
      <c r="A899">
        <v>925</v>
      </c>
      <c r="B899" t="s">
        <v>344</v>
      </c>
      <c r="C899" t="s">
        <v>16</v>
      </c>
      <c r="D899" s="1">
        <v>42091</v>
      </c>
      <c r="E899" s="2">
        <v>4371500000</v>
      </c>
      <c r="F899" s="2">
        <v>1723800000</v>
      </c>
      <c r="G899" s="2">
        <v>1251500000</v>
      </c>
      <c r="H899" t="s">
        <v>12</v>
      </c>
      <c r="I899" s="2">
        <v>138400000</v>
      </c>
      <c r="J899" t="s">
        <v>19</v>
      </c>
      <c r="K899" t="s">
        <v>289</v>
      </c>
    </row>
    <row r="900" spans="1:11" x14ac:dyDescent="0.2">
      <c r="A900">
        <v>926</v>
      </c>
      <c r="B900" t="s">
        <v>344</v>
      </c>
      <c r="C900" t="s">
        <v>17</v>
      </c>
      <c r="D900" s="1">
        <v>42462</v>
      </c>
      <c r="E900" s="2">
        <v>4712100000</v>
      </c>
      <c r="F900" s="2">
        <v>1914900000</v>
      </c>
      <c r="G900" s="2">
        <v>1428000000</v>
      </c>
      <c r="H900" t="s">
        <v>12</v>
      </c>
      <c r="I900" s="2">
        <v>183200000</v>
      </c>
      <c r="J900" t="s">
        <v>19</v>
      </c>
      <c r="K900" t="s">
        <v>289</v>
      </c>
    </row>
    <row r="901" spans="1:11" x14ac:dyDescent="0.2">
      <c r="A901">
        <v>927</v>
      </c>
      <c r="B901" t="s">
        <v>345</v>
      </c>
      <c r="C901" t="s">
        <v>11</v>
      </c>
      <c r="D901" s="1">
        <v>41307</v>
      </c>
      <c r="E901" s="2">
        <v>96619000000</v>
      </c>
      <c r="F901" s="2">
        <v>76726000000</v>
      </c>
      <c r="G901" s="2">
        <v>15477000000</v>
      </c>
      <c r="H901" t="s">
        <v>12</v>
      </c>
      <c r="I901" s="2">
        <v>1652000000</v>
      </c>
      <c r="J901" t="s">
        <v>36</v>
      </c>
      <c r="K901" t="s">
        <v>346</v>
      </c>
    </row>
    <row r="902" spans="1:11" x14ac:dyDescent="0.2">
      <c r="A902">
        <v>928</v>
      </c>
      <c r="B902" t="s">
        <v>345</v>
      </c>
      <c r="C902" t="s">
        <v>15</v>
      </c>
      <c r="D902" s="1">
        <v>41671</v>
      </c>
      <c r="E902" s="2">
        <v>98375000000</v>
      </c>
      <c r="F902" s="2">
        <v>78138000000</v>
      </c>
      <c r="G902" s="2">
        <v>15809000000</v>
      </c>
      <c r="H902" t="s">
        <v>12</v>
      </c>
      <c r="I902" s="2">
        <v>1703000000</v>
      </c>
      <c r="J902" t="s">
        <v>36</v>
      </c>
      <c r="K902" t="s">
        <v>346</v>
      </c>
    </row>
    <row r="903" spans="1:11" x14ac:dyDescent="0.2">
      <c r="A903">
        <v>929</v>
      </c>
      <c r="B903" t="s">
        <v>345</v>
      </c>
      <c r="C903" t="s">
        <v>16</v>
      </c>
      <c r="D903" s="1">
        <v>42035</v>
      </c>
      <c r="E903" s="2">
        <v>108465000000</v>
      </c>
      <c r="F903" s="2">
        <v>85512000000</v>
      </c>
      <c r="G903" s="2">
        <v>17868000000</v>
      </c>
      <c r="H903" t="s">
        <v>12</v>
      </c>
      <c r="I903" s="2">
        <v>1948000000</v>
      </c>
      <c r="J903" t="s">
        <v>36</v>
      </c>
      <c r="K903" t="s">
        <v>346</v>
      </c>
    </row>
    <row r="904" spans="1:11" x14ac:dyDescent="0.2">
      <c r="A904">
        <v>930</v>
      </c>
      <c r="B904" t="s">
        <v>345</v>
      </c>
      <c r="C904" t="s">
        <v>17</v>
      </c>
      <c r="D904" s="1">
        <v>42399</v>
      </c>
      <c r="E904" s="2">
        <v>109830000000</v>
      </c>
      <c r="F904" s="2">
        <v>85496000000</v>
      </c>
      <c r="G904" s="2">
        <v>18669000000</v>
      </c>
      <c r="H904" t="s">
        <v>12</v>
      </c>
      <c r="I904" s="2">
        <v>2089000000</v>
      </c>
      <c r="J904" t="s">
        <v>36</v>
      </c>
      <c r="K904" t="s">
        <v>346</v>
      </c>
    </row>
    <row r="905" spans="1:11" x14ac:dyDescent="0.2">
      <c r="A905">
        <v>931</v>
      </c>
      <c r="B905" t="s">
        <v>347</v>
      </c>
      <c r="C905" t="s">
        <v>11</v>
      </c>
      <c r="D905" s="1">
        <v>41307</v>
      </c>
      <c r="E905" s="2">
        <v>19279000000</v>
      </c>
      <c r="F905" s="2">
        <v>12289000000</v>
      </c>
      <c r="G905" s="2">
        <v>4267000000</v>
      </c>
      <c r="H905" t="s">
        <v>12</v>
      </c>
      <c r="I905" s="2">
        <v>833000000</v>
      </c>
      <c r="J905" t="s">
        <v>19</v>
      </c>
      <c r="K905" t="s">
        <v>197</v>
      </c>
    </row>
    <row r="906" spans="1:11" x14ac:dyDescent="0.2">
      <c r="A906">
        <v>932</v>
      </c>
      <c r="B906" t="s">
        <v>347</v>
      </c>
      <c r="C906" t="s">
        <v>15</v>
      </c>
      <c r="D906" s="1">
        <v>41671</v>
      </c>
      <c r="E906" s="2">
        <v>19031000000</v>
      </c>
      <c r="F906" s="2">
        <v>12087000000</v>
      </c>
      <c r="G906" s="2">
        <v>4313000000</v>
      </c>
      <c r="H906" t="s">
        <v>12</v>
      </c>
      <c r="I906" s="2">
        <v>889000000</v>
      </c>
      <c r="J906" t="s">
        <v>19</v>
      </c>
      <c r="K906" t="s">
        <v>197</v>
      </c>
    </row>
    <row r="907" spans="1:11" x14ac:dyDescent="0.2">
      <c r="A907">
        <v>933</v>
      </c>
      <c r="B907" t="s">
        <v>347</v>
      </c>
      <c r="C907" t="s">
        <v>16</v>
      </c>
      <c r="D907" s="1">
        <v>42035</v>
      </c>
      <c r="E907" s="2">
        <v>19023000000</v>
      </c>
      <c r="F907" s="2">
        <v>12098000000</v>
      </c>
      <c r="G907" s="2">
        <v>4350000000</v>
      </c>
      <c r="H907" t="s">
        <v>12</v>
      </c>
      <c r="I907" s="2">
        <v>886000000</v>
      </c>
      <c r="J907" t="s">
        <v>19</v>
      </c>
      <c r="K907" t="s">
        <v>197</v>
      </c>
    </row>
    <row r="908" spans="1:11" x14ac:dyDescent="0.2">
      <c r="A908">
        <v>934</v>
      </c>
      <c r="B908" t="s">
        <v>347</v>
      </c>
      <c r="C908" t="s">
        <v>17</v>
      </c>
      <c r="D908" s="1">
        <v>42399</v>
      </c>
      <c r="E908" s="2">
        <v>19204000000</v>
      </c>
      <c r="F908" s="2">
        <v>12265000000</v>
      </c>
      <c r="G908" s="2">
        <v>4452000000</v>
      </c>
      <c r="H908" t="s">
        <v>12</v>
      </c>
      <c r="I908" s="2">
        <v>934000000</v>
      </c>
      <c r="J908" t="s">
        <v>19</v>
      </c>
      <c r="K908" t="s">
        <v>197</v>
      </c>
    </row>
    <row r="909" spans="1:11" x14ac:dyDescent="0.2">
      <c r="A909">
        <v>935</v>
      </c>
      <c r="B909" t="s">
        <v>348</v>
      </c>
      <c r="C909" t="s">
        <v>11</v>
      </c>
      <c r="D909" s="1">
        <v>41639</v>
      </c>
      <c r="E909" s="2">
        <v>2369300000</v>
      </c>
      <c r="F909" s="2">
        <v>805300000</v>
      </c>
      <c r="G909" s="2">
        <v>602100000</v>
      </c>
      <c r="H909" t="s">
        <v>12</v>
      </c>
      <c r="I909" s="2">
        <v>223300000</v>
      </c>
      <c r="J909" t="s">
        <v>13</v>
      </c>
      <c r="K909" t="s">
        <v>178</v>
      </c>
    </row>
    <row r="910" spans="1:11" x14ac:dyDescent="0.2">
      <c r="A910">
        <v>936</v>
      </c>
      <c r="B910" t="s">
        <v>348</v>
      </c>
      <c r="C910" t="s">
        <v>15</v>
      </c>
      <c r="D910" s="1">
        <v>42004</v>
      </c>
      <c r="E910" s="2">
        <v>2577100000</v>
      </c>
      <c r="F910" s="2">
        <v>877900000</v>
      </c>
      <c r="G910" s="2">
        <v>632000000</v>
      </c>
      <c r="H910" t="s">
        <v>12</v>
      </c>
      <c r="I910" s="2">
        <v>258100000</v>
      </c>
      <c r="J910" t="s">
        <v>13</v>
      </c>
      <c r="K910" t="s">
        <v>178</v>
      </c>
    </row>
    <row r="911" spans="1:11" x14ac:dyDescent="0.2">
      <c r="A911">
        <v>937</v>
      </c>
      <c r="B911" t="s">
        <v>348</v>
      </c>
      <c r="C911" t="s">
        <v>16</v>
      </c>
      <c r="D911" s="1">
        <v>42369</v>
      </c>
      <c r="E911" s="2">
        <v>2418800000</v>
      </c>
      <c r="F911" s="2">
        <v>759200000</v>
      </c>
      <c r="G911" s="2">
        <v>571200000</v>
      </c>
      <c r="H911" t="s">
        <v>12</v>
      </c>
      <c r="I911" s="2">
        <v>284600000</v>
      </c>
      <c r="J911" t="s">
        <v>13</v>
      </c>
      <c r="K911" t="s">
        <v>178</v>
      </c>
    </row>
    <row r="912" spans="1:11" x14ac:dyDescent="0.2">
      <c r="A912">
        <v>938</v>
      </c>
      <c r="B912" t="s">
        <v>348</v>
      </c>
      <c r="C912" t="s">
        <v>17</v>
      </c>
      <c r="D912" s="1">
        <v>42735</v>
      </c>
      <c r="E912" s="2">
        <v>2334200000</v>
      </c>
      <c r="F912" s="2">
        <v>691100000</v>
      </c>
      <c r="G912" s="2">
        <v>519600000</v>
      </c>
      <c r="H912" t="s">
        <v>12</v>
      </c>
      <c r="I912" s="2">
        <v>305000000</v>
      </c>
      <c r="J912" t="s">
        <v>13</v>
      </c>
      <c r="K912" t="s">
        <v>178</v>
      </c>
    </row>
    <row r="913" spans="1:11" x14ac:dyDescent="0.2">
      <c r="A913">
        <v>939</v>
      </c>
      <c r="B913" t="s">
        <v>349</v>
      </c>
      <c r="C913" t="s">
        <v>11</v>
      </c>
      <c r="D913" s="1">
        <v>41307</v>
      </c>
      <c r="E913" s="2">
        <v>10459000000</v>
      </c>
      <c r="F913" s="2">
        <v>6073000000</v>
      </c>
      <c r="G913" s="2">
        <v>2720000000</v>
      </c>
      <c r="H913" t="s">
        <v>12</v>
      </c>
      <c r="I913" t="s">
        <v>12</v>
      </c>
      <c r="J913" t="s">
        <v>19</v>
      </c>
      <c r="K913" t="s">
        <v>257</v>
      </c>
    </row>
    <row r="914" spans="1:11" x14ac:dyDescent="0.2">
      <c r="A914">
        <v>940</v>
      </c>
      <c r="B914" t="s">
        <v>349</v>
      </c>
      <c r="C914" t="s">
        <v>15</v>
      </c>
      <c r="D914" s="1">
        <v>41671</v>
      </c>
      <c r="E914" s="2">
        <v>10773000000</v>
      </c>
      <c r="F914" s="2">
        <v>6344000000</v>
      </c>
      <c r="G914" s="2">
        <v>2686000000</v>
      </c>
      <c r="H914" t="s">
        <v>12</v>
      </c>
      <c r="I914" t="s">
        <v>12</v>
      </c>
      <c r="J914" t="s">
        <v>19</v>
      </c>
      <c r="K914" t="s">
        <v>257</v>
      </c>
    </row>
    <row r="915" spans="1:11" x14ac:dyDescent="0.2">
      <c r="A915">
        <v>941</v>
      </c>
      <c r="B915" t="s">
        <v>349</v>
      </c>
      <c r="C915" t="s">
        <v>16</v>
      </c>
      <c r="D915" s="1">
        <v>42035</v>
      </c>
      <c r="E915" s="2">
        <v>11454000000</v>
      </c>
      <c r="F915" s="2">
        <v>6646000000</v>
      </c>
      <c r="G915" s="2">
        <v>2855000000</v>
      </c>
      <c r="H915" t="s">
        <v>12</v>
      </c>
      <c r="I915" t="s">
        <v>12</v>
      </c>
      <c r="J915" t="s">
        <v>19</v>
      </c>
      <c r="K915" t="s">
        <v>257</v>
      </c>
    </row>
    <row r="916" spans="1:11" x14ac:dyDescent="0.2">
      <c r="A916">
        <v>942</v>
      </c>
      <c r="B916" t="s">
        <v>349</v>
      </c>
      <c r="C916" t="s">
        <v>17</v>
      </c>
      <c r="D916" s="1">
        <v>42399</v>
      </c>
      <c r="E916" s="2">
        <v>12154000000</v>
      </c>
      <c r="F916" s="2">
        <v>6950000000</v>
      </c>
      <c r="G916" s="2">
        <v>3012000000</v>
      </c>
      <c r="H916" t="s">
        <v>12</v>
      </c>
      <c r="I916" t="s">
        <v>12</v>
      </c>
      <c r="J916" t="s">
        <v>19</v>
      </c>
      <c r="K916" t="s">
        <v>257</v>
      </c>
    </row>
    <row r="917" spans="1:11" x14ac:dyDescent="0.2">
      <c r="A917">
        <v>943</v>
      </c>
      <c r="B917" t="s">
        <v>350</v>
      </c>
      <c r="C917" t="s">
        <v>11</v>
      </c>
      <c r="D917" s="1">
        <v>41274</v>
      </c>
      <c r="E917" s="2">
        <v>3414500000</v>
      </c>
      <c r="F917" s="2">
        <v>2718900000</v>
      </c>
      <c r="G917" s="2">
        <v>346100000</v>
      </c>
      <c r="H917" t="s">
        <v>12</v>
      </c>
      <c r="I917" s="2">
        <v>25100000</v>
      </c>
      <c r="J917" t="s">
        <v>13</v>
      </c>
      <c r="K917" t="s">
        <v>164</v>
      </c>
    </row>
    <row r="918" spans="1:11" x14ac:dyDescent="0.2">
      <c r="A918">
        <v>944</v>
      </c>
      <c r="B918" t="s">
        <v>350</v>
      </c>
      <c r="C918" t="s">
        <v>15</v>
      </c>
      <c r="D918" s="1">
        <v>41639</v>
      </c>
      <c r="E918" s="2">
        <v>3477200000</v>
      </c>
      <c r="F918" s="2">
        <v>2767300000</v>
      </c>
      <c r="G918" s="2">
        <v>346900000</v>
      </c>
      <c r="H918" t="s">
        <v>12</v>
      </c>
      <c r="I918" s="2">
        <v>25400000</v>
      </c>
      <c r="J918" t="s">
        <v>13</v>
      </c>
      <c r="K918" t="s">
        <v>164</v>
      </c>
    </row>
    <row r="919" spans="1:11" x14ac:dyDescent="0.2">
      <c r="A919">
        <v>945</v>
      </c>
      <c r="B919" t="s">
        <v>350</v>
      </c>
      <c r="C919" t="s">
        <v>16</v>
      </c>
      <c r="D919" s="1">
        <v>42004</v>
      </c>
      <c r="E919" s="2">
        <v>3782300000</v>
      </c>
      <c r="F919" s="2">
        <v>2991900000</v>
      </c>
      <c r="G919" s="2">
        <v>439200000</v>
      </c>
      <c r="H919" t="s">
        <v>12</v>
      </c>
      <c r="I919" s="2">
        <v>19700000</v>
      </c>
      <c r="J919" t="s">
        <v>13</v>
      </c>
      <c r="K919" t="s">
        <v>164</v>
      </c>
    </row>
    <row r="920" spans="1:11" x14ac:dyDescent="0.2">
      <c r="A920">
        <v>946</v>
      </c>
      <c r="B920" t="s">
        <v>350</v>
      </c>
      <c r="C920" t="s">
        <v>17</v>
      </c>
      <c r="D920" s="1">
        <v>42369</v>
      </c>
      <c r="E920" s="2">
        <v>3917200000</v>
      </c>
      <c r="F920" s="2">
        <v>2994000000</v>
      </c>
      <c r="G920" s="2">
        <v>411800000</v>
      </c>
      <c r="H920" t="s">
        <v>12</v>
      </c>
      <c r="I920" s="2">
        <v>20800000</v>
      </c>
      <c r="J920" t="s">
        <v>13</v>
      </c>
      <c r="K920" t="s">
        <v>164</v>
      </c>
    </row>
    <row r="921" spans="1:11" x14ac:dyDescent="0.2">
      <c r="A921">
        <v>947</v>
      </c>
      <c r="B921" t="s">
        <v>351</v>
      </c>
      <c r="C921" t="s">
        <v>11</v>
      </c>
      <c r="D921" s="1">
        <v>41608</v>
      </c>
      <c r="E921" s="2">
        <v>5935095000</v>
      </c>
      <c r="F921" s="2">
        <v>4920664000</v>
      </c>
      <c r="G921" s="2">
        <v>328595000</v>
      </c>
      <c r="H921" t="s">
        <v>12</v>
      </c>
      <c r="I921" t="s">
        <v>12</v>
      </c>
      <c r="J921" t="s">
        <v>19</v>
      </c>
      <c r="K921" t="s">
        <v>201</v>
      </c>
    </row>
    <row r="922" spans="1:11" x14ac:dyDescent="0.2">
      <c r="A922">
        <v>948</v>
      </c>
      <c r="B922" t="s">
        <v>351</v>
      </c>
      <c r="C922" t="s">
        <v>15</v>
      </c>
      <c r="D922" s="1">
        <v>41973</v>
      </c>
      <c r="E922" s="2">
        <v>7779812000</v>
      </c>
      <c r="F922" s="2">
        <v>6336272000</v>
      </c>
      <c r="G922" s="2">
        <v>521502000</v>
      </c>
      <c r="H922" t="s">
        <v>12</v>
      </c>
      <c r="I922" t="s">
        <v>12</v>
      </c>
      <c r="J922" t="s">
        <v>19</v>
      </c>
      <c r="K922" t="s">
        <v>201</v>
      </c>
    </row>
    <row r="923" spans="1:11" x14ac:dyDescent="0.2">
      <c r="A923">
        <v>949</v>
      </c>
      <c r="B923" t="s">
        <v>351</v>
      </c>
      <c r="C923" t="s">
        <v>16</v>
      </c>
      <c r="D923" s="1">
        <v>42338</v>
      </c>
      <c r="E923" s="2">
        <v>9474008000</v>
      </c>
      <c r="F923" s="2">
        <v>7757571000</v>
      </c>
      <c r="G923" s="2">
        <v>630421000</v>
      </c>
      <c r="H923" t="s">
        <v>12</v>
      </c>
      <c r="I923" t="s">
        <v>12</v>
      </c>
      <c r="J923" t="s">
        <v>19</v>
      </c>
      <c r="K923" t="s">
        <v>201</v>
      </c>
    </row>
    <row r="924" spans="1:11" x14ac:dyDescent="0.2">
      <c r="A924">
        <v>950</v>
      </c>
      <c r="B924" t="s">
        <v>351</v>
      </c>
      <c r="C924" t="s">
        <v>17</v>
      </c>
      <c r="D924" s="1">
        <v>42704</v>
      </c>
      <c r="E924" s="2">
        <v>10949999000</v>
      </c>
      <c r="F924" s="2">
        <v>8923519000</v>
      </c>
      <c r="G924" s="2">
        <v>764117000</v>
      </c>
      <c r="H924" t="s">
        <v>12</v>
      </c>
      <c r="I924" t="s">
        <v>12</v>
      </c>
      <c r="J924" t="s">
        <v>19</v>
      </c>
      <c r="K924" t="s">
        <v>201</v>
      </c>
    </row>
    <row r="925" spans="1:11" x14ac:dyDescent="0.2">
      <c r="A925">
        <v>951</v>
      </c>
      <c r="B925" t="s">
        <v>352</v>
      </c>
      <c r="C925" t="s">
        <v>11</v>
      </c>
      <c r="D925" s="1">
        <v>41274</v>
      </c>
      <c r="E925" s="2">
        <v>5671400000</v>
      </c>
      <c r="F925" s="2">
        <v>3421700000</v>
      </c>
      <c r="G925" s="2">
        <v>1114600000</v>
      </c>
      <c r="H925" t="s">
        <v>12</v>
      </c>
      <c r="I925" s="2">
        <v>86300000</v>
      </c>
      <c r="J925" t="s">
        <v>25</v>
      </c>
      <c r="K925" t="s">
        <v>199</v>
      </c>
    </row>
    <row r="926" spans="1:11" x14ac:dyDescent="0.2">
      <c r="A926">
        <v>952</v>
      </c>
      <c r="B926" t="s">
        <v>352</v>
      </c>
      <c r="C926" t="s">
        <v>15</v>
      </c>
      <c r="D926" s="1">
        <v>41639</v>
      </c>
      <c r="E926" s="2">
        <v>5808300000</v>
      </c>
      <c r="F926" s="2">
        <v>3585100000</v>
      </c>
      <c r="G926" s="2">
        <v>1128800000</v>
      </c>
      <c r="H926" t="s">
        <v>12</v>
      </c>
      <c r="I926" s="2">
        <v>81700000</v>
      </c>
      <c r="J926" t="s">
        <v>25</v>
      </c>
      <c r="K926" t="s">
        <v>199</v>
      </c>
    </row>
    <row r="927" spans="1:11" x14ac:dyDescent="0.2">
      <c r="A927">
        <v>953</v>
      </c>
      <c r="B927" t="s">
        <v>352</v>
      </c>
      <c r="C927" t="s">
        <v>16</v>
      </c>
      <c r="D927" s="1">
        <v>42004</v>
      </c>
      <c r="E927" s="2">
        <v>6011600000</v>
      </c>
      <c r="F927" s="2">
        <v>3808500000</v>
      </c>
      <c r="G927" s="2">
        <v>1198200000</v>
      </c>
      <c r="H927" t="s">
        <v>12</v>
      </c>
      <c r="I927" s="2">
        <v>76700000</v>
      </c>
      <c r="J927" t="s">
        <v>25</v>
      </c>
      <c r="K927" t="s">
        <v>199</v>
      </c>
    </row>
    <row r="928" spans="1:11" x14ac:dyDescent="0.2">
      <c r="A928">
        <v>954</v>
      </c>
      <c r="B928" t="s">
        <v>352</v>
      </c>
      <c r="C928" t="s">
        <v>17</v>
      </c>
      <c r="D928" s="1">
        <v>42369</v>
      </c>
      <c r="E928" s="2">
        <v>8680100000</v>
      </c>
      <c r="F928" s="2">
        <v>5776800000</v>
      </c>
      <c r="G928" s="2">
        <v>1622000000</v>
      </c>
      <c r="H928" t="s">
        <v>12</v>
      </c>
      <c r="I928" s="2">
        <v>164500000</v>
      </c>
      <c r="J928" t="s">
        <v>25</v>
      </c>
      <c r="K928" t="s">
        <v>199</v>
      </c>
    </row>
    <row r="929" spans="1:11" x14ac:dyDescent="0.2">
      <c r="A929">
        <v>955</v>
      </c>
      <c r="B929" t="s">
        <v>353</v>
      </c>
      <c r="C929" t="s">
        <v>11</v>
      </c>
      <c r="D929" s="1">
        <v>41274</v>
      </c>
      <c r="E929" s="2">
        <v>4122930000</v>
      </c>
      <c r="F929" s="2">
        <v>2398790000</v>
      </c>
      <c r="G929" s="2">
        <v>1219343000</v>
      </c>
      <c r="H929" t="s">
        <v>12</v>
      </c>
      <c r="I929" s="2">
        <v>64093000</v>
      </c>
      <c r="J929" t="s">
        <v>19</v>
      </c>
      <c r="K929" t="s">
        <v>354</v>
      </c>
    </row>
    <row r="930" spans="1:11" x14ac:dyDescent="0.2">
      <c r="A930">
        <v>956</v>
      </c>
      <c r="B930" t="s">
        <v>353</v>
      </c>
      <c r="C930" t="s">
        <v>15</v>
      </c>
      <c r="D930" s="1">
        <v>41639</v>
      </c>
      <c r="E930" s="2">
        <v>5062528000</v>
      </c>
      <c r="F930" s="2">
        <v>2987126000</v>
      </c>
      <c r="G930" s="2">
        <v>1454080000</v>
      </c>
      <c r="H930" t="s">
        <v>12</v>
      </c>
      <c r="I930" s="2">
        <v>80969000</v>
      </c>
      <c r="J930" t="s">
        <v>19</v>
      </c>
      <c r="K930" t="s">
        <v>354</v>
      </c>
    </row>
    <row r="931" spans="1:11" x14ac:dyDescent="0.2">
      <c r="A931">
        <v>957</v>
      </c>
      <c r="B931" t="s">
        <v>353</v>
      </c>
      <c r="C931" t="s">
        <v>16</v>
      </c>
      <c r="D931" s="1">
        <v>42004</v>
      </c>
      <c r="E931" s="2">
        <v>6740064000</v>
      </c>
      <c r="F931" s="2">
        <v>4088151000</v>
      </c>
      <c r="G931" s="2">
        <v>1866520000</v>
      </c>
      <c r="H931" t="s">
        <v>12</v>
      </c>
      <c r="I931" s="2">
        <v>120719000</v>
      </c>
      <c r="J931" t="s">
        <v>19</v>
      </c>
      <c r="K931" t="s">
        <v>354</v>
      </c>
    </row>
    <row r="932" spans="1:11" x14ac:dyDescent="0.2">
      <c r="A932">
        <v>958</v>
      </c>
      <c r="B932" t="s">
        <v>353</v>
      </c>
      <c r="C932" t="s">
        <v>17</v>
      </c>
      <c r="D932" s="1">
        <v>42369</v>
      </c>
      <c r="E932" s="2">
        <v>7192633000</v>
      </c>
      <c r="F932" s="2">
        <v>4359104000</v>
      </c>
      <c r="G932" s="2">
        <v>1987271000</v>
      </c>
      <c r="H932" t="s">
        <v>12</v>
      </c>
      <c r="I932" s="2">
        <v>122120000</v>
      </c>
      <c r="J932" t="s">
        <v>19</v>
      </c>
      <c r="K932" t="s">
        <v>354</v>
      </c>
    </row>
    <row r="933" spans="1:11" x14ac:dyDescent="0.2">
      <c r="A933">
        <v>959</v>
      </c>
      <c r="B933" t="s">
        <v>355</v>
      </c>
      <c r="C933" t="s">
        <v>11</v>
      </c>
      <c r="D933" s="1">
        <v>41274</v>
      </c>
      <c r="E933" s="2">
        <v>13107000000</v>
      </c>
      <c r="F933" s="2">
        <v>11799000000</v>
      </c>
      <c r="G933" t="s">
        <v>12</v>
      </c>
      <c r="H933" t="s">
        <v>12</v>
      </c>
      <c r="I933" t="s">
        <v>12</v>
      </c>
      <c r="J933" t="s">
        <v>13</v>
      </c>
      <c r="K933" t="s">
        <v>164</v>
      </c>
    </row>
    <row r="934" spans="1:11" x14ac:dyDescent="0.2">
      <c r="A934">
        <v>960</v>
      </c>
      <c r="B934" t="s">
        <v>355</v>
      </c>
      <c r="C934" t="s">
        <v>15</v>
      </c>
      <c r="D934" s="1">
        <v>41639</v>
      </c>
      <c r="E934" s="2">
        <v>11420000000</v>
      </c>
      <c r="F934" s="2">
        <v>10303000000</v>
      </c>
      <c r="G934" t="s">
        <v>12</v>
      </c>
      <c r="H934" t="s">
        <v>12</v>
      </c>
      <c r="I934" t="s">
        <v>12</v>
      </c>
      <c r="J934" t="s">
        <v>13</v>
      </c>
      <c r="K934" t="s">
        <v>164</v>
      </c>
    </row>
    <row r="935" spans="1:11" x14ac:dyDescent="0.2">
      <c r="A935">
        <v>961</v>
      </c>
      <c r="B935" t="s">
        <v>355</v>
      </c>
      <c r="C935" t="s">
        <v>16</v>
      </c>
      <c r="D935" s="1">
        <v>42004</v>
      </c>
      <c r="E935" s="2">
        <v>10986000000</v>
      </c>
      <c r="F935" s="2">
        <v>9974000000</v>
      </c>
      <c r="G935" t="s">
        <v>12</v>
      </c>
      <c r="H935" t="s">
        <v>12</v>
      </c>
      <c r="I935" t="s">
        <v>12</v>
      </c>
      <c r="J935" t="s">
        <v>13</v>
      </c>
      <c r="K935" t="s">
        <v>164</v>
      </c>
    </row>
    <row r="936" spans="1:11" x14ac:dyDescent="0.2">
      <c r="A936">
        <v>962</v>
      </c>
      <c r="B936" t="s">
        <v>355</v>
      </c>
      <c r="C936" t="s">
        <v>17</v>
      </c>
      <c r="D936" s="1">
        <v>42369</v>
      </c>
      <c r="E936" s="2">
        <v>10466000000</v>
      </c>
      <c r="F936" s="2">
        <v>9576000000</v>
      </c>
      <c r="G936" t="s">
        <v>12</v>
      </c>
      <c r="H936" t="s">
        <v>12</v>
      </c>
      <c r="I936" t="s">
        <v>12</v>
      </c>
      <c r="J936" t="s">
        <v>13</v>
      </c>
      <c r="K936" t="s">
        <v>164</v>
      </c>
    </row>
    <row r="937" spans="1:11" x14ac:dyDescent="0.2">
      <c r="A937">
        <v>963</v>
      </c>
      <c r="B937" t="s">
        <v>356</v>
      </c>
      <c r="C937" t="s">
        <v>11</v>
      </c>
      <c r="D937" s="1">
        <v>41455</v>
      </c>
      <c r="E937" s="2">
        <v>1282236000</v>
      </c>
      <c r="F937" s="2">
        <v>322516000</v>
      </c>
      <c r="G937" s="2">
        <v>151382000</v>
      </c>
      <c r="H937" s="2">
        <v>235184000</v>
      </c>
      <c r="I937" t="s">
        <v>12</v>
      </c>
      <c r="J937" t="s">
        <v>22</v>
      </c>
      <c r="K937" t="s">
        <v>34</v>
      </c>
    </row>
    <row r="938" spans="1:11" x14ac:dyDescent="0.2">
      <c r="A938">
        <v>964</v>
      </c>
      <c r="B938" t="s">
        <v>356</v>
      </c>
      <c r="C938" t="s">
        <v>15</v>
      </c>
      <c r="D938" s="1">
        <v>41819</v>
      </c>
      <c r="E938" s="2">
        <v>1388386000</v>
      </c>
      <c r="F938" s="2">
        <v>338580000</v>
      </c>
      <c r="G938" s="2">
        <v>159642000</v>
      </c>
      <c r="H938" s="2">
        <v>250434000</v>
      </c>
      <c r="I938" t="s">
        <v>12</v>
      </c>
      <c r="J938" t="s">
        <v>22</v>
      </c>
      <c r="K938" t="s">
        <v>34</v>
      </c>
    </row>
    <row r="939" spans="1:11" x14ac:dyDescent="0.2">
      <c r="A939">
        <v>965</v>
      </c>
      <c r="B939" t="s">
        <v>356</v>
      </c>
      <c r="C939" t="s">
        <v>16</v>
      </c>
      <c r="D939" s="1">
        <v>42183</v>
      </c>
      <c r="E939" s="2">
        <v>1475139000</v>
      </c>
      <c r="F939" s="2">
        <v>355727000</v>
      </c>
      <c r="G939" s="2">
        <v>169952000</v>
      </c>
      <c r="H939" s="2">
        <v>266761000</v>
      </c>
      <c r="I939" t="s">
        <v>12</v>
      </c>
      <c r="J939" t="s">
        <v>22</v>
      </c>
      <c r="K939" t="s">
        <v>34</v>
      </c>
    </row>
    <row r="940" spans="1:11" x14ac:dyDescent="0.2">
      <c r="A940">
        <v>966</v>
      </c>
      <c r="B940" t="s">
        <v>356</v>
      </c>
      <c r="C940" t="s">
        <v>17</v>
      </c>
      <c r="D940" s="1">
        <v>42554</v>
      </c>
      <c r="E940" s="2">
        <v>1423936000</v>
      </c>
      <c r="F940" s="2">
        <v>343801000</v>
      </c>
      <c r="G940" s="2">
        <v>170120000</v>
      </c>
      <c r="H940" s="2">
        <v>276462000</v>
      </c>
      <c r="I940" t="s">
        <v>12</v>
      </c>
      <c r="J940" t="s">
        <v>22</v>
      </c>
      <c r="K940" t="s">
        <v>34</v>
      </c>
    </row>
    <row r="941" spans="1:11" x14ac:dyDescent="0.2">
      <c r="A941">
        <v>967</v>
      </c>
      <c r="B941" t="s">
        <v>357</v>
      </c>
      <c r="C941" t="s">
        <v>11</v>
      </c>
      <c r="D941" s="1">
        <v>41274</v>
      </c>
      <c r="E941" s="2">
        <v>22603400000</v>
      </c>
      <c r="F941" s="2">
        <v>4796500000</v>
      </c>
      <c r="G941" s="2">
        <v>6839500000</v>
      </c>
      <c r="H941" s="2">
        <v>5278100000</v>
      </c>
      <c r="I941" t="s">
        <v>12</v>
      </c>
      <c r="J941" t="s">
        <v>25</v>
      </c>
      <c r="K941" t="s">
        <v>26</v>
      </c>
    </row>
    <row r="942" spans="1:11" x14ac:dyDescent="0.2">
      <c r="A942">
        <v>968</v>
      </c>
      <c r="B942" t="s">
        <v>357</v>
      </c>
      <c r="C942" t="s">
        <v>15</v>
      </c>
      <c r="D942" s="1">
        <v>41639</v>
      </c>
      <c r="E942" s="2">
        <v>23113100000</v>
      </c>
      <c r="F942" s="2">
        <v>4908100000</v>
      </c>
      <c r="G942" s="2">
        <v>6606700000</v>
      </c>
      <c r="H942" s="2">
        <v>5531300000</v>
      </c>
      <c r="I942" t="s">
        <v>12</v>
      </c>
      <c r="J942" t="s">
        <v>25</v>
      </c>
      <c r="K942" t="s">
        <v>26</v>
      </c>
    </row>
    <row r="943" spans="1:11" x14ac:dyDescent="0.2">
      <c r="A943">
        <v>969</v>
      </c>
      <c r="B943" t="s">
        <v>357</v>
      </c>
      <c r="C943" t="s">
        <v>16</v>
      </c>
      <c r="D943" s="1">
        <v>42004</v>
      </c>
      <c r="E943" s="2">
        <v>19615600000</v>
      </c>
      <c r="F943" s="2">
        <v>4932500000</v>
      </c>
      <c r="G943" s="2">
        <v>6280300000</v>
      </c>
      <c r="H943" s="2">
        <v>4733600000</v>
      </c>
      <c r="I943" t="s">
        <v>12</v>
      </c>
      <c r="J943" t="s">
        <v>25</v>
      </c>
      <c r="K943" t="s">
        <v>26</v>
      </c>
    </row>
    <row r="944" spans="1:11" x14ac:dyDescent="0.2">
      <c r="A944">
        <v>970</v>
      </c>
      <c r="B944" t="s">
        <v>357</v>
      </c>
      <c r="C944" t="s">
        <v>17</v>
      </c>
      <c r="D944" s="1">
        <v>42369</v>
      </c>
      <c r="E944" s="2">
        <v>19958700000</v>
      </c>
      <c r="F944" s="2">
        <v>5037200000</v>
      </c>
      <c r="G944" s="2">
        <v>6432400000</v>
      </c>
      <c r="H944" s="2">
        <v>4796400000</v>
      </c>
      <c r="I944" t="s">
        <v>12</v>
      </c>
      <c r="J944" t="s">
        <v>25</v>
      </c>
      <c r="K944" t="s">
        <v>26</v>
      </c>
    </row>
    <row r="945" spans="1:11" x14ac:dyDescent="0.2">
      <c r="A945">
        <v>971</v>
      </c>
      <c r="B945" t="s">
        <v>358</v>
      </c>
      <c r="C945" t="s">
        <v>11</v>
      </c>
      <c r="D945" s="1">
        <v>41639</v>
      </c>
      <c r="E945" s="2">
        <v>45358000000</v>
      </c>
      <c r="F945" s="2">
        <v>41171000000</v>
      </c>
      <c r="G945" s="2">
        <v>-318000000</v>
      </c>
      <c r="H945" t="s">
        <v>12</v>
      </c>
      <c r="I945" t="s">
        <v>12</v>
      </c>
      <c r="J945" t="s">
        <v>13</v>
      </c>
      <c r="K945" t="s">
        <v>91</v>
      </c>
    </row>
    <row r="946" spans="1:11" x14ac:dyDescent="0.2">
      <c r="A946">
        <v>972</v>
      </c>
      <c r="B946" t="s">
        <v>358</v>
      </c>
      <c r="C946" t="s">
        <v>15</v>
      </c>
      <c r="D946" s="1">
        <v>42004</v>
      </c>
      <c r="E946" s="2">
        <v>39946000000</v>
      </c>
      <c r="F946" s="2">
        <v>35263000000</v>
      </c>
      <c r="G946" s="2">
        <v>-329000000</v>
      </c>
      <c r="H946" t="s">
        <v>12</v>
      </c>
      <c r="I946" t="s">
        <v>12</v>
      </c>
      <c r="J946" t="s">
        <v>13</v>
      </c>
      <c r="K946" t="s">
        <v>91</v>
      </c>
    </row>
    <row r="947" spans="1:11" x14ac:dyDescent="0.2">
      <c r="A947">
        <v>973</v>
      </c>
      <c r="B947" t="s">
        <v>358</v>
      </c>
      <c r="C947" t="s">
        <v>16</v>
      </c>
      <c r="D947" s="1">
        <v>42369</v>
      </c>
      <c r="E947" s="2">
        <v>40536000000</v>
      </c>
      <c r="F947" s="2">
        <v>36044000000</v>
      </c>
      <c r="G947" s="2">
        <v>-220000000</v>
      </c>
      <c r="H947" t="s">
        <v>12</v>
      </c>
      <c r="I947" t="s">
        <v>12</v>
      </c>
      <c r="J947" t="s">
        <v>13</v>
      </c>
      <c r="K947" t="s">
        <v>91</v>
      </c>
    </row>
    <row r="948" spans="1:11" x14ac:dyDescent="0.2">
      <c r="A948">
        <v>974</v>
      </c>
      <c r="B948" t="s">
        <v>358</v>
      </c>
      <c r="C948" t="s">
        <v>17</v>
      </c>
      <c r="D948" s="1">
        <v>42735</v>
      </c>
      <c r="E948" s="2">
        <v>47248000000</v>
      </c>
      <c r="F948" s="2">
        <v>42186000000</v>
      </c>
      <c r="G948" s="2">
        <v>-487000000</v>
      </c>
      <c r="H948" t="s">
        <v>12</v>
      </c>
      <c r="I948" t="s">
        <v>12</v>
      </c>
      <c r="J948" t="s">
        <v>13</v>
      </c>
      <c r="K948" t="s">
        <v>91</v>
      </c>
    </row>
    <row r="949" spans="1:11" x14ac:dyDescent="0.2">
      <c r="A949">
        <v>975</v>
      </c>
      <c r="B949" t="s">
        <v>359</v>
      </c>
      <c r="C949" t="s">
        <v>11</v>
      </c>
      <c r="D949" s="1">
        <v>41274</v>
      </c>
      <c r="E949" s="2">
        <v>3094500000</v>
      </c>
      <c r="F949" s="2">
        <v>2144200000</v>
      </c>
      <c r="G949" s="2">
        <v>98200000</v>
      </c>
      <c r="H949" t="s">
        <v>12</v>
      </c>
      <c r="I949" s="2">
        <v>332400000</v>
      </c>
      <c r="J949" t="s">
        <v>42</v>
      </c>
      <c r="K949" t="s">
        <v>45</v>
      </c>
    </row>
    <row r="950" spans="1:11" x14ac:dyDescent="0.2">
      <c r="A950">
        <v>976</v>
      </c>
      <c r="B950" t="s">
        <v>359</v>
      </c>
      <c r="C950" t="s">
        <v>15</v>
      </c>
      <c r="D950" s="1">
        <v>41639</v>
      </c>
      <c r="E950" s="2">
        <v>3276800000</v>
      </c>
      <c r="F950" s="2">
        <v>2272400000</v>
      </c>
      <c r="G950" s="2">
        <v>99600000</v>
      </c>
      <c r="H950" t="s">
        <v>12</v>
      </c>
      <c r="I950" s="2">
        <v>370900000</v>
      </c>
      <c r="J950" t="s">
        <v>42</v>
      </c>
      <c r="K950" t="s">
        <v>45</v>
      </c>
    </row>
    <row r="951" spans="1:11" x14ac:dyDescent="0.2">
      <c r="A951">
        <v>977</v>
      </c>
      <c r="B951" t="s">
        <v>359</v>
      </c>
      <c r="C951" t="s">
        <v>16</v>
      </c>
      <c r="D951" s="1">
        <v>42004</v>
      </c>
      <c r="E951" s="2">
        <v>3350300000</v>
      </c>
      <c r="F951" s="2">
        <v>2317500000</v>
      </c>
      <c r="G951" s="2">
        <v>101100000</v>
      </c>
      <c r="H951" t="s">
        <v>12</v>
      </c>
      <c r="I951" s="2">
        <v>388100000</v>
      </c>
      <c r="J951" t="s">
        <v>42</v>
      </c>
      <c r="K951" t="s">
        <v>45</v>
      </c>
    </row>
    <row r="952" spans="1:11" x14ac:dyDescent="0.2">
      <c r="A952">
        <v>978</v>
      </c>
      <c r="B952" t="s">
        <v>359</v>
      </c>
      <c r="C952" t="s">
        <v>17</v>
      </c>
      <c r="D952" s="1">
        <v>42369</v>
      </c>
      <c r="E952" s="2">
        <v>3253600000</v>
      </c>
      <c r="F952" s="2">
        <v>2171600000</v>
      </c>
      <c r="G952" s="2">
        <v>103700000</v>
      </c>
      <c r="H952" t="s">
        <v>12</v>
      </c>
      <c r="I952" s="2">
        <v>401300000</v>
      </c>
      <c r="J952" t="s">
        <v>42</v>
      </c>
      <c r="K952" t="s">
        <v>45</v>
      </c>
    </row>
    <row r="953" spans="1:11" x14ac:dyDescent="0.2">
      <c r="A953">
        <v>979</v>
      </c>
      <c r="B953" t="s">
        <v>360</v>
      </c>
      <c r="C953" t="s">
        <v>11</v>
      </c>
      <c r="D953" s="1">
        <v>41306</v>
      </c>
      <c r="E953" s="2">
        <v>50521000000</v>
      </c>
      <c r="F953" s="2">
        <v>33194000000</v>
      </c>
      <c r="G953" s="2">
        <v>12244000000</v>
      </c>
      <c r="H953" t="s">
        <v>12</v>
      </c>
      <c r="I953" s="2">
        <v>1523000000</v>
      </c>
      <c r="J953" t="s">
        <v>19</v>
      </c>
      <c r="K953" t="s">
        <v>294</v>
      </c>
    </row>
    <row r="954" spans="1:11" x14ac:dyDescent="0.2">
      <c r="A954">
        <v>980</v>
      </c>
      <c r="B954" t="s">
        <v>360</v>
      </c>
      <c r="C954" t="s">
        <v>15</v>
      </c>
      <c r="D954" s="1">
        <v>41670</v>
      </c>
      <c r="E954" s="2">
        <v>53417000000</v>
      </c>
      <c r="F954" s="2">
        <v>34941000000</v>
      </c>
      <c r="G954" s="2">
        <v>12865000000</v>
      </c>
      <c r="H954" t="s">
        <v>12</v>
      </c>
      <c r="I954" s="2">
        <v>1462000000</v>
      </c>
      <c r="J954" t="s">
        <v>19</v>
      </c>
      <c r="K954" t="s">
        <v>294</v>
      </c>
    </row>
    <row r="955" spans="1:11" x14ac:dyDescent="0.2">
      <c r="A955">
        <v>981</v>
      </c>
      <c r="B955" t="s">
        <v>360</v>
      </c>
      <c r="C955" t="s">
        <v>16</v>
      </c>
      <c r="D955" s="1">
        <v>42034</v>
      </c>
      <c r="E955" s="2">
        <v>56223000000</v>
      </c>
      <c r="F955" s="2">
        <v>36665000000</v>
      </c>
      <c r="G955" s="2">
        <v>13281000000</v>
      </c>
      <c r="H955" t="s">
        <v>12</v>
      </c>
      <c r="I955" s="2">
        <v>1485000000</v>
      </c>
      <c r="J955" t="s">
        <v>19</v>
      </c>
      <c r="K955" t="s">
        <v>294</v>
      </c>
    </row>
    <row r="956" spans="1:11" x14ac:dyDescent="0.2">
      <c r="A956">
        <v>982</v>
      </c>
      <c r="B956" t="s">
        <v>360</v>
      </c>
      <c r="C956" t="s">
        <v>17</v>
      </c>
      <c r="D956" s="1">
        <v>42398</v>
      </c>
      <c r="E956" s="2">
        <v>59074000000</v>
      </c>
      <c r="F956" s="2">
        <v>38504000000</v>
      </c>
      <c r="G956" s="2">
        <v>14115000000</v>
      </c>
      <c r="H956" t="s">
        <v>12</v>
      </c>
      <c r="I956" s="2">
        <v>1484000000</v>
      </c>
      <c r="J956" t="s">
        <v>19</v>
      </c>
      <c r="K956" t="s">
        <v>294</v>
      </c>
    </row>
    <row r="957" spans="1:11" x14ac:dyDescent="0.2">
      <c r="A957">
        <v>983</v>
      </c>
      <c r="B957" t="s">
        <v>361</v>
      </c>
      <c r="C957" t="s">
        <v>11</v>
      </c>
      <c r="D957" s="1">
        <v>41455</v>
      </c>
      <c r="E957" s="2">
        <v>3598916000</v>
      </c>
      <c r="F957" s="2">
        <v>2195857000</v>
      </c>
      <c r="G957" s="2">
        <v>601300000</v>
      </c>
      <c r="H957" s="2">
        <v>683688000</v>
      </c>
      <c r="I957" t="s">
        <v>12</v>
      </c>
      <c r="J957" t="s">
        <v>22</v>
      </c>
      <c r="K957" t="s">
        <v>68</v>
      </c>
    </row>
    <row r="958" spans="1:11" x14ac:dyDescent="0.2">
      <c r="A958">
        <v>984</v>
      </c>
      <c r="B958" t="s">
        <v>361</v>
      </c>
      <c r="C958" t="s">
        <v>15</v>
      </c>
      <c r="D958" s="1">
        <v>41819</v>
      </c>
      <c r="E958" s="2">
        <v>4607309000</v>
      </c>
      <c r="F958" s="2">
        <v>2599828000</v>
      </c>
      <c r="G958" s="2">
        <v>613341000</v>
      </c>
      <c r="H958" s="2">
        <v>716471000</v>
      </c>
      <c r="I958" t="s">
        <v>12</v>
      </c>
      <c r="J958" t="s">
        <v>22</v>
      </c>
      <c r="K958" t="s">
        <v>68</v>
      </c>
    </row>
    <row r="959" spans="1:11" x14ac:dyDescent="0.2">
      <c r="A959">
        <v>985</v>
      </c>
      <c r="B959" t="s">
        <v>361</v>
      </c>
      <c r="C959" t="s">
        <v>16</v>
      </c>
      <c r="D959" s="1">
        <v>42183</v>
      </c>
      <c r="E959" s="2">
        <v>5259312000</v>
      </c>
      <c r="F959" s="2">
        <v>2974976000</v>
      </c>
      <c r="G959" s="2">
        <v>591611000</v>
      </c>
      <c r="H959" s="2">
        <v>825242000</v>
      </c>
      <c r="I959" t="s">
        <v>12</v>
      </c>
      <c r="J959" t="s">
        <v>22</v>
      </c>
      <c r="K959" t="s">
        <v>68</v>
      </c>
    </row>
    <row r="960" spans="1:11" x14ac:dyDescent="0.2">
      <c r="A960">
        <v>986</v>
      </c>
      <c r="B960" t="s">
        <v>361</v>
      </c>
      <c r="C960" t="s">
        <v>17</v>
      </c>
      <c r="D960" s="1">
        <v>42547</v>
      </c>
      <c r="E960" s="2">
        <v>5885893000</v>
      </c>
      <c r="F960" s="2">
        <v>3266971000</v>
      </c>
      <c r="G960" s="2">
        <v>630954000</v>
      </c>
      <c r="H960" s="2">
        <v>913712000</v>
      </c>
      <c r="I960" t="s">
        <v>12</v>
      </c>
      <c r="J960" t="s">
        <v>22</v>
      </c>
      <c r="K960" t="s">
        <v>68</v>
      </c>
    </row>
    <row r="961" spans="1:11" x14ac:dyDescent="0.2">
      <c r="A961">
        <v>987</v>
      </c>
      <c r="B961" t="s">
        <v>362</v>
      </c>
      <c r="C961" t="s">
        <v>11</v>
      </c>
      <c r="D961" s="1">
        <v>41274</v>
      </c>
      <c r="E961" s="2">
        <v>7810610000</v>
      </c>
      <c r="F961" s="2">
        <v>7479746000</v>
      </c>
      <c r="G961" s="2">
        <v>360586000</v>
      </c>
      <c r="H961" t="s">
        <v>12</v>
      </c>
      <c r="I961" s="2">
        <v>116388000</v>
      </c>
      <c r="J961" t="s">
        <v>47</v>
      </c>
      <c r="K961" t="s">
        <v>363</v>
      </c>
    </row>
    <row r="962" spans="1:11" x14ac:dyDescent="0.2">
      <c r="A962">
        <v>988</v>
      </c>
      <c r="B962" t="s">
        <v>362</v>
      </c>
      <c r="C962" t="s">
        <v>15</v>
      </c>
      <c r="D962" s="1">
        <v>41639</v>
      </c>
      <c r="E962" s="2">
        <v>9531778000</v>
      </c>
      <c r="F962" s="2">
        <v>7567707000</v>
      </c>
      <c r="G962" s="2">
        <v>2177616000</v>
      </c>
      <c r="H962" t="s">
        <v>12</v>
      </c>
      <c r="I962" s="2">
        <v>167425000</v>
      </c>
      <c r="J962" t="s">
        <v>47</v>
      </c>
      <c r="K962" t="s">
        <v>363</v>
      </c>
    </row>
    <row r="963" spans="1:11" x14ac:dyDescent="0.2">
      <c r="A963">
        <v>989</v>
      </c>
      <c r="B963" t="s">
        <v>362</v>
      </c>
      <c r="C963" t="s">
        <v>16</v>
      </c>
      <c r="D963" s="1">
        <v>42004</v>
      </c>
      <c r="E963" s="2">
        <v>10681897000</v>
      </c>
      <c r="F963" s="2">
        <v>8024286000</v>
      </c>
      <c r="G963" s="2">
        <v>2856642000</v>
      </c>
      <c r="H963" t="s">
        <v>12</v>
      </c>
      <c r="I963" s="2">
        <v>185993000</v>
      </c>
      <c r="J963" t="s">
        <v>47</v>
      </c>
      <c r="K963" t="s">
        <v>363</v>
      </c>
    </row>
    <row r="964" spans="1:11" x14ac:dyDescent="0.2">
      <c r="A964">
        <v>990</v>
      </c>
      <c r="B964" t="s">
        <v>362</v>
      </c>
      <c r="C964" t="s">
        <v>17</v>
      </c>
      <c r="D964" s="1">
        <v>42369</v>
      </c>
      <c r="E964" s="2">
        <v>10116502000</v>
      </c>
      <c r="F964" s="2">
        <v>7677233000</v>
      </c>
      <c r="G964" s="2">
        <v>2620072000</v>
      </c>
      <c r="H964" t="s">
        <v>12</v>
      </c>
      <c r="I964" s="2">
        <v>224133000</v>
      </c>
      <c r="J964" t="s">
        <v>47</v>
      </c>
      <c r="K964" t="s">
        <v>363</v>
      </c>
    </row>
    <row r="965" spans="1:11" x14ac:dyDescent="0.2">
      <c r="A965">
        <v>991</v>
      </c>
      <c r="B965" t="s">
        <v>364</v>
      </c>
      <c r="C965" t="s">
        <v>11</v>
      </c>
      <c r="D965" s="1">
        <v>41639</v>
      </c>
      <c r="E965" s="2">
        <v>17699000000</v>
      </c>
      <c r="F965" s="2">
        <v>8307000000</v>
      </c>
      <c r="G965" s="2">
        <v>7161000000</v>
      </c>
      <c r="H965" t="s">
        <v>12</v>
      </c>
      <c r="I965" s="2">
        <v>867000000</v>
      </c>
      <c r="J965" t="s">
        <v>13</v>
      </c>
      <c r="K965" t="s">
        <v>14</v>
      </c>
    </row>
    <row r="966" spans="1:11" x14ac:dyDescent="0.2">
      <c r="A966">
        <v>992</v>
      </c>
      <c r="B966" t="s">
        <v>364</v>
      </c>
      <c r="C966" t="s">
        <v>15</v>
      </c>
      <c r="D966" s="1">
        <v>42004</v>
      </c>
      <c r="E966" s="2">
        <v>18605000000</v>
      </c>
      <c r="F966" s="2">
        <v>7677000000</v>
      </c>
      <c r="G966" s="2">
        <v>7639000000</v>
      </c>
      <c r="H966" t="s">
        <v>12</v>
      </c>
      <c r="I966" s="2">
        <v>938000000</v>
      </c>
      <c r="J966" t="s">
        <v>13</v>
      </c>
      <c r="K966" t="s">
        <v>14</v>
      </c>
    </row>
    <row r="967" spans="1:11" x14ac:dyDescent="0.2">
      <c r="A967">
        <v>993</v>
      </c>
      <c r="B967" t="s">
        <v>364</v>
      </c>
      <c r="C967" t="s">
        <v>16</v>
      </c>
      <c r="D967" s="1">
        <v>42369</v>
      </c>
      <c r="E967" s="2">
        <v>19820000000</v>
      </c>
      <c r="F967" s="2">
        <v>6025000000</v>
      </c>
      <c r="G967" s="2">
        <v>8625000000</v>
      </c>
      <c r="H967" t="s">
        <v>12</v>
      </c>
      <c r="I967" s="2">
        <v>1015000000</v>
      </c>
      <c r="J967" t="s">
        <v>13</v>
      </c>
      <c r="K967" t="s">
        <v>14</v>
      </c>
    </row>
    <row r="968" spans="1:11" x14ac:dyDescent="0.2">
      <c r="A968">
        <v>994</v>
      </c>
      <c r="B968" t="s">
        <v>364</v>
      </c>
      <c r="C968" t="s">
        <v>17</v>
      </c>
      <c r="D968" s="1">
        <v>42735</v>
      </c>
      <c r="E968" s="2">
        <v>20425000000</v>
      </c>
      <c r="F968" s="2">
        <v>6132000000</v>
      </c>
      <c r="G968" s="2">
        <v>9312000000</v>
      </c>
      <c r="H968" t="s">
        <v>12</v>
      </c>
      <c r="I968" s="2">
        <v>1221000000</v>
      </c>
      <c r="J968" t="s">
        <v>13</v>
      </c>
      <c r="K968" t="s">
        <v>14</v>
      </c>
    </row>
    <row r="969" spans="1:11" x14ac:dyDescent="0.2">
      <c r="A969">
        <v>995</v>
      </c>
      <c r="B969" t="s">
        <v>365</v>
      </c>
      <c r="C969" t="s">
        <v>11</v>
      </c>
      <c r="D969" s="1">
        <v>41274</v>
      </c>
      <c r="E969" s="2">
        <v>6376000000</v>
      </c>
      <c r="F969" s="2">
        <v>3851000000</v>
      </c>
      <c r="G969" s="2">
        <v>1201000000</v>
      </c>
      <c r="H969" t="s">
        <v>12</v>
      </c>
      <c r="I969" s="2">
        <v>749000000</v>
      </c>
      <c r="J969" t="s">
        <v>182</v>
      </c>
      <c r="K969" t="s">
        <v>366</v>
      </c>
    </row>
    <row r="970" spans="1:11" x14ac:dyDescent="0.2">
      <c r="A970">
        <v>996</v>
      </c>
      <c r="B970" t="s">
        <v>365</v>
      </c>
      <c r="C970" t="s">
        <v>15</v>
      </c>
      <c r="D970" s="1">
        <v>41639</v>
      </c>
      <c r="E970" s="2">
        <v>6313000000</v>
      </c>
      <c r="F970" s="2">
        <v>3685000000</v>
      </c>
      <c r="G970" s="2">
        <v>1162000000</v>
      </c>
      <c r="H970" t="s">
        <v>12</v>
      </c>
      <c r="I970" s="2">
        <v>800000000</v>
      </c>
      <c r="J970" t="s">
        <v>182</v>
      </c>
      <c r="K970" t="s">
        <v>366</v>
      </c>
    </row>
    <row r="971" spans="1:11" x14ac:dyDescent="0.2">
      <c r="A971">
        <v>997</v>
      </c>
      <c r="B971" t="s">
        <v>365</v>
      </c>
      <c r="C971" t="s">
        <v>16</v>
      </c>
      <c r="D971" s="1">
        <v>42004</v>
      </c>
      <c r="E971" s="2">
        <v>6777000000</v>
      </c>
      <c r="F971" s="2">
        <v>3775000000</v>
      </c>
      <c r="G971" s="2">
        <v>1181000000</v>
      </c>
      <c r="H971" t="s">
        <v>12</v>
      </c>
      <c r="I971" s="2">
        <v>808000000</v>
      </c>
      <c r="J971" t="s">
        <v>182</v>
      </c>
      <c r="K971" t="s">
        <v>366</v>
      </c>
    </row>
    <row r="972" spans="1:11" x14ac:dyDescent="0.2">
      <c r="A972">
        <v>998</v>
      </c>
      <c r="B972" t="s">
        <v>365</v>
      </c>
      <c r="C972" t="s">
        <v>17</v>
      </c>
      <c r="D972" s="1">
        <v>42369</v>
      </c>
      <c r="E972" s="2">
        <v>8229000000</v>
      </c>
      <c r="F972" s="2">
        <v>4265000000</v>
      </c>
      <c r="G972" s="2">
        <v>1467000000</v>
      </c>
      <c r="H972" t="s">
        <v>12</v>
      </c>
      <c r="I972" s="2">
        <v>1166000000</v>
      </c>
      <c r="J972" t="s">
        <v>182</v>
      </c>
      <c r="K972" t="s">
        <v>366</v>
      </c>
    </row>
    <row r="973" spans="1:11" x14ac:dyDescent="0.2">
      <c r="A973">
        <v>999</v>
      </c>
      <c r="B973" t="s">
        <v>367</v>
      </c>
      <c r="C973" t="s">
        <v>11</v>
      </c>
      <c r="D973" s="1">
        <v>41274</v>
      </c>
      <c r="E973" s="2">
        <v>45352000000</v>
      </c>
      <c r="F973" s="2">
        <v>39595000000</v>
      </c>
      <c r="G973" s="2">
        <v>909000000</v>
      </c>
      <c r="H973" s="2">
        <v>172000000</v>
      </c>
      <c r="I973" t="s">
        <v>12</v>
      </c>
      <c r="J973" t="s">
        <v>59</v>
      </c>
      <c r="K973" t="s">
        <v>193</v>
      </c>
    </row>
    <row r="974" spans="1:11" x14ac:dyDescent="0.2">
      <c r="A974">
        <v>1000</v>
      </c>
      <c r="B974" t="s">
        <v>367</v>
      </c>
      <c r="C974" t="s">
        <v>15</v>
      </c>
      <c r="D974" s="1">
        <v>41639</v>
      </c>
      <c r="E974" s="2">
        <v>44062000000</v>
      </c>
      <c r="F974" s="2">
        <v>37940000000</v>
      </c>
      <c r="G974" s="2">
        <v>870000000</v>
      </c>
      <c r="H974" s="2">
        <v>150000000</v>
      </c>
      <c r="I974" t="s">
        <v>12</v>
      </c>
      <c r="J974" t="s">
        <v>59</v>
      </c>
      <c r="K974" t="s">
        <v>193</v>
      </c>
    </row>
    <row r="975" spans="1:11" x14ac:dyDescent="0.2">
      <c r="A975">
        <v>1001</v>
      </c>
      <c r="B975" t="s">
        <v>367</v>
      </c>
      <c r="C975" t="s">
        <v>16</v>
      </c>
      <c r="D975" s="1">
        <v>42004</v>
      </c>
      <c r="E975" s="2">
        <v>45608000000</v>
      </c>
      <c r="F975" s="2">
        <v>38939000000</v>
      </c>
      <c r="G975" s="2">
        <v>806000000</v>
      </c>
      <c r="H975" s="2">
        <v>127000000</v>
      </c>
      <c r="I975" t="s">
        <v>12</v>
      </c>
      <c r="J975" t="s">
        <v>59</v>
      </c>
      <c r="K975" t="s">
        <v>193</v>
      </c>
    </row>
    <row r="976" spans="1:11" x14ac:dyDescent="0.2">
      <c r="A976">
        <v>1002</v>
      </c>
      <c r="B976" t="s">
        <v>367</v>
      </c>
      <c r="C976" t="s">
        <v>17</v>
      </c>
      <c r="D976" s="1">
        <v>42369</v>
      </c>
      <c r="E976" s="2">
        <v>32735000000</v>
      </c>
      <c r="F976" s="2">
        <v>25683000000</v>
      </c>
      <c r="G976" s="2">
        <v>828000000</v>
      </c>
      <c r="H976" s="2">
        <v>102000000</v>
      </c>
      <c r="I976" t="s">
        <v>12</v>
      </c>
      <c r="J976" t="s">
        <v>59</v>
      </c>
      <c r="K976" t="s">
        <v>193</v>
      </c>
    </row>
    <row r="977" spans="1:11" x14ac:dyDescent="0.2">
      <c r="A977">
        <v>1003</v>
      </c>
      <c r="B977" t="s">
        <v>368</v>
      </c>
      <c r="C977" t="s">
        <v>11</v>
      </c>
      <c r="D977" s="1">
        <v>41307</v>
      </c>
      <c r="E977" s="2">
        <v>27686000000</v>
      </c>
      <c r="F977" s="2">
        <v>16538000000</v>
      </c>
      <c r="G977" s="2">
        <v>8482000000</v>
      </c>
      <c r="H977" t="s">
        <v>12</v>
      </c>
      <c r="I977" t="s">
        <v>12</v>
      </c>
      <c r="J977" t="s">
        <v>19</v>
      </c>
      <c r="K977" t="s">
        <v>334</v>
      </c>
    </row>
    <row r="978" spans="1:11" x14ac:dyDescent="0.2">
      <c r="A978">
        <v>1004</v>
      </c>
      <c r="B978" t="s">
        <v>368</v>
      </c>
      <c r="C978" t="s">
        <v>15</v>
      </c>
      <c r="D978" s="1">
        <v>41671</v>
      </c>
      <c r="E978" s="2">
        <v>27931000000</v>
      </c>
      <c r="F978" s="2">
        <v>16725000000</v>
      </c>
      <c r="G978" s="2">
        <v>8440000000</v>
      </c>
      <c r="H978" t="s">
        <v>12</v>
      </c>
      <c r="I978" t="s">
        <v>12</v>
      </c>
      <c r="J978" t="s">
        <v>19</v>
      </c>
      <c r="K978" t="s">
        <v>334</v>
      </c>
    </row>
    <row r="979" spans="1:11" x14ac:dyDescent="0.2">
      <c r="A979">
        <v>1005</v>
      </c>
      <c r="B979" t="s">
        <v>368</v>
      </c>
      <c r="C979" t="s">
        <v>16</v>
      </c>
      <c r="D979" s="1">
        <v>42035</v>
      </c>
      <c r="E979" s="2">
        <v>28105000000</v>
      </c>
      <c r="F979" s="2">
        <v>16863000000</v>
      </c>
      <c r="G979" s="2">
        <v>8355000000</v>
      </c>
      <c r="H979" t="s">
        <v>12</v>
      </c>
      <c r="I979" t="s">
        <v>12</v>
      </c>
      <c r="J979" t="s">
        <v>19</v>
      </c>
      <c r="K979" t="s">
        <v>334</v>
      </c>
    </row>
    <row r="980" spans="1:11" x14ac:dyDescent="0.2">
      <c r="A980">
        <v>1006</v>
      </c>
      <c r="B980" t="s">
        <v>368</v>
      </c>
      <c r="C980" t="s">
        <v>17</v>
      </c>
      <c r="D980" s="1">
        <v>42399</v>
      </c>
      <c r="E980" s="2">
        <v>27079000000</v>
      </c>
      <c r="F980" s="2">
        <v>16496000000</v>
      </c>
      <c r="G980" s="2">
        <v>8256000000</v>
      </c>
      <c r="H980" t="s">
        <v>12</v>
      </c>
      <c r="I980" t="s">
        <v>12</v>
      </c>
      <c r="J980" t="s">
        <v>19</v>
      </c>
      <c r="K980" t="s">
        <v>334</v>
      </c>
    </row>
    <row r="981" spans="1:11" x14ac:dyDescent="0.2">
      <c r="A981">
        <v>1007</v>
      </c>
      <c r="B981" t="s">
        <v>369</v>
      </c>
      <c r="C981" t="s">
        <v>11</v>
      </c>
      <c r="D981" s="1">
        <v>41639</v>
      </c>
      <c r="E981" s="2">
        <v>8312000000</v>
      </c>
      <c r="F981" t="s">
        <v>12</v>
      </c>
      <c r="G981" s="2">
        <v>3456000000</v>
      </c>
      <c r="H981" t="s">
        <v>12</v>
      </c>
      <c r="I981" s="2">
        <v>258000000</v>
      </c>
      <c r="J981" t="s">
        <v>22</v>
      </c>
      <c r="K981" t="s">
        <v>57</v>
      </c>
    </row>
    <row r="982" spans="1:11" x14ac:dyDescent="0.2">
      <c r="A982">
        <v>1008</v>
      </c>
      <c r="B982" t="s">
        <v>369</v>
      </c>
      <c r="C982" t="s">
        <v>15</v>
      </c>
      <c r="D982" s="1">
        <v>42004</v>
      </c>
      <c r="E982" s="2">
        <v>9441000000</v>
      </c>
      <c r="F982" t="s">
        <v>12</v>
      </c>
      <c r="G982" s="2">
        <v>4014000000</v>
      </c>
      <c r="H982" t="s">
        <v>12</v>
      </c>
      <c r="I982" s="2">
        <v>321000000</v>
      </c>
      <c r="J982" t="s">
        <v>22</v>
      </c>
      <c r="K982" t="s">
        <v>57</v>
      </c>
    </row>
    <row r="983" spans="1:11" x14ac:dyDescent="0.2">
      <c r="A983">
        <v>1009</v>
      </c>
      <c r="B983" t="s">
        <v>369</v>
      </c>
      <c r="C983" t="s">
        <v>16</v>
      </c>
      <c r="D983" s="1">
        <v>42369</v>
      </c>
      <c r="E983" s="2">
        <v>9667000000</v>
      </c>
      <c r="F983" t="s">
        <v>12</v>
      </c>
      <c r="G983" s="2">
        <v>4162000000</v>
      </c>
      <c r="H983" t="s">
        <v>12</v>
      </c>
      <c r="I983" s="2">
        <v>366000000</v>
      </c>
      <c r="J983" t="s">
        <v>22</v>
      </c>
      <c r="K983" t="s">
        <v>57</v>
      </c>
    </row>
    <row r="984" spans="1:11" x14ac:dyDescent="0.2">
      <c r="A984">
        <v>1010</v>
      </c>
      <c r="B984" t="s">
        <v>369</v>
      </c>
      <c r="C984" t="s">
        <v>17</v>
      </c>
      <c r="D984" s="1">
        <v>42735</v>
      </c>
      <c r="E984" s="2">
        <v>10776000000</v>
      </c>
      <c r="F984" t="s">
        <v>12</v>
      </c>
      <c r="G984" s="2">
        <v>4525000000</v>
      </c>
      <c r="H984" t="s">
        <v>12</v>
      </c>
      <c r="I984" s="2">
        <v>373000000</v>
      </c>
      <c r="J984" t="s">
        <v>22</v>
      </c>
      <c r="K984" t="s">
        <v>57</v>
      </c>
    </row>
    <row r="985" spans="1:11" x14ac:dyDescent="0.2">
      <c r="A985">
        <v>1011</v>
      </c>
      <c r="B985" t="s">
        <v>370</v>
      </c>
      <c r="C985" t="s">
        <v>11</v>
      </c>
      <c r="D985" s="1">
        <v>41274</v>
      </c>
      <c r="E985" s="2">
        <v>475888000</v>
      </c>
      <c r="F985" s="2">
        <v>117275000</v>
      </c>
      <c r="G985" s="2">
        <v>47115000</v>
      </c>
      <c r="H985" t="s">
        <v>12</v>
      </c>
      <c r="I985" s="2">
        <v>121211000</v>
      </c>
      <c r="J985" t="s">
        <v>52</v>
      </c>
      <c r="K985" t="s">
        <v>234</v>
      </c>
    </row>
    <row r="986" spans="1:11" x14ac:dyDescent="0.2">
      <c r="A986">
        <v>1012</v>
      </c>
      <c r="B986" t="s">
        <v>370</v>
      </c>
      <c r="C986" t="s">
        <v>15</v>
      </c>
      <c r="D986" s="1">
        <v>41639</v>
      </c>
      <c r="E986" s="2">
        <v>635490000</v>
      </c>
      <c r="F986" s="2">
        <v>172050000</v>
      </c>
      <c r="G986" s="2">
        <v>43720000</v>
      </c>
      <c r="H986" t="s">
        <v>12</v>
      </c>
      <c r="I986" s="2">
        <v>186979000</v>
      </c>
      <c r="J986" t="s">
        <v>52</v>
      </c>
      <c r="K986" t="s">
        <v>234</v>
      </c>
    </row>
    <row r="987" spans="1:11" x14ac:dyDescent="0.2">
      <c r="A987">
        <v>1013</v>
      </c>
      <c r="B987" t="s">
        <v>370</v>
      </c>
      <c r="C987" t="s">
        <v>16</v>
      </c>
      <c r="D987" s="1">
        <v>42004</v>
      </c>
      <c r="E987" s="2">
        <v>992332000</v>
      </c>
      <c r="F987" s="2">
        <v>275379000</v>
      </c>
      <c r="G987" s="2">
        <v>57664000</v>
      </c>
      <c r="H987" t="s">
        <v>12</v>
      </c>
      <c r="I987" s="2">
        <v>301812000</v>
      </c>
      <c r="J987" t="s">
        <v>52</v>
      </c>
      <c r="K987" t="s">
        <v>234</v>
      </c>
    </row>
    <row r="988" spans="1:11" x14ac:dyDescent="0.2">
      <c r="A988">
        <v>1014</v>
      </c>
      <c r="B988" t="s">
        <v>370</v>
      </c>
      <c r="C988" t="s">
        <v>17</v>
      </c>
      <c r="D988" s="1">
        <v>42369</v>
      </c>
      <c r="E988" s="2">
        <v>1042779000</v>
      </c>
      <c r="F988" s="2">
        <v>280901000</v>
      </c>
      <c r="G988" s="2">
        <v>53992000</v>
      </c>
      <c r="H988" t="s">
        <v>12</v>
      </c>
      <c r="I988" s="2">
        <v>294520000</v>
      </c>
      <c r="J988" t="s">
        <v>52</v>
      </c>
      <c r="K988" t="s">
        <v>234</v>
      </c>
    </row>
    <row r="989" spans="1:11" x14ac:dyDescent="0.2">
      <c r="A989">
        <v>1015</v>
      </c>
      <c r="B989" t="s">
        <v>371</v>
      </c>
      <c r="C989" t="s">
        <v>11</v>
      </c>
      <c r="D989" s="1">
        <v>41274</v>
      </c>
      <c r="E989" s="2">
        <v>797517000</v>
      </c>
      <c r="F989" s="2">
        <v>337533000</v>
      </c>
      <c r="G989" s="2">
        <v>20412000</v>
      </c>
      <c r="H989" t="s">
        <v>12</v>
      </c>
      <c r="I989" s="2">
        <v>277621000</v>
      </c>
      <c r="J989" t="s">
        <v>52</v>
      </c>
      <c r="K989" t="s">
        <v>265</v>
      </c>
    </row>
    <row r="990" spans="1:11" x14ac:dyDescent="0.2">
      <c r="A990">
        <v>1016</v>
      </c>
      <c r="B990" t="s">
        <v>371</v>
      </c>
      <c r="C990" t="s">
        <v>15</v>
      </c>
      <c r="D990" s="1">
        <v>41639</v>
      </c>
      <c r="E990" s="2">
        <v>1029475000</v>
      </c>
      <c r="F990" s="2">
        <v>423256000</v>
      </c>
      <c r="G990" s="2">
        <v>27772000</v>
      </c>
      <c r="H990" t="s">
        <v>12</v>
      </c>
      <c r="I990" s="2">
        <v>357165000</v>
      </c>
      <c r="J990" t="s">
        <v>52</v>
      </c>
      <c r="K990" t="s">
        <v>265</v>
      </c>
    </row>
    <row r="991" spans="1:11" x14ac:dyDescent="0.2">
      <c r="A991">
        <v>1017</v>
      </c>
      <c r="B991" t="s">
        <v>371</v>
      </c>
      <c r="C991" t="s">
        <v>16</v>
      </c>
      <c r="D991" s="1">
        <v>42004</v>
      </c>
      <c r="E991" s="2">
        <v>1105247000</v>
      </c>
      <c r="F991" s="2">
        <v>441929000</v>
      </c>
      <c r="G991" s="2">
        <v>29412000</v>
      </c>
      <c r="H991" t="s">
        <v>12</v>
      </c>
      <c r="I991" s="2">
        <v>378716000</v>
      </c>
      <c r="J991" t="s">
        <v>52</v>
      </c>
      <c r="K991" t="s">
        <v>265</v>
      </c>
    </row>
    <row r="992" spans="1:11" x14ac:dyDescent="0.2">
      <c r="A992">
        <v>1018</v>
      </c>
      <c r="B992" t="s">
        <v>371</v>
      </c>
      <c r="C992" t="s">
        <v>17</v>
      </c>
      <c r="D992" s="1">
        <v>42369</v>
      </c>
      <c r="E992" s="2">
        <v>1288149000</v>
      </c>
      <c r="F992" s="2">
        <v>497359000</v>
      </c>
      <c r="G992" s="2">
        <v>29870000</v>
      </c>
      <c r="H992" t="s">
        <v>12</v>
      </c>
      <c r="I992" s="2">
        <v>464472000</v>
      </c>
      <c r="J992" t="s">
        <v>52</v>
      </c>
      <c r="K992" t="s">
        <v>265</v>
      </c>
    </row>
    <row r="993" spans="1:11" x14ac:dyDescent="0.2">
      <c r="A993">
        <v>1019</v>
      </c>
      <c r="B993" t="s">
        <v>372</v>
      </c>
      <c r="C993" t="s">
        <v>11</v>
      </c>
      <c r="D993" s="1">
        <v>41274</v>
      </c>
      <c r="E993" s="2">
        <v>11814000000</v>
      </c>
      <c r="F993" s="2">
        <v>10190000000</v>
      </c>
      <c r="G993" s="2">
        <v>582000000</v>
      </c>
      <c r="H993" t="s">
        <v>12</v>
      </c>
      <c r="I993" s="2">
        <v>102000000</v>
      </c>
      <c r="J993" t="s">
        <v>19</v>
      </c>
      <c r="K993" t="s">
        <v>133</v>
      </c>
    </row>
    <row r="994" spans="1:11" x14ac:dyDescent="0.2">
      <c r="A994">
        <v>1020</v>
      </c>
      <c r="B994" t="s">
        <v>372</v>
      </c>
      <c r="C994" t="s">
        <v>15</v>
      </c>
      <c r="D994" s="1">
        <v>41639</v>
      </c>
      <c r="E994" s="2">
        <v>12784000000</v>
      </c>
      <c r="F994" s="2">
        <v>11020000000</v>
      </c>
      <c r="G994" s="2">
        <v>649000000</v>
      </c>
      <c r="H994" t="s">
        <v>12</v>
      </c>
      <c r="I994" s="2">
        <v>127000000</v>
      </c>
      <c r="J994" t="s">
        <v>19</v>
      </c>
      <c r="K994" t="s">
        <v>133</v>
      </c>
    </row>
    <row r="995" spans="1:11" x14ac:dyDescent="0.2">
      <c r="A995">
        <v>1021</v>
      </c>
      <c r="B995" t="s">
        <v>372</v>
      </c>
      <c r="C995" t="s">
        <v>16</v>
      </c>
      <c r="D995" s="1">
        <v>42004</v>
      </c>
      <c r="E995" s="2">
        <v>13796000000</v>
      </c>
      <c r="F995" s="2">
        <v>11830000000</v>
      </c>
      <c r="G995" s="2">
        <v>659000000</v>
      </c>
      <c r="H995" t="s">
        <v>12</v>
      </c>
      <c r="I995" s="2">
        <v>148000000</v>
      </c>
      <c r="J995" t="s">
        <v>19</v>
      </c>
      <c r="K995" t="s">
        <v>133</v>
      </c>
    </row>
    <row r="996" spans="1:11" x14ac:dyDescent="0.2">
      <c r="A996">
        <v>1022</v>
      </c>
      <c r="B996" t="s">
        <v>372</v>
      </c>
      <c r="C996" t="s">
        <v>17</v>
      </c>
      <c r="D996" s="1">
        <v>42369</v>
      </c>
      <c r="E996" s="2">
        <v>14486000000</v>
      </c>
      <c r="F996" s="2">
        <v>12363000000</v>
      </c>
      <c r="G996" s="2">
        <v>634000000</v>
      </c>
      <c r="H996" t="s">
        <v>12</v>
      </c>
      <c r="I996" s="2">
        <v>139000000</v>
      </c>
      <c r="J996" t="s">
        <v>19</v>
      </c>
      <c r="K996" t="s">
        <v>133</v>
      </c>
    </row>
    <row r="997" spans="1:11" x14ac:dyDescent="0.2">
      <c r="A997">
        <v>1023</v>
      </c>
      <c r="B997" t="s">
        <v>373</v>
      </c>
      <c r="C997" t="s">
        <v>11</v>
      </c>
      <c r="D997" s="1">
        <v>41639</v>
      </c>
      <c r="E997" s="2">
        <v>6761000000</v>
      </c>
      <c r="F997" s="2">
        <v>4802000000</v>
      </c>
      <c r="G997" s="2">
        <v>1347000000</v>
      </c>
      <c r="H997" t="s">
        <v>12</v>
      </c>
      <c r="I997" t="s">
        <v>12</v>
      </c>
      <c r="J997" t="s">
        <v>13</v>
      </c>
      <c r="K997" t="s">
        <v>64</v>
      </c>
    </row>
    <row r="998" spans="1:11" x14ac:dyDescent="0.2">
      <c r="A998">
        <v>1024</v>
      </c>
      <c r="B998" t="s">
        <v>373</v>
      </c>
      <c r="C998" t="s">
        <v>15</v>
      </c>
      <c r="D998" s="1">
        <v>42004</v>
      </c>
      <c r="E998" s="2">
        <v>7006000000</v>
      </c>
      <c r="F998" s="2">
        <v>4946000000</v>
      </c>
      <c r="G998" s="2">
        <v>1338000000</v>
      </c>
      <c r="H998" t="s">
        <v>12</v>
      </c>
      <c r="I998" t="s">
        <v>12</v>
      </c>
      <c r="J998" t="s">
        <v>13</v>
      </c>
      <c r="K998" t="s">
        <v>64</v>
      </c>
    </row>
    <row r="999" spans="1:11" x14ac:dyDescent="0.2">
      <c r="A999">
        <v>1025</v>
      </c>
      <c r="B999" t="s">
        <v>373</v>
      </c>
      <c r="C999" t="s">
        <v>16</v>
      </c>
      <c r="D999" s="1">
        <v>42369</v>
      </c>
      <c r="E999" s="2">
        <v>7142000000</v>
      </c>
      <c r="F999" s="2">
        <v>4889000000</v>
      </c>
      <c r="G999" s="2">
        <v>1339000000</v>
      </c>
      <c r="H999" t="s">
        <v>12</v>
      </c>
      <c r="I999" t="s">
        <v>12</v>
      </c>
      <c r="J999" t="s">
        <v>13</v>
      </c>
      <c r="K999" t="s">
        <v>64</v>
      </c>
    </row>
    <row r="1000" spans="1:11" x14ac:dyDescent="0.2">
      <c r="A1000">
        <v>1026</v>
      </c>
      <c r="B1000" t="s">
        <v>373</v>
      </c>
      <c r="C1000" t="s">
        <v>17</v>
      </c>
      <c r="D1000" s="1">
        <v>42735</v>
      </c>
      <c r="E1000" s="2">
        <v>7357000000</v>
      </c>
      <c r="F1000" s="2">
        <v>4901000000</v>
      </c>
      <c r="G1000" s="2">
        <v>1403000000</v>
      </c>
      <c r="H1000" t="s">
        <v>12</v>
      </c>
      <c r="I1000" t="s">
        <v>12</v>
      </c>
      <c r="J1000" t="s">
        <v>13</v>
      </c>
      <c r="K1000" t="s">
        <v>64</v>
      </c>
    </row>
    <row r="1001" spans="1:11" x14ac:dyDescent="0.2">
      <c r="A1001">
        <v>1027</v>
      </c>
      <c r="B1001" t="s">
        <v>374</v>
      </c>
      <c r="C1001" t="s">
        <v>11</v>
      </c>
      <c r="D1001" s="1">
        <v>41274</v>
      </c>
      <c r="E1001" s="2">
        <v>6420881000</v>
      </c>
      <c r="F1001" s="2">
        <v>3011684000</v>
      </c>
      <c r="G1001" s="2">
        <v>2388182000</v>
      </c>
      <c r="H1001" t="s">
        <v>12</v>
      </c>
      <c r="I1001" t="s">
        <v>12</v>
      </c>
      <c r="J1001" t="s">
        <v>19</v>
      </c>
      <c r="K1001" t="s">
        <v>286</v>
      </c>
    </row>
    <row r="1002" spans="1:11" x14ac:dyDescent="0.2">
      <c r="A1002">
        <v>1028</v>
      </c>
      <c r="B1002" t="s">
        <v>374</v>
      </c>
      <c r="C1002" t="s">
        <v>15</v>
      </c>
      <c r="D1002" s="1">
        <v>41639</v>
      </c>
      <c r="E1002" s="2">
        <v>6484892000</v>
      </c>
      <c r="F1002" s="2">
        <v>3006009000</v>
      </c>
      <c r="G1002" s="2">
        <v>2310780000</v>
      </c>
      <c r="H1002" t="s">
        <v>12</v>
      </c>
      <c r="I1002" t="s">
        <v>12</v>
      </c>
      <c r="J1002" t="s">
        <v>19</v>
      </c>
      <c r="K1002" t="s">
        <v>286</v>
      </c>
    </row>
    <row r="1003" spans="1:11" x14ac:dyDescent="0.2">
      <c r="A1003">
        <v>1029</v>
      </c>
      <c r="B1003" t="s">
        <v>374</v>
      </c>
      <c r="C1003" t="s">
        <v>16</v>
      </c>
      <c r="D1003" s="1">
        <v>42004</v>
      </c>
      <c r="E1003" s="2">
        <v>6023819000</v>
      </c>
      <c r="F1003" s="2">
        <v>3022797000</v>
      </c>
      <c r="G1003" s="2">
        <v>2347308000</v>
      </c>
      <c r="H1003" t="s">
        <v>12</v>
      </c>
      <c r="I1003" t="s">
        <v>12</v>
      </c>
      <c r="J1003" t="s">
        <v>19</v>
      </c>
      <c r="K1003" t="s">
        <v>286</v>
      </c>
    </row>
    <row r="1004" spans="1:11" x14ac:dyDescent="0.2">
      <c r="A1004">
        <v>1030</v>
      </c>
      <c r="B1004" t="s">
        <v>374</v>
      </c>
      <c r="C1004" t="s">
        <v>17</v>
      </c>
      <c r="D1004" s="1">
        <v>42369</v>
      </c>
      <c r="E1004" s="2">
        <v>5702613000</v>
      </c>
      <c r="F1004" s="2">
        <v>2896255000</v>
      </c>
      <c r="G1004" s="2">
        <v>2265436000</v>
      </c>
      <c r="H1004" t="s">
        <v>12</v>
      </c>
      <c r="I1004" t="s">
        <v>12</v>
      </c>
      <c r="J1004" t="s">
        <v>19</v>
      </c>
      <c r="K1004" t="s">
        <v>286</v>
      </c>
    </row>
    <row r="1005" spans="1:11" x14ac:dyDescent="0.2">
      <c r="A1005">
        <v>1031</v>
      </c>
      <c r="B1005" t="s">
        <v>375</v>
      </c>
      <c r="C1005" t="s">
        <v>11</v>
      </c>
      <c r="D1005" s="1">
        <v>41274</v>
      </c>
      <c r="E1005" s="2">
        <v>27567000000</v>
      </c>
      <c r="F1005" s="2">
        <v>16750700000</v>
      </c>
      <c r="G1005" s="2">
        <v>2211700000</v>
      </c>
      <c r="H1005" t="s">
        <v>12</v>
      </c>
      <c r="I1005" t="s">
        <v>12</v>
      </c>
      <c r="J1005" t="s">
        <v>19</v>
      </c>
      <c r="K1005" t="s">
        <v>155</v>
      </c>
    </row>
    <row r="1006" spans="1:11" x14ac:dyDescent="0.2">
      <c r="A1006">
        <v>1032</v>
      </c>
      <c r="B1006" t="s">
        <v>375</v>
      </c>
      <c r="C1006" t="s">
        <v>15</v>
      </c>
      <c r="D1006" s="1">
        <v>41639</v>
      </c>
      <c r="E1006" s="2">
        <v>28105700000</v>
      </c>
      <c r="F1006" s="2">
        <v>17203000000</v>
      </c>
      <c r="G1006" s="2">
        <v>2138400000</v>
      </c>
      <c r="H1006" t="s">
        <v>12</v>
      </c>
      <c r="I1006" t="s">
        <v>12</v>
      </c>
      <c r="J1006" t="s">
        <v>19</v>
      </c>
      <c r="K1006" t="s">
        <v>155</v>
      </c>
    </row>
    <row r="1007" spans="1:11" x14ac:dyDescent="0.2">
      <c r="A1007">
        <v>1033</v>
      </c>
      <c r="B1007" t="s">
        <v>375</v>
      </c>
      <c r="C1007" t="s">
        <v>16</v>
      </c>
      <c r="D1007" s="1">
        <v>42004</v>
      </c>
      <c r="E1007" s="2">
        <v>27441300000</v>
      </c>
      <c r="F1007" s="2">
        <v>16985600000</v>
      </c>
      <c r="G1007" s="2">
        <v>2506500000</v>
      </c>
      <c r="H1007" t="s">
        <v>12</v>
      </c>
      <c r="I1007" t="s">
        <v>12</v>
      </c>
      <c r="J1007" t="s">
        <v>19</v>
      </c>
      <c r="K1007" t="s">
        <v>155</v>
      </c>
    </row>
    <row r="1008" spans="1:11" x14ac:dyDescent="0.2">
      <c r="A1008">
        <v>1034</v>
      </c>
      <c r="B1008" t="s">
        <v>375</v>
      </c>
      <c r="C1008" t="s">
        <v>17</v>
      </c>
      <c r="D1008" s="1">
        <v>42369</v>
      </c>
      <c r="E1008" s="2">
        <v>25413000000</v>
      </c>
      <c r="F1008" s="2">
        <v>15623800000</v>
      </c>
      <c r="G1008" s="2">
        <v>2643700000</v>
      </c>
      <c r="H1008" t="s">
        <v>12</v>
      </c>
      <c r="I1008" t="s">
        <v>12</v>
      </c>
      <c r="J1008" t="s">
        <v>19</v>
      </c>
      <c r="K1008" t="s">
        <v>155</v>
      </c>
    </row>
    <row r="1009" spans="1:11" x14ac:dyDescent="0.2">
      <c r="A1009">
        <v>1035</v>
      </c>
      <c r="B1009" t="s">
        <v>376</v>
      </c>
      <c r="C1009" t="s">
        <v>11</v>
      </c>
      <c r="D1009" s="1">
        <v>41364</v>
      </c>
      <c r="E1009" s="2">
        <v>1581623000</v>
      </c>
      <c r="F1009" s="2">
        <v>743164000</v>
      </c>
      <c r="G1009" s="2">
        <v>261471000</v>
      </c>
      <c r="H1009" s="2">
        <v>254723000</v>
      </c>
      <c r="I1009" s="2">
        <v>111537000</v>
      </c>
      <c r="J1009" t="s">
        <v>22</v>
      </c>
      <c r="K1009" t="s">
        <v>34</v>
      </c>
    </row>
    <row r="1010" spans="1:11" x14ac:dyDescent="0.2">
      <c r="A1010">
        <v>1036</v>
      </c>
      <c r="B1010" t="s">
        <v>376</v>
      </c>
      <c r="C1010" t="s">
        <v>15</v>
      </c>
      <c r="D1010" s="1">
        <v>41729</v>
      </c>
      <c r="E1010" s="2">
        <v>1931217000</v>
      </c>
      <c r="F1010" s="2">
        <v>802474000</v>
      </c>
      <c r="G1010" s="2">
        <v>267278000</v>
      </c>
      <c r="H1010" s="2">
        <v>305043000</v>
      </c>
      <c r="I1010" s="2">
        <v>94534000</v>
      </c>
      <c r="J1010" t="s">
        <v>22</v>
      </c>
      <c r="K1010" t="s">
        <v>34</v>
      </c>
    </row>
    <row r="1011" spans="1:11" x14ac:dyDescent="0.2">
      <c r="A1011">
        <v>1037</v>
      </c>
      <c r="B1011" t="s">
        <v>376</v>
      </c>
      <c r="C1011" t="s">
        <v>16</v>
      </c>
      <c r="D1011" s="1">
        <v>42094</v>
      </c>
      <c r="E1011" s="2">
        <v>2147036000</v>
      </c>
      <c r="F1011" s="2">
        <v>917472000</v>
      </c>
      <c r="G1011" s="2">
        <v>274815000</v>
      </c>
      <c r="H1011" s="2">
        <v>349543000</v>
      </c>
      <c r="I1011" s="2">
        <v>176746000</v>
      </c>
      <c r="J1011" t="s">
        <v>22</v>
      </c>
      <c r="K1011" t="s">
        <v>34</v>
      </c>
    </row>
    <row r="1012" spans="1:11" x14ac:dyDescent="0.2">
      <c r="A1012">
        <v>1038</v>
      </c>
      <c r="B1012" t="s">
        <v>376</v>
      </c>
      <c r="C1012" t="s">
        <v>17</v>
      </c>
      <c r="D1012" s="1">
        <v>42460</v>
      </c>
      <c r="E1012" s="2">
        <v>2173334000</v>
      </c>
      <c r="F1012" s="2">
        <v>967870000</v>
      </c>
      <c r="G1012" s="2">
        <v>301670000</v>
      </c>
      <c r="H1012" s="2">
        <v>372596000</v>
      </c>
      <c r="I1012" s="2">
        <v>174896000</v>
      </c>
      <c r="J1012" t="s">
        <v>22</v>
      </c>
      <c r="K1012" t="s">
        <v>34</v>
      </c>
    </row>
    <row r="1013" spans="1:11" x14ac:dyDescent="0.2">
      <c r="A1013">
        <v>1039</v>
      </c>
      <c r="B1013" t="s">
        <v>377</v>
      </c>
      <c r="C1013" t="s">
        <v>11</v>
      </c>
      <c r="D1013" s="1">
        <v>41364</v>
      </c>
      <c r="E1013" s="2">
        <v>122196000000</v>
      </c>
      <c r="F1013" s="2">
        <v>115315000000</v>
      </c>
      <c r="G1013" s="2">
        <v>4110000000</v>
      </c>
      <c r="H1013" s="2">
        <v>433000000</v>
      </c>
      <c r="I1013" t="s">
        <v>12</v>
      </c>
      <c r="J1013" t="s">
        <v>25</v>
      </c>
      <c r="K1013" t="s">
        <v>28</v>
      </c>
    </row>
    <row r="1014" spans="1:11" x14ac:dyDescent="0.2">
      <c r="A1014">
        <v>1040</v>
      </c>
      <c r="B1014" t="s">
        <v>377</v>
      </c>
      <c r="C1014" t="s">
        <v>15</v>
      </c>
      <c r="D1014" s="1">
        <v>41729</v>
      </c>
      <c r="E1014" s="2">
        <v>137392000000</v>
      </c>
      <c r="F1014" s="2">
        <v>129040000000</v>
      </c>
      <c r="G1014" s="2">
        <v>5388000000</v>
      </c>
      <c r="H1014" s="2">
        <v>457000000</v>
      </c>
      <c r="I1014" t="s">
        <v>12</v>
      </c>
      <c r="J1014" t="s">
        <v>25</v>
      </c>
      <c r="K1014" t="s">
        <v>28</v>
      </c>
    </row>
    <row r="1015" spans="1:11" x14ac:dyDescent="0.2">
      <c r="A1015">
        <v>1041</v>
      </c>
      <c r="B1015" t="s">
        <v>377</v>
      </c>
      <c r="C1015" t="s">
        <v>16</v>
      </c>
      <c r="D1015" s="1">
        <v>42094</v>
      </c>
      <c r="E1015" s="2">
        <v>179045000000</v>
      </c>
      <c r="F1015" s="2">
        <v>167634000000</v>
      </c>
      <c r="G1015" s="2">
        <v>7901000000</v>
      </c>
      <c r="H1015" s="2">
        <v>392000000</v>
      </c>
      <c r="I1015" t="s">
        <v>12</v>
      </c>
      <c r="J1015" t="s">
        <v>25</v>
      </c>
      <c r="K1015" t="s">
        <v>28</v>
      </c>
    </row>
    <row r="1016" spans="1:11" x14ac:dyDescent="0.2">
      <c r="A1016">
        <v>1042</v>
      </c>
      <c r="B1016" t="s">
        <v>377</v>
      </c>
      <c r="C1016" t="s">
        <v>17</v>
      </c>
      <c r="D1016" s="1">
        <v>42460</v>
      </c>
      <c r="E1016" s="2">
        <v>190884000000</v>
      </c>
      <c r="F1016" s="2">
        <v>179468000000</v>
      </c>
      <c r="G1016" s="2">
        <v>7276000000</v>
      </c>
      <c r="H1016" s="2">
        <v>392000000</v>
      </c>
      <c r="I1016" t="s">
        <v>12</v>
      </c>
      <c r="J1016" t="s">
        <v>25</v>
      </c>
      <c r="K1016" t="s">
        <v>28</v>
      </c>
    </row>
    <row r="1017" spans="1:11" x14ac:dyDescent="0.2">
      <c r="A1017">
        <v>1043</v>
      </c>
      <c r="B1017" t="s">
        <v>378</v>
      </c>
      <c r="C1017" t="s">
        <v>11</v>
      </c>
      <c r="D1017" s="1">
        <v>41274</v>
      </c>
      <c r="E1017" s="2">
        <v>2730300000</v>
      </c>
      <c r="F1017" s="2">
        <v>795000000</v>
      </c>
      <c r="G1017" s="2">
        <v>752200000</v>
      </c>
      <c r="H1017" t="s">
        <v>12</v>
      </c>
      <c r="I1017" s="2">
        <v>93500000</v>
      </c>
      <c r="J1017" t="s">
        <v>47</v>
      </c>
      <c r="K1017" t="s">
        <v>379</v>
      </c>
    </row>
    <row r="1018" spans="1:11" x14ac:dyDescent="0.2">
      <c r="A1018">
        <v>1044</v>
      </c>
      <c r="B1018" t="s">
        <v>378</v>
      </c>
      <c r="C1018" t="s">
        <v>15</v>
      </c>
      <c r="D1018" s="1">
        <v>41639</v>
      </c>
      <c r="E1018" s="2">
        <v>2972500000</v>
      </c>
      <c r="F1018" s="2">
        <v>822400000</v>
      </c>
      <c r="G1018" s="2">
        <v>822100000</v>
      </c>
      <c r="H1018" t="s">
        <v>12</v>
      </c>
      <c r="I1018" s="2">
        <v>93400000</v>
      </c>
      <c r="J1018" t="s">
        <v>47</v>
      </c>
      <c r="K1018" t="s">
        <v>379</v>
      </c>
    </row>
    <row r="1019" spans="1:11" x14ac:dyDescent="0.2">
      <c r="A1019">
        <v>1045</v>
      </c>
      <c r="B1019" t="s">
        <v>378</v>
      </c>
      <c r="C1019" t="s">
        <v>16</v>
      </c>
      <c r="D1019" s="1">
        <v>42004</v>
      </c>
      <c r="E1019" s="2">
        <v>3334300000</v>
      </c>
      <c r="F1019" s="2">
        <v>930300000</v>
      </c>
      <c r="G1019" s="2">
        <v>869300000</v>
      </c>
      <c r="H1019" t="s">
        <v>12</v>
      </c>
      <c r="I1019" s="2">
        <v>95600000</v>
      </c>
      <c r="J1019" t="s">
        <v>47</v>
      </c>
      <c r="K1019" t="s">
        <v>379</v>
      </c>
    </row>
    <row r="1020" spans="1:11" x14ac:dyDescent="0.2">
      <c r="A1020">
        <v>1046</v>
      </c>
      <c r="B1020" t="s">
        <v>378</v>
      </c>
      <c r="C1020" t="s">
        <v>17</v>
      </c>
      <c r="D1020" s="1">
        <v>42369</v>
      </c>
      <c r="E1020" s="2">
        <v>3484500000</v>
      </c>
      <c r="F1020" s="2">
        <v>976300000</v>
      </c>
      <c r="G1020" s="2">
        <v>921300000</v>
      </c>
      <c r="H1020" t="s">
        <v>12</v>
      </c>
      <c r="I1020" s="2">
        <v>113500000</v>
      </c>
      <c r="J1020" t="s">
        <v>47</v>
      </c>
      <c r="K1020" t="s">
        <v>379</v>
      </c>
    </row>
    <row r="1021" spans="1:11" x14ac:dyDescent="0.2">
      <c r="A1021">
        <v>1047</v>
      </c>
      <c r="B1021" t="s">
        <v>380</v>
      </c>
      <c r="C1021" t="s">
        <v>11</v>
      </c>
      <c r="D1021" s="1">
        <v>41274</v>
      </c>
      <c r="E1021" s="2">
        <v>35015000000</v>
      </c>
      <c r="F1021" s="2">
        <v>21939000000</v>
      </c>
      <c r="G1021" s="2">
        <v>9176000000</v>
      </c>
      <c r="H1021" t="s">
        <v>12</v>
      </c>
      <c r="I1021" s="2">
        <v>217000000</v>
      </c>
      <c r="J1021" t="s">
        <v>36</v>
      </c>
      <c r="K1021" t="s">
        <v>124</v>
      </c>
    </row>
    <row r="1022" spans="1:11" x14ac:dyDescent="0.2">
      <c r="A1022">
        <v>1048</v>
      </c>
      <c r="B1022" t="s">
        <v>380</v>
      </c>
      <c r="C1022" t="s">
        <v>15</v>
      </c>
      <c r="D1022" s="1">
        <v>41639</v>
      </c>
      <c r="E1022" s="2">
        <v>35299000000</v>
      </c>
      <c r="F1022" s="2">
        <v>22189000000</v>
      </c>
      <c r="G1022" s="2">
        <v>8679000000</v>
      </c>
      <c r="H1022" t="s">
        <v>12</v>
      </c>
      <c r="I1022" s="2">
        <v>217000000</v>
      </c>
      <c r="J1022" t="s">
        <v>36</v>
      </c>
      <c r="K1022" t="s">
        <v>124</v>
      </c>
    </row>
    <row r="1023" spans="1:11" x14ac:dyDescent="0.2">
      <c r="A1023">
        <v>1049</v>
      </c>
      <c r="B1023" t="s">
        <v>380</v>
      </c>
      <c r="C1023" t="s">
        <v>16</v>
      </c>
      <c r="D1023" s="1">
        <v>42004</v>
      </c>
      <c r="E1023" s="2">
        <v>34244000000</v>
      </c>
      <c r="F1023" s="2">
        <v>21647000000</v>
      </c>
      <c r="G1023" s="2">
        <v>8457000000</v>
      </c>
      <c r="H1023" t="s">
        <v>12</v>
      </c>
      <c r="I1023" s="2">
        <v>206000000</v>
      </c>
      <c r="J1023" t="s">
        <v>36</v>
      </c>
      <c r="K1023" t="s">
        <v>124</v>
      </c>
    </row>
    <row r="1024" spans="1:11" x14ac:dyDescent="0.2">
      <c r="A1024">
        <v>1050</v>
      </c>
      <c r="B1024" t="s">
        <v>380</v>
      </c>
      <c r="C1024" t="s">
        <v>17</v>
      </c>
      <c r="D1024" s="1">
        <v>42369</v>
      </c>
      <c r="E1024" s="2">
        <v>29636000000</v>
      </c>
      <c r="F1024" s="2">
        <v>18124000000</v>
      </c>
      <c r="G1024" s="2">
        <v>7577000000</v>
      </c>
      <c r="H1024" t="s">
        <v>12</v>
      </c>
      <c r="I1024" s="2">
        <v>181000000</v>
      </c>
      <c r="J1024" t="s">
        <v>36</v>
      </c>
      <c r="K1024" t="s">
        <v>124</v>
      </c>
    </row>
    <row r="1025" spans="1:11" x14ac:dyDescent="0.2">
      <c r="A1025">
        <v>1051</v>
      </c>
      <c r="B1025" t="s">
        <v>381</v>
      </c>
      <c r="C1025" t="s">
        <v>11</v>
      </c>
      <c r="D1025" s="1">
        <v>41274</v>
      </c>
      <c r="E1025" s="2">
        <v>68150000000</v>
      </c>
      <c r="F1025" s="2">
        <v>37987000000</v>
      </c>
      <c r="G1025" s="2">
        <v>9098000000</v>
      </c>
      <c r="H1025" t="s">
        <v>12</v>
      </c>
      <c r="I1025" s="2">
        <v>17755000000</v>
      </c>
      <c r="J1025" t="s">
        <v>47</v>
      </c>
      <c r="K1025" t="s">
        <v>48</v>
      </c>
    </row>
    <row r="1026" spans="1:11" x14ac:dyDescent="0.2">
      <c r="A1026">
        <v>1052</v>
      </c>
      <c r="B1026" t="s">
        <v>381</v>
      </c>
      <c r="C1026" t="s">
        <v>15</v>
      </c>
      <c r="D1026" s="1">
        <v>41639</v>
      </c>
      <c r="E1026" s="2">
        <v>68199000000</v>
      </c>
      <c r="F1026" s="2">
        <v>38107000000</v>
      </c>
      <c r="G1026" s="2">
        <v>9438000000</v>
      </c>
      <c r="H1026" t="s">
        <v>12</v>
      </c>
      <c r="I1026" s="2">
        <v>16602000000</v>
      </c>
      <c r="J1026" t="s">
        <v>47</v>
      </c>
      <c r="K1026" t="s">
        <v>48</v>
      </c>
    </row>
    <row r="1027" spans="1:11" x14ac:dyDescent="0.2">
      <c r="A1027">
        <v>1053</v>
      </c>
      <c r="B1027" t="s">
        <v>381</v>
      </c>
      <c r="C1027" t="s">
        <v>16</v>
      </c>
      <c r="D1027" s="1">
        <v>42004</v>
      </c>
      <c r="E1027" s="2">
        <v>73316000000</v>
      </c>
      <c r="F1027" s="2">
        <v>39102000000</v>
      </c>
      <c r="G1027" s="2">
        <v>8319000000</v>
      </c>
      <c r="H1027" t="s">
        <v>12</v>
      </c>
      <c r="I1027" s="2">
        <v>17091000000</v>
      </c>
      <c r="J1027" t="s">
        <v>47</v>
      </c>
      <c r="K1027" t="s">
        <v>48</v>
      </c>
    </row>
    <row r="1028" spans="1:11" x14ac:dyDescent="0.2">
      <c r="A1028">
        <v>1054</v>
      </c>
      <c r="B1028" t="s">
        <v>381</v>
      </c>
      <c r="C1028" t="s">
        <v>17</v>
      </c>
      <c r="D1028" s="1">
        <v>42369</v>
      </c>
      <c r="E1028" s="2">
        <v>69951000000</v>
      </c>
      <c r="F1028" s="2">
        <v>38714000000</v>
      </c>
      <c r="G1028" s="2">
        <v>6998000000</v>
      </c>
      <c r="H1028" t="s">
        <v>12</v>
      </c>
      <c r="I1028" s="2">
        <v>16769000000</v>
      </c>
      <c r="J1028" t="s">
        <v>47</v>
      </c>
      <c r="K1028" t="s">
        <v>48</v>
      </c>
    </row>
    <row r="1029" spans="1:11" x14ac:dyDescent="0.2">
      <c r="A1029">
        <v>1055</v>
      </c>
      <c r="B1029" t="s">
        <v>382</v>
      </c>
      <c r="C1029" t="s">
        <v>11</v>
      </c>
      <c r="D1029" s="1">
        <v>41274</v>
      </c>
      <c r="E1029" s="2">
        <v>5787980000</v>
      </c>
      <c r="F1029" s="2">
        <v>4297922000</v>
      </c>
      <c r="G1029" s="2">
        <v>1110550000</v>
      </c>
      <c r="H1029" t="s">
        <v>12</v>
      </c>
      <c r="I1029" t="s">
        <v>12</v>
      </c>
      <c r="J1029" t="s">
        <v>19</v>
      </c>
      <c r="K1029" t="s">
        <v>383</v>
      </c>
    </row>
    <row r="1030" spans="1:11" x14ac:dyDescent="0.2">
      <c r="A1030">
        <v>1056</v>
      </c>
      <c r="B1030" t="s">
        <v>382</v>
      </c>
      <c r="C1030" t="s">
        <v>15</v>
      </c>
      <c r="D1030" s="1">
        <v>41639</v>
      </c>
      <c r="E1030" s="2">
        <v>7348754000</v>
      </c>
      <c r="F1030" s="2">
        <v>5427945000</v>
      </c>
      <c r="G1030" s="2">
        <v>1373878000</v>
      </c>
      <c r="H1030" t="s">
        <v>12</v>
      </c>
      <c r="I1030" t="s">
        <v>12</v>
      </c>
      <c r="J1030" t="s">
        <v>19</v>
      </c>
      <c r="K1030" t="s">
        <v>383</v>
      </c>
    </row>
    <row r="1031" spans="1:11" x14ac:dyDescent="0.2">
      <c r="A1031">
        <v>1057</v>
      </c>
      <c r="B1031" t="s">
        <v>382</v>
      </c>
      <c r="C1031" t="s">
        <v>16</v>
      </c>
      <c r="D1031" s="1">
        <v>42004</v>
      </c>
      <c r="E1031" s="2">
        <v>7803446000</v>
      </c>
      <c r="F1031" s="2">
        <v>5649254000</v>
      </c>
      <c r="G1031" s="2">
        <v>1381396000</v>
      </c>
      <c r="H1031" t="s">
        <v>12</v>
      </c>
      <c r="I1031" t="s">
        <v>12</v>
      </c>
      <c r="J1031" t="s">
        <v>19</v>
      </c>
      <c r="K1031" t="s">
        <v>383</v>
      </c>
    </row>
    <row r="1032" spans="1:11" x14ac:dyDescent="0.2">
      <c r="A1032">
        <v>1058</v>
      </c>
      <c r="B1032" t="s">
        <v>382</v>
      </c>
      <c r="C1032" t="s">
        <v>17</v>
      </c>
      <c r="D1032" s="1">
        <v>42369</v>
      </c>
      <c r="E1032" s="2">
        <v>8071563000</v>
      </c>
      <c r="F1032" s="2">
        <v>5660877000</v>
      </c>
      <c r="G1032" s="2">
        <v>1573120000</v>
      </c>
      <c r="H1032" t="s">
        <v>12</v>
      </c>
      <c r="I1032" t="s">
        <v>12</v>
      </c>
      <c r="J1032" t="s">
        <v>19</v>
      </c>
      <c r="K1032" t="s">
        <v>383</v>
      </c>
    </row>
    <row r="1033" spans="1:11" x14ac:dyDescent="0.2">
      <c r="A1033">
        <v>1059</v>
      </c>
      <c r="B1033" t="s">
        <v>384</v>
      </c>
      <c r="C1033" t="s">
        <v>11</v>
      </c>
      <c r="D1033" s="1">
        <v>41274</v>
      </c>
      <c r="E1033" s="2">
        <v>3901300000</v>
      </c>
      <c r="F1033" s="2">
        <v>1503800000</v>
      </c>
      <c r="G1033" s="2">
        <v>1457300000</v>
      </c>
      <c r="H1033" s="2">
        <v>100100000</v>
      </c>
      <c r="I1033" t="s">
        <v>12</v>
      </c>
      <c r="J1033" t="s">
        <v>36</v>
      </c>
      <c r="K1033" t="s">
        <v>124</v>
      </c>
    </row>
    <row r="1034" spans="1:11" x14ac:dyDescent="0.2">
      <c r="A1034">
        <v>1060</v>
      </c>
      <c r="B1034" t="s">
        <v>384</v>
      </c>
      <c r="C1034" t="s">
        <v>15</v>
      </c>
      <c r="D1034" s="1">
        <v>41639</v>
      </c>
      <c r="E1034" s="2">
        <v>4200700000</v>
      </c>
      <c r="F1034" s="2">
        <v>1528500000</v>
      </c>
      <c r="G1034" s="2">
        <v>1548600000</v>
      </c>
      <c r="H1034" s="2">
        <v>100200000</v>
      </c>
      <c r="I1034" t="s">
        <v>12</v>
      </c>
      <c r="J1034" t="s">
        <v>36</v>
      </c>
      <c r="K1034" t="s">
        <v>124</v>
      </c>
    </row>
    <row r="1035" spans="1:11" x14ac:dyDescent="0.2">
      <c r="A1035">
        <v>1061</v>
      </c>
      <c r="B1035" t="s">
        <v>384</v>
      </c>
      <c r="C1035" t="s">
        <v>16</v>
      </c>
      <c r="D1035" s="1">
        <v>42004</v>
      </c>
      <c r="E1035" s="2">
        <v>4409300000</v>
      </c>
      <c r="F1035" s="2">
        <v>1700600000</v>
      </c>
      <c r="G1035" s="2">
        <v>1617600000</v>
      </c>
      <c r="H1035" s="2">
        <v>115100000</v>
      </c>
      <c r="I1035" t="s">
        <v>12</v>
      </c>
      <c r="J1035" t="s">
        <v>36</v>
      </c>
      <c r="K1035" t="s">
        <v>124</v>
      </c>
    </row>
    <row r="1036" spans="1:11" x14ac:dyDescent="0.2">
      <c r="A1036">
        <v>1062</v>
      </c>
      <c r="B1036" t="s">
        <v>384</v>
      </c>
      <c r="C1036" t="s">
        <v>17</v>
      </c>
      <c r="D1036" s="1">
        <v>42369</v>
      </c>
      <c r="E1036" s="2">
        <v>4071300000</v>
      </c>
      <c r="F1036" s="2">
        <v>1455300000</v>
      </c>
      <c r="G1036" s="2">
        <v>1532400000</v>
      </c>
      <c r="H1036" s="2">
        <v>108400000</v>
      </c>
      <c r="I1036" t="s">
        <v>12</v>
      </c>
      <c r="J1036" t="s">
        <v>36</v>
      </c>
      <c r="K1036" t="s">
        <v>124</v>
      </c>
    </row>
    <row r="1037" spans="1:11" x14ac:dyDescent="0.2">
      <c r="A1037">
        <v>1063</v>
      </c>
      <c r="B1037" t="s">
        <v>385</v>
      </c>
      <c r="C1037" t="s">
        <v>11</v>
      </c>
      <c r="D1037" s="1">
        <v>41608</v>
      </c>
      <c r="E1037" s="2">
        <v>4123400000</v>
      </c>
      <c r="F1037" s="2">
        <v>2457600000</v>
      </c>
      <c r="G1037" s="2">
        <v>1090300000</v>
      </c>
      <c r="H1037" t="s">
        <v>12</v>
      </c>
      <c r="I1037" t="s">
        <v>12</v>
      </c>
      <c r="J1037" t="s">
        <v>36</v>
      </c>
      <c r="K1037" t="s">
        <v>124</v>
      </c>
    </row>
    <row r="1038" spans="1:11" x14ac:dyDescent="0.2">
      <c r="A1038">
        <v>1064</v>
      </c>
      <c r="B1038" t="s">
        <v>385</v>
      </c>
      <c r="C1038" t="s">
        <v>15</v>
      </c>
      <c r="D1038" s="1">
        <v>41973</v>
      </c>
      <c r="E1038" s="2">
        <v>4243200000</v>
      </c>
      <c r="F1038" s="2">
        <v>2513000000</v>
      </c>
      <c r="G1038" s="2">
        <v>1122000000</v>
      </c>
      <c r="H1038" t="s">
        <v>12</v>
      </c>
      <c r="I1038" t="s">
        <v>12</v>
      </c>
      <c r="J1038" t="s">
        <v>36</v>
      </c>
      <c r="K1038" t="s">
        <v>124</v>
      </c>
    </row>
    <row r="1039" spans="1:11" x14ac:dyDescent="0.2">
      <c r="A1039">
        <v>1065</v>
      </c>
      <c r="B1039" t="s">
        <v>385</v>
      </c>
      <c r="C1039" t="s">
        <v>16</v>
      </c>
      <c r="D1039" s="1">
        <v>42338</v>
      </c>
      <c r="E1039" s="2">
        <v>4296300000</v>
      </c>
      <c r="F1039" s="2">
        <v>2559000000</v>
      </c>
      <c r="G1039" s="2">
        <v>1127400000</v>
      </c>
      <c r="H1039" t="s">
        <v>12</v>
      </c>
      <c r="I1039" t="s">
        <v>12</v>
      </c>
      <c r="J1039" t="s">
        <v>36</v>
      </c>
      <c r="K1039" t="s">
        <v>124</v>
      </c>
    </row>
    <row r="1040" spans="1:11" x14ac:dyDescent="0.2">
      <c r="A1040">
        <v>1066</v>
      </c>
      <c r="B1040" t="s">
        <v>385</v>
      </c>
      <c r="C1040" t="s">
        <v>17</v>
      </c>
      <c r="D1040" s="1">
        <v>42704</v>
      </c>
      <c r="E1040" s="2">
        <v>4411500000</v>
      </c>
      <c r="F1040" s="2">
        <v>2579800000</v>
      </c>
      <c r="G1040" s="2">
        <v>1175000000</v>
      </c>
      <c r="H1040" t="s">
        <v>12</v>
      </c>
      <c r="I1040" t="s">
        <v>12</v>
      </c>
      <c r="J1040" t="s">
        <v>36</v>
      </c>
      <c r="K1040" t="s">
        <v>124</v>
      </c>
    </row>
    <row r="1041" spans="1:11" x14ac:dyDescent="0.2">
      <c r="A1041">
        <v>1067</v>
      </c>
      <c r="B1041" t="s">
        <v>386</v>
      </c>
      <c r="C1041" t="s">
        <v>11</v>
      </c>
      <c r="D1041" s="1">
        <v>41274</v>
      </c>
      <c r="E1041" s="2">
        <v>2031901000</v>
      </c>
      <c r="F1041" s="2">
        <v>1704767000</v>
      </c>
      <c r="G1041" s="2">
        <v>135824000</v>
      </c>
      <c r="H1041" t="s">
        <v>12</v>
      </c>
      <c r="I1041" t="s">
        <v>12</v>
      </c>
      <c r="J1041" t="s">
        <v>59</v>
      </c>
      <c r="K1041" t="s">
        <v>387</v>
      </c>
    </row>
    <row r="1042" spans="1:11" x14ac:dyDescent="0.2">
      <c r="A1042">
        <v>1068</v>
      </c>
      <c r="B1042" t="s">
        <v>386</v>
      </c>
      <c r="C1042" t="s">
        <v>15</v>
      </c>
      <c r="D1042" s="1">
        <v>41639</v>
      </c>
      <c r="E1042" s="2">
        <v>2155551000</v>
      </c>
      <c r="F1042" s="2">
        <v>1791594000</v>
      </c>
      <c r="G1042" s="2">
        <v>145298000</v>
      </c>
      <c r="H1042" t="s">
        <v>12</v>
      </c>
      <c r="I1042" t="s">
        <v>12</v>
      </c>
      <c r="J1042" t="s">
        <v>59</v>
      </c>
      <c r="K1042" t="s">
        <v>387</v>
      </c>
    </row>
    <row r="1043" spans="1:11" x14ac:dyDescent="0.2">
      <c r="A1043">
        <v>1069</v>
      </c>
      <c r="B1043" t="s">
        <v>386</v>
      </c>
      <c r="C1043" t="s">
        <v>16</v>
      </c>
      <c r="D1043" s="1">
        <v>42004</v>
      </c>
      <c r="E1043" s="2">
        <v>2957951000</v>
      </c>
      <c r="F1043" s="2">
        <v>2435591000</v>
      </c>
      <c r="G1043" s="2">
        <v>164596000</v>
      </c>
      <c r="H1043" t="s">
        <v>12</v>
      </c>
      <c r="I1043" t="s">
        <v>12</v>
      </c>
      <c r="J1043" t="s">
        <v>59</v>
      </c>
      <c r="K1043" t="s">
        <v>387</v>
      </c>
    </row>
    <row r="1044" spans="1:11" x14ac:dyDescent="0.2">
      <c r="A1044">
        <v>1070</v>
      </c>
      <c r="B1044" t="s">
        <v>386</v>
      </c>
      <c r="C1044" t="s">
        <v>17</v>
      </c>
      <c r="D1044" s="1">
        <v>42369</v>
      </c>
      <c r="E1044" s="2">
        <v>3539570000</v>
      </c>
      <c r="F1044" s="2">
        <v>2817803000</v>
      </c>
      <c r="G1044" s="2">
        <v>233887000</v>
      </c>
      <c r="H1044" t="s">
        <v>12</v>
      </c>
      <c r="I1044" t="s">
        <v>12</v>
      </c>
      <c r="J1044" t="s">
        <v>59</v>
      </c>
      <c r="K1044" t="s">
        <v>387</v>
      </c>
    </row>
    <row r="1045" spans="1:11" x14ac:dyDescent="0.2">
      <c r="A1045">
        <v>1071</v>
      </c>
      <c r="B1045" t="s">
        <v>388</v>
      </c>
      <c r="C1045" t="s">
        <v>11</v>
      </c>
      <c r="D1045" s="1">
        <v>41274</v>
      </c>
      <c r="E1045" s="2">
        <v>11924000000</v>
      </c>
      <c r="F1045" t="s">
        <v>12</v>
      </c>
      <c r="G1045" s="2">
        <v>7134000000</v>
      </c>
      <c r="H1045" t="s">
        <v>12</v>
      </c>
      <c r="I1045" s="2">
        <v>2961000000</v>
      </c>
      <c r="J1045" t="s">
        <v>47</v>
      </c>
      <c r="K1045" t="s">
        <v>389</v>
      </c>
    </row>
    <row r="1046" spans="1:11" x14ac:dyDescent="0.2">
      <c r="A1046">
        <v>1072</v>
      </c>
      <c r="B1046" t="s">
        <v>388</v>
      </c>
      <c r="C1046" t="s">
        <v>15</v>
      </c>
      <c r="D1046" s="1">
        <v>41639</v>
      </c>
      <c r="E1046" s="2">
        <v>12261000000</v>
      </c>
      <c r="F1046" t="s">
        <v>12</v>
      </c>
      <c r="G1046" s="2">
        <v>7226000000</v>
      </c>
      <c r="H1046" t="s">
        <v>12</v>
      </c>
      <c r="I1046" s="2">
        <v>2958000000</v>
      </c>
      <c r="J1046" t="s">
        <v>47</v>
      </c>
      <c r="K1046" t="s">
        <v>389</v>
      </c>
    </row>
    <row r="1047" spans="1:11" x14ac:dyDescent="0.2">
      <c r="A1047">
        <v>1073</v>
      </c>
      <c r="B1047" t="s">
        <v>388</v>
      </c>
      <c r="C1047" t="s">
        <v>16</v>
      </c>
      <c r="D1047" s="1">
        <v>42004</v>
      </c>
      <c r="E1047" s="2">
        <v>12951000000</v>
      </c>
      <c r="F1047" t="s">
        <v>12</v>
      </c>
      <c r="G1047" s="2">
        <v>7515000000</v>
      </c>
      <c r="H1047" t="s">
        <v>12</v>
      </c>
      <c r="I1047" s="2">
        <v>3135000000</v>
      </c>
      <c r="J1047" t="s">
        <v>47</v>
      </c>
      <c r="K1047" t="s">
        <v>389</v>
      </c>
    </row>
    <row r="1048" spans="1:11" x14ac:dyDescent="0.2">
      <c r="A1048">
        <v>1074</v>
      </c>
      <c r="B1048" t="s">
        <v>388</v>
      </c>
      <c r="C1048" t="s">
        <v>17</v>
      </c>
      <c r="D1048" s="1">
        <v>42369</v>
      </c>
      <c r="E1048" s="2">
        <v>12893000000</v>
      </c>
      <c r="F1048" t="s">
        <v>12</v>
      </c>
      <c r="G1048" s="2">
        <v>7334000000</v>
      </c>
      <c r="H1048" t="s">
        <v>12</v>
      </c>
      <c r="I1048" s="2">
        <v>3140000000</v>
      </c>
      <c r="J1048" t="s">
        <v>47</v>
      </c>
      <c r="K1048" t="s">
        <v>389</v>
      </c>
    </row>
    <row r="1049" spans="1:11" x14ac:dyDescent="0.2">
      <c r="A1049">
        <v>1075</v>
      </c>
      <c r="B1049" t="s">
        <v>390</v>
      </c>
      <c r="C1049" t="s">
        <v>11</v>
      </c>
      <c r="D1049" s="1">
        <v>41639</v>
      </c>
      <c r="E1049" s="2">
        <v>30871000000</v>
      </c>
      <c r="F1049" s="2">
        <v>16106000000</v>
      </c>
      <c r="G1049" s="2">
        <v>6384000000</v>
      </c>
      <c r="H1049" s="2">
        <v>1715000000</v>
      </c>
      <c r="I1049" t="s">
        <v>12</v>
      </c>
      <c r="J1049" t="s">
        <v>13</v>
      </c>
      <c r="K1049" t="s">
        <v>164</v>
      </c>
    </row>
    <row r="1050" spans="1:11" x14ac:dyDescent="0.2">
      <c r="A1050">
        <v>1076</v>
      </c>
      <c r="B1050" t="s">
        <v>390</v>
      </c>
      <c r="C1050" t="s">
        <v>15</v>
      </c>
      <c r="D1050" s="1">
        <v>42004</v>
      </c>
      <c r="E1050" s="2">
        <v>31821000000</v>
      </c>
      <c r="F1050" s="2">
        <v>16447000000</v>
      </c>
      <c r="G1050" s="2">
        <v>6469000000</v>
      </c>
      <c r="H1050" s="2">
        <v>1770000000</v>
      </c>
      <c r="I1050" t="s">
        <v>12</v>
      </c>
      <c r="J1050" t="s">
        <v>13</v>
      </c>
      <c r="K1050" t="s">
        <v>164</v>
      </c>
    </row>
    <row r="1051" spans="1:11" x14ac:dyDescent="0.2">
      <c r="A1051">
        <v>1077</v>
      </c>
      <c r="B1051" t="s">
        <v>390</v>
      </c>
      <c r="C1051" t="s">
        <v>16</v>
      </c>
      <c r="D1051" s="1">
        <v>42369</v>
      </c>
      <c r="E1051" s="2">
        <v>30274000000</v>
      </c>
      <c r="F1051" s="2">
        <v>15383000000</v>
      </c>
      <c r="G1051" s="2">
        <v>6182000000</v>
      </c>
      <c r="H1051" s="2">
        <v>1763000000</v>
      </c>
      <c r="I1051" t="s">
        <v>12</v>
      </c>
      <c r="J1051" t="s">
        <v>13</v>
      </c>
      <c r="K1051" t="s">
        <v>164</v>
      </c>
    </row>
    <row r="1052" spans="1:11" x14ac:dyDescent="0.2">
      <c r="A1052">
        <v>1078</v>
      </c>
      <c r="B1052" t="s">
        <v>390</v>
      </c>
      <c r="C1052" t="s">
        <v>17</v>
      </c>
      <c r="D1052" s="1">
        <v>42735</v>
      </c>
      <c r="E1052" s="2">
        <v>30109000000</v>
      </c>
      <c r="F1052" s="2">
        <v>15040000000</v>
      </c>
      <c r="G1052" s="2">
        <v>6111000000</v>
      </c>
      <c r="H1052" s="2">
        <v>1735000000</v>
      </c>
      <c r="I1052" t="s">
        <v>12</v>
      </c>
      <c r="J1052" t="s">
        <v>13</v>
      </c>
      <c r="K1052" t="s">
        <v>164</v>
      </c>
    </row>
    <row r="1053" spans="1:11" x14ac:dyDescent="0.2">
      <c r="A1053">
        <v>1079</v>
      </c>
      <c r="B1053" t="s">
        <v>391</v>
      </c>
      <c r="C1053" t="s">
        <v>11</v>
      </c>
      <c r="D1053" s="1">
        <v>41274</v>
      </c>
      <c r="E1053" s="2">
        <v>2060702000</v>
      </c>
      <c r="F1053" s="2">
        <v>995046000</v>
      </c>
      <c r="G1053" t="s">
        <v>12</v>
      </c>
      <c r="H1053" t="s">
        <v>12</v>
      </c>
      <c r="I1053" t="s">
        <v>12</v>
      </c>
      <c r="J1053" t="s">
        <v>36</v>
      </c>
      <c r="K1053" t="s">
        <v>214</v>
      </c>
    </row>
    <row r="1054" spans="1:11" x14ac:dyDescent="0.2">
      <c r="A1054">
        <v>1080</v>
      </c>
      <c r="B1054" t="s">
        <v>391</v>
      </c>
      <c r="C1054" t="s">
        <v>15</v>
      </c>
      <c r="D1054" s="1">
        <v>41639</v>
      </c>
      <c r="E1054" s="2">
        <v>2246428000</v>
      </c>
      <c r="F1054" s="2">
        <v>1073497000</v>
      </c>
      <c r="G1054" t="s">
        <v>12</v>
      </c>
      <c r="H1054" t="s">
        <v>12</v>
      </c>
      <c r="I1054" t="s">
        <v>12</v>
      </c>
      <c r="J1054" t="s">
        <v>36</v>
      </c>
      <c r="K1054" t="s">
        <v>214</v>
      </c>
    </row>
    <row r="1055" spans="1:11" x14ac:dyDescent="0.2">
      <c r="A1055">
        <v>1081</v>
      </c>
      <c r="B1055" t="s">
        <v>391</v>
      </c>
      <c r="C1055" t="s">
        <v>16</v>
      </c>
      <c r="D1055" s="1">
        <v>42004</v>
      </c>
      <c r="E1055" s="2">
        <v>2464867000</v>
      </c>
      <c r="F1055" s="2">
        <v>1125057000</v>
      </c>
      <c r="G1055" t="s">
        <v>12</v>
      </c>
      <c r="H1055" t="s">
        <v>12</v>
      </c>
      <c r="I1055" t="s">
        <v>12</v>
      </c>
      <c r="J1055" t="s">
        <v>36</v>
      </c>
      <c r="K1055" t="s">
        <v>214</v>
      </c>
    </row>
    <row r="1056" spans="1:11" x14ac:dyDescent="0.2">
      <c r="A1056">
        <v>1082</v>
      </c>
      <c r="B1056" t="s">
        <v>391</v>
      </c>
      <c r="C1056" t="s">
        <v>17</v>
      </c>
      <c r="D1056" s="1">
        <v>42369</v>
      </c>
      <c r="E1056" s="2">
        <v>2722564000</v>
      </c>
      <c r="F1056" s="2">
        <v>1090263000</v>
      </c>
      <c r="G1056" t="s">
        <v>12</v>
      </c>
      <c r="H1056" t="s">
        <v>12</v>
      </c>
      <c r="I1056" t="s">
        <v>12</v>
      </c>
      <c r="J1056" t="s">
        <v>36</v>
      </c>
      <c r="K1056" t="s">
        <v>214</v>
      </c>
    </row>
    <row r="1057" spans="1:11" x14ac:dyDescent="0.2">
      <c r="A1057">
        <v>1083</v>
      </c>
      <c r="B1057" t="s">
        <v>392</v>
      </c>
      <c r="C1057" t="s">
        <v>11</v>
      </c>
      <c r="D1057" s="1">
        <v>41274</v>
      </c>
      <c r="E1057" s="2">
        <v>24618000000</v>
      </c>
      <c r="F1057" s="2">
        <v>15055000000</v>
      </c>
      <c r="G1057" s="2">
        <v>2249000000</v>
      </c>
      <c r="H1057" t="s">
        <v>12</v>
      </c>
      <c r="I1057" t="s">
        <v>12</v>
      </c>
      <c r="J1057" t="s">
        <v>36</v>
      </c>
      <c r="K1057" t="s">
        <v>393</v>
      </c>
    </row>
    <row r="1058" spans="1:11" x14ac:dyDescent="0.2">
      <c r="A1058">
        <v>1084</v>
      </c>
      <c r="B1058" t="s">
        <v>392</v>
      </c>
      <c r="C1058" t="s">
        <v>15</v>
      </c>
      <c r="D1058" s="1">
        <v>41639</v>
      </c>
      <c r="E1058" s="2">
        <v>24466000000</v>
      </c>
      <c r="F1058" s="2">
        <v>14009000000</v>
      </c>
      <c r="G1058" s="2">
        <v>2362000000</v>
      </c>
      <c r="H1058" t="s">
        <v>12</v>
      </c>
      <c r="I1058" t="s">
        <v>12</v>
      </c>
      <c r="J1058" t="s">
        <v>36</v>
      </c>
      <c r="K1058" t="s">
        <v>393</v>
      </c>
    </row>
    <row r="1059" spans="1:11" x14ac:dyDescent="0.2">
      <c r="A1059">
        <v>1085</v>
      </c>
      <c r="B1059" t="s">
        <v>392</v>
      </c>
      <c r="C1059" t="s">
        <v>16</v>
      </c>
      <c r="D1059" s="1">
        <v>42004</v>
      </c>
      <c r="E1059" s="2">
        <v>24522000000</v>
      </c>
      <c r="F1059" s="2">
        <v>14362000000</v>
      </c>
      <c r="G1059" s="2">
        <v>2541000000</v>
      </c>
      <c r="H1059" t="s">
        <v>12</v>
      </c>
      <c r="I1059" t="s">
        <v>12</v>
      </c>
      <c r="J1059" t="s">
        <v>36</v>
      </c>
      <c r="K1059" t="s">
        <v>393</v>
      </c>
    </row>
    <row r="1060" spans="1:11" x14ac:dyDescent="0.2">
      <c r="A1060">
        <v>1086</v>
      </c>
      <c r="B1060" t="s">
        <v>392</v>
      </c>
      <c r="C1060" t="s">
        <v>17</v>
      </c>
      <c r="D1060" s="1">
        <v>42369</v>
      </c>
      <c r="E1060" s="2">
        <v>25434000000</v>
      </c>
      <c r="F1060" s="2">
        <v>14320000000</v>
      </c>
      <c r="G1060" s="2">
        <v>2749000000</v>
      </c>
      <c r="H1060" t="s">
        <v>12</v>
      </c>
      <c r="I1060" t="s">
        <v>12</v>
      </c>
      <c r="J1060" t="s">
        <v>36</v>
      </c>
      <c r="K1060" t="s">
        <v>393</v>
      </c>
    </row>
    <row r="1061" spans="1:11" x14ac:dyDescent="0.2">
      <c r="A1061">
        <v>1087</v>
      </c>
      <c r="B1061" t="s">
        <v>394</v>
      </c>
      <c r="C1061" t="s">
        <v>11</v>
      </c>
      <c r="D1061" s="1">
        <v>41517</v>
      </c>
      <c r="E1061" s="2">
        <v>14861000000</v>
      </c>
      <c r="F1061" s="2">
        <v>7208000000</v>
      </c>
      <c r="G1061" s="2">
        <v>2550000000</v>
      </c>
      <c r="H1061" s="2">
        <v>1533000000</v>
      </c>
      <c r="I1061" t="s">
        <v>12</v>
      </c>
      <c r="J1061" t="s">
        <v>59</v>
      </c>
      <c r="K1061" t="s">
        <v>138</v>
      </c>
    </row>
    <row r="1062" spans="1:11" x14ac:dyDescent="0.2">
      <c r="A1062">
        <v>1088</v>
      </c>
      <c r="B1062" t="s">
        <v>394</v>
      </c>
      <c r="C1062" t="s">
        <v>15</v>
      </c>
      <c r="D1062" s="1">
        <v>41882</v>
      </c>
      <c r="E1062" s="2">
        <v>15855000000</v>
      </c>
      <c r="F1062" s="2">
        <v>7281000000</v>
      </c>
      <c r="G1062" s="2">
        <v>2774000000</v>
      </c>
      <c r="H1062" s="2">
        <v>1725000000</v>
      </c>
      <c r="I1062" t="s">
        <v>12</v>
      </c>
      <c r="J1062" t="s">
        <v>59</v>
      </c>
      <c r="K1062" t="s">
        <v>138</v>
      </c>
    </row>
    <row r="1063" spans="1:11" x14ac:dyDescent="0.2">
      <c r="A1063">
        <v>1089</v>
      </c>
      <c r="B1063" t="s">
        <v>394</v>
      </c>
      <c r="C1063" t="s">
        <v>16</v>
      </c>
      <c r="D1063" s="1">
        <v>42247</v>
      </c>
      <c r="E1063" s="2">
        <v>15001000000</v>
      </c>
      <c r="F1063" s="2">
        <v>6819000000</v>
      </c>
      <c r="G1063" s="2">
        <v>2686000000</v>
      </c>
      <c r="H1063" s="2">
        <v>1580000000</v>
      </c>
      <c r="I1063" t="s">
        <v>12</v>
      </c>
      <c r="J1063" t="s">
        <v>59</v>
      </c>
      <c r="K1063" t="s">
        <v>138</v>
      </c>
    </row>
    <row r="1064" spans="1:11" x14ac:dyDescent="0.2">
      <c r="A1064">
        <v>1090</v>
      </c>
      <c r="B1064" t="s">
        <v>394</v>
      </c>
      <c r="C1064" t="s">
        <v>17</v>
      </c>
      <c r="D1064" s="1">
        <v>42613</v>
      </c>
      <c r="E1064" s="2">
        <v>13502000000</v>
      </c>
      <c r="F1064" s="2">
        <v>6485000000</v>
      </c>
      <c r="G1064" s="2">
        <v>2833000000</v>
      </c>
      <c r="H1064" s="2">
        <v>1512000000</v>
      </c>
      <c r="I1064" t="s">
        <v>12</v>
      </c>
      <c r="J1064" t="s">
        <v>59</v>
      </c>
      <c r="K1064" t="s">
        <v>138</v>
      </c>
    </row>
    <row r="1065" spans="1:11" x14ac:dyDescent="0.2">
      <c r="A1065">
        <v>1091</v>
      </c>
      <c r="B1065" t="s">
        <v>395</v>
      </c>
      <c r="C1065" t="s">
        <v>11</v>
      </c>
      <c r="D1065" s="1">
        <v>41425</v>
      </c>
      <c r="E1065" s="2">
        <v>9974100000</v>
      </c>
      <c r="F1065" s="2">
        <v>7213900000</v>
      </c>
      <c r="G1065" s="2">
        <v>550600000</v>
      </c>
      <c r="H1065" t="s">
        <v>12</v>
      </c>
      <c r="I1065" t="s">
        <v>12</v>
      </c>
      <c r="J1065" t="s">
        <v>59</v>
      </c>
      <c r="K1065" t="s">
        <v>138</v>
      </c>
    </row>
    <row r="1066" spans="1:11" x14ac:dyDescent="0.2">
      <c r="A1066">
        <v>1092</v>
      </c>
      <c r="B1066" t="s">
        <v>395</v>
      </c>
      <c r="C1066" t="s">
        <v>15</v>
      </c>
      <c r="D1066" s="1">
        <v>42004</v>
      </c>
      <c r="E1066" s="2">
        <v>9055800000</v>
      </c>
      <c r="F1066" s="2">
        <v>7129200000</v>
      </c>
      <c r="G1066" s="2">
        <v>505800000</v>
      </c>
      <c r="H1066" t="s">
        <v>12</v>
      </c>
      <c r="I1066" t="s">
        <v>12</v>
      </c>
      <c r="J1066" t="s">
        <v>59</v>
      </c>
      <c r="K1066" t="s">
        <v>138</v>
      </c>
    </row>
    <row r="1067" spans="1:11" x14ac:dyDescent="0.2">
      <c r="A1067">
        <v>1093</v>
      </c>
      <c r="B1067" t="s">
        <v>395</v>
      </c>
      <c r="C1067" t="s">
        <v>16</v>
      </c>
      <c r="D1067" s="1">
        <v>42369</v>
      </c>
      <c r="E1067" s="2">
        <v>8895300000</v>
      </c>
      <c r="F1067" s="2">
        <v>7177400000</v>
      </c>
      <c r="G1067" s="2">
        <v>439100000</v>
      </c>
      <c r="H1067" t="s">
        <v>12</v>
      </c>
      <c r="I1067" t="s">
        <v>12</v>
      </c>
      <c r="J1067" t="s">
        <v>59</v>
      </c>
      <c r="K1067" t="s">
        <v>138</v>
      </c>
    </row>
    <row r="1068" spans="1:11" x14ac:dyDescent="0.2">
      <c r="A1068">
        <v>1094</v>
      </c>
      <c r="B1068" t="s">
        <v>395</v>
      </c>
      <c r="C1068" t="s">
        <v>17</v>
      </c>
      <c r="D1068" s="1">
        <v>42735</v>
      </c>
      <c r="E1068" s="2">
        <v>7162800000</v>
      </c>
      <c r="F1068" s="2">
        <v>6352800000</v>
      </c>
      <c r="G1068" s="2">
        <v>491000000</v>
      </c>
      <c r="H1068" t="s">
        <v>12</v>
      </c>
      <c r="I1068" t="s">
        <v>12</v>
      </c>
      <c r="J1068" t="s">
        <v>59</v>
      </c>
      <c r="K1068" t="s">
        <v>138</v>
      </c>
    </row>
    <row r="1069" spans="1:11" x14ac:dyDescent="0.2">
      <c r="A1069">
        <v>1095</v>
      </c>
      <c r="B1069" t="s">
        <v>396</v>
      </c>
      <c r="C1069" t="s">
        <v>11</v>
      </c>
      <c r="D1069" s="1">
        <v>41274</v>
      </c>
      <c r="E1069" s="2">
        <v>82243000000</v>
      </c>
      <c r="F1069" s="2">
        <v>68948000000</v>
      </c>
      <c r="G1069" s="2">
        <v>7202000000</v>
      </c>
      <c r="H1069" t="s">
        <v>12</v>
      </c>
      <c r="I1069" s="2">
        <v>995000000</v>
      </c>
      <c r="J1069" t="s">
        <v>83</v>
      </c>
      <c r="K1069" t="s">
        <v>341</v>
      </c>
    </row>
    <row r="1070" spans="1:11" x14ac:dyDescent="0.2">
      <c r="A1070">
        <v>1096</v>
      </c>
      <c r="B1070" t="s">
        <v>396</v>
      </c>
      <c r="C1070" t="s">
        <v>15</v>
      </c>
      <c r="D1070" s="1">
        <v>41639</v>
      </c>
      <c r="E1070" s="2">
        <v>100160000000</v>
      </c>
      <c r="F1070" s="2">
        <v>87758000000</v>
      </c>
      <c r="G1070" s="2">
        <v>7851000000</v>
      </c>
      <c r="H1070" t="s">
        <v>12</v>
      </c>
      <c r="I1070" s="2">
        <v>1220000000</v>
      </c>
      <c r="J1070" t="s">
        <v>83</v>
      </c>
      <c r="K1070" t="s">
        <v>341</v>
      </c>
    </row>
    <row r="1071" spans="1:11" x14ac:dyDescent="0.2">
      <c r="A1071">
        <v>1097</v>
      </c>
      <c r="B1071" t="s">
        <v>396</v>
      </c>
      <c r="C1071" t="s">
        <v>16</v>
      </c>
      <c r="D1071" s="1">
        <v>42004</v>
      </c>
      <c r="E1071" s="2">
        <v>97817000000</v>
      </c>
      <c r="F1071" s="2">
        <v>84275000000</v>
      </c>
      <c r="G1071" s="2">
        <v>8450000000</v>
      </c>
      <c r="H1071" t="s">
        <v>12</v>
      </c>
      <c r="I1071" s="2">
        <v>1326000000</v>
      </c>
      <c r="J1071" t="s">
        <v>83</v>
      </c>
      <c r="K1071" t="s">
        <v>341</v>
      </c>
    </row>
    <row r="1072" spans="1:11" x14ac:dyDescent="0.2">
      <c r="A1072">
        <v>1098</v>
      </c>
      <c r="B1072" t="s">
        <v>396</v>
      </c>
      <c r="C1072" t="s">
        <v>17</v>
      </c>
      <c r="D1072" s="1">
        <v>42369</v>
      </c>
      <c r="E1072" s="2">
        <v>72051000000</v>
      </c>
      <c r="F1072" s="2">
        <v>55891000000</v>
      </c>
      <c r="G1072" s="2">
        <v>10029000000</v>
      </c>
      <c r="H1072" t="s">
        <v>12</v>
      </c>
      <c r="I1072" s="2">
        <v>1646000000</v>
      </c>
      <c r="J1072" t="s">
        <v>83</v>
      </c>
      <c r="K1072" t="s">
        <v>341</v>
      </c>
    </row>
    <row r="1073" spans="1:11" x14ac:dyDescent="0.2">
      <c r="A1073">
        <v>1099</v>
      </c>
      <c r="B1073" t="s">
        <v>397</v>
      </c>
      <c r="C1073" t="s">
        <v>11</v>
      </c>
      <c r="D1073" s="1">
        <v>41274</v>
      </c>
      <c r="E1073" s="2">
        <v>47267000000</v>
      </c>
      <c r="F1073" s="2">
        <v>16446000000</v>
      </c>
      <c r="G1073" s="2">
        <v>12776000000</v>
      </c>
      <c r="H1073" s="2">
        <v>8168000000</v>
      </c>
      <c r="I1073" t="s">
        <v>12</v>
      </c>
      <c r="J1073" t="s">
        <v>25</v>
      </c>
      <c r="K1073" t="s">
        <v>26</v>
      </c>
    </row>
    <row r="1074" spans="1:11" x14ac:dyDescent="0.2">
      <c r="A1074">
        <v>1100</v>
      </c>
      <c r="B1074" t="s">
        <v>397</v>
      </c>
      <c r="C1074" t="s">
        <v>15</v>
      </c>
      <c r="D1074" s="1">
        <v>41639</v>
      </c>
      <c r="E1074" s="2">
        <v>44033000000</v>
      </c>
      <c r="F1074" s="2">
        <v>16954000000</v>
      </c>
      <c r="G1074" s="2">
        <v>11911000000</v>
      </c>
      <c r="H1074" s="2">
        <v>7503000000</v>
      </c>
      <c r="I1074" t="s">
        <v>12</v>
      </c>
      <c r="J1074" t="s">
        <v>25</v>
      </c>
      <c r="K1074" t="s">
        <v>26</v>
      </c>
    </row>
    <row r="1075" spans="1:11" x14ac:dyDescent="0.2">
      <c r="A1075">
        <v>1101</v>
      </c>
      <c r="B1075" t="s">
        <v>397</v>
      </c>
      <c r="C1075" t="s">
        <v>16</v>
      </c>
      <c r="D1075" s="1">
        <v>42004</v>
      </c>
      <c r="E1075" s="2">
        <v>42237000000</v>
      </c>
      <c r="F1075" s="2">
        <v>16768000000</v>
      </c>
      <c r="G1075" s="2">
        <v>11606000000</v>
      </c>
      <c r="H1075" s="2">
        <v>7180000000</v>
      </c>
      <c r="I1075" t="s">
        <v>12</v>
      </c>
      <c r="J1075" t="s">
        <v>25</v>
      </c>
      <c r="K1075" t="s">
        <v>26</v>
      </c>
    </row>
    <row r="1076" spans="1:11" x14ac:dyDescent="0.2">
      <c r="A1076">
        <v>1102</v>
      </c>
      <c r="B1076" t="s">
        <v>397</v>
      </c>
      <c r="C1076" t="s">
        <v>17</v>
      </c>
      <c r="D1076" s="1">
        <v>42369</v>
      </c>
      <c r="E1076" s="2">
        <v>39498000000</v>
      </c>
      <c r="F1076" s="2">
        <v>14934000000</v>
      </c>
      <c r="G1076" s="2">
        <v>10313000000</v>
      </c>
      <c r="H1076" s="2">
        <v>6704000000</v>
      </c>
      <c r="I1076" t="s">
        <v>12</v>
      </c>
      <c r="J1076" t="s">
        <v>25</v>
      </c>
      <c r="K1076" t="s">
        <v>26</v>
      </c>
    </row>
    <row r="1077" spans="1:11" x14ac:dyDescent="0.2">
      <c r="A1077">
        <v>1103</v>
      </c>
      <c r="B1077" t="s">
        <v>398</v>
      </c>
      <c r="C1077" t="s">
        <v>11</v>
      </c>
      <c r="D1077" s="1">
        <v>41274</v>
      </c>
      <c r="E1077" s="2">
        <v>11966000000</v>
      </c>
      <c r="F1077" s="2">
        <v>2079000000</v>
      </c>
      <c r="G1077" s="2">
        <v>4017000000</v>
      </c>
      <c r="H1077" t="s">
        <v>12</v>
      </c>
      <c r="I1077" s="2">
        <v>2008000000</v>
      </c>
      <c r="J1077" t="s">
        <v>83</v>
      </c>
      <c r="K1077" t="s">
        <v>84</v>
      </c>
    </row>
    <row r="1078" spans="1:11" x14ac:dyDescent="0.2">
      <c r="A1078">
        <v>1104</v>
      </c>
      <c r="B1078" t="s">
        <v>398</v>
      </c>
      <c r="C1078" t="s">
        <v>15</v>
      </c>
      <c r="D1078" s="1">
        <v>41639</v>
      </c>
      <c r="E1078" s="2">
        <v>11325000000</v>
      </c>
      <c r="F1078" s="2">
        <v>2156000000</v>
      </c>
      <c r="G1078" s="2">
        <v>3469000000</v>
      </c>
      <c r="H1078" t="s">
        <v>12</v>
      </c>
      <c r="I1078" s="2">
        <v>2500000000</v>
      </c>
      <c r="J1078" t="s">
        <v>83</v>
      </c>
      <c r="K1078" t="s">
        <v>84</v>
      </c>
    </row>
    <row r="1079" spans="1:11" x14ac:dyDescent="0.2">
      <c r="A1079">
        <v>1105</v>
      </c>
      <c r="B1079" t="s">
        <v>398</v>
      </c>
      <c r="C1079" t="s">
        <v>16</v>
      </c>
      <c r="D1079" s="1">
        <v>42004</v>
      </c>
      <c r="E1079" s="2">
        <v>10846000000</v>
      </c>
      <c r="F1079" s="2">
        <v>2246000000</v>
      </c>
      <c r="G1079" s="2">
        <v>3627000000</v>
      </c>
      <c r="H1079" t="s">
        <v>12</v>
      </c>
      <c r="I1079" s="2">
        <v>2861000000</v>
      </c>
      <c r="J1079" t="s">
        <v>83</v>
      </c>
      <c r="K1079" t="s">
        <v>84</v>
      </c>
    </row>
    <row r="1080" spans="1:11" x14ac:dyDescent="0.2">
      <c r="A1080">
        <v>1106</v>
      </c>
      <c r="B1080" t="s">
        <v>398</v>
      </c>
      <c r="C1080" t="s">
        <v>17</v>
      </c>
      <c r="D1080" s="1">
        <v>42369</v>
      </c>
      <c r="E1080" s="2">
        <v>5522000000</v>
      </c>
      <c r="F1080" s="2">
        <v>1694000000</v>
      </c>
      <c r="G1080" s="2">
        <v>1831000000</v>
      </c>
      <c r="H1080" t="s">
        <v>12</v>
      </c>
      <c r="I1080" s="2">
        <v>2957000000</v>
      </c>
      <c r="J1080" t="s">
        <v>83</v>
      </c>
      <c r="K1080" t="s">
        <v>84</v>
      </c>
    </row>
    <row r="1081" spans="1:11" x14ac:dyDescent="0.2">
      <c r="A1081">
        <v>1107</v>
      </c>
      <c r="B1081" t="s">
        <v>399</v>
      </c>
      <c r="C1081" t="s">
        <v>11</v>
      </c>
      <c r="D1081" s="1">
        <v>41455</v>
      </c>
      <c r="E1081" s="2">
        <v>77849000000</v>
      </c>
      <c r="F1081" s="2">
        <v>20385000000</v>
      </c>
      <c r="G1081" s="2">
        <v>20289000000</v>
      </c>
      <c r="H1081" s="2">
        <v>10411000000</v>
      </c>
      <c r="I1081" t="s">
        <v>12</v>
      </c>
      <c r="J1081" t="s">
        <v>22</v>
      </c>
      <c r="K1081" t="s">
        <v>400</v>
      </c>
    </row>
    <row r="1082" spans="1:11" x14ac:dyDescent="0.2">
      <c r="A1082">
        <v>1108</v>
      </c>
      <c r="B1082" t="s">
        <v>399</v>
      </c>
      <c r="C1082" t="s">
        <v>15</v>
      </c>
      <c r="D1082" s="1">
        <v>41820</v>
      </c>
      <c r="E1082" s="2">
        <v>86833000000</v>
      </c>
      <c r="F1082" s="2">
        <v>27078000000</v>
      </c>
      <c r="G1082" s="2">
        <v>20488000000</v>
      </c>
      <c r="H1082" s="2">
        <v>11381000000</v>
      </c>
      <c r="I1082" t="s">
        <v>12</v>
      </c>
      <c r="J1082" t="s">
        <v>22</v>
      </c>
      <c r="K1082" t="s">
        <v>400</v>
      </c>
    </row>
    <row r="1083" spans="1:11" x14ac:dyDescent="0.2">
      <c r="A1083">
        <v>1109</v>
      </c>
      <c r="B1083" t="s">
        <v>399</v>
      </c>
      <c r="C1083" t="s">
        <v>16</v>
      </c>
      <c r="D1083" s="1">
        <v>42185</v>
      </c>
      <c r="E1083" s="2">
        <v>93580000000</v>
      </c>
      <c r="F1083" s="2">
        <v>33038000000</v>
      </c>
      <c r="G1083" s="2">
        <v>20324000000</v>
      </c>
      <c r="H1083" s="2">
        <v>12046000000</v>
      </c>
      <c r="I1083" t="s">
        <v>12</v>
      </c>
      <c r="J1083" t="s">
        <v>22</v>
      </c>
      <c r="K1083" t="s">
        <v>400</v>
      </c>
    </row>
    <row r="1084" spans="1:11" x14ac:dyDescent="0.2">
      <c r="A1084">
        <v>1110</v>
      </c>
      <c r="B1084" t="s">
        <v>399</v>
      </c>
      <c r="C1084" t="s">
        <v>17</v>
      </c>
      <c r="D1084" s="1">
        <v>42551</v>
      </c>
      <c r="E1084" s="2">
        <v>85320000000</v>
      </c>
      <c r="F1084" s="2">
        <v>32780000000</v>
      </c>
      <c r="G1084" s="2">
        <v>19260000000</v>
      </c>
      <c r="H1084" s="2">
        <v>11988000000</v>
      </c>
      <c r="I1084" t="s">
        <v>12</v>
      </c>
      <c r="J1084" t="s">
        <v>22</v>
      </c>
      <c r="K1084" t="s">
        <v>400</v>
      </c>
    </row>
    <row r="1085" spans="1:11" x14ac:dyDescent="0.2">
      <c r="A1085">
        <v>1111</v>
      </c>
      <c r="B1085" t="s">
        <v>401</v>
      </c>
      <c r="C1085" t="s">
        <v>11</v>
      </c>
      <c r="D1085" s="1">
        <v>41274</v>
      </c>
      <c r="E1085" s="2">
        <v>4608955000</v>
      </c>
      <c r="F1085" s="2">
        <v>116586000</v>
      </c>
      <c r="G1085" s="2">
        <v>2448629000</v>
      </c>
      <c r="H1085" t="s">
        <v>12</v>
      </c>
      <c r="I1085" s="2">
        <v>264631000</v>
      </c>
      <c r="J1085" t="s">
        <v>47</v>
      </c>
      <c r="K1085" t="s">
        <v>105</v>
      </c>
    </row>
    <row r="1086" spans="1:11" x14ac:dyDescent="0.2">
      <c r="A1086">
        <v>1112</v>
      </c>
      <c r="B1086" t="s">
        <v>401</v>
      </c>
      <c r="C1086" t="s">
        <v>15</v>
      </c>
      <c r="D1086" s="1">
        <v>41639</v>
      </c>
      <c r="E1086" s="2">
        <v>4822539000</v>
      </c>
      <c r="F1086" s="2">
        <v>83692000</v>
      </c>
      <c r="G1086" s="2">
        <v>2540954000</v>
      </c>
      <c r="H1086" t="s">
        <v>12</v>
      </c>
      <c r="I1086" s="2">
        <v>231912000</v>
      </c>
      <c r="J1086" t="s">
        <v>47</v>
      </c>
      <c r="K1086" t="s">
        <v>105</v>
      </c>
    </row>
    <row r="1087" spans="1:11" x14ac:dyDescent="0.2">
      <c r="A1087">
        <v>1113</v>
      </c>
      <c r="B1087" t="s">
        <v>401</v>
      </c>
      <c r="C1087" t="s">
        <v>16</v>
      </c>
      <c r="D1087" s="1">
        <v>42004</v>
      </c>
      <c r="E1087" s="2">
        <v>4736150000</v>
      </c>
      <c r="F1087" s="2">
        <v>63083000</v>
      </c>
      <c r="G1087" s="2">
        <v>2655650000</v>
      </c>
      <c r="H1087" t="s">
        <v>12</v>
      </c>
      <c r="I1087" s="2">
        <v>157824000</v>
      </c>
      <c r="J1087" t="s">
        <v>47</v>
      </c>
      <c r="K1087" t="s">
        <v>105</v>
      </c>
    </row>
    <row r="1088" spans="1:11" x14ac:dyDescent="0.2">
      <c r="A1088">
        <v>1114</v>
      </c>
      <c r="B1088" t="s">
        <v>401</v>
      </c>
      <c r="C1088" t="s">
        <v>17</v>
      </c>
      <c r="D1088" s="1">
        <v>42369</v>
      </c>
      <c r="E1088" s="2">
        <v>4995881000</v>
      </c>
      <c r="F1088" s="2">
        <v>73814000</v>
      </c>
      <c r="G1088" s="2">
        <v>2796508000</v>
      </c>
      <c r="H1088" t="s">
        <v>12</v>
      </c>
      <c r="I1088" s="2">
        <v>196424000</v>
      </c>
      <c r="J1088" t="s">
        <v>47</v>
      </c>
      <c r="K1088" t="s">
        <v>105</v>
      </c>
    </row>
    <row r="1089" spans="1:11" x14ac:dyDescent="0.2">
      <c r="A1089">
        <v>1115</v>
      </c>
      <c r="B1089" t="s">
        <v>402</v>
      </c>
      <c r="C1089" t="s">
        <v>11</v>
      </c>
      <c r="D1089" s="1">
        <v>41639</v>
      </c>
      <c r="E1089" s="2">
        <v>2378972000</v>
      </c>
      <c r="F1089" s="2">
        <v>1097041000</v>
      </c>
      <c r="G1089" s="2">
        <v>692693000</v>
      </c>
      <c r="H1089" s="2">
        <v>116346000</v>
      </c>
      <c r="I1089" s="2">
        <v>24539000</v>
      </c>
      <c r="J1089" t="s">
        <v>25</v>
      </c>
      <c r="K1089" t="s">
        <v>318</v>
      </c>
    </row>
    <row r="1090" spans="1:11" x14ac:dyDescent="0.2">
      <c r="A1090">
        <v>1116</v>
      </c>
      <c r="B1090" t="s">
        <v>402</v>
      </c>
      <c r="C1090" t="s">
        <v>15</v>
      </c>
      <c r="D1090" s="1">
        <v>42004</v>
      </c>
      <c r="E1090" s="2">
        <v>2485983000</v>
      </c>
      <c r="F1090" s="2">
        <v>1127233000</v>
      </c>
      <c r="G1090" s="2">
        <v>728582000</v>
      </c>
      <c r="H1090" s="2">
        <v>123297000</v>
      </c>
      <c r="I1090" s="2">
        <v>29185000</v>
      </c>
      <c r="J1090" t="s">
        <v>25</v>
      </c>
      <c r="K1090" t="s">
        <v>318</v>
      </c>
    </row>
    <row r="1091" spans="1:11" x14ac:dyDescent="0.2">
      <c r="A1091">
        <v>1117</v>
      </c>
      <c r="B1091" t="s">
        <v>402</v>
      </c>
      <c r="C1091" t="s">
        <v>16</v>
      </c>
      <c r="D1091" s="1">
        <v>42369</v>
      </c>
      <c r="E1091" s="2">
        <v>2395447000</v>
      </c>
      <c r="F1091" s="2">
        <v>1043454000</v>
      </c>
      <c r="G1091" s="2">
        <v>700810000</v>
      </c>
      <c r="H1091" s="2">
        <v>119076000</v>
      </c>
      <c r="I1091" s="2">
        <v>30951000</v>
      </c>
      <c r="J1091" t="s">
        <v>25</v>
      </c>
      <c r="K1091" t="s">
        <v>318</v>
      </c>
    </row>
    <row r="1092" spans="1:11" x14ac:dyDescent="0.2">
      <c r="A1092">
        <v>1118</v>
      </c>
      <c r="B1092" t="s">
        <v>402</v>
      </c>
      <c r="C1092" t="s">
        <v>17</v>
      </c>
      <c r="D1092" s="1">
        <v>42735</v>
      </c>
      <c r="E1092" s="2">
        <v>2508257000</v>
      </c>
      <c r="F1092" s="2">
        <v>1072670000</v>
      </c>
      <c r="G1092" s="2">
        <v>732622000</v>
      </c>
      <c r="H1092" s="2">
        <v>119968000</v>
      </c>
      <c r="I1092" s="2">
        <v>36052000</v>
      </c>
      <c r="J1092" t="s">
        <v>25</v>
      </c>
      <c r="K1092" t="s">
        <v>318</v>
      </c>
    </row>
    <row r="1093" spans="1:11" x14ac:dyDescent="0.2">
      <c r="A1093">
        <v>1119</v>
      </c>
      <c r="B1093" t="s">
        <v>403</v>
      </c>
      <c r="C1093" t="s">
        <v>11</v>
      </c>
      <c r="D1093" s="1">
        <v>41515</v>
      </c>
      <c r="E1093" s="2">
        <v>9073000000</v>
      </c>
      <c r="F1093" s="2">
        <v>7226000000</v>
      </c>
      <c r="G1093" s="2">
        <v>554000000</v>
      </c>
      <c r="H1093" s="2">
        <v>931000000</v>
      </c>
      <c r="I1093" t="s">
        <v>12</v>
      </c>
      <c r="J1093" t="s">
        <v>22</v>
      </c>
      <c r="K1093" t="s">
        <v>34</v>
      </c>
    </row>
    <row r="1094" spans="1:11" x14ac:dyDescent="0.2">
      <c r="A1094">
        <v>1120</v>
      </c>
      <c r="B1094" t="s">
        <v>403</v>
      </c>
      <c r="C1094" t="s">
        <v>15</v>
      </c>
      <c r="D1094" s="1">
        <v>41879</v>
      </c>
      <c r="E1094" s="2">
        <v>16358000000</v>
      </c>
      <c r="F1094" s="2">
        <v>10921000000</v>
      </c>
      <c r="G1094" s="2">
        <v>939000000</v>
      </c>
      <c r="H1094" s="2">
        <v>1371000000</v>
      </c>
      <c r="I1094" t="s">
        <v>12</v>
      </c>
      <c r="J1094" t="s">
        <v>22</v>
      </c>
      <c r="K1094" t="s">
        <v>34</v>
      </c>
    </row>
    <row r="1095" spans="1:11" x14ac:dyDescent="0.2">
      <c r="A1095">
        <v>1121</v>
      </c>
      <c r="B1095" t="s">
        <v>403</v>
      </c>
      <c r="C1095" t="s">
        <v>16</v>
      </c>
      <c r="D1095" s="1">
        <v>42250</v>
      </c>
      <c r="E1095" s="2">
        <v>16192000000</v>
      </c>
      <c r="F1095" s="2">
        <v>10977000000</v>
      </c>
      <c r="G1095" s="2">
        <v>674000000</v>
      </c>
      <c r="H1095" s="2">
        <v>1540000000</v>
      </c>
      <c r="I1095" t="s">
        <v>12</v>
      </c>
      <c r="J1095" t="s">
        <v>22</v>
      </c>
      <c r="K1095" t="s">
        <v>34</v>
      </c>
    </row>
    <row r="1096" spans="1:11" x14ac:dyDescent="0.2">
      <c r="A1096">
        <v>1122</v>
      </c>
      <c r="B1096" t="s">
        <v>403</v>
      </c>
      <c r="C1096" t="s">
        <v>17</v>
      </c>
      <c r="D1096" s="1">
        <v>42614</v>
      </c>
      <c r="E1096" s="2">
        <v>12399000000</v>
      </c>
      <c r="F1096" s="2">
        <v>9894000000</v>
      </c>
      <c r="G1096" s="2">
        <v>653000000</v>
      </c>
      <c r="H1096" s="2">
        <v>1617000000</v>
      </c>
      <c r="I1096" t="s">
        <v>12</v>
      </c>
      <c r="J1096" t="s">
        <v>22</v>
      </c>
      <c r="K1096" t="s">
        <v>34</v>
      </c>
    </row>
    <row r="1097" spans="1:11" x14ac:dyDescent="0.2">
      <c r="A1097">
        <v>1123</v>
      </c>
      <c r="B1097" t="s">
        <v>404</v>
      </c>
      <c r="C1097" t="s">
        <v>11</v>
      </c>
      <c r="D1097" s="1">
        <v>41274</v>
      </c>
      <c r="E1097" s="2">
        <v>4608563000</v>
      </c>
      <c r="F1097" s="2">
        <v>1079136000</v>
      </c>
      <c r="G1097" s="2">
        <v>285144000</v>
      </c>
      <c r="H1097" t="s">
        <v>12</v>
      </c>
      <c r="I1097" s="2">
        <v>1291456000</v>
      </c>
      <c r="J1097" t="s">
        <v>83</v>
      </c>
      <c r="K1097" t="s">
        <v>144</v>
      </c>
    </row>
    <row r="1098" spans="1:11" x14ac:dyDescent="0.2">
      <c r="A1098">
        <v>1124</v>
      </c>
      <c r="B1098" t="s">
        <v>404</v>
      </c>
      <c r="C1098" t="s">
        <v>15</v>
      </c>
      <c r="D1098" s="1">
        <v>41639</v>
      </c>
      <c r="E1098" s="2">
        <v>5312686000</v>
      </c>
      <c r="F1098" s="2">
        <v>1252812000</v>
      </c>
      <c r="G1098" s="2">
        <v>466498000</v>
      </c>
      <c r="H1098" t="s">
        <v>12</v>
      </c>
      <c r="I1098" s="2">
        <v>1602390000</v>
      </c>
      <c r="J1098" t="s">
        <v>83</v>
      </c>
      <c r="K1098" t="s">
        <v>144</v>
      </c>
    </row>
    <row r="1099" spans="1:11" x14ac:dyDescent="0.2">
      <c r="A1099">
        <v>1125</v>
      </c>
      <c r="B1099" t="s">
        <v>404</v>
      </c>
      <c r="C1099" t="s">
        <v>16</v>
      </c>
      <c r="D1099" s="1">
        <v>42004</v>
      </c>
      <c r="E1099" s="2">
        <v>5288933000</v>
      </c>
      <c r="F1099" s="2">
        <v>1089888000</v>
      </c>
      <c r="G1099" s="2">
        <v>471219000</v>
      </c>
      <c r="H1099" t="s">
        <v>12</v>
      </c>
      <c r="I1099" s="2">
        <v>1957025000</v>
      </c>
      <c r="J1099" t="s">
        <v>83</v>
      </c>
      <c r="K1099" t="s">
        <v>144</v>
      </c>
    </row>
    <row r="1100" spans="1:11" x14ac:dyDescent="0.2">
      <c r="A1100">
        <v>1126</v>
      </c>
      <c r="B1100" t="s">
        <v>404</v>
      </c>
      <c r="C1100" t="s">
        <v>17</v>
      </c>
      <c r="D1100" s="1">
        <v>42369</v>
      </c>
      <c r="E1100" s="2">
        <v>2787116000</v>
      </c>
      <c r="F1100" s="2">
        <v>832306000</v>
      </c>
      <c r="G1100" s="2">
        <v>372457000</v>
      </c>
      <c r="H1100" t="s">
        <v>12</v>
      </c>
      <c r="I1100" s="2">
        <v>1668489000</v>
      </c>
      <c r="J1100" t="s">
        <v>83</v>
      </c>
      <c r="K1100" t="s">
        <v>144</v>
      </c>
    </row>
    <row r="1101" spans="1:11" x14ac:dyDescent="0.2">
      <c r="A1101">
        <v>1127</v>
      </c>
      <c r="B1101" t="s">
        <v>405</v>
      </c>
      <c r="C1101" t="s">
        <v>11</v>
      </c>
      <c r="D1101" s="1">
        <v>42004</v>
      </c>
      <c r="E1101" s="2">
        <v>7719600000</v>
      </c>
      <c r="F1101" s="2">
        <v>4191600000</v>
      </c>
      <c r="G1101" s="2">
        <v>1545700000</v>
      </c>
      <c r="H1101" s="2">
        <v>581800000</v>
      </c>
      <c r="I1101" t="s">
        <v>12</v>
      </c>
      <c r="J1101" t="s">
        <v>25</v>
      </c>
      <c r="K1101" t="s">
        <v>26</v>
      </c>
    </row>
    <row r="1102" spans="1:11" x14ac:dyDescent="0.2">
      <c r="A1102">
        <v>1128</v>
      </c>
      <c r="B1102" t="s">
        <v>405</v>
      </c>
      <c r="C1102" t="s">
        <v>15</v>
      </c>
      <c r="D1102" s="1">
        <v>42369</v>
      </c>
      <c r="E1102" s="2">
        <v>9429300000</v>
      </c>
      <c r="F1102" s="2">
        <v>5213200000</v>
      </c>
      <c r="G1102" s="2">
        <v>2180700000</v>
      </c>
      <c r="H1102" s="2">
        <v>671900000</v>
      </c>
      <c r="I1102" t="s">
        <v>12</v>
      </c>
      <c r="J1102" t="s">
        <v>25</v>
      </c>
      <c r="K1102" t="s">
        <v>26</v>
      </c>
    </row>
    <row r="1103" spans="1:11" x14ac:dyDescent="0.2">
      <c r="A1103">
        <v>1132</v>
      </c>
      <c r="B1103" t="s">
        <v>406</v>
      </c>
      <c r="C1103" t="s">
        <v>11</v>
      </c>
      <c r="D1103" s="1">
        <v>41639</v>
      </c>
      <c r="E1103" s="2">
        <v>5015000000</v>
      </c>
      <c r="F1103" s="2">
        <v>844000000</v>
      </c>
      <c r="G1103" s="2">
        <v>446000000</v>
      </c>
      <c r="H1103" t="s">
        <v>12</v>
      </c>
      <c r="I1103" s="2">
        <v>1568000000</v>
      </c>
      <c r="J1103" t="s">
        <v>83</v>
      </c>
      <c r="K1103" t="s">
        <v>84</v>
      </c>
    </row>
    <row r="1104" spans="1:11" x14ac:dyDescent="0.2">
      <c r="A1104">
        <v>1133</v>
      </c>
      <c r="B1104" t="s">
        <v>406</v>
      </c>
      <c r="C1104" t="s">
        <v>15</v>
      </c>
      <c r="D1104" s="1">
        <v>42004</v>
      </c>
      <c r="E1104" s="2">
        <v>5115000000</v>
      </c>
      <c r="F1104" s="2">
        <v>945000000</v>
      </c>
      <c r="G1104" s="2">
        <v>495000000</v>
      </c>
      <c r="H1104" t="s">
        <v>12</v>
      </c>
      <c r="I1104" s="2">
        <v>1759000000</v>
      </c>
      <c r="J1104" t="s">
        <v>83</v>
      </c>
      <c r="K1104" t="s">
        <v>84</v>
      </c>
    </row>
    <row r="1105" spans="1:11" x14ac:dyDescent="0.2">
      <c r="A1105">
        <v>1134</v>
      </c>
      <c r="B1105" t="s">
        <v>406</v>
      </c>
      <c r="C1105" t="s">
        <v>16</v>
      </c>
      <c r="D1105" s="1">
        <v>42369</v>
      </c>
      <c r="E1105" s="2">
        <v>3183000000</v>
      </c>
      <c r="F1105" s="2">
        <v>979000000</v>
      </c>
      <c r="G1105" s="2">
        <v>745000000</v>
      </c>
      <c r="H1105" t="s">
        <v>12</v>
      </c>
      <c r="I1105" s="2">
        <v>2131000000</v>
      </c>
      <c r="J1105" t="s">
        <v>83</v>
      </c>
      <c r="K1105" t="s">
        <v>84</v>
      </c>
    </row>
    <row r="1106" spans="1:11" x14ac:dyDescent="0.2">
      <c r="A1106">
        <v>1135</v>
      </c>
      <c r="B1106" t="s">
        <v>406</v>
      </c>
      <c r="C1106" t="s">
        <v>17</v>
      </c>
      <c r="D1106" s="1">
        <v>42735</v>
      </c>
      <c r="E1106" s="2">
        <v>3491000000</v>
      </c>
      <c r="F1106" s="2">
        <v>1083000000</v>
      </c>
      <c r="G1106" s="2">
        <v>233000000</v>
      </c>
      <c r="H1106" t="s">
        <v>12</v>
      </c>
      <c r="I1106" s="2">
        <v>2454000000</v>
      </c>
      <c r="J1106" t="s">
        <v>83</v>
      </c>
      <c r="K1106" t="s">
        <v>84</v>
      </c>
    </row>
    <row r="1107" spans="1:11" x14ac:dyDescent="0.2">
      <c r="A1107">
        <v>1136</v>
      </c>
      <c r="B1107" t="s">
        <v>407</v>
      </c>
      <c r="C1107" t="s">
        <v>11</v>
      </c>
      <c r="D1107" s="1">
        <v>41274</v>
      </c>
      <c r="E1107" s="2">
        <v>3023000000</v>
      </c>
      <c r="F1107" s="2">
        <v>1446000000</v>
      </c>
      <c r="G1107" s="2">
        <v>832000000</v>
      </c>
      <c r="H1107" t="s">
        <v>12</v>
      </c>
      <c r="I1107" s="2">
        <v>104000000</v>
      </c>
      <c r="J1107" t="s">
        <v>47</v>
      </c>
      <c r="K1107" t="s">
        <v>379</v>
      </c>
    </row>
    <row r="1108" spans="1:11" x14ac:dyDescent="0.2">
      <c r="A1108">
        <v>1137</v>
      </c>
      <c r="B1108" t="s">
        <v>407</v>
      </c>
      <c r="C1108" t="s">
        <v>15</v>
      </c>
      <c r="D1108" s="1">
        <v>41639</v>
      </c>
      <c r="E1108" s="2">
        <v>3100000000</v>
      </c>
      <c r="F1108" s="2">
        <v>1316000000</v>
      </c>
      <c r="G1108" s="2">
        <v>1054000000</v>
      </c>
      <c r="H1108" t="s">
        <v>12</v>
      </c>
      <c r="I1108" s="2">
        <v>122000000</v>
      </c>
      <c r="J1108" t="s">
        <v>47</v>
      </c>
      <c r="K1108" t="s">
        <v>379</v>
      </c>
    </row>
    <row r="1109" spans="1:11" x14ac:dyDescent="0.2">
      <c r="A1109">
        <v>1138</v>
      </c>
      <c r="B1109" t="s">
        <v>407</v>
      </c>
      <c r="C1109" t="s">
        <v>16</v>
      </c>
      <c r="D1109" s="1">
        <v>42004</v>
      </c>
      <c r="E1109" s="2">
        <v>3383000000</v>
      </c>
      <c r="F1109" s="2">
        <v>1433000000</v>
      </c>
      <c r="G1109" s="2">
        <v>1095000000</v>
      </c>
      <c r="H1109" t="s">
        <v>12</v>
      </c>
      <c r="I1109" s="2">
        <v>137000000</v>
      </c>
      <c r="J1109" t="s">
        <v>47</v>
      </c>
      <c r="K1109" t="s">
        <v>379</v>
      </c>
    </row>
    <row r="1110" spans="1:11" x14ac:dyDescent="0.2">
      <c r="A1110">
        <v>1139</v>
      </c>
      <c r="B1110" t="s">
        <v>407</v>
      </c>
      <c r="C1110" t="s">
        <v>17</v>
      </c>
      <c r="D1110" s="1">
        <v>42369</v>
      </c>
      <c r="E1110" s="2">
        <v>3292000000</v>
      </c>
      <c r="F1110" s="2">
        <v>1313000000</v>
      </c>
      <c r="G1110" s="2">
        <v>1050000000</v>
      </c>
      <c r="H1110" t="s">
        <v>12</v>
      </c>
      <c r="I1110" s="2">
        <v>138000000</v>
      </c>
      <c r="J1110" t="s">
        <v>47</v>
      </c>
      <c r="K1110" t="s">
        <v>379</v>
      </c>
    </row>
    <row r="1111" spans="1:11" x14ac:dyDescent="0.2">
      <c r="A1111">
        <v>1140</v>
      </c>
      <c r="B1111" t="s">
        <v>408</v>
      </c>
      <c r="C1111" t="s">
        <v>11</v>
      </c>
      <c r="D1111" s="1">
        <v>41274</v>
      </c>
      <c r="E1111" s="2">
        <v>14256000000</v>
      </c>
      <c r="F1111" s="2">
        <v>8276000000</v>
      </c>
      <c r="G1111" s="2">
        <v>1186000000</v>
      </c>
      <c r="H1111" t="s">
        <v>12</v>
      </c>
      <c r="I1111" s="2">
        <v>1518000000</v>
      </c>
      <c r="J1111" t="s">
        <v>42</v>
      </c>
      <c r="K1111" t="s">
        <v>43</v>
      </c>
    </row>
    <row r="1112" spans="1:11" x14ac:dyDescent="0.2">
      <c r="A1112">
        <v>1141</v>
      </c>
      <c r="B1112" t="s">
        <v>408</v>
      </c>
      <c r="C1112" t="s">
        <v>15</v>
      </c>
      <c r="D1112" s="1">
        <v>41639</v>
      </c>
      <c r="E1112" s="2">
        <v>15136000000</v>
      </c>
      <c r="F1112" s="2">
        <v>8152000000</v>
      </c>
      <c r="G1112" s="2">
        <v>1280000000</v>
      </c>
      <c r="H1112" t="s">
        <v>12</v>
      </c>
      <c r="I1112" s="2">
        <v>2163000000</v>
      </c>
      <c r="J1112" t="s">
        <v>42</v>
      </c>
      <c r="K1112" t="s">
        <v>43</v>
      </c>
    </row>
    <row r="1113" spans="1:11" x14ac:dyDescent="0.2">
      <c r="A1113">
        <v>1142</v>
      </c>
      <c r="B1113" t="s">
        <v>408</v>
      </c>
      <c r="C1113" t="s">
        <v>16</v>
      </c>
      <c r="D1113" s="1">
        <v>42004</v>
      </c>
      <c r="E1113" s="2">
        <v>17021000000</v>
      </c>
      <c r="F1113" s="2">
        <v>8751000000</v>
      </c>
      <c r="G1113" s="2">
        <v>1324000000</v>
      </c>
      <c r="H1113" t="s">
        <v>12</v>
      </c>
      <c r="I1113" s="2">
        <v>2551000000</v>
      </c>
      <c r="J1113" t="s">
        <v>42</v>
      </c>
      <c r="K1113" t="s">
        <v>43</v>
      </c>
    </row>
    <row r="1114" spans="1:11" x14ac:dyDescent="0.2">
      <c r="A1114">
        <v>1143</v>
      </c>
      <c r="B1114" t="s">
        <v>408</v>
      </c>
      <c r="C1114" t="s">
        <v>17</v>
      </c>
      <c r="D1114" s="1">
        <v>42369</v>
      </c>
      <c r="E1114" s="2">
        <v>17486000000</v>
      </c>
      <c r="F1114" s="2">
        <v>8596000000</v>
      </c>
      <c r="G1114" s="2">
        <v>1399000000</v>
      </c>
      <c r="H1114" t="s">
        <v>12</v>
      </c>
      <c r="I1114" s="2">
        <v>2831000000</v>
      </c>
      <c r="J1114" t="s">
        <v>42</v>
      </c>
      <c r="K1114" t="s">
        <v>43</v>
      </c>
    </row>
    <row r="1115" spans="1:11" x14ac:dyDescent="0.2">
      <c r="A1115">
        <v>1144</v>
      </c>
      <c r="B1115" t="s">
        <v>409</v>
      </c>
      <c r="C1115" t="s">
        <v>11</v>
      </c>
      <c r="D1115" s="1">
        <v>41274</v>
      </c>
      <c r="E1115" s="2">
        <v>9964000000</v>
      </c>
      <c r="F1115" s="2">
        <v>4334000000</v>
      </c>
      <c r="G1115" s="2">
        <v>757000000</v>
      </c>
      <c r="H1115" s="2">
        <v>704000000</v>
      </c>
      <c r="I1115" s="2">
        <v>1032000000</v>
      </c>
      <c r="J1115" t="s">
        <v>59</v>
      </c>
      <c r="K1115" t="s">
        <v>410</v>
      </c>
    </row>
    <row r="1116" spans="1:11" x14ac:dyDescent="0.2">
      <c r="A1116">
        <v>1145</v>
      </c>
      <c r="B1116" t="s">
        <v>409</v>
      </c>
      <c r="C1116" t="s">
        <v>15</v>
      </c>
      <c r="D1116" s="1">
        <v>41639</v>
      </c>
      <c r="E1116" s="2">
        <v>8414000000</v>
      </c>
      <c r="F1116" s="2">
        <v>5299000000</v>
      </c>
      <c r="G1116" s="2">
        <v>584000000</v>
      </c>
      <c r="H1116" s="2">
        <v>469000000</v>
      </c>
      <c r="I1116" s="2">
        <v>1362000000</v>
      </c>
      <c r="J1116" t="s">
        <v>59</v>
      </c>
      <c r="K1116" t="s">
        <v>410</v>
      </c>
    </row>
    <row r="1117" spans="1:11" x14ac:dyDescent="0.2">
      <c r="A1117">
        <v>1146</v>
      </c>
      <c r="B1117" t="s">
        <v>409</v>
      </c>
      <c r="C1117" t="s">
        <v>16</v>
      </c>
      <c r="D1117" s="1">
        <v>42004</v>
      </c>
      <c r="E1117" s="2">
        <v>7292000000</v>
      </c>
      <c r="F1117" s="2">
        <v>4457000000</v>
      </c>
      <c r="G1117" s="2">
        <v>545000000</v>
      </c>
      <c r="H1117" s="2">
        <v>325000000</v>
      </c>
      <c r="I1117" s="2">
        <v>1229000000</v>
      </c>
      <c r="J1117" t="s">
        <v>59</v>
      </c>
      <c r="K1117" t="s">
        <v>410</v>
      </c>
    </row>
    <row r="1118" spans="1:11" x14ac:dyDescent="0.2">
      <c r="A1118">
        <v>1147</v>
      </c>
      <c r="B1118" t="s">
        <v>409</v>
      </c>
      <c r="C1118" t="s">
        <v>17</v>
      </c>
      <c r="D1118" s="1">
        <v>42369</v>
      </c>
      <c r="E1118" s="2">
        <v>7729000000</v>
      </c>
      <c r="F1118" s="2">
        <v>4312000000</v>
      </c>
      <c r="G1118" s="2">
        <v>670000000</v>
      </c>
      <c r="H1118" s="2">
        <v>289000000</v>
      </c>
      <c r="I1118" s="2">
        <v>1239000000</v>
      </c>
      <c r="J1118" t="s">
        <v>59</v>
      </c>
      <c r="K1118" t="s">
        <v>410</v>
      </c>
    </row>
    <row r="1119" spans="1:11" x14ac:dyDescent="0.2">
      <c r="A1119">
        <v>1148</v>
      </c>
      <c r="B1119" t="s">
        <v>411</v>
      </c>
      <c r="C1119" t="s">
        <v>11</v>
      </c>
      <c r="D1119" s="1">
        <v>41639</v>
      </c>
      <c r="E1119" s="2">
        <v>4374562000</v>
      </c>
      <c r="F1119" s="2">
        <v>3117203000</v>
      </c>
      <c r="G1119" s="2">
        <v>650243000</v>
      </c>
      <c r="H1119" s="2">
        <v>378769000</v>
      </c>
      <c r="I1119" t="s">
        <v>12</v>
      </c>
      <c r="J1119" t="s">
        <v>22</v>
      </c>
      <c r="K1119" t="s">
        <v>57</v>
      </c>
    </row>
    <row r="1120" spans="1:11" x14ac:dyDescent="0.2">
      <c r="A1120">
        <v>1149</v>
      </c>
      <c r="B1120" t="s">
        <v>411</v>
      </c>
      <c r="C1120" t="s">
        <v>15</v>
      </c>
      <c r="D1120" s="1">
        <v>42004</v>
      </c>
      <c r="E1120" s="2">
        <v>5504656000</v>
      </c>
      <c r="F1120" s="2">
        <v>3752760000</v>
      </c>
      <c r="G1120" s="2">
        <v>876927000</v>
      </c>
      <c r="H1120" s="2">
        <v>472321000</v>
      </c>
      <c r="I1120" t="s">
        <v>12</v>
      </c>
      <c r="J1120" t="s">
        <v>22</v>
      </c>
      <c r="K1120" t="s">
        <v>57</v>
      </c>
    </row>
    <row r="1121" spans="1:11" x14ac:dyDescent="0.2">
      <c r="A1121">
        <v>1150</v>
      </c>
      <c r="B1121" t="s">
        <v>411</v>
      </c>
      <c r="C1121" t="s">
        <v>16</v>
      </c>
      <c r="D1121" s="1">
        <v>42369</v>
      </c>
      <c r="E1121" s="2">
        <v>6779511000</v>
      </c>
      <c r="F1121" s="2">
        <v>4591476000</v>
      </c>
      <c r="G1121" s="2">
        <v>1231421000</v>
      </c>
      <c r="H1121" s="2">
        <v>650788000</v>
      </c>
      <c r="I1121" t="s">
        <v>12</v>
      </c>
      <c r="J1121" t="s">
        <v>22</v>
      </c>
      <c r="K1121" t="s">
        <v>57</v>
      </c>
    </row>
    <row r="1122" spans="1:11" x14ac:dyDescent="0.2">
      <c r="A1122">
        <v>1151</v>
      </c>
      <c r="B1122" t="s">
        <v>411</v>
      </c>
      <c r="C1122" t="s">
        <v>17</v>
      </c>
      <c r="D1122" s="1">
        <v>42735</v>
      </c>
      <c r="E1122" s="2">
        <v>8830669000</v>
      </c>
      <c r="F1122" s="2">
        <v>6029901000</v>
      </c>
      <c r="G1122" s="2">
        <v>1568877000</v>
      </c>
      <c r="H1122" s="2">
        <v>852098000</v>
      </c>
      <c r="I1122" t="s">
        <v>12</v>
      </c>
      <c r="J1122" t="s">
        <v>22</v>
      </c>
      <c r="K1122" t="s">
        <v>57</v>
      </c>
    </row>
    <row r="1123" spans="1:11" x14ac:dyDescent="0.2">
      <c r="A1123">
        <v>1152</v>
      </c>
      <c r="B1123" t="s">
        <v>412</v>
      </c>
      <c r="C1123" t="s">
        <v>11</v>
      </c>
      <c r="D1123" s="1">
        <v>41274</v>
      </c>
      <c r="E1123" s="2">
        <v>1562000000</v>
      </c>
      <c r="F1123" s="2">
        <v>413000000</v>
      </c>
      <c r="G1123" s="2">
        <v>311000000</v>
      </c>
      <c r="H1123" t="s">
        <v>12</v>
      </c>
      <c r="I1123" s="2">
        <v>704000000</v>
      </c>
      <c r="J1123" t="s">
        <v>83</v>
      </c>
      <c r="K1123" t="s">
        <v>84</v>
      </c>
    </row>
    <row r="1124" spans="1:11" x14ac:dyDescent="0.2">
      <c r="A1124">
        <v>1153</v>
      </c>
      <c r="B1124" t="s">
        <v>412</v>
      </c>
      <c r="C1124" t="s">
        <v>15</v>
      </c>
      <c r="D1124" s="1">
        <v>41639</v>
      </c>
      <c r="E1124" s="2">
        <v>1857000000</v>
      </c>
      <c r="F1124" s="2">
        <v>411000000</v>
      </c>
      <c r="G1124" s="2">
        <v>311000000</v>
      </c>
      <c r="H1124" t="s">
        <v>12</v>
      </c>
      <c r="I1124" s="2">
        <v>685000000</v>
      </c>
      <c r="J1124" t="s">
        <v>83</v>
      </c>
      <c r="K1124" t="s">
        <v>84</v>
      </c>
    </row>
    <row r="1125" spans="1:11" x14ac:dyDescent="0.2">
      <c r="A1125">
        <v>1154</v>
      </c>
      <c r="B1125" t="s">
        <v>412</v>
      </c>
      <c r="C1125" t="s">
        <v>16</v>
      </c>
      <c r="D1125" s="1">
        <v>42004</v>
      </c>
      <c r="E1125" s="2">
        <v>2288000000</v>
      </c>
      <c r="F1125" s="2">
        <v>485000000</v>
      </c>
      <c r="G1125" s="2">
        <v>358000000</v>
      </c>
      <c r="H1125" t="s">
        <v>12</v>
      </c>
      <c r="I1125" s="2">
        <v>870000000</v>
      </c>
      <c r="J1125" t="s">
        <v>83</v>
      </c>
      <c r="K1125" t="s">
        <v>84</v>
      </c>
    </row>
    <row r="1126" spans="1:11" x14ac:dyDescent="0.2">
      <c r="A1126">
        <v>1155</v>
      </c>
      <c r="B1126" t="s">
        <v>412</v>
      </c>
      <c r="C1126" t="s">
        <v>17</v>
      </c>
      <c r="D1126" s="1">
        <v>42369</v>
      </c>
      <c r="E1126" s="2">
        <v>1557000000</v>
      </c>
      <c r="F1126" s="2">
        <v>497000000</v>
      </c>
      <c r="G1126" s="2">
        <v>5204000000</v>
      </c>
      <c r="H1126" t="s">
        <v>12</v>
      </c>
      <c r="I1126" s="2">
        <v>917000000</v>
      </c>
      <c r="J1126" t="s">
        <v>83</v>
      </c>
      <c r="K1126" t="s">
        <v>84</v>
      </c>
    </row>
    <row r="1127" spans="1:11" x14ac:dyDescent="0.2">
      <c r="A1127">
        <v>1156</v>
      </c>
      <c r="B1127" t="s">
        <v>413</v>
      </c>
      <c r="C1127" t="s">
        <v>11</v>
      </c>
      <c r="D1127" s="1">
        <v>41425</v>
      </c>
      <c r="E1127" s="2">
        <v>25313000000</v>
      </c>
      <c r="F1127" s="2">
        <v>14279000000</v>
      </c>
      <c r="G1127" s="2">
        <v>7796000000</v>
      </c>
      <c r="H1127" t="s">
        <v>12</v>
      </c>
      <c r="I1127" t="s">
        <v>12</v>
      </c>
      <c r="J1127" t="s">
        <v>19</v>
      </c>
      <c r="K1127" t="s">
        <v>289</v>
      </c>
    </row>
    <row r="1128" spans="1:11" x14ac:dyDescent="0.2">
      <c r="A1128">
        <v>1157</v>
      </c>
      <c r="B1128" t="s">
        <v>413</v>
      </c>
      <c r="C1128" t="s">
        <v>15</v>
      </c>
      <c r="D1128" s="1">
        <v>41790</v>
      </c>
      <c r="E1128" s="2">
        <v>27799000000</v>
      </c>
      <c r="F1128" s="2">
        <v>15353000000</v>
      </c>
      <c r="G1128" s="2">
        <v>8766000000</v>
      </c>
      <c r="H1128" t="s">
        <v>12</v>
      </c>
      <c r="I1128" t="s">
        <v>12</v>
      </c>
      <c r="J1128" t="s">
        <v>19</v>
      </c>
      <c r="K1128" t="s">
        <v>289</v>
      </c>
    </row>
    <row r="1129" spans="1:11" x14ac:dyDescent="0.2">
      <c r="A1129">
        <v>1158</v>
      </c>
      <c r="B1129" t="s">
        <v>413</v>
      </c>
      <c r="C1129" t="s">
        <v>16</v>
      </c>
      <c r="D1129" s="1">
        <v>42155</v>
      </c>
      <c r="E1129" s="2">
        <v>30601000000</v>
      </c>
      <c r="F1129" s="2">
        <v>16534000000</v>
      </c>
      <c r="G1129" s="2">
        <v>9892000000</v>
      </c>
      <c r="H1129" t="s">
        <v>12</v>
      </c>
      <c r="I1129" t="s">
        <v>12</v>
      </c>
      <c r="J1129" t="s">
        <v>19</v>
      </c>
      <c r="K1129" t="s">
        <v>289</v>
      </c>
    </row>
    <row r="1130" spans="1:11" x14ac:dyDescent="0.2">
      <c r="A1130">
        <v>1159</v>
      </c>
      <c r="B1130" t="s">
        <v>413</v>
      </c>
      <c r="C1130" t="s">
        <v>17</v>
      </c>
      <c r="D1130" s="1">
        <v>42521</v>
      </c>
      <c r="E1130" s="2">
        <v>32376000000</v>
      </c>
      <c r="F1130" s="2">
        <v>17405000000</v>
      </c>
      <c r="G1130" s="2">
        <v>10469000000</v>
      </c>
      <c r="H1130" t="s">
        <v>12</v>
      </c>
      <c r="I1130" t="s">
        <v>12</v>
      </c>
      <c r="J1130" t="s">
        <v>19</v>
      </c>
      <c r="K1130" t="s">
        <v>289</v>
      </c>
    </row>
    <row r="1131" spans="1:11" x14ac:dyDescent="0.2">
      <c r="A1131">
        <v>1160</v>
      </c>
      <c r="B1131" t="s">
        <v>414</v>
      </c>
      <c r="C1131" t="s">
        <v>11</v>
      </c>
      <c r="D1131" s="1">
        <v>41639</v>
      </c>
      <c r="E1131" s="2">
        <v>5703000000</v>
      </c>
      <c r="F1131" s="2">
        <v>2398000000</v>
      </c>
      <c r="G1131" s="2">
        <v>1815000000</v>
      </c>
      <c r="H1131" t="s">
        <v>12</v>
      </c>
      <c r="I1131" s="2">
        <v>510000000</v>
      </c>
      <c r="J1131" t="s">
        <v>13</v>
      </c>
      <c r="K1131" t="s">
        <v>211</v>
      </c>
    </row>
    <row r="1132" spans="1:11" x14ac:dyDescent="0.2">
      <c r="A1132">
        <v>1161</v>
      </c>
      <c r="B1132" t="s">
        <v>414</v>
      </c>
      <c r="C1132" t="s">
        <v>15</v>
      </c>
      <c r="D1132" s="1">
        <v>42004</v>
      </c>
      <c r="E1132" s="2">
        <v>6288000000</v>
      </c>
      <c r="F1132" s="2">
        <v>2620000000</v>
      </c>
      <c r="G1132" s="2">
        <v>1917000000</v>
      </c>
      <c r="H1132" t="s">
        <v>12</v>
      </c>
      <c r="I1132" s="2">
        <v>573000000</v>
      </c>
      <c r="J1132" t="s">
        <v>13</v>
      </c>
      <c r="K1132" t="s">
        <v>211</v>
      </c>
    </row>
    <row r="1133" spans="1:11" x14ac:dyDescent="0.2">
      <c r="A1133">
        <v>1162</v>
      </c>
      <c r="B1133" t="s">
        <v>414</v>
      </c>
      <c r="C1133" t="s">
        <v>16</v>
      </c>
      <c r="D1133" s="1">
        <v>42369</v>
      </c>
      <c r="E1133" s="2">
        <v>6172000000</v>
      </c>
      <c r="F1133" s="2">
        <v>2539000000</v>
      </c>
      <c r="G1133" s="2">
        <v>1915000000</v>
      </c>
      <c r="H1133" t="s">
        <v>12</v>
      </c>
      <c r="I1133" s="2">
        <v>574000000</v>
      </c>
      <c r="J1133" t="s">
        <v>13</v>
      </c>
      <c r="K1133" t="s">
        <v>211</v>
      </c>
    </row>
    <row r="1134" spans="1:11" x14ac:dyDescent="0.2">
      <c r="A1134">
        <v>1163</v>
      </c>
      <c r="B1134" t="s">
        <v>414</v>
      </c>
      <c r="C1134" t="s">
        <v>17</v>
      </c>
      <c r="D1134" s="1">
        <v>42735</v>
      </c>
      <c r="E1134" s="2">
        <v>6309000000</v>
      </c>
      <c r="F1134" s="2">
        <v>2607000000</v>
      </c>
      <c r="G1134" s="2">
        <v>1851000000</v>
      </c>
      <c r="H1134" t="s">
        <v>12</v>
      </c>
      <c r="I1134" s="2">
        <v>603000000</v>
      </c>
      <c r="J1134" t="s">
        <v>13</v>
      </c>
      <c r="K1134" t="s">
        <v>211</v>
      </c>
    </row>
    <row r="1135" spans="1:11" x14ac:dyDescent="0.2">
      <c r="A1135">
        <v>1164</v>
      </c>
      <c r="B1135" t="s">
        <v>415</v>
      </c>
      <c r="C1135" t="s">
        <v>11</v>
      </c>
      <c r="D1135" s="1">
        <v>41274</v>
      </c>
      <c r="E1135" s="2">
        <v>17194000000</v>
      </c>
      <c r="F1135" s="2">
        <v>12151000000</v>
      </c>
      <c r="G1135" s="2">
        <v>1654000000</v>
      </c>
      <c r="H1135" t="s">
        <v>12</v>
      </c>
      <c r="I1135" t="s">
        <v>12</v>
      </c>
      <c r="J1135" t="s">
        <v>83</v>
      </c>
      <c r="K1135" t="s">
        <v>114</v>
      </c>
    </row>
    <row r="1136" spans="1:11" x14ac:dyDescent="0.2">
      <c r="A1136">
        <v>1165</v>
      </c>
      <c r="B1136" t="s">
        <v>415</v>
      </c>
      <c r="C1136" t="s">
        <v>15</v>
      </c>
      <c r="D1136" s="1">
        <v>41639</v>
      </c>
      <c r="E1136" s="2">
        <v>19221000000</v>
      </c>
      <c r="F1136" s="2">
        <v>14117000000</v>
      </c>
      <c r="G1136" s="2">
        <v>1905000000</v>
      </c>
      <c r="H1136" t="s">
        <v>12</v>
      </c>
      <c r="I1136" t="s">
        <v>12</v>
      </c>
      <c r="J1136" t="s">
        <v>83</v>
      </c>
      <c r="K1136" t="s">
        <v>114</v>
      </c>
    </row>
    <row r="1137" spans="1:11" x14ac:dyDescent="0.2">
      <c r="A1137">
        <v>1166</v>
      </c>
      <c r="B1137" t="s">
        <v>415</v>
      </c>
      <c r="C1137" t="s">
        <v>16</v>
      </c>
      <c r="D1137" s="1">
        <v>42004</v>
      </c>
      <c r="E1137" s="2">
        <v>21440000000</v>
      </c>
      <c r="F1137" s="2">
        <v>15631000000</v>
      </c>
      <c r="G1137" s="2">
        <v>2092000000</v>
      </c>
      <c r="H1137" t="s">
        <v>12</v>
      </c>
      <c r="I1137" t="s">
        <v>12</v>
      </c>
      <c r="J1137" t="s">
        <v>83</v>
      </c>
      <c r="K1137" t="s">
        <v>114</v>
      </c>
    </row>
    <row r="1138" spans="1:11" x14ac:dyDescent="0.2">
      <c r="A1138">
        <v>1167</v>
      </c>
      <c r="B1138" t="s">
        <v>415</v>
      </c>
      <c r="C1138" t="s">
        <v>17</v>
      </c>
      <c r="D1138" s="1">
        <v>42369</v>
      </c>
      <c r="E1138" s="2">
        <v>14757000000</v>
      </c>
      <c r="F1138" s="2">
        <v>11694000000</v>
      </c>
      <c r="G1138" s="2">
        <v>1764000000</v>
      </c>
      <c r="H1138" t="s">
        <v>12</v>
      </c>
      <c r="I1138" t="s">
        <v>12</v>
      </c>
      <c r="J1138" t="s">
        <v>83</v>
      </c>
      <c r="K1138" t="s">
        <v>114</v>
      </c>
    </row>
    <row r="1139" spans="1:11" x14ac:dyDescent="0.2">
      <c r="A1139">
        <v>1168</v>
      </c>
      <c r="B1139" t="s">
        <v>416</v>
      </c>
      <c r="C1139" t="s">
        <v>11</v>
      </c>
      <c r="D1139" s="1">
        <v>41639</v>
      </c>
      <c r="E1139" s="2">
        <v>11245000000</v>
      </c>
      <c r="F1139" s="2">
        <v>4070000000</v>
      </c>
      <c r="G1139" s="2">
        <v>3002000000</v>
      </c>
      <c r="H1139" t="s">
        <v>12</v>
      </c>
      <c r="I1139" s="2">
        <v>916000000</v>
      </c>
      <c r="J1139" t="s">
        <v>13</v>
      </c>
      <c r="K1139" t="s">
        <v>178</v>
      </c>
    </row>
    <row r="1140" spans="1:11" x14ac:dyDescent="0.2">
      <c r="A1140">
        <v>1169</v>
      </c>
      <c r="B1140" t="s">
        <v>416</v>
      </c>
      <c r="C1140" t="s">
        <v>15</v>
      </c>
      <c r="D1140" s="1">
        <v>42004</v>
      </c>
      <c r="E1140" s="2">
        <v>11624000000</v>
      </c>
      <c r="F1140" s="2">
        <v>4201000000</v>
      </c>
      <c r="G1140" s="2">
        <v>2897000000</v>
      </c>
      <c r="H1140" t="s">
        <v>12</v>
      </c>
      <c r="I1140" s="2">
        <v>951000000</v>
      </c>
      <c r="J1140" t="s">
        <v>13</v>
      </c>
      <c r="K1140" t="s">
        <v>178</v>
      </c>
    </row>
    <row r="1141" spans="1:11" x14ac:dyDescent="0.2">
      <c r="A1141">
        <v>1170</v>
      </c>
      <c r="B1141" t="s">
        <v>416</v>
      </c>
      <c r="C1141" t="s">
        <v>16</v>
      </c>
      <c r="D1141" s="1">
        <v>42369</v>
      </c>
      <c r="E1141" s="2">
        <v>10511000000</v>
      </c>
      <c r="F1141" s="2">
        <v>3662000000</v>
      </c>
      <c r="G1141" s="2">
        <v>2911000000</v>
      </c>
      <c r="H1141" t="s">
        <v>12</v>
      </c>
      <c r="I1141" s="2">
        <v>1054000000</v>
      </c>
      <c r="J1141" t="s">
        <v>13</v>
      </c>
      <c r="K1141" t="s">
        <v>178</v>
      </c>
    </row>
    <row r="1142" spans="1:11" x14ac:dyDescent="0.2">
      <c r="A1142">
        <v>1171</v>
      </c>
      <c r="B1142" t="s">
        <v>416</v>
      </c>
      <c r="C1142" t="s">
        <v>17</v>
      </c>
      <c r="D1142" s="1">
        <v>42735</v>
      </c>
      <c r="E1142" s="2">
        <v>9888000000</v>
      </c>
      <c r="F1142" s="2">
        <v>3045000000</v>
      </c>
      <c r="G1142" s="2">
        <v>2743000000</v>
      </c>
      <c r="H1142" t="s">
        <v>12</v>
      </c>
      <c r="I1142" s="2">
        <v>1026000000</v>
      </c>
      <c r="J1142" t="s">
        <v>13</v>
      </c>
      <c r="K1142" t="s">
        <v>178</v>
      </c>
    </row>
    <row r="1143" spans="1:11" x14ac:dyDescent="0.2">
      <c r="A1143">
        <v>1172</v>
      </c>
      <c r="B1143" t="s">
        <v>417</v>
      </c>
      <c r="C1143" t="s">
        <v>11</v>
      </c>
      <c r="D1143" s="1">
        <v>41390</v>
      </c>
      <c r="E1143" s="2">
        <v>6332400000</v>
      </c>
      <c r="F1143" s="2">
        <v>2571300000</v>
      </c>
      <c r="G1143" s="2">
        <v>2247400000</v>
      </c>
      <c r="H1143" s="2">
        <v>904200000</v>
      </c>
      <c r="I1143" t="s">
        <v>12</v>
      </c>
      <c r="J1143" t="s">
        <v>22</v>
      </c>
      <c r="K1143" t="s">
        <v>57</v>
      </c>
    </row>
    <row r="1144" spans="1:11" x14ac:dyDescent="0.2">
      <c r="A1144">
        <v>1173</v>
      </c>
      <c r="B1144" t="s">
        <v>417</v>
      </c>
      <c r="C1144" t="s">
        <v>15</v>
      </c>
      <c r="D1144" s="1">
        <v>41754</v>
      </c>
      <c r="E1144" s="2">
        <v>6325000000</v>
      </c>
      <c r="F1144" s="2">
        <v>2406000000</v>
      </c>
      <c r="G1144" s="2">
        <v>2179000000</v>
      </c>
      <c r="H1144" s="2">
        <v>918000000</v>
      </c>
      <c r="I1144" t="s">
        <v>12</v>
      </c>
      <c r="J1144" t="s">
        <v>22</v>
      </c>
      <c r="K1144" t="s">
        <v>57</v>
      </c>
    </row>
    <row r="1145" spans="1:11" x14ac:dyDescent="0.2">
      <c r="A1145">
        <v>1174</v>
      </c>
      <c r="B1145" t="s">
        <v>417</v>
      </c>
      <c r="C1145" t="s">
        <v>16</v>
      </c>
      <c r="D1145" s="1">
        <v>42118</v>
      </c>
      <c r="E1145" s="2">
        <v>6123000000</v>
      </c>
      <c r="F1145" s="2">
        <v>2290000000</v>
      </c>
      <c r="G1145" s="2">
        <v>2197000000</v>
      </c>
      <c r="H1145" s="2">
        <v>920000000</v>
      </c>
      <c r="I1145" t="s">
        <v>12</v>
      </c>
      <c r="J1145" t="s">
        <v>22</v>
      </c>
      <c r="K1145" t="s">
        <v>57</v>
      </c>
    </row>
    <row r="1146" spans="1:11" x14ac:dyDescent="0.2">
      <c r="A1146">
        <v>1175</v>
      </c>
      <c r="B1146" t="s">
        <v>417</v>
      </c>
      <c r="C1146" t="s">
        <v>17</v>
      </c>
      <c r="D1146" s="1">
        <v>42489</v>
      </c>
      <c r="E1146" s="2">
        <v>5546000000</v>
      </c>
      <c r="F1146" s="2">
        <v>2173000000</v>
      </c>
      <c r="G1146" s="2">
        <v>2099000000</v>
      </c>
      <c r="H1146" s="2">
        <v>861000000</v>
      </c>
      <c r="I1146" t="s">
        <v>12</v>
      </c>
      <c r="J1146" t="s">
        <v>22</v>
      </c>
      <c r="K1146" t="s">
        <v>57</v>
      </c>
    </row>
    <row r="1147" spans="1:11" x14ac:dyDescent="0.2">
      <c r="A1147">
        <v>1180</v>
      </c>
      <c r="B1147" t="s">
        <v>418</v>
      </c>
      <c r="C1147" t="s">
        <v>11</v>
      </c>
      <c r="D1147" s="1">
        <v>41274</v>
      </c>
      <c r="E1147" s="2">
        <v>19429273000</v>
      </c>
      <c r="F1147" s="2">
        <v>17915735000</v>
      </c>
      <c r="G1147" s="2">
        <v>454900000</v>
      </c>
      <c r="H1147" t="s">
        <v>12</v>
      </c>
      <c r="I1147" t="s">
        <v>12</v>
      </c>
      <c r="J1147" t="s">
        <v>59</v>
      </c>
      <c r="K1147" t="s">
        <v>419</v>
      </c>
    </row>
    <row r="1148" spans="1:11" x14ac:dyDescent="0.2">
      <c r="A1148">
        <v>1181</v>
      </c>
      <c r="B1148" t="s">
        <v>418</v>
      </c>
      <c r="C1148" t="s">
        <v>15</v>
      </c>
      <c r="D1148" s="1">
        <v>41639</v>
      </c>
      <c r="E1148" s="2">
        <v>19052046000</v>
      </c>
      <c r="F1148" s="2">
        <v>17641421000</v>
      </c>
      <c r="G1148" s="2">
        <v>467904000</v>
      </c>
      <c r="H1148" t="s">
        <v>12</v>
      </c>
      <c r="I1148" t="s">
        <v>12</v>
      </c>
      <c r="J1148" t="s">
        <v>59</v>
      </c>
      <c r="K1148" t="s">
        <v>419</v>
      </c>
    </row>
    <row r="1149" spans="1:11" x14ac:dyDescent="0.2">
      <c r="A1149">
        <v>1182</v>
      </c>
      <c r="B1149" t="s">
        <v>418</v>
      </c>
      <c r="C1149" t="s">
        <v>16</v>
      </c>
      <c r="D1149" s="1">
        <v>42004</v>
      </c>
      <c r="E1149" s="2">
        <v>21105141000</v>
      </c>
      <c r="F1149" s="2">
        <v>19198615000</v>
      </c>
      <c r="G1149" s="2">
        <v>520805000</v>
      </c>
      <c r="H1149" t="s">
        <v>12</v>
      </c>
      <c r="I1149" t="s">
        <v>12</v>
      </c>
      <c r="J1149" t="s">
        <v>59</v>
      </c>
      <c r="K1149" t="s">
        <v>419</v>
      </c>
    </row>
    <row r="1150" spans="1:11" x14ac:dyDescent="0.2">
      <c r="A1150">
        <v>1183</v>
      </c>
      <c r="B1150" t="s">
        <v>418</v>
      </c>
      <c r="C1150" t="s">
        <v>17</v>
      </c>
      <c r="D1150" s="1">
        <v>42369</v>
      </c>
      <c r="E1150" s="2">
        <v>16439276000</v>
      </c>
      <c r="F1150" s="2">
        <v>14858014000</v>
      </c>
      <c r="G1150" s="2">
        <v>458989000</v>
      </c>
      <c r="H1150" t="s">
        <v>12</v>
      </c>
      <c r="I1150" t="s">
        <v>12</v>
      </c>
      <c r="J1150" t="s">
        <v>59</v>
      </c>
      <c r="K1150" t="s">
        <v>419</v>
      </c>
    </row>
    <row r="1151" spans="1:11" x14ac:dyDescent="0.2">
      <c r="A1151">
        <v>1184</v>
      </c>
      <c r="B1151" t="s">
        <v>420</v>
      </c>
      <c r="C1151" t="s">
        <v>11</v>
      </c>
      <c r="D1151" s="1">
        <v>41301</v>
      </c>
      <c r="E1151" s="2">
        <v>4280159000</v>
      </c>
      <c r="F1151" s="2">
        <v>2053816000</v>
      </c>
      <c r="G1151" s="2">
        <v>430822000</v>
      </c>
      <c r="H1151" s="2">
        <v>1147282000</v>
      </c>
      <c r="I1151" t="s">
        <v>12</v>
      </c>
      <c r="J1151" t="s">
        <v>22</v>
      </c>
      <c r="K1151" t="s">
        <v>34</v>
      </c>
    </row>
    <row r="1152" spans="1:11" x14ac:dyDescent="0.2">
      <c r="A1152">
        <v>1185</v>
      </c>
      <c r="B1152" t="s">
        <v>420</v>
      </c>
      <c r="C1152" t="s">
        <v>15</v>
      </c>
      <c r="D1152" s="1">
        <v>41665</v>
      </c>
      <c r="E1152" s="2">
        <v>4130000000</v>
      </c>
      <c r="F1152" s="2">
        <v>1862000000</v>
      </c>
      <c r="G1152" s="2">
        <v>436000000</v>
      </c>
      <c r="H1152" s="2">
        <v>1336000000</v>
      </c>
      <c r="I1152" t="s">
        <v>12</v>
      </c>
      <c r="J1152" t="s">
        <v>22</v>
      </c>
      <c r="K1152" t="s">
        <v>34</v>
      </c>
    </row>
    <row r="1153" spans="1:11" x14ac:dyDescent="0.2">
      <c r="A1153">
        <v>1186</v>
      </c>
      <c r="B1153" t="s">
        <v>420</v>
      </c>
      <c r="C1153" t="s">
        <v>16</v>
      </c>
      <c r="D1153" s="1">
        <v>42029</v>
      </c>
      <c r="E1153" s="2">
        <v>4682000000</v>
      </c>
      <c r="F1153" s="2">
        <v>2083000000</v>
      </c>
      <c r="G1153" s="2">
        <v>480000000</v>
      </c>
      <c r="H1153" s="2">
        <v>1360000000</v>
      </c>
      <c r="I1153" t="s">
        <v>12</v>
      </c>
      <c r="J1153" t="s">
        <v>22</v>
      </c>
      <c r="K1153" t="s">
        <v>34</v>
      </c>
    </row>
    <row r="1154" spans="1:11" x14ac:dyDescent="0.2">
      <c r="A1154">
        <v>1187</v>
      </c>
      <c r="B1154" t="s">
        <v>420</v>
      </c>
      <c r="C1154" t="s">
        <v>17</v>
      </c>
      <c r="D1154" s="1">
        <v>42400</v>
      </c>
      <c r="E1154" s="2">
        <v>5010000000</v>
      </c>
      <c r="F1154" s="2">
        <v>2199000000</v>
      </c>
      <c r="G1154" s="2">
        <v>602000000</v>
      </c>
      <c r="H1154" s="2">
        <v>1331000000</v>
      </c>
      <c r="I1154" t="s">
        <v>12</v>
      </c>
      <c r="J1154" t="s">
        <v>22</v>
      </c>
      <c r="K1154" t="s">
        <v>34</v>
      </c>
    </row>
    <row r="1155" spans="1:11" x14ac:dyDescent="0.2">
      <c r="A1155">
        <v>1188</v>
      </c>
      <c r="B1155" t="s">
        <v>421</v>
      </c>
      <c r="C1155" t="s">
        <v>11</v>
      </c>
      <c r="D1155" s="1">
        <v>41274</v>
      </c>
      <c r="E1155" s="2">
        <v>5508500000</v>
      </c>
      <c r="F1155" s="2">
        <v>3414400000</v>
      </c>
      <c r="G1155" s="2">
        <v>1403500000</v>
      </c>
      <c r="H1155" t="s">
        <v>12</v>
      </c>
      <c r="I1155" t="s">
        <v>12</v>
      </c>
      <c r="J1155" t="s">
        <v>19</v>
      </c>
      <c r="K1155" t="s">
        <v>422</v>
      </c>
    </row>
    <row r="1156" spans="1:11" x14ac:dyDescent="0.2">
      <c r="A1156">
        <v>1189</v>
      </c>
      <c r="B1156" t="s">
        <v>421</v>
      </c>
      <c r="C1156" t="s">
        <v>15</v>
      </c>
      <c r="D1156" s="1">
        <v>41639</v>
      </c>
      <c r="E1156" s="2">
        <v>5607000000</v>
      </c>
      <c r="F1156" s="2">
        <v>3482100000</v>
      </c>
      <c r="G1156" s="2">
        <v>1399500000</v>
      </c>
      <c r="H1156" t="s">
        <v>12</v>
      </c>
      <c r="I1156" t="s">
        <v>12</v>
      </c>
      <c r="J1156" t="s">
        <v>19</v>
      </c>
      <c r="K1156" t="s">
        <v>422</v>
      </c>
    </row>
    <row r="1157" spans="1:11" x14ac:dyDescent="0.2">
      <c r="A1157">
        <v>1190</v>
      </c>
      <c r="B1157" t="s">
        <v>421</v>
      </c>
      <c r="C1157" t="s">
        <v>16</v>
      </c>
      <c r="D1157" s="1">
        <v>42004</v>
      </c>
      <c r="E1157" s="2">
        <v>5727000000</v>
      </c>
      <c r="F1157" s="2">
        <v>3523600000</v>
      </c>
      <c r="G1157" s="2">
        <v>1545900000</v>
      </c>
      <c r="H1157" t="s">
        <v>12</v>
      </c>
      <c r="I1157" t="s">
        <v>12</v>
      </c>
      <c r="J1157" t="s">
        <v>19</v>
      </c>
      <c r="K1157" t="s">
        <v>422</v>
      </c>
    </row>
    <row r="1158" spans="1:11" x14ac:dyDescent="0.2">
      <c r="A1158">
        <v>1191</v>
      </c>
      <c r="B1158" t="s">
        <v>421</v>
      </c>
      <c r="C1158" t="s">
        <v>17</v>
      </c>
      <c r="D1158" s="1">
        <v>42369</v>
      </c>
      <c r="E1158" s="2">
        <v>5915700000</v>
      </c>
      <c r="F1158" s="2">
        <v>3611100000</v>
      </c>
      <c r="G1158" s="2">
        <v>1626000000</v>
      </c>
      <c r="H1158" t="s">
        <v>12</v>
      </c>
      <c r="I1158" t="s">
        <v>12</v>
      </c>
      <c r="J1158" t="s">
        <v>19</v>
      </c>
      <c r="K1158" t="s">
        <v>422</v>
      </c>
    </row>
    <row r="1159" spans="1:11" x14ac:dyDescent="0.2">
      <c r="A1159">
        <v>1200</v>
      </c>
      <c r="B1159" t="s">
        <v>423</v>
      </c>
      <c r="C1159" t="s">
        <v>11</v>
      </c>
      <c r="D1159" s="1">
        <v>41274</v>
      </c>
      <c r="E1159" s="2">
        <v>484581000</v>
      </c>
      <c r="F1159" s="2">
        <v>21306000</v>
      </c>
      <c r="G1159" s="2">
        <v>38123000</v>
      </c>
      <c r="H1159" t="s">
        <v>12</v>
      </c>
      <c r="I1159" s="2">
        <v>147515000</v>
      </c>
      <c r="J1159" t="s">
        <v>52</v>
      </c>
      <c r="K1159" t="s">
        <v>265</v>
      </c>
    </row>
    <row r="1160" spans="1:11" x14ac:dyDescent="0.2">
      <c r="A1160">
        <v>1201</v>
      </c>
      <c r="B1160" t="s">
        <v>423</v>
      </c>
      <c r="C1160" t="s">
        <v>15</v>
      </c>
      <c r="D1160" s="1">
        <v>41639</v>
      </c>
      <c r="E1160" s="2">
        <v>780209000</v>
      </c>
      <c r="F1160" s="2">
        <v>38851000</v>
      </c>
      <c r="G1160" s="2">
        <v>56881000</v>
      </c>
      <c r="H1160" t="s">
        <v>12</v>
      </c>
      <c r="I1160" s="2">
        <v>306769000</v>
      </c>
      <c r="J1160" t="s">
        <v>52</v>
      </c>
      <c r="K1160" t="s">
        <v>265</v>
      </c>
    </row>
    <row r="1161" spans="1:11" x14ac:dyDescent="0.2">
      <c r="A1161">
        <v>1202</v>
      </c>
      <c r="B1161" t="s">
        <v>423</v>
      </c>
      <c r="C1161" t="s">
        <v>16</v>
      </c>
      <c r="D1161" s="1">
        <v>42004</v>
      </c>
      <c r="E1161" s="2">
        <v>933505000</v>
      </c>
      <c r="F1161" s="2">
        <v>53871000</v>
      </c>
      <c r="G1161" s="2">
        <v>51085000</v>
      </c>
      <c r="H1161" t="s">
        <v>12</v>
      </c>
      <c r="I1161" s="2">
        <v>374661000</v>
      </c>
      <c r="J1161" t="s">
        <v>52</v>
      </c>
      <c r="K1161" t="s">
        <v>265</v>
      </c>
    </row>
    <row r="1162" spans="1:11" x14ac:dyDescent="0.2">
      <c r="A1162">
        <v>1203</v>
      </c>
      <c r="B1162" t="s">
        <v>423</v>
      </c>
      <c r="C1162" t="s">
        <v>17</v>
      </c>
      <c r="D1162" s="1">
        <v>42369</v>
      </c>
      <c r="E1162" s="2">
        <v>1023285000</v>
      </c>
      <c r="F1162" s="2">
        <v>55352000</v>
      </c>
      <c r="G1162" s="2">
        <v>49298000</v>
      </c>
      <c r="H1162" t="s">
        <v>12</v>
      </c>
      <c r="I1162" s="2">
        <v>409215000</v>
      </c>
      <c r="J1162" t="s">
        <v>52</v>
      </c>
      <c r="K1162" t="s">
        <v>265</v>
      </c>
    </row>
    <row r="1163" spans="1:11" x14ac:dyDescent="0.2">
      <c r="A1163">
        <v>1204</v>
      </c>
      <c r="B1163" t="s">
        <v>424</v>
      </c>
      <c r="C1163" t="s">
        <v>11</v>
      </c>
      <c r="D1163" s="1">
        <v>41274</v>
      </c>
      <c r="E1163" s="2">
        <v>10184121000</v>
      </c>
      <c r="F1163" s="2">
        <v>8540319000</v>
      </c>
      <c r="G1163" s="2">
        <v>491725000</v>
      </c>
      <c r="H1163" t="s">
        <v>12</v>
      </c>
      <c r="I1163" s="2">
        <v>205334000</v>
      </c>
      <c r="J1163" t="s">
        <v>83</v>
      </c>
      <c r="K1163" t="s">
        <v>84</v>
      </c>
    </row>
    <row r="1164" spans="1:11" x14ac:dyDescent="0.2">
      <c r="A1164">
        <v>1205</v>
      </c>
      <c r="B1164" t="s">
        <v>424</v>
      </c>
      <c r="C1164" t="s">
        <v>15</v>
      </c>
      <c r="D1164" s="1">
        <v>41639</v>
      </c>
      <c r="E1164" s="2">
        <v>11871879000</v>
      </c>
      <c r="F1164" s="2">
        <v>10222213000</v>
      </c>
      <c r="G1164" s="2">
        <v>541586000</v>
      </c>
      <c r="H1164" t="s">
        <v>12</v>
      </c>
      <c r="I1164" s="2">
        <v>239343000</v>
      </c>
      <c r="J1164" t="s">
        <v>83</v>
      </c>
      <c r="K1164" t="s">
        <v>84</v>
      </c>
    </row>
    <row r="1165" spans="1:11" x14ac:dyDescent="0.2">
      <c r="A1165">
        <v>1206</v>
      </c>
      <c r="B1165" t="s">
        <v>424</v>
      </c>
      <c r="C1165" t="s">
        <v>16</v>
      </c>
      <c r="D1165" s="1">
        <v>42004</v>
      </c>
      <c r="E1165" s="2">
        <v>12195091000</v>
      </c>
      <c r="F1165" s="2">
        <v>10088548000</v>
      </c>
      <c r="G1165" s="2">
        <v>674887000</v>
      </c>
      <c r="H1165" t="s">
        <v>12</v>
      </c>
      <c r="I1165" s="2">
        <v>294684000</v>
      </c>
      <c r="J1165" t="s">
        <v>83</v>
      </c>
      <c r="K1165" t="s">
        <v>84</v>
      </c>
    </row>
    <row r="1166" spans="1:11" x14ac:dyDescent="0.2">
      <c r="A1166">
        <v>1207</v>
      </c>
      <c r="B1166" t="s">
        <v>424</v>
      </c>
      <c r="C1166" t="s">
        <v>17</v>
      </c>
      <c r="D1166" s="1">
        <v>42369</v>
      </c>
      <c r="E1166" s="2">
        <v>7763206000</v>
      </c>
      <c r="F1166" s="2">
        <v>5641052000</v>
      </c>
      <c r="G1166" s="2">
        <v>693331000</v>
      </c>
      <c r="H1166" t="s">
        <v>12</v>
      </c>
      <c r="I1166" s="2">
        <v>354620000</v>
      </c>
      <c r="J1166" t="s">
        <v>83</v>
      </c>
      <c r="K1166" t="s">
        <v>84</v>
      </c>
    </row>
    <row r="1167" spans="1:11" x14ac:dyDescent="0.2">
      <c r="A1167">
        <v>1209</v>
      </c>
      <c r="B1167" t="s">
        <v>425</v>
      </c>
      <c r="C1167" t="s">
        <v>11</v>
      </c>
      <c r="D1167" s="1">
        <v>42004</v>
      </c>
      <c r="E1167" s="2">
        <v>15317800000</v>
      </c>
      <c r="F1167" s="2">
        <v>12602100000</v>
      </c>
      <c r="G1167" s="2">
        <v>477200000</v>
      </c>
      <c r="H1167" t="s">
        <v>12</v>
      </c>
      <c r="I1167" s="2">
        <v>294400000</v>
      </c>
      <c r="J1167" t="s">
        <v>19</v>
      </c>
      <c r="K1167" t="s">
        <v>323</v>
      </c>
    </row>
    <row r="1168" spans="1:11" x14ac:dyDescent="0.2">
      <c r="A1168">
        <v>1210</v>
      </c>
      <c r="B1168" t="s">
        <v>425</v>
      </c>
      <c r="C1168" t="s">
        <v>15</v>
      </c>
      <c r="D1168" s="1">
        <v>42369</v>
      </c>
      <c r="E1168" s="2">
        <v>15134400000</v>
      </c>
      <c r="F1168" s="2">
        <v>12491400000</v>
      </c>
      <c r="G1168" s="2">
        <v>431800000</v>
      </c>
      <c r="H1168" t="s">
        <v>12</v>
      </c>
      <c r="I1168" s="2">
        <v>291100000</v>
      </c>
      <c r="J1168" t="s">
        <v>19</v>
      </c>
      <c r="K1168" t="s">
        <v>323</v>
      </c>
    </row>
    <row r="1169" spans="1:11" x14ac:dyDescent="0.2">
      <c r="A1169">
        <v>1211</v>
      </c>
      <c r="B1169" t="s">
        <v>425</v>
      </c>
      <c r="C1169" t="s">
        <v>16</v>
      </c>
      <c r="D1169" s="1">
        <v>42735</v>
      </c>
      <c r="E1169" s="2">
        <v>15416900000</v>
      </c>
      <c r="F1169" s="2">
        <v>12671200000</v>
      </c>
      <c r="G1169" s="2">
        <v>443900000</v>
      </c>
      <c r="H1169" t="s">
        <v>12</v>
      </c>
      <c r="I1169" s="2">
        <v>292900000</v>
      </c>
      <c r="J1169" t="s">
        <v>19</v>
      </c>
      <c r="K1169" t="s">
        <v>323</v>
      </c>
    </row>
    <row r="1170" spans="1:11" x14ac:dyDescent="0.2">
      <c r="A1170">
        <v>1212</v>
      </c>
      <c r="B1170" t="s">
        <v>426</v>
      </c>
      <c r="C1170" t="s">
        <v>11</v>
      </c>
      <c r="D1170" s="1">
        <v>41274</v>
      </c>
      <c r="E1170" s="2">
        <v>6182184000</v>
      </c>
      <c r="F1170" s="2">
        <v>3084766000</v>
      </c>
      <c r="G1170" s="2">
        <v>2120025000</v>
      </c>
      <c r="H1170" t="s">
        <v>12</v>
      </c>
      <c r="I1170" t="s">
        <v>12</v>
      </c>
      <c r="J1170" t="s">
        <v>19</v>
      </c>
      <c r="K1170" t="s">
        <v>79</v>
      </c>
    </row>
    <row r="1171" spans="1:11" x14ac:dyDescent="0.2">
      <c r="A1171">
        <v>1213</v>
      </c>
      <c r="B1171" t="s">
        <v>426</v>
      </c>
      <c r="C1171" t="s">
        <v>15</v>
      </c>
      <c r="D1171" s="1">
        <v>41639</v>
      </c>
      <c r="E1171" s="2">
        <v>6649237000</v>
      </c>
      <c r="F1171" s="2">
        <v>3280236000</v>
      </c>
      <c r="G1171" s="2">
        <v>2265516000</v>
      </c>
      <c r="H1171" t="s">
        <v>12</v>
      </c>
      <c r="I1171" t="s">
        <v>12</v>
      </c>
      <c r="J1171" t="s">
        <v>19</v>
      </c>
      <c r="K1171" t="s">
        <v>79</v>
      </c>
    </row>
    <row r="1172" spans="1:11" x14ac:dyDescent="0.2">
      <c r="A1172">
        <v>1214</v>
      </c>
      <c r="B1172" t="s">
        <v>426</v>
      </c>
      <c r="C1172" t="s">
        <v>16</v>
      </c>
      <c r="D1172" s="1">
        <v>42004</v>
      </c>
      <c r="E1172" s="2">
        <v>7216081000</v>
      </c>
      <c r="F1172" s="2">
        <v>3507180000</v>
      </c>
      <c r="G1172" s="2">
        <v>2438527000</v>
      </c>
      <c r="H1172" t="s">
        <v>12</v>
      </c>
      <c r="I1172" t="s">
        <v>12</v>
      </c>
      <c r="J1172" t="s">
        <v>19</v>
      </c>
      <c r="K1172" t="s">
        <v>79</v>
      </c>
    </row>
    <row r="1173" spans="1:11" x14ac:dyDescent="0.2">
      <c r="A1173">
        <v>1215</v>
      </c>
      <c r="B1173" t="s">
        <v>426</v>
      </c>
      <c r="C1173" t="s">
        <v>17</v>
      </c>
      <c r="D1173" s="1">
        <v>42369</v>
      </c>
      <c r="E1173" s="2">
        <v>7966674000</v>
      </c>
      <c r="F1173" s="2">
        <v>3804031000</v>
      </c>
      <c r="G1173" s="2">
        <v>2648622000</v>
      </c>
      <c r="H1173" t="s">
        <v>12</v>
      </c>
      <c r="I1173" t="s">
        <v>12</v>
      </c>
      <c r="J1173" t="s">
        <v>19</v>
      </c>
      <c r="K1173" t="s">
        <v>79</v>
      </c>
    </row>
    <row r="1174" spans="1:11" x14ac:dyDescent="0.2">
      <c r="A1174">
        <v>1216</v>
      </c>
      <c r="B1174" t="s">
        <v>427</v>
      </c>
      <c r="C1174" t="s">
        <v>11</v>
      </c>
      <c r="D1174" s="1">
        <v>41274</v>
      </c>
      <c r="E1174" s="2">
        <v>20100000000</v>
      </c>
      <c r="F1174" s="2">
        <v>6530000000</v>
      </c>
      <c r="G1174" s="2">
        <v>1879000000</v>
      </c>
      <c r="H1174" t="s">
        <v>12</v>
      </c>
      <c r="I1174" s="2">
        <v>3585000000</v>
      </c>
      <c r="J1174" t="s">
        <v>83</v>
      </c>
      <c r="K1174" t="s">
        <v>84</v>
      </c>
    </row>
    <row r="1175" spans="1:11" x14ac:dyDescent="0.2">
      <c r="A1175">
        <v>1217</v>
      </c>
      <c r="B1175" t="s">
        <v>427</v>
      </c>
      <c r="C1175" t="s">
        <v>15</v>
      </c>
      <c r="D1175" s="1">
        <v>41639</v>
      </c>
      <c r="E1175" s="2">
        <v>20170000000</v>
      </c>
      <c r="F1175" s="2">
        <v>6497000000</v>
      </c>
      <c r="G1175" s="2">
        <v>2108000000</v>
      </c>
      <c r="H1175" t="s">
        <v>12</v>
      </c>
      <c r="I1175" s="2">
        <v>4203000000</v>
      </c>
      <c r="J1175" t="s">
        <v>83</v>
      </c>
      <c r="K1175" t="s">
        <v>84</v>
      </c>
    </row>
    <row r="1176" spans="1:11" x14ac:dyDescent="0.2">
      <c r="A1176">
        <v>1218</v>
      </c>
      <c r="B1176" t="s">
        <v>427</v>
      </c>
      <c r="C1176" t="s">
        <v>16</v>
      </c>
      <c r="D1176" s="1">
        <v>42004</v>
      </c>
      <c r="E1176" s="2">
        <v>19312000000</v>
      </c>
      <c r="F1176" s="2">
        <v>6803000000</v>
      </c>
      <c r="G1176" s="2">
        <v>2053000000</v>
      </c>
      <c r="H1176" t="s">
        <v>12</v>
      </c>
      <c r="I1176" s="2">
        <v>4261000000</v>
      </c>
      <c r="J1176" t="s">
        <v>83</v>
      </c>
      <c r="K1176" t="s">
        <v>84</v>
      </c>
    </row>
    <row r="1177" spans="1:11" x14ac:dyDescent="0.2">
      <c r="A1177">
        <v>1219</v>
      </c>
      <c r="B1177" t="s">
        <v>427</v>
      </c>
      <c r="C1177" t="s">
        <v>17</v>
      </c>
      <c r="D1177" s="1">
        <v>42369</v>
      </c>
      <c r="E1177" s="2">
        <v>12480000000</v>
      </c>
      <c r="F1177" s="2">
        <v>5804000000</v>
      </c>
      <c r="G1177" s="2">
        <v>1613000000</v>
      </c>
      <c r="H1177" t="s">
        <v>12</v>
      </c>
      <c r="I1177" s="2">
        <v>4544000000</v>
      </c>
      <c r="J1177" t="s">
        <v>83</v>
      </c>
      <c r="K1177" t="s">
        <v>84</v>
      </c>
    </row>
    <row r="1178" spans="1:11" x14ac:dyDescent="0.2">
      <c r="A1178">
        <v>1224</v>
      </c>
      <c r="B1178" t="s">
        <v>428</v>
      </c>
      <c r="C1178" t="s">
        <v>11</v>
      </c>
      <c r="D1178" s="1">
        <v>41274</v>
      </c>
      <c r="E1178" s="2">
        <v>1355300000</v>
      </c>
      <c r="F1178" s="2">
        <v>90800000</v>
      </c>
      <c r="G1178" s="2">
        <v>803800000</v>
      </c>
      <c r="H1178" t="s">
        <v>12</v>
      </c>
      <c r="I1178" s="2">
        <v>76000000</v>
      </c>
      <c r="J1178" t="s">
        <v>47</v>
      </c>
      <c r="K1178" t="s">
        <v>429</v>
      </c>
    </row>
    <row r="1179" spans="1:11" x14ac:dyDescent="0.2">
      <c r="A1179">
        <v>1225</v>
      </c>
      <c r="B1179" t="s">
        <v>428</v>
      </c>
      <c r="C1179" t="s">
        <v>15</v>
      </c>
      <c r="D1179" s="1">
        <v>41639</v>
      </c>
      <c r="E1179" s="2">
        <v>1346100000</v>
      </c>
      <c r="F1179" s="2">
        <v>81100000</v>
      </c>
      <c r="G1179" s="2">
        <v>812800000</v>
      </c>
      <c r="H1179" t="s">
        <v>12</v>
      </c>
      <c r="I1179" s="2">
        <v>69900000</v>
      </c>
      <c r="J1179" t="s">
        <v>47</v>
      </c>
      <c r="K1179" t="s">
        <v>429</v>
      </c>
    </row>
    <row r="1180" spans="1:11" x14ac:dyDescent="0.2">
      <c r="A1180">
        <v>1226</v>
      </c>
      <c r="B1180" t="s">
        <v>428</v>
      </c>
      <c r="C1180" t="s">
        <v>16</v>
      </c>
      <c r="D1180" s="1">
        <v>42004</v>
      </c>
      <c r="E1180" s="2">
        <v>1381400000</v>
      </c>
      <c r="F1180" s="2">
        <v>80900000</v>
      </c>
      <c r="G1180" s="2">
        <v>816700000</v>
      </c>
      <c r="H1180" t="s">
        <v>12</v>
      </c>
      <c r="I1180" s="2">
        <v>65400000</v>
      </c>
      <c r="J1180" t="s">
        <v>47</v>
      </c>
      <c r="K1180" t="s">
        <v>429</v>
      </c>
    </row>
    <row r="1181" spans="1:11" x14ac:dyDescent="0.2">
      <c r="A1181">
        <v>1227</v>
      </c>
      <c r="B1181" t="s">
        <v>428</v>
      </c>
      <c r="C1181" t="s">
        <v>17</v>
      </c>
      <c r="D1181" s="1">
        <v>42369</v>
      </c>
      <c r="E1181" s="2">
        <v>1421300000</v>
      </c>
      <c r="F1181" s="2">
        <v>95500000</v>
      </c>
      <c r="G1181" s="2">
        <v>836700000</v>
      </c>
      <c r="H1181" t="s">
        <v>12</v>
      </c>
      <c r="I1181" s="2">
        <v>57300000</v>
      </c>
      <c r="J1181" t="s">
        <v>47</v>
      </c>
      <c r="K1181" t="s">
        <v>429</v>
      </c>
    </row>
    <row r="1182" spans="1:11" x14ac:dyDescent="0.2">
      <c r="A1182">
        <v>1228</v>
      </c>
      <c r="B1182" t="s">
        <v>430</v>
      </c>
      <c r="C1182" t="s">
        <v>11</v>
      </c>
      <c r="D1182" s="1">
        <v>41274</v>
      </c>
      <c r="E1182" s="2">
        <v>3823713000</v>
      </c>
      <c r="F1182" s="2">
        <v>1582398000</v>
      </c>
      <c r="G1182" s="2">
        <v>1489735000</v>
      </c>
      <c r="H1182" s="2">
        <v>114250000</v>
      </c>
      <c r="I1182" t="s">
        <v>12</v>
      </c>
      <c r="J1182" t="s">
        <v>13</v>
      </c>
      <c r="K1182" t="s">
        <v>431</v>
      </c>
    </row>
    <row r="1183" spans="1:11" x14ac:dyDescent="0.2">
      <c r="A1183">
        <v>1229</v>
      </c>
      <c r="B1183" t="s">
        <v>430</v>
      </c>
      <c r="C1183" t="s">
        <v>15</v>
      </c>
      <c r="D1183" s="1">
        <v>41639</v>
      </c>
      <c r="E1183" s="2">
        <v>3791335000</v>
      </c>
      <c r="F1183" s="2">
        <v>1650622000</v>
      </c>
      <c r="G1183" s="2">
        <v>1420096000</v>
      </c>
      <c r="H1183" s="2">
        <v>110412000</v>
      </c>
      <c r="I1183" t="s">
        <v>12</v>
      </c>
      <c r="J1183" t="s">
        <v>13</v>
      </c>
      <c r="K1183" t="s">
        <v>431</v>
      </c>
    </row>
    <row r="1184" spans="1:11" x14ac:dyDescent="0.2">
      <c r="A1184">
        <v>1230</v>
      </c>
      <c r="B1184" t="s">
        <v>430</v>
      </c>
      <c r="C1184" t="s">
        <v>16</v>
      </c>
      <c r="D1184" s="1">
        <v>42004</v>
      </c>
      <c r="E1184" s="2">
        <v>3821504000</v>
      </c>
      <c r="F1184" s="2">
        <v>1680791000</v>
      </c>
      <c r="G1184" s="2">
        <v>1378400000</v>
      </c>
      <c r="H1184" s="2">
        <v>109931000</v>
      </c>
      <c r="I1184" t="s">
        <v>12</v>
      </c>
      <c r="J1184" t="s">
        <v>13</v>
      </c>
      <c r="K1184" t="s">
        <v>431</v>
      </c>
    </row>
    <row r="1185" spans="1:11" x14ac:dyDescent="0.2">
      <c r="A1185">
        <v>1231</v>
      </c>
      <c r="B1185" t="s">
        <v>430</v>
      </c>
      <c r="C1185" t="s">
        <v>17</v>
      </c>
      <c r="D1185" s="1">
        <v>42369</v>
      </c>
      <c r="E1185" s="2">
        <v>3578060000</v>
      </c>
      <c r="F1185" s="2">
        <v>1558591000</v>
      </c>
      <c r="G1185" s="2">
        <v>1279961000</v>
      </c>
      <c r="H1185" s="2">
        <v>110156000</v>
      </c>
      <c r="I1185" t="s">
        <v>12</v>
      </c>
      <c r="J1185" t="s">
        <v>13</v>
      </c>
      <c r="K1185" t="s">
        <v>431</v>
      </c>
    </row>
    <row r="1186" spans="1:11" x14ac:dyDescent="0.2">
      <c r="A1186">
        <v>1232</v>
      </c>
      <c r="B1186" t="s">
        <v>432</v>
      </c>
      <c r="C1186" t="s">
        <v>11</v>
      </c>
      <c r="D1186" s="1">
        <v>41274</v>
      </c>
      <c r="E1186" s="2">
        <v>16596800000</v>
      </c>
      <c r="F1186" s="2">
        <v>13908300000</v>
      </c>
      <c r="G1186" s="2">
        <v>571600000</v>
      </c>
      <c r="H1186" s="2">
        <v>279300000</v>
      </c>
      <c r="I1186" s="2">
        <v>517400000</v>
      </c>
      <c r="J1186" t="s">
        <v>13</v>
      </c>
      <c r="K1186" t="s">
        <v>127</v>
      </c>
    </row>
    <row r="1187" spans="1:11" x14ac:dyDescent="0.2">
      <c r="A1187">
        <v>1233</v>
      </c>
      <c r="B1187" t="s">
        <v>432</v>
      </c>
      <c r="C1187" t="s">
        <v>15</v>
      </c>
      <c r="D1187" s="1">
        <v>41639</v>
      </c>
      <c r="E1187" s="2">
        <v>16661000000</v>
      </c>
      <c r="F1187" s="2">
        <v>13900700000</v>
      </c>
      <c r="G1187" s="2">
        <v>559500000</v>
      </c>
      <c r="H1187" s="2">
        <v>251400000</v>
      </c>
      <c r="I1187" s="2">
        <v>571700000</v>
      </c>
      <c r="J1187" t="s">
        <v>13</v>
      </c>
      <c r="K1187" t="s">
        <v>127</v>
      </c>
    </row>
    <row r="1188" spans="1:11" x14ac:dyDescent="0.2">
      <c r="A1188">
        <v>1234</v>
      </c>
      <c r="B1188" t="s">
        <v>432</v>
      </c>
      <c r="C1188" t="s">
        <v>16</v>
      </c>
      <c r="D1188" s="1">
        <v>42004</v>
      </c>
      <c r="E1188" s="2">
        <v>18534400000</v>
      </c>
      <c r="F1188" s="2">
        <v>15481600000</v>
      </c>
      <c r="G1188" s="2">
        <v>561400000</v>
      </c>
      <c r="H1188" s="2">
        <v>215600000</v>
      </c>
      <c r="I1188" s="2">
        <v>588500000</v>
      </c>
      <c r="J1188" t="s">
        <v>13</v>
      </c>
      <c r="K1188" t="s">
        <v>127</v>
      </c>
    </row>
    <row r="1189" spans="1:11" x14ac:dyDescent="0.2">
      <c r="A1189">
        <v>1235</v>
      </c>
      <c r="B1189" t="s">
        <v>432</v>
      </c>
      <c r="C1189" t="s">
        <v>17</v>
      </c>
      <c r="D1189" s="1">
        <v>42369</v>
      </c>
      <c r="E1189" s="2">
        <v>18671300000</v>
      </c>
      <c r="F1189" s="2">
        <v>15292100000</v>
      </c>
      <c r="G1189" s="2">
        <v>541500000</v>
      </c>
      <c r="H1189" s="2">
        <v>239800000</v>
      </c>
      <c r="I1189" s="2">
        <v>583700000</v>
      </c>
      <c r="J1189" t="s">
        <v>13</v>
      </c>
      <c r="K1189" t="s">
        <v>127</v>
      </c>
    </row>
    <row r="1190" spans="1:11" x14ac:dyDescent="0.2">
      <c r="A1190">
        <v>1236</v>
      </c>
      <c r="B1190" t="s">
        <v>433</v>
      </c>
      <c r="C1190" t="s">
        <v>11</v>
      </c>
      <c r="D1190" s="1">
        <v>41639</v>
      </c>
      <c r="E1190" s="2">
        <v>15598000000</v>
      </c>
      <c r="F1190" s="2">
        <v>11759000000</v>
      </c>
      <c r="G1190" t="s">
        <v>12</v>
      </c>
      <c r="H1190" t="s">
        <v>12</v>
      </c>
      <c r="I1190" s="2">
        <v>2077000000</v>
      </c>
      <c r="J1190" t="s">
        <v>42</v>
      </c>
      <c r="K1190" t="s">
        <v>43</v>
      </c>
    </row>
    <row r="1191" spans="1:11" x14ac:dyDescent="0.2">
      <c r="A1191">
        <v>1237</v>
      </c>
      <c r="B1191" t="s">
        <v>433</v>
      </c>
      <c r="C1191" t="s">
        <v>15</v>
      </c>
      <c r="D1191" s="1">
        <v>42004</v>
      </c>
      <c r="E1191" s="2">
        <v>17090000000</v>
      </c>
      <c r="F1191" s="2">
        <v>12207000000</v>
      </c>
      <c r="G1191" t="s">
        <v>12</v>
      </c>
      <c r="H1191" t="s">
        <v>12</v>
      </c>
      <c r="I1191" s="2">
        <v>2433000000</v>
      </c>
      <c r="J1191" t="s">
        <v>42</v>
      </c>
      <c r="K1191" t="s">
        <v>43</v>
      </c>
    </row>
    <row r="1192" spans="1:11" x14ac:dyDescent="0.2">
      <c r="A1192">
        <v>1238</v>
      </c>
      <c r="B1192" t="s">
        <v>433</v>
      </c>
      <c r="C1192" t="s">
        <v>16</v>
      </c>
      <c r="D1192" s="1">
        <v>42369</v>
      </c>
      <c r="E1192" s="2">
        <v>16833000000</v>
      </c>
      <c r="F1192" s="2">
        <v>12713000000</v>
      </c>
      <c r="G1192" t="s">
        <v>12</v>
      </c>
      <c r="H1192" t="s">
        <v>12</v>
      </c>
      <c r="I1192" s="2">
        <v>2612000000</v>
      </c>
      <c r="J1192" t="s">
        <v>42</v>
      </c>
      <c r="K1192" t="s">
        <v>43</v>
      </c>
    </row>
    <row r="1193" spans="1:11" x14ac:dyDescent="0.2">
      <c r="A1193">
        <v>1239</v>
      </c>
      <c r="B1193" t="s">
        <v>433</v>
      </c>
      <c r="C1193" t="s">
        <v>17</v>
      </c>
      <c r="D1193" s="1">
        <v>42735</v>
      </c>
      <c r="E1193" s="2">
        <v>17666000000</v>
      </c>
      <c r="F1193" s="2">
        <v>12734000000</v>
      </c>
      <c r="G1193" t="s">
        <v>12</v>
      </c>
      <c r="H1193" t="s">
        <v>12</v>
      </c>
      <c r="I1193" s="2">
        <v>2755000000</v>
      </c>
      <c r="J1193" t="s">
        <v>42</v>
      </c>
      <c r="K1193" t="s">
        <v>43</v>
      </c>
    </row>
    <row r="1194" spans="1:11" x14ac:dyDescent="0.2">
      <c r="A1194">
        <v>1240</v>
      </c>
      <c r="B1194" t="s">
        <v>434</v>
      </c>
      <c r="C1194" t="s">
        <v>11</v>
      </c>
      <c r="D1194" s="1">
        <v>41274</v>
      </c>
      <c r="E1194" s="2">
        <v>5260956000</v>
      </c>
      <c r="F1194" s="2">
        <v>1177275000</v>
      </c>
      <c r="G1194" s="2">
        <v>2188747000</v>
      </c>
      <c r="H1194" t="s">
        <v>12</v>
      </c>
      <c r="I1194" s="2">
        <v>65141000</v>
      </c>
      <c r="J1194" t="s">
        <v>19</v>
      </c>
      <c r="K1194" t="s">
        <v>77</v>
      </c>
    </row>
    <row r="1195" spans="1:11" x14ac:dyDescent="0.2">
      <c r="A1195">
        <v>1241</v>
      </c>
      <c r="B1195" t="s">
        <v>434</v>
      </c>
      <c r="C1195" t="s">
        <v>15</v>
      </c>
      <c r="D1195" s="1">
        <v>41639</v>
      </c>
      <c r="E1195" s="2">
        <v>6793306000</v>
      </c>
      <c r="F1195" s="2">
        <v>1077420000</v>
      </c>
      <c r="G1195" s="2">
        <v>3185497000</v>
      </c>
      <c r="H1195" t="s">
        <v>12</v>
      </c>
      <c r="I1195" s="2">
        <v>117975000</v>
      </c>
      <c r="J1195" t="s">
        <v>19</v>
      </c>
      <c r="K1195" t="s">
        <v>77</v>
      </c>
    </row>
    <row r="1196" spans="1:11" x14ac:dyDescent="0.2">
      <c r="A1196">
        <v>1242</v>
      </c>
      <c r="B1196" t="s">
        <v>434</v>
      </c>
      <c r="C1196" t="s">
        <v>16</v>
      </c>
      <c r="D1196" s="1">
        <v>42004</v>
      </c>
      <c r="E1196" s="2">
        <v>8441971000</v>
      </c>
      <c r="F1196" s="2">
        <v>857841000</v>
      </c>
      <c r="G1196" s="2">
        <v>4302998000</v>
      </c>
      <c r="H1196" t="s">
        <v>12</v>
      </c>
      <c r="I1196" s="2">
        <v>207820000</v>
      </c>
      <c r="J1196" t="s">
        <v>19</v>
      </c>
      <c r="K1196" t="s">
        <v>77</v>
      </c>
    </row>
    <row r="1197" spans="1:11" x14ac:dyDescent="0.2">
      <c r="A1197">
        <v>1243</v>
      </c>
      <c r="B1197" t="s">
        <v>434</v>
      </c>
      <c r="C1197" t="s">
        <v>17</v>
      </c>
      <c r="D1197" s="1">
        <v>42369</v>
      </c>
      <c r="E1197" s="2">
        <v>9223987000</v>
      </c>
      <c r="F1197" s="2">
        <v>632180000</v>
      </c>
      <c r="G1197" s="2">
        <v>5060406000</v>
      </c>
      <c r="H1197" t="s">
        <v>12</v>
      </c>
      <c r="I1197" s="2">
        <v>272494000</v>
      </c>
      <c r="J1197" t="s">
        <v>19</v>
      </c>
      <c r="K1197" t="s">
        <v>77</v>
      </c>
    </row>
    <row r="1198" spans="1:11" x14ac:dyDescent="0.2">
      <c r="A1198">
        <v>1244</v>
      </c>
      <c r="B1198" t="s">
        <v>435</v>
      </c>
      <c r="C1198" t="s">
        <v>11</v>
      </c>
      <c r="D1198" s="1">
        <v>41391</v>
      </c>
      <c r="E1198" s="2">
        <v>3637212000</v>
      </c>
      <c r="F1198" s="2">
        <v>2446443000</v>
      </c>
      <c r="G1198" t="s">
        <v>12</v>
      </c>
      <c r="H1198" t="s">
        <v>12</v>
      </c>
      <c r="I1198" t="s">
        <v>12</v>
      </c>
      <c r="J1198" t="s">
        <v>25</v>
      </c>
      <c r="K1198" t="s">
        <v>166</v>
      </c>
    </row>
    <row r="1199" spans="1:11" x14ac:dyDescent="0.2">
      <c r="A1199">
        <v>1245</v>
      </c>
      <c r="B1199" t="s">
        <v>435</v>
      </c>
      <c r="C1199" t="s">
        <v>15</v>
      </c>
      <c r="D1199" s="1">
        <v>41755</v>
      </c>
      <c r="E1199" s="2">
        <v>3585141000</v>
      </c>
      <c r="F1199" s="2">
        <v>2566444000</v>
      </c>
      <c r="G1199" t="s">
        <v>12</v>
      </c>
      <c r="H1199" t="s">
        <v>12</v>
      </c>
      <c r="I1199" t="s">
        <v>12</v>
      </c>
      <c r="J1199" t="s">
        <v>25</v>
      </c>
      <c r="K1199" t="s">
        <v>166</v>
      </c>
    </row>
    <row r="1200" spans="1:11" x14ac:dyDescent="0.2">
      <c r="A1200">
        <v>1246</v>
      </c>
      <c r="B1200" t="s">
        <v>435</v>
      </c>
      <c r="C1200" t="s">
        <v>16</v>
      </c>
      <c r="D1200" s="1">
        <v>42119</v>
      </c>
      <c r="E1200" s="2">
        <v>3910865000</v>
      </c>
      <c r="F1200" s="2">
        <v>2850316000</v>
      </c>
      <c r="G1200" t="s">
        <v>12</v>
      </c>
      <c r="H1200" t="s">
        <v>12</v>
      </c>
      <c r="I1200" t="s">
        <v>12</v>
      </c>
      <c r="J1200" t="s">
        <v>25</v>
      </c>
      <c r="K1200" t="s">
        <v>166</v>
      </c>
    </row>
    <row r="1201" spans="1:11" x14ac:dyDescent="0.2">
      <c r="A1201">
        <v>1247</v>
      </c>
      <c r="B1201" t="s">
        <v>435</v>
      </c>
      <c r="C1201" t="s">
        <v>17</v>
      </c>
      <c r="D1201" s="1">
        <v>42490</v>
      </c>
      <c r="E1201" s="2">
        <v>5386703000</v>
      </c>
      <c r="F1201" s="2">
        <v>4063955000</v>
      </c>
      <c r="G1201" t="s">
        <v>12</v>
      </c>
      <c r="H1201" t="s">
        <v>12</v>
      </c>
      <c r="I1201" t="s">
        <v>12</v>
      </c>
      <c r="J1201" t="s">
        <v>25</v>
      </c>
      <c r="K1201" t="s">
        <v>166</v>
      </c>
    </row>
    <row r="1202" spans="1:11" x14ac:dyDescent="0.2">
      <c r="A1202">
        <v>1248</v>
      </c>
      <c r="B1202" t="s">
        <v>436</v>
      </c>
      <c r="C1202" t="s">
        <v>11</v>
      </c>
      <c r="D1202" s="1">
        <v>41274</v>
      </c>
      <c r="E1202" s="2">
        <v>9781000000</v>
      </c>
      <c r="F1202" s="2">
        <v>6351000000</v>
      </c>
      <c r="G1202" s="2">
        <v>98000000</v>
      </c>
      <c r="H1202" t="s">
        <v>12</v>
      </c>
      <c r="I1202" s="2">
        <v>1054000000</v>
      </c>
      <c r="J1202" t="s">
        <v>42</v>
      </c>
      <c r="K1202" t="s">
        <v>45</v>
      </c>
    </row>
    <row r="1203" spans="1:11" x14ac:dyDescent="0.2">
      <c r="A1203">
        <v>1249</v>
      </c>
      <c r="B1203" t="s">
        <v>436</v>
      </c>
      <c r="C1203" t="s">
        <v>15</v>
      </c>
      <c r="D1203" s="1">
        <v>41639</v>
      </c>
      <c r="E1203" s="2">
        <v>9968000000</v>
      </c>
      <c r="F1203" s="2">
        <v>6423000000</v>
      </c>
      <c r="G1203" s="2">
        <v>68000000</v>
      </c>
      <c r="H1203" t="s">
        <v>12</v>
      </c>
      <c r="I1203" s="2">
        <v>1178000000</v>
      </c>
      <c r="J1203" t="s">
        <v>42</v>
      </c>
      <c r="K1203" t="s">
        <v>45</v>
      </c>
    </row>
    <row r="1204" spans="1:11" x14ac:dyDescent="0.2">
      <c r="A1204">
        <v>1250</v>
      </c>
      <c r="B1204" t="s">
        <v>436</v>
      </c>
      <c r="C1204" t="s">
        <v>16</v>
      </c>
      <c r="D1204" s="1">
        <v>42004</v>
      </c>
      <c r="E1204" s="2">
        <v>10886000000</v>
      </c>
      <c r="F1204" s="2">
        <v>7036000000</v>
      </c>
      <c r="G1204" t="s">
        <v>12</v>
      </c>
      <c r="H1204" t="s">
        <v>12</v>
      </c>
      <c r="I1204" s="2">
        <v>1227000000</v>
      </c>
      <c r="J1204" t="s">
        <v>42</v>
      </c>
      <c r="K1204" t="s">
        <v>45</v>
      </c>
    </row>
    <row r="1205" spans="1:11" x14ac:dyDescent="0.2">
      <c r="A1205">
        <v>1251</v>
      </c>
      <c r="B1205" t="s">
        <v>436</v>
      </c>
      <c r="C1205" t="s">
        <v>17</v>
      </c>
      <c r="D1205" s="1">
        <v>42369</v>
      </c>
      <c r="E1205" s="2">
        <v>10415000000</v>
      </c>
      <c r="F1205" s="2">
        <v>6239000000</v>
      </c>
      <c r="G1205" t="s">
        <v>12</v>
      </c>
      <c r="H1205" t="s">
        <v>12</v>
      </c>
      <c r="I1205" s="2">
        <v>1214000000</v>
      </c>
      <c r="J1205" t="s">
        <v>42</v>
      </c>
      <c r="K1205" t="s">
        <v>45</v>
      </c>
    </row>
    <row r="1206" spans="1:11" x14ac:dyDescent="0.2">
      <c r="A1206">
        <v>1252</v>
      </c>
      <c r="B1206" t="s">
        <v>437</v>
      </c>
      <c r="C1206" t="s">
        <v>11</v>
      </c>
      <c r="D1206" s="1">
        <v>41636</v>
      </c>
      <c r="E1206" s="2">
        <v>66415000000</v>
      </c>
      <c r="F1206" s="2">
        <v>31243000000</v>
      </c>
      <c r="G1206" s="2">
        <v>25357000000</v>
      </c>
      <c r="H1206" t="s">
        <v>12</v>
      </c>
      <c r="I1206" s="2">
        <v>110000000</v>
      </c>
      <c r="J1206" t="s">
        <v>36</v>
      </c>
      <c r="K1206" t="s">
        <v>214</v>
      </c>
    </row>
    <row r="1207" spans="1:11" x14ac:dyDescent="0.2">
      <c r="A1207">
        <v>1253</v>
      </c>
      <c r="B1207" t="s">
        <v>437</v>
      </c>
      <c r="C1207" t="s">
        <v>15</v>
      </c>
      <c r="D1207" s="1">
        <v>42000</v>
      </c>
      <c r="E1207" s="2">
        <v>66683000000</v>
      </c>
      <c r="F1207" s="2">
        <v>31238000000</v>
      </c>
      <c r="G1207" s="2">
        <v>25772000000</v>
      </c>
      <c r="H1207" t="s">
        <v>12</v>
      </c>
      <c r="I1207" s="2">
        <v>92000000</v>
      </c>
      <c r="J1207" t="s">
        <v>36</v>
      </c>
      <c r="K1207" t="s">
        <v>214</v>
      </c>
    </row>
    <row r="1208" spans="1:11" x14ac:dyDescent="0.2">
      <c r="A1208">
        <v>1254</v>
      </c>
      <c r="B1208" t="s">
        <v>437</v>
      </c>
      <c r="C1208" t="s">
        <v>16</v>
      </c>
      <c r="D1208" s="1">
        <v>42364</v>
      </c>
      <c r="E1208" s="2">
        <v>63056000000</v>
      </c>
      <c r="F1208" s="2">
        <v>28731000000</v>
      </c>
      <c r="G1208" s="2">
        <v>24538000000</v>
      </c>
      <c r="H1208" t="s">
        <v>12</v>
      </c>
      <c r="I1208" s="2">
        <v>75000000</v>
      </c>
      <c r="J1208" t="s">
        <v>36</v>
      </c>
      <c r="K1208" t="s">
        <v>214</v>
      </c>
    </row>
    <row r="1209" spans="1:11" x14ac:dyDescent="0.2">
      <c r="A1209">
        <v>1255</v>
      </c>
      <c r="B1209" t="s">
        <v>437</v>
      </c>
      <c r="C1209" t="s">
        <v>17</v>
      </c>
      <c r="D1209" s="1">
        <v>42735</v>
      </c>
      <c r="E1209" s="2">
        <v>62799000000</v>
      </c>
      <c r="F1209" s="2">
        <v>28209000000</v>
      </c>
      <c r="G1209" s="2">
        <v>24735000000</v>
      </c>
      <c r="H1209" t="s">
        <v>12</v>
      </c>
      <c r="I1209" s="2">
        <v>70000000</v>
      </c>
      <c r="J1209" t="s">
        <v>36</v>
      </c>
      <c r="K1209" t="s">
        <v>214</v>
      </c>
    </row>
    <row r="1210" spans="1:11" x14ac:dyDescent="0.2">
      <c r="A1210">
        <v>1256</v>
      </c>
      <c r="B1210" t="s">
        <v>438</v>
      </c>
      <c r="C1210" t="s">
        <v>11</v>
      </c>
      <c r="D1210" s="1">
        <v>41274</v>
      </c>
      <c r="E1210" s="2">
        <v>54657000000</v>
      </c>
      <c r="F1210" s="2">
        <v>9821000000</v>
      </c>
      <c r="G1210" s="2">
        <v>15171000000</v>
      </c>
      <c r="H1210" s="2">
        <v>7482000000</v>
      </c>
      <c r="I1210" s="2">
        <v>5109000000</v>
      </c>
      <c r="J1210" t="s">
        <v>25</v>
      </c>
      <c r="K1210" t="s">
        <v>26</v>
      </c>
    </row>
    <row r="1211" spans="1:11" x14ac:dyDescent="0.2">
      <c r="A1211">
        <v>1257</v>
      </c>
      <c r="B1211" t="s">
        <v>438</v>
      </c>
      <c r="C1211" t="s">
        <v>15</v>
      </c>
      <c r="D1211" s="1">
        <v>41639</v>
      </c>
      <c r="E1211" s="2">
        <v>51584000000</v>
      </c>
      <c r="F1211" s="2">
        <v>9586000000</v>
      </c>
      <c r="G1211" s="2">
        <v>14355000000</v>
      </c>
      <c r="H1211" s="2">
        <v>6678000000</v>
      </c>
      <c r="I1211" s="2">
        <v>4599000000</v>
      </c>
      <c r="J1211" t="s">
        <v>25</v>
      </c>
      <c r="K1211" t="s">
        <v>26</v>
      </c>
    </row>
    <row r="1212" spans="1:11" x14ac:dyDescent="0.2">
      <c r="A1212">
        <v>1258</v>
      </c>
      <c r="B1212" t="s">
        <v>438</v>
      </c>
      <c r="C1212" t="s">
        <v>16</v>
      </c>
      <c r="D1212" s="1">
        <v>42004</v>
      </c>
      <c r="E1212" s="2">
        <v>49605000000</v>
      </c>
      <c r="F1212" s="2">
        <v>9577000000</v>
      </c>
      <c r="G1212" s="2">
        <v>14097000000</v>
      </c>
      <c r="H1212" s="2">
        <v>8393000000</v>
      </c>
      <c r="I1212" s="2">
        <v>4039000000</v>
      </c>
      <c r="J1212" t="s">
        <v>25</v>
      </c>
      <c r="K1212" t="s">
        <v>26</v>
      </c>
    </row>
    <row r="1213" spans="1:11" x14ac:dyDescent="0.2">
      <c r="A1213">
        <v>1259</v>
      </c>
      <c r="B1213" t="s">
        <v>438</v>
      </c>
      <c r="C1213" t="s">
        <v>17</v>
      </c>
      <c r="D1213" s="1">
        <v>42369</v>
      </c>
      <c r="E1213" s="2">
        <v>48851000000</v>
      </c>
      <c r="F1213" s="2">
        <v>9648000000</v>
      </c>
      <c r="G1213" s="2">
        <v>14809000000</v>
      </c>
      <c r="H1213" s="2">
        <v>7690000000</v>
      </c>
      <c r="I1213" s="2">
        <v>3728000000</v>
      </c>
      <c r="J1213" t="s">
        <v>25</v>
      </c>
      <c r="K1213" t="s">
        <v>26</v>
      </c>
    </row>
    <row r="1214" spans="1:11" x14ac:dyDescent="0.2">
      <c r="A1214">
        <v>1260</v>
      </c>
      <c r="B1214" t="s">
        <v>439</v>
      </c>
      <c r="C1214" t="s">
        <v>11</v>
      </c>
      <c r="D1214" s="1">
        <v>41639</v>
      </c>
      <c r="E1214" s="2">
        <v>9289500000</v>
      </c>
      <c r="F1214" s="2">
        <v>4683600000</v>
      </c>
      <c r="G1214" s="2">
        <v>189000000</v>
      </c>
      <c r="H1214" t="s">
        <v>12</v>
      </c>
      <c r="I1214" s="2">
        <v>3292900000</v>
      </c>
      <c r="J1214" t="s">
        <v>47</v>
      </c>
      <c r="K1214" t="s">
        <v>379</v>
      </c>
    </row>
    <row r="1215" spans="1:11" x14ac:dyDescent="0.2">
      <c r="A1215">
        <v>1261</v>
      </c>
      <c r="B1215" t="s">
        <v>439</v>
      </c>
      <c r="C1215" t="s">
        <v>15</v>
      </c>
      <c r="D1215" s="1">
        <v>42004</v>
      </c>
      <c r="E1215" s="2">
        <v>10477600000</v>
      </c>
      <c r="F1215" s="2">
        <v>5231000000</v>
      </c>
      <c r="G1215" s="2">
        <v>177400000</v>
      </c>
      <c r="H1215" t="s">
        <v>12</v>
      </c>
      <c r="I1215" s="2">
        <v>3574300000</v>
      </c>
      <c r="J1215" t="s">
        <v>47</v>
      </c>
      <c r="K1215" t="s">
        <v>379</v>
      </c>
    </row>
    <row r="1216" spans="1:11" x14ac:dyDescent="0.2">
      <c r="A1216">
        <v>1262</v>
      </c>
      <c r="B1216" t="s">
        <v>439</v>
      </c>
      <c r="C1216" t="s">
        <v>16</v>
      </c>
      <c r="D1216" s="1">
        <v>42369</v>
      </c>
      <c r="E1216" s="2">
        <v>11964400000</v>
      </c>
      <c r="F1216" s="2">
        <v>6697700000</v>
      </c>
      <c r="G1216" s="2">
        <v>163500000</v>
      </c>
      <c r="H1216" t="s">
        <v>12</v>
      </c>
      <c r="I1216" s="2">
        <v>3672400000</v>
      </c>
      <c r="J1216" t="s">
        <v>47</v>
      </c>
      <c r="K1216" t="s">
        <v>379</v>
      </c>
    </row>
    <row r="1217" spans="1:11" x14ac:dyDescent="0.2">
      <c r="A1217">
        <v>1263</v>
      </c>
      <c r="B1217" t="s">
        <v>439</v>
      </c>
      <c r="C1217" t="s">
        <v>17</v>
      </c>
      <c r="D1217" s="1">
        <v>42735</v>
      </c>
      <c r="E1217" s="2">
        <v>12394100000</v>
      </c>
      <c r="F1217" s="2">
        <v>6913200000</v>
      </c>
      <c r="G1217" s="2">
        <v>156600000</v>
      </c>
      <c r="H1217" t="s">
        <v>12</v>
      </c>
      <c r="I1217" s="2">
        <v>3732600000</v>
      </c>
      <c r="J1217" t="s">
        <v>47</v>
      </c>
      <c r="K1217" t="s">
        <v>379</v>
      </c>
    </row>
    <row r="1218" spans="1:11" x14ac:dyDescent="0.2">
      <c r="A1218">
        <v>1264</v>
      </c>
      <c r="B1218" t="s">
        <v>440</v>
      </c>
      <c r="C1218" t="s">
        <v>11</v>
      </c>
      <c r="D1218" s="1">
        <v>41639</v>
      </c>
      <c r="E1218" s="2">
        <v>2104745000</v>
      </c>
      <c r="F1218" s="2">
        <v>155355000</v>
      </c>
      <c r="G1218" s="2">
        <v>346393000</v>
      </c>
      <c r="H1218" s="2">
        <v>859947000</v>
      </c>
      <c r="I1218" t="s">
        <v>12</v>
      </c>
      <c r="J1218" t="s">
        <v>36</v>
      </c>
      <c r="K1218" t="s">
        <v>170</v>
      </c>
    </row>
    <row r="1219" spans="1:11" x14ac:dyDescent="0.2">
      <c r="A1219">
        <v>1265</v>
      </c>
      <c r="B1219" t="s">
        <v>440</v>
      </c>
      <c r="C1219" t="s">
        <v>15</v>
      </c>
      <c r="D1219" s="1">
        <v>42004</v>
      </c>
      <c r="E1219" s="2">
        <v>2819557000</v>
      </c>
      <c r="F1219" s="2">
        <v>205018000</v>
      </c>
      <c r="G1219" s="2">
        <v>519267000</v>
      </c>
      <c r="H1219" s="2">
        <v>1271353000</v>
      </c>
      <c r="I1219" t="s">
        <v>12</v>
      </c>
      <c r="J1219" t="s">
        <v>36</v>
      </c>
      <c r="K1219" t="s">
        <v>170</v>
      </c>
    </row>
    <row r="1220" spans="1:11" x14ac:dyDescent="0.2">
      <c r="A1220">
        <v>1266</v>
      </c>
      <c r="B1220" t="s">
        <v>440</v>
      </c>
      <c r="C1220" t="s">
        <v>16</v>
      </c>
      <c r="D1220" s="1">
        <v>42369</v>
      </c>
      <c r="E1220" s="2">
        <v>4103728000</v>
      </c>
      <c r="F1220" s="2">
        <v>392709000</v>
      </c>
      <c r="G1220" s="2">
        <v>838526000</v>
      </c>
      <c r="H1220" s="2">
        <v>1620577000</v>
      </c>
      <c r="I1220" t="s">
        <v>12</v>
      </c>
      <c r="J1220" t="s">
        <v>36</v>
      </c>
      <c r="K1220" t="s">
        <v>170</v>
      </c>
    </row>
    <row r="1221" spans="1:11" x14ac:dyDescent="0.2">
      <c r="A1221">
        <v>1267</v>
      </c>
      <c r="B1221" t="s">
        <v>440</v>
      </c>
      <c r="C1221" t="s">
        <v>17</v>
      </c>
      <c r="D1221" s="1">
        <v>42735</v>
      </c>
      <c r="E1221" s="2">
        <v>4860427000</v>
      </c>
      <c r="F1221" s="2">
        <v>299694000</v>
      </c>
      <c r="G1221" s="2">
        <v>1177697000</v>
      </c>
      <c r="H1221" s="2">
        <v>2052295000</v>
      </c>
      <c r="I1221" t="s">
        <v>12</v>
      </c>
      <c r="J1221" t="s">
        <v>36</v>
      </c>
      <c r="K1221" t="s">
        <v>170</v>
      </c>
    </row>
    <row r="1222" spans="1:11" x14ac:dyDescent="0.2">
      <c r="A1222">
        <v>1268</v>
      </c>
      <c r="B1222" t="s">
        <v>441</v>
      </c>
      <c r="C1222" t="s">
        <v>11</v>
      </c>
      <c r="D1222" s="1">
        <v>41274</v>
      </c>
      <c r="E1222" s="2">
        <v>17083900000</v>
      </c>
      <c r="F1222" s="2">
        <v>15590900000</v>
      </c>
      <c r="G1222" s="2">
        <v>15400000</v>
      </c>
      <c r="H1222" t="s">
        <v>12</v>
      </c>
      <c r="I1222" s="2">
        <v>36100000</v>
      </c>
      <c r="J1222" t="s">
        <v>47</v>
      </c>
      <c r="K1222" t="s">
        <v>50</v>
      </c>
    </row>
    <row r="1223" spans="1:11" x14ac:dyDescent="0.2">
      <c r="A1223">
        <v>1269</v>
      </c>
      <c r="B1223" t="s">
        <v>441</v>
      </c>
      <c r="C1223" t="s">
        <v>15</v>
      </c>
      <c r="D1223" s="1">
        <v>41639</v>
      </c>
      <c r="E1223" s="2">
        <v>18170900000</v>
      </c>
      <c r="F1223" s="2">
        <v>16275100000</v>
      </c>
      <c r="G1223" s="2">
        <v>18800000</v>
      </c>
      <c r="H1223" t="s">
        <v>12</v>
      </c>
      <c r="I1223" s="2">
        <v>38800000</v>
      </c>
      <c r="J1223" t="s">
        <v>47</v>
      </c>
      <c r="K1223" t="s">
        <v>50</v>
      </c>
    </row>
    <row r="1224" spans="1:11" x14ac:dyDescent="0.2">
      <c r="A1224">
        <v>1270</v>
      </c>
      <c r="B1224" t="s">
        <v>441</v>
      </c>
      <c r="C1224" t="s">
        <v>16</v>
      </c>
      <c r="D1224" s="1">
        <v>42004</v>
      </c>
      <c r="E1224" s="2">
        <v>19391400000</v>
      </c>
      <c r="F1224" s="2">
        <v>17297300000</v>
      </c>
      <c r="G1224" s="2">
        <v>18900000</v>
      </c>
      <c r="H1224" t="s">
        <v>12</v>
      </c>
      <c r="I1224" s="2">
        <v>50900000</v>
      </c>
      <c r="J1224" t="s">
        <v>47</v>
      </c>
      <c r="K1224" t="s">
        <v>50</v>
      </c>
    </row>
    <row r="1225" spans="1:11" x14ac:dyDescent="0.2">
      <c r="A1225">
        <v>1271</v>
      </c>
      <c r="B1225" t="s">
        <v>441</v>
      </c>
      <c r="C1225" t="s">
        <v>17</v>
      </c>
      <c r="D1225" s="1">
        <v>42369</v>
      </c>
      <c r="E1225" s="2">
        <v>20853800000</v>
      </c>
      <c r="F1225" s="2">
        <v>18705900000</v>
      </c>
      <c r="G1225" s="2">
        <v>22800000</v>
      </c>
      <c r="H1225" t="s">
        <v>12</v>
      </c>
      <c r="I1225" s="2">
        <v>77500000</v>
      </c>
      <c r="J1225" t="s">
        <v>47</v>
      </c>
      <c r="K1225" t="s">
        <v>50</v>
      </c>
    </row>
    <row r="1226" spans="1:11" x14ac:dyDescent="0.2">
      <c r="A1226">
        <v>1272</v>
      </c>
      <c r="B1226" t="s">
        <v>442</v>
      </c>
      <c r="C1226" t="s">
        <v>11</v>
      </c>
      <c r="D1226" s="1">
        <v>41455</v>
      </c>
      <c r="E1226" s="2">
        <v>13015704000</v>
      </c>
      <c r="F1226" s="2">
        <v>10086675000</v>
      </c>
      <c r="G1226" s="2">
        <v>1554973000</v>
      </c>
      <c r="H1226" t="s">
        <v>12</v>
      </c>
      <c r="I1226" t="s">
        <v>12</v>
      </c>
      <c r="J1226" t="s">
        <v>13</v>
      </c>
      <c r="K1226" t="s">
        <v>164</v>
      </c>
    </row>
    <row r="1227" spans="1:11" x14ac:dyDescent="0.2">
      <c r="A1227">
        <v>1273</v>
      </c>
      <c r="B1227" t="s">
        <v>442</v>
      </c>
      <c r="C1227" t="s">
        <v>15</v>
      </c>
      <c r="D1227" s="1">
        <v>41820</v>
      </c>
      <c r="E1227" s="2">
        <v>13215971000</v>
      </c>
      <c r="F1227" s="2">
        <v>10188227000</v>
      </c>
      <c r="G1227" s="2">
        <v>1633992000</v>
      </c>
      <c r="H1227" t="s">
        <v>12</v>
      </c>
      <c r="I1227" t="s">
        <v>12</v>
      </c>
      <c r="J1227" t="s">
        <v>13</v>
      </c>
      <c r="K1227" t="s">
        <v>164</v>
      </c>
    </row>
    <row r="1228" spans="1:11" x14ac:dyDescent="0.2">
      <c r="A1228">
        <v>1274</v>
      </c>
      <c r="B1228" t="s">
        <v>442</v>
      </c>
      <c r="C1228" t="s">
        <v>16</v>
      </c>
      <c r="D1228" s="1">
        <v>42185</v>
      </c>
      <c r="E1228" s="2">
        <v>12711744000</v>
      </c>
      <c r="F1228" s="2">
        <v>9655245000</v>
      </c>
      <c r="G1228" s="2">
        <v>1544746000</v>
      </c>
      <c r="H1228" t="s">
        <v>12</v>
      </c>
      <c r="I1228" t="s">
        <v>12</v>
      </c>
      <c r="J1228" t="s">
        <v>13</v>
      </c>
      <c r="K1228" t="s">
        <v>164</v>
      </c>
    </row>
    <row r="1229" spans="1:11" x14ac:dyDescent="0.2">
      <c r="A1229">
        <v>1275</v>
      </c>
      <c r="B1229" t="s">
        <v>442</v>
      </c>
      <c r="C1229" t="s">
        <v>17</v>
      </c>
      <c r="D1229" s="1">
        <v>42551</v>
      </c>
      <c r="E1229" s="2">
        <v>11360753000</v>
      </c>
      <c r="F1229" s="2">
        <v>8823384000</v>
      </c>
      <c r="G1229" s="2">
        <v>1359360000</v>
      </c>
      <c r="H1229" t="s">
        <v>12</v>
      </c>
      <c r="I1229" t="s">
        <v>12</v>
      </c>
      <c r="J1229" t="s">
        <v>13</v>
      </c>
      <c r="K1229" t="s">
        <v>164</v>
      </c>
    </row>
    <row r="1230" spans="1:11" x14ac:dyDescent="0.2">
      <c r="A1230">
        <v>1276</v>
      </c>
      <c r="B1230" t="s">
        <v>443</v>
      </c>
      <c r="C1230" t="s">
        <v>11</v>
      </c>
      <c r="D1230" s="1">
        <v>41639</v>
      </c>
      <c r="E1230" s="2">
        <v>5679595000</v>
      </c>
      <c r="F1230" s="2">
        <v>4507196000</v>
      </c>
      <c r="G1230" s="2">
        <v>568500000</v>
      </c>
      <c r="H1230" t="s">
        <v>12</v>
      </c>
      <c r="I1230" t="s">
        <v>12</v>
      </c>
      <c r="J1230" t="s">
        <v>19</v>
      </c>
      <c r="K1230" t="s">
        <v>201</v>
      </c>
    </row>
    <row r="1231" spans="1:11" x14ac:dyDescent="0.2">
      <c r="A1231">
        <v>1277</v>
      </c>
      <c r="B1231" t="s">
        <v>443</v>
      </c>
      <c r="C1231" t="s">
        <v>15</v>
      </c>
      <c r="D1231" s="1">
        <v>42004</v>
      </c>
      <c r="E1231" s="2">
        <v>5822363000</v>
      </c>
      <c r="F1231" s="2">
        <v>4244479000</v>
      </c>
      <c r="G1231" s="2">
        <v>861390000</v>
      </c>
      <c r="H1231" t="s">
        <v>12</v>
      </c>
      <c r="I1231" t="s">
        <v>12</v>
      </c>
      <c r="J1231" t="s">
        <v>19</v>
      </c>
      <c r="K1231" t="s">
        <v>201</v>
      </c>
    </row>
    <row r="1232" spans="1:11" x14ac:dyDescent="0.2">
      <c r="A1232">
        <v>1278</v>
      </c>
      <c r="B1232" t="s">
        <v>443</v>
      </c>
      <c r="C1232" t="s">
        <v>16</v>
      </c>
      <c r="D1232" s="1">
        <v>42369</v>
      </c>
      <c r="E1232" s="2">
        <v>5981964000</v>
      </c>
      <c r="F1232" s="2">
        <v>4353850000</v>
      </c>
      <c r="G1232" s="2">
        <v>794728000</v>
      </c>
      <c r="H1232" t="s">
        <v>12</v>
      </c>
      <c r="I1232" t="s">
        <v>12</v>
      </c>
      <c r="J1232" t="s">
        <v>19</v>
      </c>
      <c r="K1232" t="s">
        <v>201</v>
      </c>
    </row>
    <row r="1233" spans="1:11" x14ac:dyDescent="0.2">
      <c r="A1233">
        <v>1279</v>
      </c>
      <c r="B1233" t="s">
        <v>443</v>
      </c>
      <c r="C1233" t="s">
        <v>17</v>
      </c>
      <c r="D1233" s="1">
        <v>42735</v>
      </c>
      <c r="E1233" s="2">
        <v>7668476000</v>
      </c>
      <c r="F1233" s="2">
        <v>5728662000</v>
      </c>
      <c r="G1233" s="2">
        <v>957150000</v>
      </c>
      <c r="H1233" t="s">
        <v>12</v>
      </c>
      <c r="I1233" t="s">
        <v>12</v>
      </c>
      <c r="J1233" t="s">
        <v>19</v>
      </c>
      <c r="K1233" t="s">
        <v>201</v>
      </c>
    </row>
    <row r="1234" spans="1:11" x14ac:dyDescent="0.2">
      <c r="A1234">
        <v>1280</v>
      </c>
      <c r="B1234" t="s">
        <v>444</v>
      </c>
      <c r="C1234" t="s">
        <v>11</v>
      </c>
      <c r="D1234" s="1">
        <v>41273</v>
      </c>
      <c r="E1234" s="2">
        <v>2105188000</v>
      </c>
      <c r="F1234" s="2">
        <v>1143659000</v>
      </c>
      <c r="G1234" s="2">
        <v>627370000</v>
      </c>
      <c r="H1234" s="2">
        <v>131835000</v>
      </c>
      <c r="I1234" t="s">
        <v>12</v>
      </c>
      <c r="J1234" t="s">
        <v>25</v>
      </c>
      <c r="K1234" t="s">
        <v>30</v>
      </c>
    </row>
    <row r="1235" spans="1:11" x14ac:dyDescent="0.2">
      <c r="A1235">
        <v>1281</v>
      </c>
      <c r="B1235" t="s">
        <v>444</v>
      </c>
      <c r="C1235" t="s">
        <v>15</v>
      </c>
      <c r="D1235" s="1">
        <v>41637</v>
      </c>
      <c r="E1235" s="2">
        <v>2157586000</v>
      </c>
      <c r="F1235" s="2">
        <v>1181444000</v>
      </c>
      <c r="G1235" s="2">
        <v>581898000</v>
      </c>
      <c r="H1235" s="2">
        <v>132400000</v>
      </c>
      <c r="I1235" t="s">
        <v>12</v>
      </c>
      <c r="J1235" t="s">
        <v>25</v>
      </c>
      <c r="K1235" t="s">
        <v>30</v>
      </c>
    </row>
    <row r="1236" spans="1:11" x14ac:dyDescent="0.2">
      <c r="A1236">
        <v>1282</v>
      </c>
      <c r="B1236" t="s">
        <v>444</v>
      </c>
      <c r="C1236" t="s">
        <v>16</v>
      </c>
      <c r="D1236" s="1">
        <v>42001</v>
      </c>
      <c r="E1236" s="2">
        <v>2237219000</v>
      </c>
      <c r="F1236" s="2">
        <v>1232611000</v>
      </c>
      <c r="G1236" s="2">
        <v>659335000</v>
      </c>
      <c r="H1236" s="2">
        <v>121141000</v>
      </c>
      <c r="I1236" t="s">
        <v>12</v>
      </c>
      <c r="J1236" t="s">
        <v>25</v>
      </c>
      <c r="K1236" t="s">
        <v>30</v>
      </c>
    </row>
    <row r="1237" spans="1:11" x14ac:dyDescent="0.2">
      <c r="A1237">
        <v>1283</v>
      </c>
      <c r="B1237" t="s">
        <v>444</v>
      </c>
      <c r="C1237" t="s">
        <v>17</v>
      </c>
      <c r="D1237" s="1">
        <v>42372</v>
      </c>
      <c r="E1237" s="2">
        <v>2262359000</v>
      </c>
      <c r="F1237" s="2">
        <v>1237859000</v>
      </c>
      <c r="G1237" s="2">
        <v>598848000</v>
      </c>
      <c r="H1237" s="2">
        <v>125928000</v>
      </c>
      <c r="I1237" t="s">
        <v>12</v>
      </c>
      <c r="J1237" t="s">
        <v>25</v>
      </c>
      <c r="K1237" t="s">
        <v>30</v>
      </c>
    </row>
    <row r="1238" spans="1:11" x14ac:dyDescent="0.2">
      <c r="A1238">
        <v>1284</v>
      </c>
      <c r="B1238" t="s">
        <v>445</v>
      </c>
      <c r="C1238" t="s">
        <v>11</v>
      </c>
      <c r="D1238" s="1">
        <v>41639</v>
      </c>
      <c r="E1238" s="2">
        <v>80029000000</v>
      </c>
      <c r="F1238" s="2">
        <v>59222000000</v>
      </c>
      <c r="G1238" s="2">
        <v>6890000000</v>
      </c>
      <c r="H1238" t="s">
        <v>12</v>
      </c>
      <c r="I1238" s="2">
        <v>93000000</v>
      </c>
      <c r="J1238" t="s">
        <v>36</v>
      </c>
      <c r="K1238" t="s">
        <v>393</v>
      </c>
    </row>
    <row r="1239" spans="1:11" x14ac:dyDescent="0.2">
      <c r="A1239">
        <v>1285</v>
      </c>
      <c r="B1239" t="s">
        <v>445</v>
      </c>
      <c r="C1239" t="s">
        <v>15</v>
      </c>
      <c r="D1239" s="1">
        <v>42004</v>
      </c>
      <c r="E1239" s="2">
        <v>80106000000</v>
      </c>
      <c r="F1239" s="2">
        <v>60775000000</v>
      </c>
      <c r="G1239" s="2">
        <v>7001000000</v>
      </c>
      <c r="H1239" t="s">
        <v>12</v>
      </c>
      <c r="I1239" s="2">
        <v>93000000</v>
      </c>
      <c r="J1239" t="s">
        <v>36</v>
      </c>
      <c r="K1239" t="s">
        <v>393</v>
      </c>
    </row>
    <row r="1240" spans="1:11" x14ac:dyDescent="0.2">
      <c r="A1240">
        <v>1286</v>
      </c>
      <c r="B1240" t="s">
        <v>445</v>
      </c>
      <c r="C1240" t="s">
        <v>16</v>
      </c>
      <c r="D1240" s="1">
        <v>42369</v>
      </c>
      <c r="E1240" s="2">
        <v>73908000000</v>
      </c>
      <c r="F1240" s="2">
        <v>56479000000</v>
      </c>
      <c r="G1240" s="2">
        <v>6656000000</v>
      </c>
      <c r="H1240" t="s">
        <v>12</v>
      </c>
      <c r="I1240" s="2">
        <v>82000000</v>
      </c>
      <c r="J1240" t="s">
        <v>36</v>
      </c>
      <c r="K1240" t="s">
        <v>393</v>
      </c>
    </row>
    <row r="1241" spans="1:11" x14ac:dyDescent="0.2">
      <c r="A1241">
        <v>1287</v>
      </c>
      <c r="B1241" t="s">
        <v>445</v>
      </c>
      <c r="C1241" t="s">
        <v>17</v>
      </c>
      <c r="D1241" s="1">
        <v>42735</v>
      </c>
      <c r="E1241" s="2">
        <v>74953000000</v>
      </c>
      <c r="F1241" s="2">
        <v>57659000000</v>
      </c>
      <c r="G1241" s="2">
        <v>6405000000</v>
      </c>
      <c r="H1241" t="s">
        <v>12</v>
      </c>
      <c r="I1241" s="2">
        <v>74000000</v>
      </c>
      <c r="J1241" t="s">
        <v>36</v>
      </c>
      <c r="K1241" t="s">
        <v>393</v>
      </c>
    </row>
    <row r="1242" spans="1:11" x14ac:dyDescent="0.2">
      <c r="A1242">
        <v>1288</v>
      </c>
      <c r="B1242" t="s">
        <v>446</v>
      </c>
      <c r="C1242" t="s">
        <v>11</v>
      </c>
      <c r="D1242" s="1">
        <v>41274</v>
      </c>
      <c r="E1242" s="2">
        <v>16606000000</v>
      </c>
      <c r="F1242" s="2">
        <v>386000000</v>
      </c>
      <c r="G1242" s="2">
        <v>10486000000</v>
      </c>
      <c r="H1242" t="s">
        <v>12</v>
      </c>
      <c r="I1242" s="2">
        <v>987000000</v>
      </c>
      <c r="J1242" t="s">
        <v>47</v>
      </c>
      <c r="K1242" t="s">
        <v>105</v>
      </c>
    </row>
    <row r="1243" spans="1:11" x14ac:dyDescent="0.2">
      <c r="A1243">
        <v>1289</v>
      </c>
      <c r="B1243" t="s">
        <v>446</v>
      </c>
      <c r="C1243" t="s">
        <v>15</v>
      </c>
      <c r="D1243" s="1">
        <v>41639</v>
      </c>
      <c r="E1243" s="2">
        <v>16872000000</v>
      </c>
      <c r="F1243" s="2">
        <v>344000000</v>
      </c>
      <c r="G1243" s="2">
        <v>9681000000</v>
      </c>
      <c r="H1243" t="s">
        <v>12</v>
      </c>
      <c r="I1243" s="2">
        <v>643000000</v>
      </c>
      <c r="J1243" t="s">
        <v>47</v>
      </c>
      <c r="K1243" t="s">
        <v>105</v>
      </c>
    </row>
    <row r="1244" spans="1:11" x14ac:dyDescent="0.2">
      <c r="A1244">
        <v>1290</v>
      </c>
      <c r="B1244" t="s">
        <v>446</v>
      </c>
      <c r="C1244" t="s">
        <v>16</v>
      </c>
      <c r="D1244" s="1">
        <v>42004</v>
      </c>
      <c r="E1244" s="2">
        <v>16281000000</v>
      </c>
      <c r="F1244" s="2">
        <v>325000000</v>
      </c>
      <c r="G1244" s="2">
        <v>9488000000</v>
      </c>
      <c r="H1244" t="s">
        <v>12</v>
      </c>
      <c r="I1244" s="2">
        <v>273000000</v>
      </c>
      <c r="J1244" t="s">
        <v>47</v>
      </c>
      <c r="K1244" t="s">
        <v>105</v>
      </c>
    </row>
    <row r="1245" spans="1:11" x14ac:dyDescent="0.2">
      <c r="A1245">
        <v>1291</v>
      </c>
      <c r="B1245" t="s">
        <v>446</v>
      </c>
      <c r="C1245" t="s">
        <v>17</v>
      </c>
      <c r="D1245" s="1">
        <v>42369</v>
      </c>
      <c r="E1245" s="2">
        <v>16270000000</v>
      </c>
      <c r="F1245" s="2">
        <v>403000000</v>
      </c>
      <c r="G1245" s="2">
        <v>9463000000</v>
      </c>
      <c r="H1245" t="s">
        <v>12</v>
      </c>
      <c r="I1245" s="2">
        <v>255000000</v>
      </c>
      <c r="J1245" t="s">
        <v>47</v>
      </c>
      <c r="K1245" t="s">
        <v>105</v>
      </c>
    </row>
    <row r="1246" spans="1:11" x14ac:dyDescent="0.2">
      <c r="A1246">
        <v>1292</v>
      </c>
      <c r="B1246" t="s">
        <v>447</v>
      </c>
      <c r="C1246" t="s">
        <v>11</v>
      </c>
      <c r="D1246" s="1">
        <v>41274</v>
      </c>
      <c r="E1246" s="2">
        <v>4306800000</v>
      </c>
      <c r="F1246" s="2">
        <v>3040900000</v>
      </c>
      <c r="G1246" s="2">
        <v>1117700000</v>
      </c>
      <c r="H1246" s="2">
        <v>92300000</v>
      </c>
      <c r="I1246" t="s">
        <v>12</v>
      </c>
      <c r="J1246" t="s">
        <v>13</v>
      </c>
      <c r="K1246" t="s">
        <v>157</v>
      </c>
    </row>
    <row r="1247" spans="1:11" x14ac:dyDescent="0.2">
      <c r="A1247">
        <v>1293</v>
      </c>
      <c r="B1247" t="s">
        <v>447</v>
      </c>
      <c r="C1247" t="s">
        <v>15</v>
      </c>
      <c r="D1247" s="1">
        <v>41639</v>
      </c>
      <c r="E1247" s="2">
        <v>6999700000</v>
      </c>
      <c r="F1247" s="2">
        <v>4629600000</v>
      </c>
      <c r="G1247" s="2">
        <v>1493700000</v>
      </c>
      <c r="H1247" s="2">
        <v>122800000</v>
      </c>
      <c r="I1247" t="s">
        <v>12</v>
      </c>
      <c r="J1247" t="s">
        <v>13</v>
      </c>
      <c r="K1247" t="s">
        <v>157</v>
      </c>
    </row>
    <row r="1248" spans="1:11" x14ac:dyDescent="0.2">
      <c r="A1248">
        <v>1294</v>
      </c>
      <c r="B1248" t="s">
        <v>447</v>
      </c>
      <c r="C1248" t="s">
        <v>16</v>
      </c>
      <c r="D1248" s="1">
        <v>42004</v>
      </c>
      <c r="E1248" s="2">
        <v>7039000000</v>
      </c>
      <c r="F1248" s="2">
        <v>4576000000</v>
      </c>
      <c r="G1248" s="2">
        <v>1493800000</v>
      </c>
      <c r="H1248" s="2">
        <v>117300000</v>
      </c>
      <c r="I1248" t="s">
        <v>12</v>
      </c>
      <c r="J1248" t="s">
        <v>13</v>
      </c>
      <c r="K1248" t="s">
        <v>157</v>
      </c>
    </row>
    <row r="1249" spans="1:11" x14ac:dyDescent="0.2">
      <c r="A1249">
        <v>1295</v>
      </c>
      <c r="B1249" t="s">
        <v>447</v>
      </c>
      <c r="C1249" t="s">
        <v>17</v>
      </c>
      <c r="D1249" s="1">
        <v>42369</v>
      </c>
      <c r="E1249" s="2">
        <v>6449000000</v>
      </c>
      <c r="F1249" s="2">
        <v>4263200000</v>
      </c>
      <c r="G1249" s="2">
        <v>1334300000</v>
      </c>
      <c r="H1249" s="2">
        <v>119600000</v>
      </c>
      <c r="I1249" t="s">
        <v>12</v>
      </c>
      <c r="J1249" t="s">
        <v>13</v>
      </c>
      <c r="K1249" t="s">
        <v>157</v>
      </c>
    </row>
    <row r="1250" spans="1:11" x14ac:dyDescent="0.2">
      <c r="A1250">
        <v>1296</v>
      </c>
      <c r="B1250" t="s">
        <v>448</v>
      </c>
      <c r="C1250" t="s">
        <v>11</v>
      </c>
      <c r="D1250" s="1">
        <v>41274</v>
      </c>
      <c r="E1250" s="2">
        <v>3301804000</v>
      </c>
      <c r="F1250" s="2">
        <v>1879559000</v>
      </c>
      <c r="G1250" s="2">
        <v>166154000</v>
      </c>
      <c r="H1250" t="s">
        <v>12</v>
      </c>
      <c r="I1250" s="2">
        <v>404336000</v>
      </c>
      <c r="J1250" t="s">
        <v>42</v>
      </c>
      <c r="K1250" t="s">
        <v>43</v>
      </c>
    </row>
    <row r="1251" spans="1:11" x14ac:dyDescent="0.2">
      <c r="A1251">
        <v>1297</v>
      </c>
      <c r="B1251" t="s">
        <v>448</v>
      </c>
      <c r="C1251" t="s">
        <v>15</v>
      </c>
      <c r="D1251" s="1">
        <v>41639</v>
      </c>
      <c r="E1251" s="2">
        <v>3454628000</v>
      </c>
      <c r="F1251" s="2">
        <v>2020436000</v>
      </c>
      <c r="G1251" s="2">
        <v>172161000</v>
      </c>
      <c r="H1251" t="s">
        <v>12</v>
      </c>
      <c r="I1251" s="2">
        <v>415708000</v>
      </c>
      <c r="J1251" t="s">
        <v>42</v>
      </c>
      <c r="K1251" t="s">
        <v>43</v>
      </c>
    </row>
    <row r="1252" spans="1:11" x14ac:dyDescent="0.2">
      <c r="A1252">
        <v>1298</v>
      </c>
      <c r="B1252" t="s">
        <v>448</v>
      </c>
      <c r="C1252" t="s">
        <v>16</v>
      </c>
      <c r="D1252" s="1">
        <v>42004</v>
      </c>
      <c r="E1252" s="2">
        <v>3491632000</v>
      </c>
      <c r="F1252" s="2">
        <v>2087854000</v>
      </c>
      <c r="G1252" s="2">
        <v>175178000</v>
      </c>
      <c r="H1252" t="s">
        <v>12</v>
      </c>
      <c r="I1252" s="2">
        <v>417358000</v>
      </c>
      <c r="J1252" t="s">
        <v>42</v>
      </c>
      <c r="K1252" t="s">
        <v>43</v>
      </c>
    </row>
    <row r="1253" spans="1:11" x14ac:dyDescent="0.2">
      <c r="A1253">
        <v>1299</v>
      </c>
      <c r="B1253" t="s">
        <v>448</v>
      </c>
      <c r="C1253" t="s">
        <v>17</v>
      </c>
      <c r="D1253" s="1">
        <v>42369</v>
      </c>
      <c r="E1253" s="2">
        <v>3495443000</v>
      </c>
      <c r="F1253" s="2">
        <v>1969675000</v>
      </c>
      <c r="G1253" s="2">
        <v>176744000</v>
      </c>
      <c r="H1253" t="s">
        <v>12</v>
      </c>
      <c r="I1253" s="2">
        <v>494422000</v>
      </c>
      <c r="J1253" t="s">
        <v>42</v>
      </c>
      <c r="K1253" t="s">
        <v>43</v>
      </c>
    </row>
    <row r="1254" spans="1:11" x14ac:dyDescent="0.2">
      <c r="A1254">
        <v>1300</v>
      </c>
      <c r="B1254" t="s">
        <v>449</v>
      </c>
      <c r="C1254" t="s">
        <v>11</v>
      </c>
      <c r="D1254" s="1">
        <v>41639</v>
      </c>
      <c r="E1254" s="2">
        <v>14265000000</v>
      </c>
      <c r="F1254" s="2">
        <v>8314000000</v>
      </c>
      <c r="G1254" s="2">
        <v>3486000000</v>
      </c>
      <c r="H1254" s="2">
        <v>463000000</v>
      </c>
      <c r="I1254" s="2">
        <v>452000000</v>
      </c>
      <c r="J1254" t="s">
        <v>59</v>
      </c>
      <c r="K1254" t="s">
        <v>193</v>
      </c>
    </row>
    <row r="1255" spans="1:11" x14ac:dyDescent="0.2">
      <c r="A1255">
        <v>1301</v>
      </c>
      <c r="B1255" t="s">
        <v>449</v>
      </c>
      <c r="C1255" t="s">
        <v>15</v>
      </c>
      <c r="D1255" s="1">
        <v>42004</v>
      </c>
      <c r="E1255" s="2">
        <v>14791000000</v>
      </c>
      <c r="F1255" s="2">
        <v>8348000000</v>
      </c>
      <c r="G1255" s="2">
        <v>4013000000</v>
      </c>
      <c r="H1255" s="2">
        <v>483000000</v>
      </c>
      <c r="I1255" s="2">
        <v>450000000</v>
      </c>
      <c r="J1255" t="s">
        <v>59</v>
      </c>
      <c r="K1255" t="s">
        <v>193</v>
      </c>
    </row>
    <row r="1256" spans="1:11" x14ac:dyDescent="0.2">
      <c r="A1256">
        <v>1302</v>
      </c>
      <c r="B1256" t="s">
        <v>449</v>
      </c>
      <c r="C1256" t="s">
        <v>16</v>
      </c>
      <c r="D1256" s="1">
        <v>42369</v>
      </c>
      <c r="E1256" s="2">
        <v>14766000000</v>
      </c>
      <c r="F1256" s="2">
        <v>8206000000</v>
      </c>
      <c r="G1256" s="2">
        <v>3624000000</v>
      </c>
      <c r="H1256" s="2">
        <v>476000000</v>
      </c>
      <c r="I1256" s="2">
        <v>471000000</v>
      </c>
      <c r="J1256" t="s">
        <v>59</v>
      </c>
      <c r="K1256" t="s">
        <v>193</v>
      </c>
    </row>
    <row r="1257" spans="1:11" x14ac:dyDescent="0.2">
      <c r="A1257">
        <v>1303</v>
      </c>
      <c r="B1257" t="s">
        <v>449</v>
      </c>
      <c r="C1257" t="s">
        <v>17</v>
      </c>
      <c r="D1257" s="1">
        <v>42735</v>
      </c>
      <c r="E1257" s="2">
        <v>14751000000</v>
      </c>
      <c r="F1257" s="2">
        <v>8063000000</v>
      </c>
      <c r="G1257" s="2">
        <v>4630000000</v>
      </c>
      <c r="H1257" s="2">
        <v>466000000</v>
      </c>
      <c r="I1257" s="2">
        <v>462000000</v>
      </c>
      <c r="J1257" t="s">
        <v>59</v>
      </c>
      <c r="K1257" t="s">
        <v>193</v>
      </c>
    </row>
    <row r="1258" spans="1:11" x14ac:dyDescent="0.2">
      <c r="A1258">
        <v>1304</v>
      </c>
      <c r="B1258" t="s">
        <v>450</v>
      </c>
      <c r="C1258" t="s">
        <v>11</v>
      </c>
      <c r="D1258" s="1">
        <v>41274</v>
      </c>
      <c r="E1258" s="2">
        <v>12132000000</v>
      </c>
      <c r="F1258" s="2">
        <v>4876000000</v>
      </c>
      <c r="G1258" s="2">
        <v>3143000000</v>
      </c>
      <c r="H1258" t="s">
        <v>12</v>
      </c>
      <c r="I1258" s="2">
        <v>1087000000</v>
      </c>
      <c r="J1258" t="s">
        <v>42</v>
      </c>
      <c r="K1258" t="s">
        <v>45</v>
      </c>
    </row>
    <row r="1259" spans="1:11" x14ac:dyDescent="0.2">
      <c r="A1259">
        <v>1305</v>
      </c>
      <c r="B1259" t="s">
        <v>450</v>
      </c>
      <c r="C1259" t="s">
        <v>15</v>
      </c>
      <c r="D1259" s="1">
        <v>41639</v>
      </c>
      <c r="E1259" s="2">
        <v>7263000000</v>
      </c>
      <c r="F1259" s="2">
        <v>1751000000</v>
      </c>
      <c r="G1259" s="2">
        <v>2108000000</v>
      </c>
      <c r="H1259" t="s">
        <v>12</v>
      </c>
      <c r="I1259" s="2">
        <v>843000000</v>
      </c>
      <c r="J1259" t="s">
        <v>42</v>
      </c>
      <c r="K1259" t="s">
        <v>45</v>
      </c>
    </row>
    <row r="1260" spans="1:11" x14ac:dyDescent="0.2">
      <c r="A1260">
        <v>1306</v>
      </c>
      <c r="B1260" t="s">
        <v>450</v>
      </c>
      <c r="C1260" t="s">
        <v>16</v>
      </c>
      <c r="D1260" s="1">
        <v>42004</v>
      </c>
      <c r="E1260" s="2">
        <v>7852000000</v>
      </c>
      <c r="F1260" s="2">
        <v>1889000000</v>
      </c>
      <c r="G1260" s="2">
        <v>2173000000</v>
      </c>
      <c r="H1260" t="s">
        <v>12</v>
      </c>
      <c r="I1260" s="2">
        <v>923000000</v>
      </c>
      <c r="J1260" t="s">
        <v>42</v>
      </c>
      <c r="K1260" t="s">
        <v>45</v>
      </c>
    </row>
    <row r="1261" spans="1:11" x14ac:dyDescent="0.2">
      <c r="A1261">
        <v>1307</v>
      </c>
      <c r="B1261" t="s">
        <v>450</v>
      </c>
      <c r="C1261" t="s">
        <v>17</v>
      </c>
      <c r="D1261" s="1">
        <v>42369</v>
      </c>
      <c r="E1261" s="2">
        <v>7669000000</v>
      </c>
      <c r="F1261" s="2">
        <v>1718000000</v>
      </c>
      <c r="G1261" s="2">
        <v>2237000000</v>
      </c>
      <c r="H1261" t="s">
        <v>12</v>
      </c>
      <c r="I1261" s="2">
        <v>883000000</v>
      </c>
      <c r="J1261" t="s">
        <v>42</v>
      </c>
      <c r="K1261" t="s">
        <v>45</v>
      </c>
    </row>
    <row r="1262" spans="1:11" x14ac:dyDescent="0.2">
      <c r="A1262">
        <v>1308</v>
      </c>
      <c r="B1262" t="s">
        <v>451</v>
      </c>
      <c r="C1262" t="s">
        <v>11</v>
      </c>
      <c r="D1262" s="1">
        <v>41274</v>
      </c>
      <c r="E1262" s="2">
        <v>84847000000</v>
      </c>
      <c r="F1262" s="2">
        <v>66635000000</v>
      </c>
      <c r="G1262" s="2">
        <v>17504000000</v>
      </c>
      <c r="H1262" t="s">
        <v>12</v>
      </c>
      <c r="I1262" t="s">
        <v>12</v>
      </c>
      <c r="J1262" t="s">
        <v>47</v>
      </c>
      <c r="K1262" t="s">
        <v>379</v>
      </c>
    </row>
    <row r="1263" spans="1:11" x14ac:dyDescent="0.2">
      <c r="A1263">
        <v>1309</v>
      </c>
      <c r="B1263" t="s">
        <v>451</v>
      </c>
      <c r="C1263" t="s">
        <v>15</v>
      </c>
      <c r="D1263" s="1">
        <v>41639</v>
      </c>
      <c r="E1263" s="2">
        <v>41461000000</v>
      </c>
      <c r="F1263" s="2">
        <v>26973000000</v>
      </c>
      <c r="G1263" s="2">
        <v>16172000000</v>
      </c>
      <c r="H1263" t="s">
        <v>12</v>
      </c>
      <c r="I1263" t="s">
        <v>12</v>
      </c>
      <c r="J1263" t="s">
        <v>47</v>
      </c>
      <c r="K1263" t="s">
        <v>379</v>
      </c>
    </row>
    <row r="1264" spans="1:11" x14ac:dyDescent="0.2">
      <c r="A1264">
        <v>1310</v>
      </c>
      <c r="B1264" t="s">
        <v>451</v>
      </c>
      <c r="C1264" t="s">
        <v>16</v>
      </c>
      <c r="D1264" s="1">
        <v>42004</v>
      </c>
      <c r="E1264" s="2">
        <v>54105000000</v>
      </c>
      <c r="F1264" s="2">
        <v>33560000000</v>
      </c>
      <c r="G1264" s="2">
        <v>18786000000</v>
      </c>
      <c r="H1264" t="s">
        <v>12</v>
      </c>
      <c r="I1264" t="s">
        <v>12</v>
      </c>
      <c r="J1264" t="s">
        <v>47</v>
      </c>
      <c r="K1264" t="s">
        <v>379</v>
      </c>
    </row>
    <row r="1265" spans="1:11" x14ac:dyDescent="0.2">
      <c r="A1265">
        <v>1311</v>
      </c>
      <c r="B1265" t="s">
        <v>451</v>
      </c>
      <c r="C1265" t="s">
        <v>17</v>
      </c>
      <c r="D1265" s="1">
        <v>42369</v>
      </c>
      <c r="E1265" s="2">
        <v>57119000000</v>
      </c>
      <c r="F1265" s="2">
        <v>32747000000</v>
      </c>
      <c r="G1265" s="2">
        <v>16603000000</v>
      </c>
      <c r="H1265" t="s">
        <v>12</v>
      </c>
      <c r="I1265" t="s">
        <v>12</v>
      </c>
      <c r="J1265" t="s">
        <v>47</v>
      </c>
      <c r="K1265" t="s">
        <v>379</v>
      </c>
    </row>
    <row r="1266" spans="1:11" x14ac:dyDescent="0.2">
      <c r="A1266">
        <v>1312</v>
      </c>
      <c r="B1266" t="s">
        <v>452</v>
      </c>
      <c r="C1266" t="s">
        <v>11</v>
      </c>
      <c r="D1266" s="1">
        <v>41274</v>
      </c>
      <c r="E1266" s="2">
        <v>179290000000</v>
      </c>
      <c r="F1266" s="2">
        <v>158446000000</v>
      </c>
      <c r="G1266" s="2">
        <v>15443000000</v>
      </c>
      <c r="H1266" t="s">
        <v>12</v>
      </c>
      <c r="I1266" s="2">
        <v>931000000</v>
      </c>
      <c r="J1266" t="s">
        <v>83</v>
      </c>
      <c r="K1266" t="s">
        <v>341</v>
      </c>
    </row>
    <row r="1267" spans="1:11" x14ac:dyDescent="0.2">
      <c r="A1267">
        <v>1313</v>
      </c>
      <c r="B1267" t="s">
        <v>452</v>
      </c>
      <c r="C1267" t="s">
        <v>15</v>
      </c>
      <c r="D1267" s="1">
        <v>41639</v>
      </c>
      <c r="E1267" s="2">
        <v>171596000000</v>
      </c>
      <c r="F1267" s="2">
        <v>152451000000</v>
      </c>
      <c r="G1267" s="2">
        <v>15597000000</v>
      </c>
      <c r="H1267" t="s">
        <v>12</v>
      </c>
      <c r="I1267" s="2">
        <v>971000000</v>
      </c>
      <c r="J1267" t="s">
        <v>83</v>
      </c>
      <c r="K1267" t="s">
        <v>341</v>
      </c>
    </row>
    <row r="1268" spans="1:11" x14ac:dyDescent="0.2">
      <c r="A1268">
        <v>1314</v>
      </c>
      <c r="B1268" t="s">
        <v>452</v>
      </c>
      <c r="C1268" t="s">
        <v>16</v>
      </c>
      <c r="D1268" s="1">
        <v>42004</v>
      </c>
      <c r="E1268" s="2">
        <v>161212000000</v>
      </c>
      <c r="F1268" s="2">
        <v>140183000000</v>
      </c>
      <c r="G1268" s="2">
        <v>16703000000</v>
      </c>
      <c r="H1268" t="s">
        <v>12</v>
      </c>
      <c r="I1268" s="2">
        <v>1019000000</v>
      </c>
      <c r="J1268" t="s">
        <v>83</v>
      </c>
      <c r="K1268" t="s">
        <v>341</v>
      </c>
    </row>
    <row r="1269" spans="1:11" x14ac:dyDescent="0.2">
      <c r="A1269">
        <v>1315</v>
      </c>
      <c r="B1269" t="s">
        <v>452</v>
      </c>
      <c r="C1269" t="s">
        <v>17</v>
      </c>
      <c r="D1269" s="1">
        <v>42369</v>
      </c>
      <c r="E1269" s="2">
        <v>98975000000</v>
      </c>
      <c r="F1269" s="2">
        <v>77693000000</v>
      </c>
      <c r="G1269" s="2">
        <v>15747000000</v>
      </c>
      <c r="H1269" t="s">
        <v>12</v>
      </c>
      <c r="I1269" s="2">
        <v>1099000000</v>
      </c>
      <c r="J1269" t="s">
        <v>83</v>
      </c>
      <c r="K1269" t="s">
        <v>341</v>
      </c>
    </row>
    <row r="1270" spans="1:11" x14ac:dyDescent="0.2">
      <c r="A1270">
        <v>1316</v>
      </c>
      <c r="B1270" t="s">
        <v>453</v>
      </c>
      <c r="C1270" t="s">
        <v>11</v>
      </c>
      <c r="D1270" s="1">
        <v>41308</v>
      </c>
      <c r="E1270" s="2">
        <v>6043000000</v>
      </c>
      <c r="F1270" s="2">
        <v>2793800000</v>
      </c>
      <c r="G1270" s="2">
        <v>2594300000</v>
      </c>
      <c r="H1270" t="s">
        <v>12</v>
      </c>
      <c r="I1270" t="s">
        <v>12</v>
      </c>
      <c r="J1270" t="s">
        <v>19</v>
      </c>
      <c r="K1270" t="s">
        <v>289</v>
      </c>
    </row>
    <row r="1271" spans="1:11" x14ac:dyDescent="0.2">
      <c r="A1271">
        <v>1317</v>
      </c>
      <c r="B1271" t="s">
        <v>453</v>
      </c>
      <c r="C1271" t="s">
        <v>15</v>
      </c>
      <c r="D1271" s="1">
        <v>41672</v>
      </c>
      <c r="E1271" s="2">
        <v>8186400000</v>
      </c>
      <c r="F1271" s="2">
        <v>3967100000</v>
      </c>
      <c r="G1271" s="2">
        <v>3673500000</v>
      </c>
      <c r="H1271" t="s">
        <v>12</v>
      </c>
      <c r="I1271" t="s">
        <v>12</v>
      </c>
      <c r="J1271" t="s">
        <v>19</v>
      </c>
      <c r="K1271" t="s">
        <v>289</v>
      </c>
    </row>
    <row r="1272" spans="1:11" x14ac:dyDescent="0.2">
      <c r="A1272">
        <v>1318</v>
      </c>
      <c r="B1272" t="s">
        <v>453</v>
      </c>
      <c r="C1272" t="s">
        <v>16</v>
      </c>
      <c r="D1272" s="1">
        <v>42036</v>
      </c>
      <c r="E1272" s="2">
        <v>8241200000</v>
      </c>
      <c r="F1272" s="2">
        <v>3914500000</v>
      </c>
      <c r="G1272" s="2">
        <v>3713600000</v>
      </c>
      <c r="H1272" t="s">
        <v>12</v>
      </c>
      <c r="I1272" t="s">
        <v>12</v>
      </c>
      <c r="J1272" t="s">
        <v>19</v>
      </c>
      <c r="K1272" t="s">
        <v>289</v>
      </c>
    </row>
    <row r="1273" spans="1:11" x14ac:dyDescent="0.2">
      <c r="A1273">
        <v>1319</v>
      </c>
      <c r="B1273" t="s">
        <v>453</v>
      </c>
      <c r="C1273" t="s">
        <v>17</v>
      </c>
      <c r="D1273" s="1">
        <v>42400</v>
      </c>
      <c r="E1273" s="2">
        <v>8020300000</v>
      </c>
      <c r="F1273" s="2">
        <v>3858700000</v>
      </c>
      <c r="G1273" s="2">
        <v>3417700000</v>
      </c>
      <c r="H1273" t="s">
        <v>12</v>
      </c>
      <c r="I1273" t="s">
        <v>12</v>
      </c>
      <c r="J1273" t="s">
        <v>19</v>
      </c>
      <c r="K1273" t="s">
        <v>289</v>
      </c>
    </row>
    <row r="1274" spans="1:11" x14ac:dyDescent="0.2">
      <c r="A1274">
        <v>1320</v>
      </c>
      <c r="B1274" t="s">
        <v>454</v>
      </c>
      <c r="C1274" t="s">
        <v>11</v>
      </c>
      <c r="D1274" s="1">
        <v>41274</v>
      </c>
      <c r="E1274" s="2">
        <v>5920269000</v>
      </c>
      <c r="F1274" s="2">
        <v>4982562000</v>
      </c>
      <c r="G1274" s="2">
        <v>434894000</v>
      </c>
      <c r="H1274" t="s">
        <v>12</v>
      </c>
      <c r="I1274" s="2">
        <v>37691000</v>
      </c>
      <c r="J1274" t="s">
        <v>13</v>
      </c>
      <c r="K1274" t="s">
        <v>164</v>
      </c>
    </row>
    <row r="1275" spans="1:11" x14ac:dyDescent="0.2">
      <c r="A1275">
        <v>1321</v>
      </c>
      <c r="B1275" t="s">
        <v>454</v>
      </c>
      <c r="C1275" t="s">
        <v>15</v>
      </c>
      <c r="D1275" s="1">
        <v>41639</v>
      </c>
      <c r="E1275" s="2">
        <v>6411577000</v>
      </c>
      <c r="F1275" s="2">
        <v>5424644000</v>
      </c>
      <c r="G1275" s="2">
        <v>485069000</v>
      </c>
      <c r="H1275" t="s">
        <v>12</v>
      </c>
      <c r="I1275" s="2">
        <v>25865000</v>
      </c>
      <c r="J1275" t="s">
        <v>13</v>
      </c>
      <c r="K1275" t="s">
        <v>164</v>
      </c>
    </row>
    <row r="1276" spans="1:11" x14ac:dyDescent="0.2">
      <c r="A1276">
        <v>1322</v>
      </c>
      <c r="B1276" t="s">
        <v>454</v>
      </c>
      <c r="C1276" t="s">
        <v>16</v>
      </c>
      <c r="D1276" s="1">
        <v>42004</v>
      </c>
      <c r="E1276" s="2">
        <v>7747229000</v>
      </c>
      <c r="F1276" s="2">
        <v>6578435000</v>
      </c>
      <c r="G1276" s="2">
        <v>705477000</v>
      </c>
      <c r="H1276" t="s">
        <v>12</v>
      </c>
      <c r="I1276" s="2">
        <v>34257000</v>
      </c>
      <c r="J1276" t="s">
        <v>13</v>
      </c>
      <c r="K1276" t="s">
        <v>164</v>
      </c>
    </row>
    <row r="1277" spans="1:11" x14ac:dyDescent="0.2">
      <c r="A1277">
        <v>1323</v>
      </c>
      <c r="B1277" t="s">
        <v>454</v>
      </c>
      <c r="C1277" t="s">
        <v>17</v>
      </c>
      <c r="D1277" s="1">
        <v>42369</v>
      </c>
      <c r="E1277" s="2">
        <v>7572436000</v>
      </c>
      <c r="F1277" s="2">
        <v>6648771000</v>
      </c>
      <c r="G1277" s="2">
        <v>592863000</v>
      </c>
      <c r="H1277" t="s">
        <v>12</v>
      </c>
      <c r="I1277" s="2">
        <v>34848000</v>
      </c>
      <c r="J1277" t="s">
        <v>13</v>
      </c>
      <c r="K1277" t="s">
        <v>164</v>
      </c>
    </row>
    <row r="1278" spans="1:11" x14ac:dyDescent="0.2">
      <c r="A1278">
        <v>1324</v>
      </c>
      <c r="B1278" t="s">
        <v>455</v>
      </c>
      <c r="C1278" t="s">
        <v>11</v>
      </c>
      <c r="D1278" s="1">
        <v>41274</v>
      </c>
      <c r="E1278" s="2">
        <v>11224000000</v>
      </c>
      <c r="F1278" s="2">
        <v>6396000000</v>
      </c>
      <c r="G1278" s="2">
        <v>1227000000</v>
      </c>
      <c r="H1278" s="2">
        <v>98000000</v>
      </c>
      <c r="I1278" s="2">
        <v>1001000000</v>
      </c>
      <c r="J1278" t="s">
        <v>59</v>
      </c>
      <c r="K1278" t="s">
        <v>87</v>
      </c>
    </row>
    <row r="1279" spans="1:11" x14ac:dyDescent="0.2">
      <c r="A1279">
        <v>1325</v>
      </c>
      <c r="B1279" t="s">
        <v>455</v>
      </c>
      <c r="C1279" t="s">
        <v>15</v>
      </c>
      <c r="D1279" s="1">
        <v>41639</v>
      </c>
      <c r="E1279" s="2">
        <v>11925000000</v>
      </c>
      <c r="F1279" s="2">
        <v>6744000000</v>
      </c>
      <c r="G1279" s="2">
        <v>1349000000</v>
      </c>
      <c r="H1279" s="2">
        <v>98000000</v>
      </c>
      <c r="I1279" s="2">
        <v>1109000000</v>
      </c>
      <c r="J1279" t="s">
        <v>59</v>
      </c>
      <c r="K1279" t="s">
        <v>87</v>
      </c>
    </row>
    <row r="1280" spans="1:11" x14ac:dyDescent="0.2">
      <c r="A1280">
        <v>1326</v>
      </c>
      <c r="B1280" t="s">
        <v>455</v>
      </c>
      <c r="C1280" t="s">
        <v>16</v>
      </c>
      <c r="D1280" s="1">
        <v>42004</v>
      </c>
      <c r="E1280" s="2">
        <v>12273000000</v>
      </c>
      <c r="F1280" s="2">
        <v>6962000000</v>
      </c>
      <c r="G1280" s="2">
        <v>1437000000</v>
      </c>
      <c r="H1280" s="2">
        <v>96000000</v>
      </c>
      <c r="I1280" s="2">
        <v>1170000000</v>
      </c>
      <c r="J1280" t="s">
        <v>59</v>
      </c>
      <c r="K1280" t="s">
        <v>87</v>
      </c>
    </row>
    <row r="1281" spans="1:11" x14ac:dyDescent="0.2">
      <c r="A1281">
        <v>1327</v>
      </c>
      <c r="B1281" t="s">
        <v>455</v>
      </c>
      <c r="C1281" t="s">
        <v>17</v>
      </c>
      <c r="D1281" s="1">
        <v>42369</v>
      </c>
      <c r="E1281" s="2">
        <v>10776000000</v>
      </c>
      <c r="F1281" s="2">
        <v>5960000000</v>
      </c>
      <c r="G1281" s="2">
        <v>1296000000</v>
      </c>
      <c r="H1281" s="2">
        <v>93000000</v>
      </c>
      <c r="I1281" s="2">
        <v>1106000000</v>
      </c>
      <c r="J1281" t="s">
        <v>59</v>
      </c>
      <c r="K1281" t="s">
        <v>87</v>
      </c>
    </row>
    <row r="1282" spans="1:11" x14ac:dyDescent="0.2">
      <c r="A1282">
        <v>1331</v>
      </c>
      <c r="B1282" t="s">
        <v>456</v>
      </c>
      <c r="C1282" t="s">
        <v>11</v>
      </c>
      <c r="D1282" s="1">
        <v>41546</v>
      </c>
      <c r="E1282" s="2">
        <v>24866000000</v>
      </c>
      <c r="F1282" s="2">
        <v>9820000000</v>
      </c>
      <c r="G1282" s="2">
        <v>2849000000</v>
      </c>
      <c r="H1282" s="2">
        <v>4967000000</v>
      </c>
      <c r="I1282" t="s">
        <v>12</v>
      </c>
      <c r="J1282" t="s">
        <v>22</v>
      </c>
      <c r="K1282" t="s">
        <v>34</v>
      </c>
    </row>
    <row r="1283" spans="1:11" x14ac:dyDescent="0.2">
      <c r="A1283">
        <v>1332</v>
      </c>
      <c r="B1283" t="s">
        <v>456</v>
      </c>
      <c r="C1283" t="s">
        <v>15</v>
      </c>
      <c r="D1283" s="1">
        <v>41910</v>
      </c>
      <c r="E1283" s="2">
        <v>26487000000</v>
      </c>
      <c r="F1283" s="2">
        <v>10686000000</v>
      </c>
      <c r="G1283" s="2">
        <v>2774000000</v>
      </c>
      <c r="H1283" s="2">
        <v>5477000000</v>
      </c>
      <c r="I1283" t="s">
        <v>12</v>
      </c>
      <c r="J1283" t="s">
        <v>22</v>
      </c>
      <c r="K1283" t="s">
        <v>34</v>
      </c>
    </row>
    <row r="1284" spans="1:11" x14ac:dyDescent="0.2">
      <c r="A1284">
        <v>1333</v>
      </c>
      <c r="B1284" t="s">
        <v>456</v>
      </c>
      <c r="C1284" t="s">
        <v>16</v>
      </c>
      <c r="D1284" s="1">
        <v>42274</v>
      </c>
      <c r="E1284" s="2">
        <v>25281000000</v>
      </c>
      <c r="F1284" s="2">
        <v>10378000000</v>
      </c>
      <c r="G1284" s="2">
        <v>3637000000</v>
      </c>
      <c r="H1284" s="2">
        <v>5490000000</v>
      </c>
      <c r="I1284" t="s">
        <v>12</v>
      </c>
      <c r="J1284" t="s">
        <v>22</v>
      </c>
      <c r="K1284" t="s">
        <v>34</v>
      </c>
    </row>
    <row r="1285" spans="1:11" x14ac:dyDescent="0.2">
      <c r="A1285">
        <v>1334</v>
      </c>
      <c r="B1285" t="s">
        <v>456</v>
      </c>
      <c r="C1285" t="s">
        <v>17</v>
      </c>
      <c r="D1285" s="1">
        <v>42638</v>
      </c>
      <c r="E1285" s="2">
        <v>23554000000</v>
      </c>
      <c r="F1285" s="2">
        <v>9749000000</v>
      </c>
      <c r="G1285" s="2">
        <v>2159000000</v>
      </c>
      <c r="H1285" s="2">
        <v>5151000000</v>
      </c>
      <c r="I1285" t="s">
        <v>12</v>
      </c>
      <c r="J1285" t="s">
        <v>22</v>
      </c>
      <c r="K1285" t="s">
        <v>34</v>
      </c>
    </row>
    <row r="1286" spans="1:11" x14ac:dyDescent="0.2">
      <c r="A1286">
        <v>1335</v>
      </c>
      <c r="B1286" t="s">
        <v>457</v>
      </c>
      <c r="C1286" t="s">
        <v>11</v>
      </c>
      <c r="D1286" s="1">
        <v>41727</v>
      </c>
      <c r="E1286" s="2">
        <v>1148231000</v>
      </c>
      <c r="F1286" s="2">
        <v>743304000</v>
      </c>
      <c r="G1286" s="2">
        <v>180317000</v>
      </c>
      <c r="H1286" s="2">
        <v>197269000</v>
      </c>
      <c r="I1286" t="s">
        <v>12</v>
      </c>
      <c r="J1286" t="s">
        <v>22</v>
      </c>
      <c r="K1286" t="s">
        <v>34</v>
      </c>
    </row>
    <row r="1287" spans="1:11" x14ac:dyDescent="0.2">
      <c r="A1287">
        <v>1336</v>
      </c>
      <c r="B1287" t="s">
        <v>457</v>
      </c>
      <c r="C1287" t="s">
        <v>15</v>
      </c>
      <c r="D1287" s="1">
        <v>42091</v>
      </c>
      <c r="E1287" s="2">
        <v>1710966000</v>
      </c>
      <c r="F1287" s="2">
        <v>1021658000</v>
      </c>
      <c r="G1287" s="2">
        <v>309348000</v>
      </c>
      <c r="H1287" s="2">
        <v>257494000</v>
      </c>
      <c r="I1287" t="s">
        <v>12</v>
      </c>
      <c r="J1287" t="s">
        <v>22</v>
      </c>
      <c r="K1287" t="s">
        <v>34</v>
      </c>
    </row>
    <row r="1288" spans="1:11" x14ac:dyDescent="0.2">
      <c r="A1288">
        <v>1337</v>
      </c>
      <c r="B1288" t="s">
        <v>457</v>
      </c>
      <c r="C1288" t="s">
        <v>16</v>
      </c>
      <c r="D1288" s="1">
        <v>42462</v>
      </c>
      <c r="E1288" s="2">
        <v>2610726000</v>
      </c>
      <c r="F1288" s="2">
        <v>1561173000</v>
      </c>
      <c r="G1288" s="2">
        <v>588822000</v>
      </c>
      <c r="H1288" s="2">
        <v>448763000</v>
      </c>
      <c r="I1288" t="s">
        <v>12</v>
      </c>
      <c r="J1288" t="s">
        <v>22</v>
      </c>
      <c r="K1288" t="s">
        <v>34</v>
      </c>
    </row>
    <row r="1289" spans="1:11" x14ac:dyDescent="0.2">
      <c r="A1289">
        <v>1338</v>
      </c>
      <c r="B1289" t="s">
        <v>458</v>
      </c>
      <c r="C1289" t="s">
        <v>11</v>
      </c>
      <c r="D1289" s="1">
        <v>41639</v>
      </c>
      <c r="E1289" s="2">
        <v>6419285000</v>
      </c>
      <c r="F1289" s="2">
        <v>5099484000</v>
      </c>
      <c r="G1289" s="2">
        <v>922340000</v>
      </c>
      <c r="H1289" t="s">
        <v>12</v>
      </c>
      <c r="I1289" t="s">
        <v>12</v>
      </c>
      <c r="J1289" t="s">
        <v>13</v>
      </c>
      <c r="K1289" t="s">
        <v>164</v>
      </c>
    </row>
    <row r="1290" spans="1:11" x14ac:dyDescent="0.2">
      <c r="A1290">
        <v>1339</v>
      </c>
      <c r="B1290" t="s">
        <v>458</v>
      </c>
      <c r="C1290" t="s">
        <v>15</v>
      </c>
      <c r="D1290" s="1">
        <v>42004</v>
      </c>
      <c r="E1290" s="2">
        <v>6638774000</v>
      </c>
      <c r="F1290" s="2">
        <v>5253040000</v>
      </c>
      <c r="G1290" s="2">
        <v>1030014000</v>
      </c>
      <c r="H1290" t="s">
        <v>12</v>
      </c>
      <c r="I1290" t="s">
        <v>12</v>
      </c>
      <c r="J1290" t="s">
        <v>13</v>
      </c>
      <c r="K1290" t="s">
        <v>164</v>
      </c>
    </row>
    <row r="1291" spans="1:11" x14ac:dyDescent="0.2">
      <c r="A1291">
        <v>1340</v>
      </c>
      <c r="B1291" t="s">
        <v>458</v>
      </c>
      <c r="C1291" t="s">
        <v>16</v>
      </c>
      <c r="D1291" s="1">
        <v>42369</v>
      </c>
      <c r="E1291" s="2">
        <v>6571893000</v>
      </c>
      <c r="F1291" s="2">
        <v>5086449000</v>
      </c>
      <c r="G1291" s="2">
        <v>961579000</v>
      </c>
      <c r="H1291" t="s">
        <v>12</v>
      </c>
      <c r="I1291" t="s">
        <v>12</v>
      </c>
      <c r="J1291" t="s">
        <v>13</v>
      </c>
      <c r="K1291" t="s">
        <v>164</v>
      </c>
    </row>
    <row r="1292" spans="1:11" x14ac:dyDescent="0.2">
      <c r="A1292">
        <v>1341</v>
      </c>
      <c r="B1292" t="s">
        <v>458</v>
      </c>
      <c r="C1292" t="s">
        <v>17</v>
      </c>
      <c r="D1292" s="1">
        <v>42735</v>
      </c>
      <c r="E1292" s="2">
        <v>6786984000</v>
      </c>
      <c r="F1292" s="2">
        <v>5285568000</v>
      </c>
      <c r="G1292" s="2">
        <v>956158000</v>
      </c>
      <c r="H1292" t="s">
        <v>12</v>
      </c>
      <c r="I1292" t="s">
        <v>12</v>
      </c>
      <c r="J1292" t="s">
        <v>13</v>
      </c>
      <c r="K1292" t="s">
        <v>164</v>
      </c>
    </row>
    <row r="1293" spans="1:11" x14ac:dyDescent="0.2">
      <c r="A1293">
        <v>1342</v>
      </c>
      <c r="B1293" t="s">
        <v>459</v>
      </c>
      <c r="C1293" t="s">
        <v>11</v>
      </c>
      <c r="D1293" s="1">
        <v>41274</v>
      </c>
      <c r="E1293" s="2">
        <v>7688024000</v>
      </c>
      <c r="F1293" s="2">
        <v>5157434000</v>
      </c>
      <c r="G1293" s="2">
        <v>1011543000</v>
      </c>
      <c r="H1293" t="s">
        <v>12</v>
      </c>
      <c r="I1293" s="2">
        <v>730493000</v>
      </c>
      <c r="J1293" t="s">
        <v>19</v>
      </c>
      <c r="K1293" t="s">
        <v>133</v>
      </c>
    </row>
    <row r="1294" spans="1:11" x14ac:dyDescent="0.2">
      <c r="A1294">
        <v>1343</v>
      </c>
      <c r="B1294" t="s">
        <v>459</v>
      </c>
      <c r="C1294" t="s">
        <v>15</v>
      </c>
      <c r="D1294" s="1">
        <v>41639</v>
      </c>
      <c r="E1294" s="2">
        <v>7959894000</v>
      </c>
      <c r="F1294" s="2">
        <v>5305270000</v>
      </c>
      <c r="G1294" s="2">
        <v>1044819000</v>
      </c>
      <c r="H1294" t="s">
        <v>12</v>
      </c>
      <c r="I1294" s="2">
        <v>754711000</v>
      </c>
      <c r="J1294" t="s">
        <v>19</v>
      </c>
      <c r="K1294" t="s">
        <v>133</v>
      </c>
    </row>
    <row r="1295" spans="1:11" x14ac:dyDescent="0.2">
      <c r="A1295">
        <v>1344</v>
      </c>
      <c r="B1295" t="s">
        <v>459</v>
      </c>
      <c r="C1295" t="s">
        <v>16</v>
      </c>
      <c r="D1295" s="1">
        <v>42004</v>
      </c>
      <c r="E1295" s="2">
        <v>8073855000</v>
      </c>
      <c r="F1295" s="2">
        <v>5306281000</v>
      </c>
      <c r="G1295" s="2">
        <v>1048952000</v>
      </c>
      <c r="H1295" t="s">
        <v>12</v>
      </c>
      <c r="I1295" s="2">
        <v>772445000</v>
      </c>
      <c r="J1295" t="s">
        <v>19</v>
      </c>
      <c r="K1295" t="s">
        <v>133</v>
      </c>
    </row>
    <row r="1296" spans="1:11" x14ac:dyDescent="0.2">
      <c r="A1296">
        <v>1345</v>
      </c>
      <c r="B1296" t="s">
        <v>459</v>
      </c>
      <c r="C1296" t="s">
        <v>17</v>
      </c>
      <c r="D1296" s="1">
        <v>42369</v>
      </c>
      <c r="E1296" s="2">
        <v>8299074000</v>
      </c>
      <c r="F1296" s="2">
        <v>5099393000</v>
      </c>
      <c r="G1296" s="2">
        <v>1086504000</v>
      </c>
      <c r="H1296" t="s">
        <v>12</v>
      </c>
      <c r="I1296" s="2">
        <v>827008000</v>
      </c>
      <c r="J1296" t="s">
        <v>19</v>
      </c>
      <c r="K1296" t="s">
        <v>133</v>
      </c>
    </row>
    <row r="1297" spans="1:11" x14ac:dyDescent="0.2">
      <c r="A1297">
        <v>1346</v>
      </c>
      <c r="B1297" t="s">
        <v>460</v>
      </c>
      <c r="C1297" t="s">
        <v>11</v>
      </c>
      <c r="D1297" s="1">
        <v>41639</v>
      </c>
      <c r="E1297" s="2">
        <v>2104745000</v>
      </c>
      <c r="F1297" s="2">
        <v>155355000</v>
      </c>
      <c r="G1297" s="2">
        <v>346393000</v>
      </c>
      <c r="H1297" s="2">
        <v>859947000</v>
      </c>
      <c r="I1297" t="s">
        <v>12</v>
      </c>
      <c r="J1297" t="s">
        <v>25</v>
      </c>
      <c r="K1297" t="s">
        <v>66</v>
      </c>
    </row>
    <row r="1298" spans="1:11" x14ac:dyDescent="0.2">
      <c r="A1298">
        <v>1347</v>
      </c>
      <c r="B1298" t="s">
        <v>460</v>
      </c>
      <c r="C1298" t="s">
        <v>15</v>
      </c>
      <c r="D1298" s="1">
        <v>42004</v>
      </c>
      <c r="E1298" s="2">
        <v>2819557000</v>
      </c>
      <c r="F1298" s="2">
        <v>205018000</v>
      </c>
      <c r="G1298" s="2">
        <v>519267000</v>
      </c>
      <c r="H1298" s="2">
        <v>1271353000</v>
      </c>
      <c r="I1298" t="s">
        <v>12</v>
      </c>
      <c r="J1298" t="s">
        <v>25</v>
      </c>
      <c r="K1298" t="s">
        <v>66</v>
      </c>
    </row>
    <row r="1299" spans="1:11" x14ac:dyDescent="0.2">
      <c r="A1299">
        <v>1348</v>
      </c>
      <c r="B1299" t="s">
        <v>460</v>
      </c>
      <c r="C1299" t="s">
        <v>16</v>
      </c>
      <c r="D1299" s="1">
        <v>42369</v>
      </c>
      <c r="E1299" s="2">
        <v>4103728000</v>
      </c>
      <c r="F1299" s="2">
        <v>392709000</v>
      </c>
      <c r="G1299" s="2">
        <v>838526000</v>
      </c>
      <c r="H1299" s="2">
        <v>1620577000</v>
      </c>
      <c r="I1299" t="s">
        <v>12</v>
      </c>
      <c r="J1299" t="s">
        <v>25</v>
      </c>
      <c r="K1299" t="s">
        <v>66</v>
      </c>
    </row>
    <row r="1300" spans="1:11" x14ac:dyDescent="0.2">
      <c r="A1300">
        <v>1349</v>
      </c>
      <c r="B1300" t="s">
        <v>460</v>
      </c>
      <c r="C1300" t="s">
        <v>17</v>
      </c>
      <c r="D1300" s="1">
        <v>42735</v>
      </c>
      <c r="E1300" s="2">
        <v>4860427000</v>
      </c>
      <c r="F1300" s="2">
        <v>299694000</v>
      </c>
      <c r="G1300" s="2">
        <v>1177697000</v>
      </c>
      <c r="H1300" s="2">
        <v>2052295000</v>
      </c>
      <c r="I1300" t="s">
        <v>12</v>
      </c>
      <c r="J1300" t="s">
        <v>25</v>
      </c>
      <c r="K1300" t="s">
        <v>66</v>
      </c>
    </row>
    <row r="1301" spans="1:11" x14ac:dyDescent="0.2">
      <c r="A1301">
        <v>1350</v>
      </c>
      <c r="B1301" t="s">
        <v>461</v>
      </c>
      <c r="C1301" t="s">
        <v>11</v>
      </c>
      <c r="D1301" s="1">
        <v>41639</v>
      </c>
      <c r="E1301" s="2">
        <v>4245895000</v>
      </c>
      <c r="F1301" s="2">
        <v>2522803000</v>
      </c>
      <c r="G1301" s="2">
        <v>1324815000</v>
      </c>
      <c r="H1301" t="s">
        <v>12</v>
      </c>
      <c r="I1301" s="2">
        <v>1700000</v>
      </c>
      <c r="J1301" t="s">
        <v>13</v>
      </c>
      <c r="K1301" t="s">
        <v>462</v>
      </c>
    </row>
    <row r="1302" spans="1:11" x14ac:dyDescent="0.2">
      <c r="A1302">
        <v>1351</v>
      </c>
      <c r="B1302" t="s">
        <v>461</v>
      </c>
      <c r="C1302" t="s">
        <v>15</v>
      </c>
      <c r="D1302" s="1">
        <v>42004</v>
      </c>
      <c r="E1302" s="2">
        <v>4695014000</v>
      </c>
      <c r="F1302" s="2">
        <v>2772098000</v>
      </c>
      <c r="G1302" s="2">
        <v>1425734000</v>
      </c>
      <c r="H1302" t="s">
        <v>12</v>
      </c>
      <c r="I1302" s="2">
        <v>557000</v>
      </c>
      <c r="J1302" t="s">
        <v>13</v>
      </c>
      <c r="K1302" t="s">
        <v>462</v>
      </c>
    </row>
    <row r="1303" spans="1:11" x14ac:dyDescent="0.2">
      <c r="A1303">
        <v>1352</v>
      </c>
      <c r="B1303" t="s">
        <v>461</v>
      </c>
      <c r="C1303" t="s">
        <v>16</v>
      </c>
      <c r="D1303" s="1">
        <v>42369</v>
      </c>
      <c r="E1303" s="2">
        <v>5094933000</v>
      </c>
      <c r="F1303" s="2">
        <v>2980462000</v>
      </c>
      <c r="G1303" s="2">
        <v>1533799000</v>
      </c>
      <c r="H1303" t="s">
        <v>12</v>
      </c>
      <c r="I1303" s="2">
        <v>192000</v>
      </c>
      <c r="J1303" t="s">
        <v>13</v>
      </c>
      <c r="K1303" t="s">
        <v>462</v>
      </c>
    </row>
    <row r="1304" spans="1:11" x14ac:dyDescent="0.2">
      <c r="A1304">
        <v>1353</v>
      </c>
      <c r="B1304" t="s">
        <v>461</v>
      </c>
      <c r="C1304" t="s">
        <v>17</v>
      </c>
      <c r="D1304" s="1">
        <v>42735</v>
      </c>
      <c r="E1304" s="2">
        <v>5250399000</v>
      </c>
      <c r="F1304" s="2">
        <v>3089723000</v>
      </c>
      <c r="G1304" s="2">
        <v>1606217000</v>
      </c>
      <c r="H1304" t="s">
        <v>12</v>
      </c>
      <c r="I1304" s="2">
        <v>1237000</v>
      </c>
      <c r="J1304" t="s">
        <v>13</v>
      </c>
      <c r="K1304" t="s">
        <v>462</v>
      </c>
    </row>
    <row r="1305" spans="1:11" x14ac:dyDescent="0.2">
      <c r="A1305">
        <v>1354</v>
      </c>
      <c r="B1305" t="s">
        <v>463</v>
      </c>
      <c r="C1305" t="s">
        <v>11</v>
      </c>
      <c r="D1305" s="1">
        <v>41333</v>
      </c>
      <c r="E1305" s="2">
        <v>1328817000</v>
      </c>
      <c r="F1305" s="2">
        <v>200600000</v>
      </c>
      <c r="G1305" s="2">
        <v>660887000</v>
      </c>
      <c r="H1305" s="2">
        <v>263150000</v>
      </c>
      <c r="I1305" t="s">
        <v>12</v>
      </c>
      <c r="J1305" t="s">
        <v>22</v>
      </c>
      <c r="K1305" t="s">
        <v>400</v>
      </c>
    </row>
    <row r="1306" spans="1:11" x14ac:dyDescent="0.2">
      <c r="A1306">
        <v>1355</v>
      </c>
      <c r="B1306" t="s">
        <v>463</v>
      </c>
      <c r="C1306" t="s">
        <v>15</v>
      </c>
      <c r="D1306" s="1">
        <v>41698</v>
      </c>
      <c r="E1306" s="2">
        <v>1534615000</v>
      </c>
      <c r="F1306" s="2">
        <v>232600000</v>
      </c>
      <c r="G1306" s="2">
        <v>750292000</v>
      </c>
      <c r="H1306" s="2">
        <v>317263000</v>
      </c>
      <c r="I1306" t="s">
        <v>12</v>
      </c>
      <c r="J1306" t="s">
        <v>22</v>
      </c>
      <c r="K1306" t="s">
        <v>400</v>
      </c>
    </row>
    <row r="1307" spans="1:11" x14ac:dyDescent="0.2">
      <c r="A1307">
        <v>1356</v>
      </c>
      <c r="B1307" t="s">
        <v>463</v>
      </c>
      <c r="C1307" t="s">
        <v>16</v>
      </c>
      <c r="D1307" s="1">
        <v>42063</v>
      </c>
      <c r="E1307" s="2">
        <v>1789489000</v>
      </c>
      <c r="F1307" s="2">
        <v>273199000</v>
      </c>
      <c r="G1307" s="2">
        <v>898440000</v>
      </c>
      <c r="H1307" s="2">
        <v>367856000</v>
      </c>
      <c r="I1307" t="s">
        <v>12</v>
      </c>
      <c r="J1307" t="s">
        <v>22</v>
      </c>
      <c r="K1307" t="s">
        <v>400</v>
      </c>
    </row>
    <row r="1308" spans="1:11" x14ac:dyDescent="0.2">
      <c r="A1308">
        <v>1357</v>
      </c>
      <c r="B1308" t="s">
        <v>463</v>
      </c>
      <c r="C1308" t="s">
        <v>17</v>
      </c>
      <c r="D1308" s="1">
        <v>42429</v>
      </c>
      <c r="E1308" s="2">
        <v>2052230000</v>
      </c>
      <c r="F1308" s="2">
        <v>309629000</v>
      </c>
      <c r="G1308" s="2">
        <v>1041231000</v>
      </c>
      <c r="H1308" s="2">
        <v>413322000</v>
      </c>
      <c r="I1308" t="s">
        <v>12</v>
      </c>
      <c r="J1308" t="s">
        <v>22</v>
      </c>
      <c r="K1308" t="s">
        <v>400</v>
      </c>
    </row>
    <row r="1309" spans="1:11" x14ac:dyDescent="0.2">
      <c r="A1309">
        <v>1358</v>
      </c>
      <c r="B1309" t="s">
        <v>464</v>
      </c>
      <c r="C1309" t="s">
        <v>11</v>
      </c>
      <c r="D1309" s="1">
        <v>41363</v>
      </c>
      <c r="E1309" s="2">
        <v>6945000000</v>
      </c>
      <c r="F1309" s="2">
        <v>2789000000</v>
      </c>
      <c r="G1309" s="2">
        <v>2971000000</v>
      </c>
      <c r="H1309" t="s">
        <v>12</v>
      </c>
      <c r="I1309" s="2">
        <v>27000000</v>
      </c>
      <c r="J1309" t="s">
        <v>19</v>
      </c>
      <c r="K1309" t="s">
        <v>289</v>
      </c>
    </row>
    <row r="1310" spans="1:11" x14ac:dyDescent="0.2">
      <c r="A1310">
        <v>1359</v>
      </c>
      <c r="B1310" t="s">
        <v>464</v>
      </c>
      <c r="C1310" t="s">
        <v>15</v>
      </c>
      <c r="D1310" s="1">
        <v>41727</v>
      </c>
      <c r="E1310" s="2">
        <v>7450000000</v>
      </c>
      <c r="F1310" s="2">
        <v>3140000000</v>
      </c>
      <c r="G1310" s="2">
        <v>3142000000</v>
      </c>
      <c r="H1310" t="s">
        <v>12</v>
      </c>
      <c r="I1310" s="2">
        <v>35000000</v>
      </c>
      <c r="J1310" t="s">
        <v>19</v>
      </c>
      <c r="K1310" t="s">
        <v>289</v>
      </c>
    </row>
    <row r="1311" spans="1:11" x14ac:dyDescent="0.2">
      <c r="A1311">
        <v>1360</v>
      </c>
      <c r="B1311" t="s">
        <v>464</v>
      </c>
      <c r="C1311" t="s">
        <v>16</v>
      </c>
      <c r="D1311" s="1">
        <v>42091</v>
      </c>
      <c r="E1311" s="2">
        <v>7620000000</v>
      </c>
      <c r="F1311" s="2">
        <v>3242000000</v>
      </c>
      <c r="G1311" s="2">
        <v>3301000000</v>
      </c>
      <c r="H1311" t="s">
        <v>12</v>
      </c>
      <c r="I1311" s="2">
        <v>25000000</v>
      </c>
      <c r="J1311" t="s">
        <v>19</v>
      </c>
      <c r="K1311" t="s">
        <v>289</v>
      </c>
    </row>
    <row r="1312" spans="1:11" x14ac:dyDescent="0.2">
      <c r="A1312">
        <v>1361</v>
      </c>
      <c r="B1312" t="s">
        <v>464</v>
      </c>
      <c r="C1312" t="s">
        <v>17</v>
      </c>
      <c r="D1312" s="1">
        <v>42462</v>
      </c>
      <c r="E1312" s="2">
        <v>7405000000</v>
      </c>
      <c r="F1312" s="2">
        <v>3218000000</v>
      </c>
      <c r="G1312" s="2">
        <v>3389000000</v>
      </c>
      <c r="H1312" t="s">
        <v>12</v>
      </c>
      <c r="I1312" s="2">
        <v>24000000</v>
      </c>
      <c r="J1312" t="s">
        <v>19</v>
      </c>
      <c r="K1312" t="s">
        <v>289</v>
      </c>
    </row>
    <row r="1313" spans="1:11" x14ac:dyDescent="0.2">
      <c r="A1313">
        <v>1362</v>
      </c>
      <c r="B1313" t="s">
        <v>465</v>
      </c>
      <c r="C1313" t="s">
        <v>11</v>
      </c>
      <c r="D1313" s="1">
        <v>41547</v>
      </c>
      <c r="E1313" s="2">
        <v>6351900000</v>
      </c>
      <c r="F1313" s="2">
        <v>3778100000</v>
      </c>
      <c r="G1313" s="2">
        <v>1537700000</v>
      </c>
      <c r="H1313" t="s">
        <v>12</v>
      </c>
      <c r="I1313" t="s">
        <v>12</v>
      </c>
      <c r="J1313" t="s">
        <v>13</v>
      </c>
      <c r="K1313" t="s">
        <v>164</v>
      </c>
    </row>
    <row r="1314" spans="1:11" x14ac:dyDescent="0.2">
      <c r="A1314">
        <v>1363</v>
      </c>
      <c r="B1314" t="s">
        <v>465</v>
      </c>
      <c r="C1314" t="s">
        <v>15</v>
      </c>
      <c r="D1314" s="1">
        <v>41912</v>
      </c>
      <c r="E1314" s="2">
        <v>6623500000</v>
      </c>
      <c r="F1314" s="2">
        <v>3869600000</v>
      </c>
      <c r="G1314" s="2">
        <v>1570100000</v>
      </c>
      <c r="H1314" t="s">
        <v>12</v>
      </c>
      <c r="I1314" t="s">
        <v>12</v>
      </c>
      <c r="J1314" t="s">
        <v>13</v>
      </c>
      <c r="K1314" t="s">
        <v>164</v>
      </c>
    </row>
    <row r="1315" spans="1:11" x14ac:dyDescent="0.2">
      <c r="A1315">
        <v>1364</v>
      </c>
      <c r="B1315" t="s">
        <v>465</v>
      </c>
      <c r="C1315" t="s">
        <v>16</v>
      </c>
      <c r="D1315" s="1">
        <v>42277</v>
      </c>
      <c r="E1315" s="2">
        <v>6307900000</v>
      </c>
      <c r="F1315" s="2">
        <v>3604800000</v>
      </c>
      <c r="G1315" s="2">
        <v>1506400000</v>
      </c>
      <c r="H1315" t="s">
        <v>12</v>
      </c>
      <c r="I1315" t="s">
        <v>12</v>
      </c>
      <c r="J1315" t="s">
        <v>13</v>
      </c>
      <c r="K1315" t="s">
        <v>164</v>
      </c>
    </row>
    <row r="1316" spans="1:11" x14ac:dyDescent="0.2">
      <c r="A1316">
        <v>1365</v>
      </c>
      <c r="B1316" t="s">
        <v>465</v>
      </c>
      <c r="C1316" t="s">
        <v>17</v>
      </c>
      <c r="D1316" s="1">
        <v>42643</v>
      </c>
      <c r="E1316" s="2">
        <v>5879500000</v>
      </c>
      <c r="F1316" s="2">
        <v>3404000000</v>
      </c>
      <c r="G1316" s="2">
        <v>1467400000</v>
      </c>
      <c r="H1316" t="s">
        <v>12</v>
      </c>
      <c r="I1316" t="s">
        <v>12</v>
      </c>
      <c r="J1316" t="s">
        <v>13</v>
      </c>
      <c r="K1316" t="s">
        <v>164</v>
      </c>
    </row>
    <row r="1317" spans="1:11" x14ac:dyDescent="0.2">
      <c r="A1317">
        <v>1366</v>
      </c>
      <c r="B1317" t="s">
        <v>466</v>
      </c>
      <c r="C1317" t="s">
        <v>11</v>
      </c>
      <c r="D1317" s="1">
        <v>41274</v>
      </c>
      <c r="E1317" s="2">
        <v>2993489000</v>
      </c>
      <c r="F1317" s="2">
        <v>1321772000</v>
      </c>
      <c r="G1317" s="2">
        <v>914130000</v>
      </c>
      <c r="H1317" t="s">
        <v>12</v>
      </c>
      <c r="I1317" t="s">
        <v>12</v>
      </c>
      <c r="J1317" t="s">
        <v>13</v>
      </c>
      <c r="K1317" t="s">
        <v>164</v>
      </c>
    </row>
    <row r="1318" spans="1:11" x14ac:dyDescent="0.2">
      <c r="A1318">
        <v>1367</v>
      </c>
      <c r="B1318" t="s">
        <v>466</v>
      </c>
      <c r="C1318" t="s">
        <v>15</v>
      </c>
      <c r="D1318" s="1">
        <v>41639</v>
      </c>
      <c r="E1318" s="2">
        <v>3238128000</v>
      </c>
      <c r="F1318" s="2">
        <v>1355200000</v>
      </c>
      <c r="G1318" s="2">
        <v>1040567000</v>
      </c>
      <c r="H1318" t="s">
        <v>12</v>
      </c>
      <c r="I1318" t="s">
        <v>12</v>
      </c>
      <c r="J1318" t="s">
        <v>13</v>
      </c>
      <c r="K1318" t="s">
        <v>164</v>
      </c>
    </row>
    <row r="1319" spans="1:11" x14ac:dyDescent="0.2">
      <c r="A1319">
        <v>1368</v>
      </c>
      <c r="B1319" t="s">
        <v>466</v>
      </c>
      <c r="C1319" t="s">
        <v>16</v>
      </c>
      <c r="D1319" s="1">
        <v>42004</v>
      </c>
      <c r="E1319" s="2">
        <v>3549494000</v>
      </c>
      <c r="F1319" s="2">
        <v>1447595000</v>
      </c>
      <c r="G1319" s="2">
        <v>1102426000</v>
      </c>
      <c r="H1319" t="s">
        <v>12</v>
      </c>
      <c r="I1319" t="s">
        <v>12</v>
      </c>
      <c r="J1319" t="s">
        <v>13</v>
      </c>
      <c r="K1319" t="s">
        <v>164</v>
      </c>
    </row>
    <row r="1320" spans="1:11" x14ac:dyDescent="0.2">
      <c r="A1320">
        <v>1369</v>
      </c>
      <c r="B1320" t="s">
        <v>466</v>
      </c>
      <c r="C1320" t="s">
        <v>17</v>
      </c>
      <c r="D1320" s="1">
        <v>42369</v>
      </c>
      <c r="E1320" s="2">
        <v>3582395000</v>
      </c>
      <c r="F1320" s="2">
        <v>1417749000</v>
      </c>
      <c r="G1320" s="2">
        <v>1136728000</v>
      </c>
      <c r="H1320" t="s">
        <v>12</v>
      </c>
      <c r="I1320" t="s">
        <v>12</v>
      </c>
      <c r="J1320" t="s">
        <v>13</v>
      </c>
      <c r="K1320" t="s">
        <v>164</v>
      </c>
    </row>
    <row r="1321" spans="1:11" x14ac:dyDescent="0.2">
      <c r="A1321">
        <v>1370</v>
      </c>
      <c r="B1321" t="s">
        <v>467</v>
      </c>
      <c r="C1321" t="s">
        <v>11</v>
      </c>
      <c r="D1321" s="1">
        <v>41307</v>
      </c>
      <c r="E1321" s="2">
        <v>9721065000</v>
      </c>
      <c r="F1321" s="2">
        <v>7011428000</v>
      </c>
      <c r="G1321" s="2">
        <v>1437886000</v>
      </c>
      <c r="H1321" t="s">
        <v>12</v>
      </c>
      <c r="I1321" t="s">
        <v>12</v>
      </c>
      <c r="J1321" t="s">
        <v>19</v>
      </c>
      <c r="K1321" t="s">
        <v>257</v>
      </c>
    </row>
    <row r="1322" spans="1:11" x14ac:dyDescent="0.2">
      <c r="A1322">
        <v>1371</v>
      </c>
      <c r="B1322" t="s">
        <v>467</v>
      </c>
      <c r="C1322" t="s">
        <v>15</v>
      </c>
      <c r="D1322" s="1">
        <v>41671</v>
      </c>
      <c r="E1322" s="2">
        <v>10230353000</v>
      </c>
      <c r="F1322" s="2">
        <v>7360924000</v>
      </c>
      <c r="G1322" s="2">
        <v>1526366000</v>
      </c>
      <c r="H1322" t="s">
        <v>12</v>
      </c>
      <c r="I1322" t="s">
        <v>12</v>
      </c>
      <c r="J1322" t="s">
        <v>19</v>
      </c>
      <c r="K1322" t="s">
        <v>257</v>
      </c>
    </row>
    <row r="1323" spans="1:11" x14ac:dyDescent="0.2">
      <c r="A1323">
        <v>1372</v>
      </c>
      <c r="B1323" t="s">
        <v>467</v>
      </c>
      <c r="C1323" t="s">
        <v>16</v>
      </c>
      <c r="D1323" s="1">
        <v>42035</v>
      </c>
      <c r="E1323" s="2">
        <v>11041677000</v>
      </c>
      <c r="F1323" s="2">
        <v>7937956000</v>
      </c>
      <c r="G1323" s="2">
        <v>1615371000</v>
      </c>
      <c r="H1323" t="s">
        <v>12</v>
      </c>
      <c r="I1323" t="s">
        <v>12</v>
      </c>
      <c r="J1323" t="s">
        <v>19</v>
      </c>
      <c r="K1323" t="s">
        <v>257</v>
      </c>
    </row>
    <row r="1324" spans="1:11" x14ac:dyDescent="0.2">
      <c r="A1324">
        <v>1373</v>
      </c>
      <c r="B1324" t="s">
        <v>467</v>
      </c>
      <c r="C1324" t="s">
        <v>17</v>
      </c>
      <c r="D1324" s="1">
        <v>42399</v>
      </c>
      <c r="E1324" s="2">
        <v>11939999000</v>
      </c>
      <c r="F1324" s="2">
        <v>8576873000</v>
      </c>
      <c r="G1324" s="2">
        <v>1738755000</v>
      </c>
      <c r="H1324" t="s">
        <v>12</v>
      </c>
      <c r="I1324" t="s">
        <v>12</v>
      </c>
      <c r="J1324" t="s">
        <v>19</v>
      </c>
      <c r="K1324" t="s">
        <v>257</v>
      </c>
    </row>
    <row r="1325" spans="1:11" x14ac:dyDescent="0.2">
      <c r="A1325">
        <v>1374</v>
      </c>
      <c r="B1325" t="s">
        <v>468</v>
      </c>
      <c r="C1325" t="s">
        <v>11</v>
      </c>
      <c r="D1325" s="1">
        <v>41274</v>
      </c>
      <c r="E1325" s="2">
        <v>1367135000</v>
      </c>
      <c r="F1325" s="2">
        <v>328784000</v>
      </c>
      <c r="G1325" s="2">
        <v>248136000</v>
      </c>
      <c r="H1325" t="s">
        <v>12</v>
      </c>
      <c r="I1325" s="2">
        <v>445228000</v>
      </c>
      <c r="J1325" t="s">
        <v>83</v>
      </c>
      <c r="K1325" t="s">
        <v>84</v>
      </c>
    </row>
    <row r="1326" spans="1:11" x14ac:dyDescent="0.2">
      <c r="A1326">
        <v>1375</v>
      </c>
      <c r="B1326" t="s">
        <v>468</v>
      </c>
      <c r="C1326" t="s">
        <v>15</v>
      </c>
      <c r="D1326" s="1">
        <v>41639</v>
      </c>
      <c r="E1326" s="2">
        <v>1832253000</v>
      </c>
      <c r="F1326" s="2">
        <v>516119000</v>
      </c>
      <c r="G1326" s="2">
        <v>391707000</v>
      </c>
      <c r="H1326" t="s">
        <v>12</v>
      </c>
      <c r="I1326" s="2">
        <v>492397000</v>
      </c>
      <c r="J1326" t="s">
        <v>83</v>
      </c>
      <c r="K1326" t="s">
        <v>84</v>
      </c>
    </row>
    <row r="1327" spans="1:11" x14ac:dyDescent="0.2">
      <c r="A1327">
        <v>1376</v>
      </c>
      <c r="B1327" t="s">
        <v>468</v>
      </c>
      <c r="C1327" t="s">
        <v>16</v>
      </c>
      <c r="D1327" s="1">
        <v>42004</v>
      </c>
      <c r="E1327" s="2">
        <v>2042537000</v>
      </c>
      <c r="F1327" s="2">
        <v>605752000</v>
      </c>
      <c r="G1327" s="2">
        <v>191802000</v>
      </c>
      <c r="H1327" t="s">
        <v>12</v>
      </c>
      <c r="I1327" s="2">
        <v>551032000</v>
      </c>
      <c r="J1327" t="s">
        <v>83</v>
      </c>
      <c r="K1327" t="s">
        <v>84</v>
      </c>
    </row>
    <row r="1328" spans="1:11" x14ac:dyDescent="0.2">
      <c r="A1328">
        <v>1377</v>
      </c>
      <c r="B1328" t="s">
        <v>468</v>
      </c>
      <c r="C1328" t="s">
        <v>17</v>
      </c>
      <c r="D1328" s="1">
        <v>42369</v>
      </c>
      <c r="E1328" s="2">
        <v>1181704000</v>
      </c>
      <c r="F1328" s="2">
        <v>648968000</v>
      </c>
      <c r="G1328" s="2">
        <v>165318000</v>
      </c>
      <c r="H1328" t="s">
        <v>12</v>
      </c>
      <c r="I1328" s="2">
        <v>581155000</v>
      </c>
      <c r="J1328" t="s">
        <v>83</v>
      </c>
      <c r="K1328" t="s">
        <v>84</v>
      </c>
    </row>
    <row r="1329" spans="1:11" x14ac:dyDescent="0.2">
      <c r="A1329">
        <v>1378</v>
      </c>
      <c r="B1329" t="s">
        <v>469</v>
      </c>
      <c r="C1329" t="s">
        <v>11</v>
      </c>
      <c r="D1329" s="1">
        <v>41639</v>
      </c>
      <c r="E1329" s="2">
        <v>8417200000</v>
      </c>
      <c r="F1329" s="2">
        <v>5234700000</v>
      </c>
      <c r="G1329" s="2">
        <v>1088100000</v>
      </c>
      <c r="H1329" t="s">
        <v>12</v>
      </c>
      <c r="I1329" s="2">
        <v>877400000</v>
      </c>
      <c r="J1329" t="s">
        <v>13</v>
      </c>
      <c r="K1329" t="s">
        <v>164</v>
      </c>
    </row>
    <row r="1330" spans="1:11" x14ac:dyDescent="0.2">
      <c r="A1330">
        <v>1379</v>
      </c>
      <c r="B1330" t="s">
        <v>469</v>
      </c>
      <c r="C1330" t="s">
        <v>15</v>
      </c>
      <c r="D1330" s="1">
        <v>42004</v>
      </c>
      <c r="E1330" s="2">
        <v>8803300000</v>
      </c>
      <c r="F1330" s="2">
        <v>5643100000</v>
      </c>
      <c r="G1330" s="2">
        <v>998400000</v>
      </c>
      <c r="H1330" t="s">
        <v>12</v>
      </c>
      <c r="I1330" s="2">
        <v>906900000</v>
      </c>
      <c r="J1330" t="s">
        <v>13</v>
      </c>
      <c r="K1330" t="s">
        <v>164</v>
      </c>
    </row>
    <row r="1331" spans="1:11" x14ac:dyDescent="0.2">
      <c r="A1331">
        <v>1380</v>
      </c>
      <c r="B1331" t="s">
        <v>469</v>
      </c>
      <c r="C1331" t="s">
        <v>16</v>
      </c>
      <c r="D1331" s="1">
        <v>42369</v>
      </c>
      <c r="E1331" s="2">
        <v>9115000000</v>
      </c>
      <c r="F1331" s="2">
        <v>5518600000</v>
      </c>
      <c r="G1331" s="2">
        <v>1067000000</v>
      </c>
      <c r="H1331" t="s">
        <v>12</v>
      </c>
      <c r="I1331" s="2">
        <v>970600000</v>
      </c>
      <c r="J1331" t="s">
        <v>13</v>
      </c>
      <c r="K1331" t="s">
        <v>164</v>
      </c>
    </row>
    <row r="1332" spans="1:11" x14ac:dyDescent="0.2">
      <c r="A1332">
        <v>1381</v>
      </c>
      <c r="B1332" t="s">
        <v>469</v>
      </c>
      <c r="C1332" t="s">
        <v>17</v>
      </c>
      <c r="D1332" s="1">
        <v>42735</v>
      </c>
      <c r="E1332" s="2">
        <v>9387700000</v>
      </c>
      <c r="F1332" s="2">
        <v>5764000000</v>
      </c>
      <c r="G1332" s="2">
        <v>1054500000</v>
      </c>
      <c r="H1332" t="s">
        <v>12</v>
      </c>
      <c r="I1332" s="2">
        <v>991100000</v>
      </c>
      <c r="J1332" t="s">
        <v>13</v>
      </c>
      <c r="K1332" t="s">
        <v>164</v>
      </c>
    </row>
    <row r="1333" spans="1:11" x14ac:dyDescent="0.2">
      <c r="A1333">
        <v>1382</v>
      </c>
      <c r="B1333" t="s">
        <v>470</v>
      </c>
      <c r="C1333" t="s">
        <v>11</v>
      </c>
      <c r="D1333" s="1">
        <v>41546</v>
      </c>
      <c r="E1333" s="2">
        <v>14866800000</v>
      </c>
      <c r="F1333" s="2">
        <v>6382300000</v>
      </c>
      <c r="G1333" s="2">
        <v>5655800000</v>
      </c>
      <c r="H1333" t="s">
        <v>12</v>
      </c>
      <c r="I1333" s="2">
        <v>621400000</v>
      </c>
      <c r="J1333" t="s">
        <v>19</v>
      </c>
      <c r="K1333" t="s">
        <v>155</v>
      </c>
    </row>
    <row r="1334" spans="1:11" x14ac:dyDescent="0.2">
      <c r="A1334">
        <v>1383</v>
      </c>
      <c r="B1334" t="s">
        <v>470</v>
      </c>
      <c r="C1334" t="s">
        <v>15</v>
      </c>
      <c r="D1334" s="1">
        <v>41910</v>
      </c>
      <c r="E1334" s="2">
        <v>16447800000</v>
      </c>
      <c r="F1334" s="2">
        <v>6858800000</v>
      </c>
      <c r="G1334" s="2">
        <v>6086800000</v>
      </c>
      <c r="H1334" t="s">
        <v>12</v>
      </c>
      <c r="I1334" s="2">
        <v>709600000</v>
      </c>
      <c r="J1334" t="s">
        <v>19</v>
      </c>
      <c r="K1334" t="s">
        <v>155</v>
      </c>
    </row>
    <row r="1335" spans="1:11" x14ac:dyDescent="0.2">
      <c r="A1335">
        <v>1384</v>
      </c>
      <c r="B1335" t="s">
        <v>470</v>
      </c>
      <c r="C1335" t="s">
        <v>16</v>
      </c>
      <c r="D1335" s="1">
        <v>42274</v>
      </c>
      <c r="E1335" s="2">
        <v>19162700000</v>
      </c>
      <c r="F1335" s="2">
        <v>7787500000</v>
      </c>
      <c r="G1335" s="2">
        <v>7130200000</v>
      </c>
      <c r="H1335" t="s">
        <v>12</v>
      </c>
      <c r="I1335" s="2">
        <v>893900000</v>
      </c>
      <c r="J1335" t="s">
        <v>19</v>
      </c>
      <c r="K1335" t="s">
        <v>155</v>
      </c>
    </row>
    <row r="1336" spans="1:11" x14ac:dyDescent="0.2">
      <c r="A1336">
        <v>1385</v>
      </c>
      <c r="B1336" t="s">
        <v>470</v>
      </c>
      <c r="C1336" t="s">
        <v>17</v>
      </c>
      <c r="D1336" s="1">
        <v>42645</v>
      </c>
      <c r="E1336" s="2">
        <v>21315900000</v>
      </c>
      <c r="F1336" s="2">
        <v>8511100000</v>
      </c>
      <c r="G1336" s="2">
        <v>7970300000</v>
      </c>
      <c r="H1336" t="s">
        <v>12</v>
      </c>
      <c r="I1336" s="2">
        <v>980800000</v>
      </c>
      <c r="J1336" t="s">
        <v>19</v>
      </c>
      <c r="K1336" t="s">
        <v>155</v>
      </c>
    </row>
    <row r="1337" spans="1:11" x14ac:dyDescent="0.2">
      <c r="A1337">
        <v>1386</v>
      </c>
      <c r="B1337" t="s">
        <v>471</v>
      </c>
      <c r="C1337" t="s">
        <v>11</v>
      </c>
      <c r="D1337" s="1">
        <v>41274</v>
      </c>
      <c r="E1337" s="2">
        <v>4176000000</v>
      </c>
      <c r="F1337" s="2">
        <v>2754000000</v>
      </c>
      <c r="G1337" s="2">
        <v>207000000</v>
      </c>
      <c r="H1337" t="s">
        <v>12</v>
      </c>
      <c r="I1337" s="2">
        <v>356000000</v>
      </c>
      <c r="J1337" t="s">
        <v>42</v>
      </c>
      <c r="K1337" t="s">
        <v>43</v>
      </c>
    </row>
    <row r="1338" spans="1:11" x14ac:dyDescent="0.2">
      <c r="A1338">
        <v>1387</v>
      </c>
      <c r="B1338" t="s">
        <v>471</v>
      </c>
      <c r="C1338" t="s">
        <v>15</v>
      </c>
      <c r="D1338" s="1">
        <v>41639</v>
      </c>
      <c r="E1338" s="2">
        <v>4495000000</v>
      </c>
      <c r="F1338" s="2">
        <v>2987000000</v>
      </c>
      <c r="G1338" s="2">
        <v>220000000</v>
      </c>
      <c r="H1338" t="s">
        <v>12</v>
      </c>
      <c r="I1338" s="2">
        <v>378000000</v>
      </c>
      <c r="J1338" t="s">
        <v>42</v>
      </c>
      <c r="K1338" t="s">
        <v>43</v>
      </c>
    </row>
    <row r="1339" spans="1:11" x14ac:dyDescent="0.2">
      <c r="A1339">
        <v>1388</v>
      </c>
      <c r="B1339" t="s">
        <v>471</v>
      </c>
      <c r="C1339" t="s">
        <v>16</v>
      </c>
      <c r="D1339" s="1">
        <v>42004</v>
      </c>
      <c r="E1339" s="2">
        <v>4951000000</v>
      </c>
      <c r="F1339" s="2">
        <v>3331000000</v>
      </c>
      <c r="G1339" s="2">
        <v>229000000</v>
      </c>
      <c r="H1339" t="s">
        <v>12</v>
      </c>
      <c r="I1339" s="2">
        <v>384000000</v>
      </c>
      <c r="J1339" t="s">
        <v>42</v>
      </c>
      <c r="K1339" t="s">
        <v>43</v>
      </c>
    </row>
    <row r="1340" spans="1:11" x14ac:dyDescent="0.2">
      <c r="A1340">
        <v>1389</v>
      </c>
      <c r="B1340" t="s">
        <v>471</v>
      </c>
      <c r="C1340" t="s">
        <v>17</v>
      </c>
      <c r="D1340" s="1">
        <v>42369</v>
      </c>
      <c r="E1340" s="2">
        <v>4380000000</v>
      </c>
      <c r="F1340" s="2">
        <v>2714000000</v>
      </c>
      <c r="G1340" s="2">
        <v>234000000</v>
      </c>
      <c r="H1340" t="s">
        <v>12</v>
      </c>
      <c r="I1340" s="2">
        <v>358000000</v>
      </c>
      <c r="J1340" t="s">
        <v>42</v>
      </c>
      <c r="K1340" t="s">
        <v>43</v>
      </c>
    </row>
    <row r="1341" spans="1:11" x14ac:dyDescent="0.2">
      <c r="A1341">
        <v>1394</v>
      </c>
      <c r="B1341" t="s">
        <v>472</v>
      </c>
      <c r="C1341" t="s">
        <v>11</v>
      </c>
      <c r="D1341" s="1">
        <v>41274</v>
      </c>
      <c r="E1341" s="2">
        <v>5075000000</v>
      </c>
      <c r="F1341" s="2">
        <v>2417000000</v>
      </c>
      <c r="G1341" s="2">
        <v>337000000</v>
      </c>
      <c r="H1341" t="s">
        <v>12</v>
      </c>
      <c r="I1341" s="2">
        <v>746000000</v>
      </c>
      <c r="J1341" t="s">
        <v>83</v>
      </c>
      <c r="K1341" t="s">
        <v>341</v>
      </c>
    </row>
    <row r="1342" spans="1:11" x14ac:dyDescent="0.2">
      <c r="A1342">
        <v>1395</v>
      </c>
      <c r="B1342" t="s">
        <v>472</v>
      </c>
      <c r="C1342" t="s">
        <v>15</v>
      </c>
      <c r="D1342" s="1">
        <v>41639</v>
      </c>
      <c r="E1342" s="2">
        <v>5518000000</v>
      </c>
      <c r="F1342" s="2">
        <v>2707000000</v>
      </c>
      <c r="G1342" s="2">
        <v>373000000</v>
      </c>
      <c r="H1342" t="s">
        <v>12</v>
      </c>
      <c r="I1342" s="2">
        <v>772000000</v>
      </c>
      <c r="J1342" t="s">
        <v>83</v>
      </c>
      <c r="K1342" t="s">
        <v>341</v>
      </c>
    </row>
    <row r="1343" spans="1:11" x14ac:dyDescent="0.2">
      <c r="A1343">
        <v>1396</v>
      </c>
      <c r="B1343" t="s">
        <v>472</v>
      </c>
      <c r="C1343" t="s">
        <v>16</v>
      </c>
      <c r="D1343" s="1">
        <v>42004</v>
      </c>
      <c r="E1343" s="2">
        <v>5903000000</v>
      </c>
      <c r="F1343" s="2">
        <v>2790000000</v>
      </c>
      <c r="G1343" s="2">
        <v>393000000</v>
      </c>
      <c r="H1343" t="s">
        <v>12</v>
      </c>
      <c r="I1343" s="2">
        <v>796000000</v>
      </c>
      <c r="J1343" t="s">
        <v>83</v>
      </c>
      <c r="K1343" t="s">
        <v>341</v>
      </c>
    </row>
    <row r="1344" spans="1:11" x14ac:dyDescent="0.2">
      <c r="A1344">
        <v>1397</v>
      </c>
      <c r="B1344" t="s">
        <v>472</v>
      </c>
      <c r="C1344" t="s">
        <v>17</v>
      </c>
      <c r="D1344" s="1">
        <v>42369</v>
      </c>
      <c r="E1344" s="2">
        <v>5234000000</v>
      </c>
      <c r="F1344" s="2">
        <v>2335000000</v>
      </c>
      <c r="G1344" s="2">
        <v>353000000</v>
      </c>
      <c r="H1344" t="s">
        <v>12</v>
      </c>
      <c r="I1344" s="2">
        <v>764000000</v>
      </c>
      <c r="J1344" t="s">
        <v>83</v>
      </c>
      <c r="K1344" t="s">
        <v>341</v>
      </c>
    </row>
    <row r="1345" spans="1:11" x14ac:dyDescent="0.2">
      <c r="A1345">
        <v>1398</v>
      </c>
      <c r="B1345" t="s">
        <v>473</v>
      </c>
      <c r="C1345" t="s">
        <v>11</v>
      </c>
      <c r="D1345" s="1">
        <v>41639</v>
      </c>
      <c r="E1345" s="2">
        <v>7690800000</v>
      </c>
      <c r="F1345" s="2">
        <v>5100900000</v>
      </c>
      <c r="G1345" s="2">
        <v>1788300000</v>
      </c>
      <c r="H1345" t="s">
        <v>12</v>
      </c>
      <c r="I1345" s="2">
        <v>123200000</v>
      </c>
      <c r="J1345" t="s">
        <v>59</v>
      </c>
      <c r="K1345" t="s">
        <v>96</v>
      </c>
    </row>
    <row r="1346" spans="1:11" x14ac:dyDescent="0.2">
      <c r="A1346">
        <v>1399</v>
      </c>
      <c r="B1346" t="s">
        <v>473</v>
      </c>
      <c r="C1346" t="s">
        <v>15</v>
      </c>
      <c r="D1346" s="1">
        <v>42004</v>
      </c>
      <c r="E1346" s="2">
        <v>7750500000</v>
      </c>
      <c r="F1346" s="2">
        <v>5062900000</v>
      </c>
      <c r="G1346" s="2">
        <v>1849400000</v>
      </c>
      <c r="H1346" t="s">
        <v>12</v>
      </c>
      <c r="I1346" s="2">
        <v>118900000</v>
      </c>
      <c r="J1346" t="s">
        <v>59</v>
      </c>
      <c r="K1346" t="s">
        <v>96</v>
      </c>
    </row>
    <row r="1347" spans="1:11" x14ac:dyDescent="0.2">
      <c r="A1347">
        <v>1400</v>
      </c>
      <c r="B1347" t="s">
        <v>473</v>
      </c>
      <c r="C1347" t="s">
        <v>16</v>
      </c>
      <c r="D1347" s="1">
        <v>42369</v>
      </c>
      <c r="E1347" s="2">
        <v>7031500000</v>
      </c>
      <c r="F1347" s="2">
        <v>4444900000</v>
      </c>
      <c r="G1347" s="2">
        <v>1656200000</v>
      </c>
      <c r="H1347" t="s">
        <v>12</v>
      </c>
      <c r="I1347" s="2">
        <v>88700000</v>
      </c>
      <c r="J1347" t="s">
        <v>59</v>
      </c>
      <c r="K1347" t="s">
        <v>96</v>
      </c>
    </row>
    <row r="1348" spans="1:11" x14ac:dyDescent="0.2">
      <c r="A1348">
        <v>1401</v>
      </c>
      <c r="B1348" t="s">
        <v>473</v>
      </c>
      <c r="C1348" t="s">
        <v>17</v>
      </c>
      <c r="D1348" s="1">
        <v>42735</v>
      </c>
      <c r="E1348" s="2">
        <v>6778300000</v>
      </c>
      <c r="F1348" s="2">
        <v>4246700000</v>
      </c>
      <c r="G1348" s="2">
        <v>1604400000</v>
      </c>
      <c r="H1348" t="s">
        <v>12</v>
      </c>
      <c r="I1348" s="2">
        <v>94900000</v>
      </c>
      <c r="J1348" t="s">
        <v>59</v>
      </c>
      <c r="K1348" t="s">
        <v>96</v>
      </c>
    </row>
    <row r="1349" spans="1:11" x14ac:dyDescent="0.2">
      <c r="A1349">
        <v>1402</v>
      </c>
      <c r="B1349" t="s">
        <v>474</v>
      </c>
      <c r="C1349" t="s">
        <v>11</v>
      </c>
      <c r="D1349" s="1">
        <v>41274</v>
      </c>
      <c r="E1349" s="2">
        <v>9534462000</v>
      </c>
      <c r="F1349" s="2">
        <v>5328236000</v>
      </c>
      <c r="G1349" s="2">
        <v>3264896000</v>
      </c>
      <c r="H1349" t="s">
        <v>12</v>
      </c>
      <c r="I1349" t="s">
        <v>12</v>
      </c>
      <c r="J1349" t="s">
        <v>59</v>
      </c>
      <c r="K1349" t="s">
        <v>60</v>
      </c>
    </row>
    <row r="1350" spans="1:11" x14ac:dyDescent="0.2">
      <c r="A1350">
        <v>1403</v>
      </c>
      <c r="B1350" t="s">
        <v>474</v>
      </c>
      <c r="C1350" t="s">
        <v>15</v>
      </c>
      <c r="D1350" s="1">
        <v>41639</v>
      </c>
      <c r="E1350" s="2">
        <v>10185532000</v>
      </c>
      <c r="F1350" s="2">
        <v>5568966000</v>
      </c>
      <c r="G1350" s="2">
        <v>3470200000</v>
      </c>
      <c r="H1350" t="s">
        <v>12</v>
      </c>
      <c r="I1350" t="s">
        <v>12</v>
      </c>
      <c r="J1350" t="s">
        <v>59</v>
      </c>
      <c r="K1350" t="s">
        <v>60</v>
      </c>
    </row>
    <row r="1351" spans="1:11" x14ac:dyDescent="0.2">
      <c r="A1351">
        <v>1404</v>
      </c>
      <c r="B1351" t="s">
        <v>474</v>
      </c>
      <c r="C1351" t="s">
        <v>16</v>
      </c>
      <c r="D1351" s="1">
        <v>42004</v>
      </c>
      <c r="E1351" s="2">
        <v>11129533000</v>
      </c>
      <c r="F1351" s="2">
        <v>5965049000</v>
      </c>
      <c r="G1351" s="2">
        <v>3860448000</v>
      </c>
      <c r="H1351" t="s">
        <v>12</v>
      </c>
      <c r="I1351" t="s">
        <v>12</v>
      </c>
      <c r="J1351" t="s">
        <v>59</v>
      </c>
      <c r="K1351" t="s">
        <v>60</v>
      </c>
    </row>
    <row r="1352" spans="1:11" x14ac:dyDescent="0.2">
      <c r="A1352">
        <v>1405</v>
      </c>
      <c r="B1352" t="s">
        <v>474</v>
      </c>
      <c r="C1352" t="s">
        <v>17</v>
      </c>
      <c r="D1352" s="1">
        <v>42369</v>
      </c>
      <c r="E1352" s="2">
        <v>11339304000</v>
      </c>
      <c r="F1352" s="2">
        <v>5780078000</v>
      </c>
      <c r="G1352" s="2">
        <v>3943786000</v>
      </c>
      <c r="H1352" t="s">
        <v>12</v>
      </c>
      <c r="I1352" t="s">
        <v>12</v>
      </c>
      <c r="J1352" t="s">
        <v>59</v>
      </c>
      <c r="K1352" t="s">
        <v>60</v>
      </c>
    </row>
    <row r="1353" spans="1:11" x14ac:dyDescent="0.2">
      <c r="A1353">
        <v>1406</v>
      </c>
      <c r="B1353" t="s">
        <v>475</v>
      </c>
      <c r="C1353" t="s">
        <v>11</v>
      </c>
      <c r="D1353" s="1">
        <v>41307</v>
      </c>
      <c r="E1353" s="2">
        <v>3983400000</v>
      </c>
      <c r="F1353" s="2">
        <v>2446000000</v>
      </c>
      <c r="G1353" s="2">
        <v>976900000</v>
      </c>
      <c r="H1353" t="s">
        <v>12</v>
      </c>
      <c r="I1353" t="s">
        <v>12</v>
      </c>
      <c r="J1353" t="s">
        <v>19</v>
      </c>
      <c r="K1353" t="s">
        <v>79</v>
      </c>
    </row>
    <row r="1354" spans="1:11" x14ac:dyDescent="0.2">
      <c r="A1354">
        <v>1407</v>
      </c>
      <c r="B1354" t="s">
        <v>475</v>
      </c>
      <c r="C1354" t="s">
        <v>15</v>
      </c>
      <c r="D1354" s="1">
        <v>41671</v>
      </c>
      <c r="E1354" s="2">
        <v>4209200000</v>
      </c>
      <c r="F1354" s="2">
        <v>2628700000</v>
      </c>
      <c r="G1354" s="2">
        <v>1010000000</v>
      </c>
      <c r="H1354" t="s">
        <v>12</v>
      </c>
      <c r="I1354" t="s">
        <v>12</v>
      </c>
      <c r="J1354" t="s">
        <v>19</v>
      </c>
      <c r="K1354" t="s">
        <v>79</v>
      </c>
    </row>
    <row r="1355" spans="1:11" x14ac:dyDescent="0.2">
      <c r="A1355">
        <v>1408</v>
      </c>
      <c r="B1355" t="s">
        <v>475</v>
      </c>
      <c r="C1355" t="s">
        <v>16</v>
      </c>
      <c r="D1355" s="1">
        <v>42037</v>
      </c>
      <c r="E1355" s="2">
        <v>5736300000</v>
      </c>
      <c r="F1355" s="2">
        <v>3662100000</v>
      </c>
      <c r="G1355" s="2">
        <v>1497600000</v>
      </c>
      <c r="H1355" t="s">
        <v>12</v>
      </c>
      <c r="I1355" t="s">
        <v>12</v>
      </c>
      <c r="J1355" t="s">
        <v>19</v>
      </c>
      <c r="K1355" t="s">
        <v>79</v>
      </c>
    </row>
    <row r="1356" spans="1:11" x14ac:dyDescent="0.2">
      <c r="A1356">
        <v>1409</v>
      </c>
      <c r="B1356" t="s">
        <v>475</v>
      </c>
      <c r="C1356" t="s">
        <v>17</v>
      </c>
      <c r="D1356" s="1">
        <v>42399</v>
      </c>
      <c r="E1356" s="2">
        <v>6550200000</v>
      </c>
      <c r="F1356" s="2">
        <v>4109800000</v>
      </c>
      <c r="G1356" s="2">
        <v>1736700000</v>
      </c>
      <c r="H1356" t="s">
        <v>12</v>
      </c>
      <c r="I1356" t="s">
        <v>12</v>
      </c>
      <c r="J1356" t="s">
        <v>19</v>
      </c>
      <c r="K1356" t="s">
        <v>79</v>
      </c>
    </row>
    <row r="1357" spans="1:11" x14ac:dyDescent="0.2">
      <c r="A1357">
        <v>1410</v>
      </c>
      <c r="B1357" t="s">
        <v>476</v>
      </c>
      <c r="C1357" t="s">
        <v>11</v>
      </c>
      <c r="D1357" s="1">
        <v>41394</v>
      </c>
      <c r="E1357" s="2">
        <v>5897700000</v>
      </c>
      <c r="F1357" s="2">
        <v>3870100000</v>
      </c>
      <c r="G1357" s="2">
        <v>1020400000</v>
      </c>
      <c r="H1357" t="s">
        <v>12</v>
      </c>
      <c r="I1357" s="2">
        <v>96800000</v>
      </c>
      <c r="J1357" t="s">
        <v>36</v>
      </c>
      <c r="K1357" t="s">
        <v>124</v>
      </c>
    </row>
    <row r="1358" spans="1:11" x14ac:dyDescent="0.2">
      <c r="A1358">
        <v>1411</v>
      </c>
      <c r="B1358" t="s">
        <v>476</v>
      </c>
      <c r="C1358" t="s">
        <v>15</v>
      </c>
      <c r="D1358" s="1">
        <v>41759</v>
      </c>
      <c r="E1358" s="2">
        <v>5610600000</v>
      </c>
      <c r="F1358" s="2">
        <v>3579600000</v>
      </c>
      <c r="G1358" s="2">
        <v>1013100000</v>
      </c>
      <c r="H1358" t="s">
        <v>12</v>
      </c>
      <c r="I1358" s="2">
        <v>98900000</v>
      </c>
      <c r="J1358" t="s">
        <v>36</v>
      </c>
      <c r="K1358" t="s">
        <v>124</v>
      </c>
    </row>
    <row r="1359" spans="1:11" x14ac:dyDescent="0.2">
      <c r="A1359">
        <v>1412</v>
      </c>
      <c r="B1359" t="s">
        <v>476</v>
      </c>
      <c r="C1359" t="s">
        <v>16</v>
      </c>
      <c r="D1359" s="1">
        <v>42124</v>
      </c>
      <c r="E1359" s="2">
        <v>5692700000</v>
      </c>
      <c r="F1359" s="2">
        <v>3724000000</v>
      </c>
      <c r="G1359" s="2">
        <v>1085800000</v>
      </c>
      <c r="H1359" t="s">
        <v>12</v>
      </c>
      <c r="I1359" s="2">
        <v>110900000</v>
      </c>
      <c r="J1359" t="s">
        <v>36</v>
      </c>
      <c r="K1359" t="s">
        <v>124</v>
      </c>
    </row>
    <row r="1360" spans="1:11" x14ac:dyDescent="0.2">
      <c r="A1360">
        <v>1413</v>
      </c>
      <c r="B1360" t="s">
        <v>476</v>
      </c>
      <c r="C1360" t="s">
        <v>17</v>
      </c>
      <c r="D1360" s="1">
        <v>42490</v>
      </c>
      <c r="E1360" s="2">
        <v>7811200000</v>
      </c>
      <c r="F1360" s="2">
        <v>4843400000</v>
      </c>
      <c r="G1360" s="2">
        <v>1614100000</v>
      </c>
      <c r="H1360" t="s">
        <v>12</v>
      </c>
      <c r="I1360" s="2">
        <v>208400000</v>
      </c>
      <c r="J1360" t="s">
        <v>36</v>
      </c>
      <c r="K1360" t="s">
        <v>124</v>
      </c>
    </row>
    <row r="1361" spans="1:11" x14ac:dyDescent="0.2">
      <c r="A1361">
        <v>1414</v>
      </c>
      <c r="B1361" t="s">
        <v>477</v>
      </c>
      <c r="C1361" t="s">
        <v>11</v>
      </c>
      <c r="D1361" s="1">
        <v>41274</v>
      </c>
      <c r="E1361" s="2">
        <v>1290052000</v>
      </c>
      <c r="F1361" s="2">
        <v>470243000</v>
      </c>
      <c r="G1361" s="2">
        <v>120310000</v>
      </c>
      <c r="H1361" t="s">
        <v>12</v>
      </c>
      <c r="I1361" s="2">
        <v>330418000</v>
      </c>
      <c r="J1361" t="s">
        <v>52</v>
      </c>
      <c r="K1361" t="s">
        <v>478</v>
      </c>
    </row>
    <row r="1362" spans="1:11" x14ac:dyDescent="0.2">
      <c r="A1362">
        <v>1415</v>
      </c>
      <c r="B1362" t="s">
        <v>477</v>
      </c>
      <c r="C1362" t="s">
        <v>15</v>
      </c>
      <c r="D1362" s="1">
        <v>41639</v>
      </c>
      <c r="E1362" s="2">
        <v>1371065000</v>
      </c>
      <c r="F1362" s="2">
        <v>479665000</v>
      </c>
      <c r="G1362" s="2">
        <v>122128000</v>
      </c>
      <c r="H1362" t="s">
        <v>12</v>
      </c>
      <c r="I1362" s="2">
        <v>340316000</v>
      </c>
      <c r="J1362" t="s">
        <v>52</v>
      </c>
      <c r="K1362" t="s">
        <v>478</v>
      </c>
    </row>
    <row r="1363" spans="1:11" x14ac:dyDescent="0.2">
      <c r="A1363">
        <v>1416</v>
      </c>
      <c r="B1363" t="s">
        <v>477</v>
      </c>
      <c r="C1363" t="s">
        <v>16</v>
      </c>
      <c r="D1363" s="1">
        <v>42004</v>
      </c>
      <c r="E1363" s="2">
        <v>1519978000</v>
      </c>
      <c r="F1363" s="2">
        <v>500126000</v>
      </c>
      <c r="G1363" s="2">
        <v>133502000</v>
      </c>
      <c r="H1363" t="s">
        <v>12</v>
      </c>
      <c r="I1363" s="2">
        <v>393987000</v>
      </c>
      <c r="J1363" t="s">
        <v>52</v>
      </c>
      <c r="K1363" t="s">
        <v>478</v>
      </c>
    </row>
    <row r="1364" spans="1:11" x14ac:dyDescent="0.2">
      <c r="A1364">
        <v>1417</v>
      </c>
      <c r="B1364" t="s">
        <v>477</v>
      </c>
      <c r="C1364" t="s">
        <v>17</v>
      </c>
      <c r="D1364" s="1">
        <v>42369</v>
      </c>
      <c r="E1364" s="2">
        <v>1662829000</v>
      </c>
      <c r="F1364" s="2">
        <v>534326000</v>
      </c>
      <c r="G1364" s="2">
        <v>139137000</v>
      </c>
      <c r="H1364" t="s">
        <v>12</v>
      </c>
      <c r="I1364" s="2">
        <v>588235000</v>
      </c>
      <c r="J1364" t="s">
        <v>52</v>
      </c>
      <c r="K1364" t="s">
        <v>478</v>
      </c>
    </row>
    <row r="1365" spans="1:11" x14ac:dyDescent="0.2">
      <c r="A1365">
        <v>1418</v>
      </c>
      <c r="B1365" t="s">
        <v>479</v>
      </c>
      <c r="C1365" t="s">
        <v>11</v>
      </c>
      <c r="D1365" s="1">
        <v>41639</v>
      </c>
      <c r="E1365" s="2">
        <v>3237500000</v>
      </c>
      <c r="F1365" s="2">
        <v>1638900000</v>
      </c>
      <c r="G1365" s="2">
        <v>1012400000</v>
      </c>
      <c r="H1365" t="s">
        <v>12</v>
      </c>
      <c r="I1365" t="s">
        <v>12</v>
      </c>
      <c r="J1365" t="s">
        <v>19</v>
      </c>
      <c r="K1365" t="s">
        <v>480</v>
      </c>
    </row>
    <row r="1366" spans="1:11" x14ac:dyDescent="0.2">
      <c r="A1366">
        <v>1419</v>
      </c>
      <c r="B1366" t="s">
        <v>479</v>
      </c>
      <c r="C1366" t="s">
        <v>15</v>
      </c>
      <c r="D1366" s="1">
        <v>42007</v>
      </c>
      <c r="E1366" s="2">
        <v>3492600000</v>
      </c>
      <c r="F1366" s="2">
        <v>1759200000</v>
      </c>
      <c r="G1366" s="2">
        <v>1048700000</v>
      </c>
      <c r="H1366" t="s">
        <v>12</v>
      </c>
      <c r="I1366" t="s">
        <v>12</v>
      </c>
      <c r="J1366" t="s">
        <v>19</v>
      </c>
      <c r="K1366" t="s">
        <v>480</v>
      </c>
    </row>
    <row r="1367" spans="1:11" x14ac:dyDescent="0.2">
      <c r="A1367">
        <v>1420</v>
      </c>
      <c r="B1367" t="s">
        <v>479</v>
      </c>
      <c r="C1367" t="s">
        <v>16</v>
      </c>
      <c r="D1367" s="1">
        <v>42371</v>
      </c>
      <c r="E1367" s="2">
        <v>3593100000</v>
      </c>
      <c r="F1367" s="2">
        <v>1774600000</v>
      </c>
      <c r="G1367" s="2">
        <v>1053700000</v>
      </c>
      <c r="H1367" t="s">
        <v>12</v>
      </c>
      <c r="I1367" t="s">
        <v>12</v>
      </c>
      <c r="J1367" t="s">
        <v>19</v>
      </c>
      <c r="K1367" t="s">
        <v>480</v>
      </c>
    </row>
    <row r="1368" spans="1:11" x14ac:dyDescent="0.2">
      <c r="A1368">
        <v>1421</v>
      </c>
      <c r="B1368" t="s">
        <v>479</v>
      </c>
      <c r="C1368" t="s">
        <v>17</v>
      </c>
      <c r="D1368" s="1">
        <v>42735</v>
      </c>
      <c r="E1368" s="2">
        <v>3711800000</v>
      </c>
      <c r="F1368" s="2">
        <v>1803500000</v>
      </c>
      <c r="G1368" s="2">
        <v>1054100000</v>
      </c>
      <c r="H1368" t="s">
        <v>12</v>
      </c>
      <c r="I1368" t="s">
        <v>12</v>
      </c>
      <c r="J1368" t="s">
        <v>19</v>
      </c>
      <c r="K1368" t="s">
        <v>480</v>
      </c>
    </row>
    <row r="1369" spans="1:11" x14ac:dyDescent="0.2">
      <c r="A1369">
        <v>1422</v>
      </c>
      <c r="B1369" t="s">
        <v>481</v>
      </c>
      <c r="C1369" t="s">
        <v>11</v>
      </c>
      <c r="D1369" s="1">
        <v>41274</v>
      </c>
      <c r="E1369" s="2">
        <v>2307182000</v>
      </c>
      <c r="F1369" s="2">
        <v>610836000</v>
      </c>
      <c r="G1369" s="2">
        <v>655473000</v>
      </c>
      <c r="H1369" t="s">
        <v>12</v>
      </c>
      <c r="I1369" s="2">
        <v>107591000</v>
      </c>
      <c r="J1369" t="s">
        <v>19</v>
      </c>
      <c r="K1369" t="s">
        <v>204</v>
      </c>
    </row>
    <row r="1370" spans="1:11" x14ac:dyDescent="0.2">
      <c r="A1370">
        <v>1423</v>
      </c>
      <c r="B1370" t="s">
        <v>481</v>
      </c>
      <c r="C1370" t="s">
        <v>15</v>
      </c>
      <c r="D1370" s="1">
        <v>41639</v>
      </c>
      <c r="E1370" s="2">
        <v>2530809000</v>
      </c>
      <c r="F1370" s="2">
        <v>699294000</v>
      </c>
      <c r="G1370" s="2">
        <v>729055000</v>
      </c>
      <c r="H1370" t="s">
        <v>12</v>
      </c>
      <c r="I1370" s="2">
        <v>117580000</v>
      </c>
      <c r="J1370" t="s">
        <v>19</v>
      </c>
      <c r="K1370" t="s">
        <v>204</v>
      </c>
    </row>
    <row r="1371" spans="1:11" x14ac:dyDescent="0.2">
      <c r="A1371">
        <v>1424</v>
      </c>
      <c r="B1371" t="s">
        <v>481</v>
      </c>
      <c r="C1371" t="s">
        <v>16</v>
      </c>
      <c r="D1371" s="1">
        <v>42004</v>
      </c>
      <c r="E1371" s="2">
        <v>2665456000</v>
      </c>
      <c r="F1371" s="2">
        <v>778896000</v>
      </c>
      <c r="G1371" s="2">
        <v>764799000</v>
      </c>
      <c r="H1371" t="s">
        <v>12</v>
      </c>
      <c r="I1371" s="2">
        <v>128582000</v>
      </c>
      <c r="J1371" t="s">
        <v>19</v>
      </c>
      <c r="K1371" t="s">
        <v>204</v>
      </c>
    </row>
    <row r="1372" spans="1:11" x14ac:dyDescent="0.2">
      <c r="A1372">
        <v>1425</v>
      </c>
      <c r="B1372" t="s">
        <v>481</v>
      </c>
      <c r="C1372" t="s">
        <v>17</v>
      </c>
      <c r="D1372" s="1">
        <v>42369</v>
      </c>
      <c r="E1372" s="2">
        <v>3018227000</v>
      </c>
      <c r="F1372" s="2">
        <v>987357000</v>
      </c>
      <c r="G1372" s="2">
        <v>785179000</v>
      </c>
      <c r="H1372" t="s">
        <v>12</v>
      </c>
      <c r="I1372" s="2">
        <v>137596000</v>
      </c>
      <c r="J1372" t="s">
        <v>19</v>
      </c>
      <c r="K1372" t="s">
        <v>204</v>
      </c>
    </row>
    <row r="1373" spans="1:11" x14ac:dyDescent="0.2">
      <c r="A1373">
        <v>1426</v>
      </c>
      <c r="B1373" t="s">
        <v>482</v>
      </c>
      <c r="C1373" t="s">
        <v>11</v>
      </c>
      <c r="D1373" s="1">
        <v>41274</v>
      </c>
      <c r="E1373" s="2">
        <v>16537000000</v>
      </c>
      <c r="F1373" s="2">
        <v>9373000000</v>
      </c>
      <c r="G1373" s="2">
        <v>914000000</v>
      </c>
      <c r="H1373" t="s">
        <v>12</v>
      </c>
      <c r="I1373" s="2">
        <v>1787000000</v>
      </c>
      <c r="J1373" t="s">
        <v>42</v>
      </c>
      <c r="K1373" t="s">
        <v>45</v>
      </c>
    </row>
    <row r="1374" spans="1:11" x14ac:dyDescent="0.2">
      <c r="A1374">
        <v>1427</v>
      </c>
      <c r="B1374" t="s">
        <v>482</v>
      </c>
      <c r="C1374" t="s">
        <v>15</v>
      </c>
      <c r="D1374" s="1">
        <v>41639</v>
      </c>
      <c r="E1374" s="2">
        <v>17087000000</v>
      </c>
      <c r="F1374" s="2">
        <v>9817000000</v>
      </c>
      <c r="G1374" s="2">
        <v>934000000</v>
      </c>
      <c r="H1374" t="s">
        <v>12</v>
      </c>
      <c r="I1374" s="2">
        <v>1901000000</v>
      </c>
      <c r="J1374" t="s">
        <v>42</v>
      </c>
      <c r="K1374" t="s">
        <v>45</v>
      </c>
    </row>
    <row r="1375" spans="1:11" x14ac:dyDescent="0.2">
      <c r="A1375">
        <v>1428</v>
      </c>
      <c r="B1375" t="s">
        <v>482</v>
      </c>
      <c r="C1375" t="s">
        <v>16</v>
      </c>
      <c r="D1375" s="1">
        <v>42004</v>
      </c>
      <c r="E1375" s="2">
        <v>18467000000</v>
      </c>
      <c r="F1375" s="2">
        <v>11031000000</v>
      </c>
      <c r="G1375" s="2">
        <v>981000000</v>
      </c>
      <c r="H1375" t="s">
        <v>12</v>
      </c>
      <c r="I1375" s="2">
        <v>1945000000</v>
      </c>
      <c r="J1375" t="s">
        <v>42</v>
      </c>
      <c r="K1375" t="s">
        <v>45</v>
      </c>
    </row>
    <row r="1376" spans="1:11" x14ac:dyDescent="0.2">
      <c r="A1376">
        <v>1429</v>
      </c>
      <c r="B1376" t="s">
        <v>482</v>
      </c>
      <c r="C1376" t="s">
        <v>17</v>
      </c>
      <c r="D1376" s="1">
        <v>42369</v>
      </c>
      <c r="E1376" s="2">
        <v>17489000000</v>
      </c>
      <c r="F1376" s="2">
        <v>9811000000</v>
      </c>
      <c r="G1376" s="2">
        <v>997000000</v>
      </c>
      <c r="H1376" t="s">
        <v>12</v>
      </c>
      <c r="I1376" s="2">
        <v>2034000000</v>
      </c>
      <c r="J1376" t="s">
        <v>42</v>
      </c>
      <c r="K1376" t="s">
        <v>45</v>
      </c>
    </row>
    <row r="1377" spans="1:11" x14ac:dyDescent="0.2">
      <c r="A1377">
        <v>1430</v>
      </c>
      <c r="B1377" t="s">
        <v>483</v>
      </c>
      <c r="C1377" t="s">
        <v>11</v>
      </c>
      <c r="D1377" s="1">
        <v>41274</v>
      </c>
      <c r="E1377" s="2">
        <v>4256157000</v>
      </c>
      <c r="F1377" s="2">
        <v>800380000</v>
      </c>
      <c r="G1377" s="2">
        <v>376687000</v>
      </c>
      <c r="H1377" t="s">
        <v>12</v>
      </c>
      <c r="I1377" s="2">
        <v>1068382000</v>
      </c>
      <c r="J1377" t="s">
        <v>52</v>
      </c>
      <c r="K1377" t="s">
        <v>53</v>
      </c>
    </row>
    <row r="1378" spans="1:11" x14ac:dyDescent="0.2">
      <c r="A1378">
        <v>1431</v>
      </c>
      <c r="B1378" t="s">
        <v>483</v>
      </c>
      <c r="C1378" t="s">
        <v>15</v>
      </c>
      <c r="D1378" s="1">
        <v>41639</v>
      </c>
      <c r="E1378" s="2">
        <v>4543849000</v>
      </c>
      <c r="F1378" s="2">
        <v>837946000</v>
      </c>
      <c r="G1378" s="2">
        <v>402369000</v>
      </c>
      <c r="H1378" t="s">
        <v>12</v>
      </c>
      <c r="I1378" s="2">
        <v>1107700000</v>
      </c>
      <c r="J1378" t="s">
        <v>52</v>
      </c>
      <c r="K1378" t="s">
        <v>53</v>
      </c>
    </row>
    <row r="1379" spans="1:11" x14ac:dyDescent="0.2">
      <c r="A1379">
        <v>1432</v>
      </c>
      <c r="B1379" t="s">
        <v>483</v>
      </c>
      <c r="C1379" t="s">
        <v>16</v>
      </c>
      <c r="D1379" s="1">
        <v>42004</v>
      </c>
      <c r="E1379" s="2">
        <v>4870818000</v>
      </c>
      <c r="F1379" s="2">
        <v>882803000</v>
      </c>
      <c r="G1379" s="2">
        <v>446845000</v>
      </c>
      <c r="H1379" t="s">
        <v>12</v>
      </c>
      <c r="I1379" s="2">
        <v>1143827000</v>
      </c>
      <c r="J1379" t="s">
        <v>52</v>
      </c>
      <c r="K1379" t="s">
        <v>53</v>
      </c>
    </row>
    <row r="1380" spans="1:11" x14ac:dyDescent="0.2">
      <c r="A1380">
        <v>1433</v>
      </c>
      <c r="B1380" t="s">
        <v>483</v>
      </c>
      <c r="C1380" t="s">
        <v>17</v>
      </c>
      <c r="D1380" s="1">
        <v>42369</v>
      </c>
      <c r="E1380" s="2">
        <v>5266103000</v>
      </c>
      <c r="F1380" s="2">
        <v>960192000</v>
      </c>
      <c r="G1380" s="2">
        <v>452835000</v>
      </c>
      <c r="H1380" t="s">
        <v>12</v>
      </c>
      <c r="I1380" s="2">
        <v>1177568000</v>
      </c>
      <c r="J1380" t="s">
        <v>52</v>
      </c>
      <c r="K1380" t="s">
        <v>53</v>
      </c>
    </row>
    <row r="1381" spans="1:11" x14ac:dyDescent="0.2">
      <c r="A1381">
        <v>1438</v>
      </c>
      <c r="B1381" t="s">
        <v>484</v>
      </c>
      <c r="C1381" t="s">
        <v>11</v>
      </c>
      <c r="D1381" s="1">
        <v>41307</v>
      </c>
      <c r="E1381" s="2">
        <v>24380510000</v>
      </c>
      <c r="F1381" s="2">
        <v>17889249000</v>
      </c>
      <c r="G1381" s="2">
        <v>4884284000</v>
      </c>
      <c r="H1381" t="s">
        <v>12</v>
      </c>
      <c r="I1381" s="2">
        <v>78900000</v>
      </c>
      <c r="J1381" t="s">
        <v>19</v>
      </c>
      <c r="K1381" t="s">
        <v>79</v>
      </c>
    </row>
    <row r="1382" spans="1:11" x14ac:dyDescent="0.2">
      <c r="A1382">
        <v>1439</v>
      </c>
      <c r="B1382" t="s">
        <v>484</v>
      </c>
      <c r="C1382" t="s">
        <v>15</v>
      </c>
      <c r="D1382" s="1">
        <v>41671</v>
      </c>
      <c r="E1382" s="2">
        <v>23114000000</v>
      </c>
      <c r="F1382" s="2">
        <v>17082000000</v>
      </c>
      <c r="G1382" s="2">
        <v>4735000000</v>
      </c>
      <c r="H1382" t="s">
        <v>12</v>
      </c>
      <c r="I1382" s="2">
        <v>55000000</v>
      </c>
      <c r="J1382" t="s">
        <v>19</v>
      </c>
      <c r="K1382" t="s">
        <v>79</v>
      </c>
    </row>
    <row r="1383" spans="1:11" x14ac:dyDescent="0.2">
      <c r="A1383">
        <v>1440</v>
      </c>
      <c r="B1383" t="s">
        <v>484</v>
      </c>
      <c r="C1383" t="s">
        <v>16</v>
      </c>
      <c r="D1383" s="1">
        <v>42035</v>
      </c>
      <c r="E1383" s="2">
        <v>22492000000</v>
      </c>
      <c r="F1383" s="2">
        <v>16691000000</v>
      </c>
      <c r="G1383" s="2">
        <v>4816000000</v>
      </c>
      <c r="H1383" t="s">
        <v>12</v>
      </c>
      <c r="I1383" s="2">
        <v>62000000</v>
      </c>
      <c r="J1383" t="s">
        <v>19</v>
      </c>
      <c r="K1383" t="s">
        <v>79</v>
      </c>
    </row>
    <row r="1384" spans="1:11" x14ac:dyDescent="0.2">
      <c r="A1384">
        <v>1441</v>
      </c>
      <c r="B1384" t="s">
        <v>484</v>
      </c>
      <c r="C1384" t="s">
        <v>17</v>
      </c>
      <c r="D1384" s="1">
        <v>42399</v>
      </c>
      <c r="E1384" s="2">
        <v>21059000000</v>
      </c>
      <c r="F1384" s="2">
        <v>15545000000</v>
      </c>
      <c r="G1384" s="2">
        <v>4600000000</v>
      </c>
      <c r="H1384" t="s">
        <v>12</v>
      </c>
      <c r="I1384" s="2">
        <v>67000000</v>
      </c>
      <c r="J1384" t="s">
        <v>19</v>
      </c>
      <c r="K1384" t="s">
        <v>79</v>
      </c>
    </row>
    <row r="1385" spans="1:11" x14ac:dyDescent="0.2">
      <c r="A1385">
        <v>1442</v>
      </c>
      <c r="B1385" t="s">
        <v>485</v>
      </c>
      <c r="C1385" t="s">
        <v>11</v>
      </c>
      <c r="D1385" s="1">
        <v>41274</v>
      </c>
      <c r="E1385" s="2">
        <v>1913149000</v>
      </c>
      <c r="F1385" s="2">
        <v>1055844000</v>
      </c>
      <c r="G1385" s="2">
        <v>356817000</v>
      </c>
      <c r="H1385" t="s">
        <v>12</v>
      </c>
      <c r="I1385" s="2">
        <v>31652000</v>
      </c>
      <c r="J1385" t="s">
        <v>13</v>
      </c>
      <c r="K1385" t="s">
        <v>164</v>
      </c>
    </row>
    <row r="1386" spans="1:11" x14ac:dyDescent="0.2">
      <c r="A1386">
        <v>1443</v>
      </c>
      <c r="B1386" t="s">
        <v>485</v>
      </c>
      <c r="C1386" t="s">
        <v>15</v>
      </c>
      <c r="D1386" s="1">
        <v>41639</v>
      </c>
      <c r="E1386" s="2">
        <v>2142807000</v>
      </c>
      <c r="F1386" s="2">
        <v>1178173000</v>
      </c>
      <c r="G1386" s="2">
        <v>390610000</v>
      </c>
      <c r="H1386" t="s">
        <v>12</v>
      </c>
      <c r="I1386" s="2">
        <v>38405000</v>
      </c>
      <c r="J1386" t="s">
        <v>13</v>
      </c>
      <c r="K1386" t="s">
        <v>164</v>
      </c>
    </row>
    <row r="1387" spans="1:11" x14ac:dyDescent="0.2">
      <c r="A1387">
        <v>1444</v>
      </c>
      <c r="B1387" t="s">
        <v>485</v>
      </c>
      <c r="C1387" t="s">
        <v>16</v>
      </c>
      <c r="D1387" s="1">
        <v>42004</v>
      </c>
      <c r="E1387" s="2">
        <v>2555601000</v>
      </c>
      <c r="F1387" s="2">
        <v>1461190000</v>
      </c>
      <c r="G1387" s="2">
        <v>489937000</v>
      </c>
      <c r="H1387" t="s">
        <v>12</v>
      </c>
      <c r="I1387" s="2">
        <v>48138000</v>
      </c>
      <c r="J1387" t="s">
        <v>13</v>
      </c>
      <c r="K1387" t="s">
        <v>164</v>
      </c>
    </row>
    <row r="1388" spans="1:11" x14ac:dyDescent="0.2">
      <c r="A1388">
        <v>1445</v>
      </c>
      <c r="B1388" t="s">
        <v>485</v>
      </c>
      <c r="C1388" t="s">
        <v>17</v>
      </c>
      <c r="D1388" s="1">
        <v>42369</v>
      </c>
      <c r="E1388" s="2">
        <v>2985908000</v>
      </c>
      <c r="F1388" s="2">
        <v>1719723000</v>
      </c>
      <c r="G1388" s="2">
        <v>712803000</v>
      </c>
      <c r="H1388" t="s">
        <v>12</v>
      </c>
      <c r="I1388" s="2">
        <v>65770000</v>
      </c>
      <c r="J1388" t="s">
        <v>13</v>
      </c>
      <c r="K1388" t="s">
        <v>164</v>
      </c>
    </row>
    <row r="1389" spans="1:11" x14ac:dyDescent="0.2">
      <c r="A1389">
        <v>1446</v>
      </c>
      <c r="B1389" t="s">
        <v>486</v>
      </c>
      <c r="C1389" t="s">
        <v>11</v>
      </c>
      <c r="D1389" s="1">
        <v>41274</v>
      </c>
      <c r="E1389" s="2">
        <v>9647000000</v>
      </c>
      <c r="F1389" s="2">
        <v>6646000000</v>
      </c>
      <c r="G1389" s="2">
        <v>359000000</v>
      </c>
      <c r="H1389" t="s">
        <v>12</v>
      </c>
      <c r="I1389" s="2">
        <v>1090000000</v>
      </c>
      <c r="J1389" t="s">
        <v>42</v>
      </c>
      <c r="K1389" t="s">
        <v>43</v>
      </c>
    </row>
    <row r="1390" spans="1:11" x14ac:dyDescent="0.2">
      <c r="A1390">
        <v>1447</v>
      </c>
      <c r="B1390" t="s">
        <v>486</v>
      </c>
      <c r="C1390" t="s">
        <v>15</v>
      </c>
      <c r="D1390" s="1">
        <v>41639</v>
      </c>
      <c r="E1390" s="2">
        <v>10557000000</v>
      </c>
      <c r="F1390" s="2">
        <v>7186000000</v>
      </c>
      <c r="G1390" s="2">
        <v>574000000</v>
      </c>
      <c r="H1390" t="s">
        <v>12</v>
      </c>
      <c r="I1390" s="2">
        <v>1113000000</v>
      </c>
      <c r="J1390" t="s">
        <v>42</v>
      </c>
      <c r="K1390" t="s">
        <v>43</v>
      </c>
    </row>
    <row r="1391" spans="1:11" x14ac:dyDescent="0.2">
      <c r="A1391">
        <v>1448</v>
      </c>
      <c r="B1391" t="s">
        <v>486</v>
      </c>
      <c r="C1391" t="s">
        <v>16</v>
      </c>
      <c r="D1391" s="1">
        <v>42004</v>
      </c>
      <c r="E1391" s="2">
        <v>11035000000</v>
      </c>
      <c r="F1391" s="2">
        <v>7689000000</v>
      </c>
      <c r="G1391" s="2">
        <v>414000000</v>
      </c>
      <c r="H1391" t="s">
        <v>12</v>
      </c>
      <c r="I1391" s="2">
        <v>1156000000</v>
      </c>
      <c r="J1391" t="s">
        <v>42</v>
      </c>
      <c r="K1391" t="s">
        <v>43</v>
      </c>
    </row>
    <row r="1392" spans="1:11" x14ac:dyDescent="0.2">
      <c r="A1392">
        <v>1449</v>
      </c>
      <c r="B1392" t="s">
        <v>486</v>
      </c>
      <c r="C1392" t="s">
        <v>17</v>
      </c>
      <c r="D1392" s="1">
        <v>42369</v>
      </c>
      <c r="E1392" s="2">
        <v>10231000000</v>
      </c>
      <c r="F1392" s="2">
        <v>6648000000</v>
      </c>
      <c r="G1392" s="2">
        <v>397000000</v>
      </c>
      <c r="H1392" t="s">
        <v>12</v>
      </c>
      <c r="I1392" s="2">
        <v>1250000000</v>
      </c>
      <c r="J1392" t="s">
        <v>42</v>
      </c>
      <c r="K1392" t="s">
        <v>43</v>
      </c>
    </row>
    <row r="1393" spans="1:11" x14ac:dyDescent="0.2">
      <c r="A1393">
        <v>1450</v>
      </c>
      <c r="B1393" t="s">
        <v>487</v>
      </c>
      <c r="C1393" t="s">
        <v>11</v>
      </c>
      <c r="D1393" s="1">
        <v>41274</v>
      </c>
      <c r="E1393" s="2">
        <v>11240000000</v>
      </c>
      <c r="F1393" s="2">
        <v>429000000</v>
      </c>
      <c r="G1393" s="2">
        <v>6073000000</v>
      </c>
      <c r="H1393" t="s">
        <v>12</v>
      </c>
      <c r="I1393" s="2">
        <v>1441000000</v>
      </c>
      <c r="J1393" t="s">
        <v>47</v>
      </c>
      <c r="K1393" t="s">
        <v>105</v>
      </c>
    </row>
    <row r="1394" spans="1:11" x14ac:dyDescent="0.2">
      <c r="A1394">
        <v>1451</v>
      </c>
      <c r="B1394" t="s">
        <v>487</v>
      </c>
      <c r="C1394" t="s">
        <v>15</v>
      </c>
      <c r="D1394" s="1">
        <v>41639</v>
      </c>
      <c r="E1394" s="2">
        <v>8602000000</v>
      </c>
      <c r="F1394" s="2">
        <v>291000000</v>
      </c>
      <c r="G1394" s="2">
        <v>5808000000</v>
      </c>
      <c r="H1394" t="s">
        <v>12</v>
      </c>
      <c r="I1394" s="2">
        <v>576000000</v>
      </c>
      <c r="J1394" t="s">
        <v>47</v>
      </c>
      <c r="K1394" t="s">
        <v>105</v>
      </c>
    </row>
    <row r="1395" spans="1:11" x14ac:dyDescent="0.2">
      <c r="A1395">
        <v>1452</v>
      </c>
      <c r="B1395" t="s">
        <v>487</v>
      </c>
      <c r="C1395" t="s">
        <v>16</v>
      </c>
      <c r="D1395" s="1">
        <v>42004</v>
      </c>
      <c r="E1395" s="2">
        <v>8707000000</v>
      </c>
      <c r="F1395" s="2">
        <v>235000000</v>
      </c>
      <c r="G1395" s="2">
        <v>5518000000</v>
      </c>
      <c r="H1395" t="s">
        <v>12</v>
      </c>
      <c r="I1395" s="2">
        <v>367000000</v>
      </c>
      <c r="J1395" t="s">
        <v>47</v>
      </c>
      <c r="K1395" t="s">
        <v>105</v>
      </c>
    </row>
    <row r="1396" spans="1:11" x14ac:dyDescent="0.2">
      <c r="A1396">
        <v>1453</v>
      </c>
      <c r="B1396" t="s">
        <v>487</v>
      </c>
      <c r="C1396" t="s">
        <v>17</v>
      </c>
      <c r="D1396" s="1">
        <v>42369</v>
      </c>
      <c r="E1396" s="2">
        <v>8533000000</v>
      </c>
      <c r="F1396" s="2">
        <v>219000000</v>
      </c>
      <c r="G1396" s="2">
        <v>5120000000</v>
      </c>
      <c r="H1396" t="s">
        <v>12</v>
      </c>
      <c r="I1396" s="2">
        <v>205000000</v>
      </c>
      <c r="J1396" t="s">
        <v>47</v>
      </c>
      <c r="K1396" t="s">
        <v>105</v>
      </c>
    </row>
    <row r="1397" spans="1:11" x14ac:dyDescent="0.2">
      <c r="A1397">
        <v>1458</v>
      </c>
      <c r="B1397" t="s">
        <v>488</v>
      </c>
      <c r="C1397" t="s">
        <v>11</v>
      </c>
      <c r="D1397" s="1">
        <v>41453</v>
      </c>
      <c r="E1397" s="2">
        <v>14351000000</v>
      </c>
      <c r="F1397" s="2">
        <v>10411000000</v>
      </c>
      <c r="G1397" s="2">
        <v>635000000</v>
      </c>
      <c r="H1397" s="2">
        <v>1133000000</v>
      </c>
      <c r="I1397" s="2">
        <v>79000000</v>
      </c>
      <c r="J1397" t="s">
        <v>22</v>
      </c>
      <c r="K1397" t="s">
        <v>489</v>
      </c>
    </row>
    <row r="1398" spans="1:11" x14ac:dyDescent="0.2">
      <c r="A1398">
        <v>1459</v>
      </c>
      <c r="B1398" t="s">
        <v>488</v>
      </c>
      <c r="C1398" t="s">
        <v>15</v>
      </c>
      <c r="D1398" s="1">
        <v>41817</v>
      </c>
      <c r="E1398" s="2">
        <v>13724000000</v>
      </c>
      <c r="F1398" s="2">
        <v>9878000000</v>
      </c>
      <c r="G1398" s="2">
        <v>722000000</v>
      </c>
      <c r="H1398" s="2">
        <v>1226000000</v>
      </c>
      <c r="I1398" s="2">
        <v>98000000</v>
      </c>
      <c r="J1398" t="s">
        <v>22</v>
      </c>
      <c r="K1398" t="s">
        <v>489</v>
      </c>
    </row>
    <row r="1399" spans="1:11" x14ac:dyDescent="0.2">
      <c r="A1399">
        <v>1460</v>
      </c>
      <c r="B1399" t="s">
        <v>488</v>
      </c>
      <c r="C1399" t="s">
        <v>16</v>
      </c>
      <c r="D1399" s="1">
        <v>42188</v>
      </c>
      <c r="E1399" s="2">
        <v>13739000000</v>
      </c>
      <c r="F1399" s="2">
        <v>9930000000</v>
      </c>
      <c r="G1399" s="2">
        <v>237000000</v>
      </c>
      <c r="H1399" s="2">
        <v>1353000000</v>
      </c>
      <c r="I1399" s="2">
        <v>129000000</v>
      </c>
      <c r="J1399" t="s">
        <v>22</v>
      </c>
      <c r="K1399" t="s">
        <v>489</v>
      </c>
    </row>
    <row r="1400" spans="1:11" x14ac:dyDescent="0.2">
      <c r="A1400">
        <v>1461</v>
      </c>
      <c r="B1400" t="s">
        <v>488</v>
      </c>
      <c r="C1400" t="s">
        <v>17</v>
      </c>
      <c r="D1400" s="1">
        <v>42552</v>
      </c>
      <c r="E1400" s="2">
        <v>11160000000</v>
      </c>
      <c r="F1400" s="2">
        <v>8545000000</v>
      </c>
      <c r="G1400" s="2">
        <v>635000000</v>
      </c>
      <c r="H1400" s="2">
        <v>1237000000</v>
      </c>
      <c r="I1400" s="2">
        <v>123000000</v>
      </c>
      <c r="J1400" t="s">
        <v>22</v>
      </c>
      <c r="K1400" t="s">
        <v>489</v>
      </c>
    </row>
    <row r="1401" spans="1:11" x14ac:dyDescent="0.2">
      <c r="A1401">
        <v>1462</v>
      </c>
      <c r="B1401" t="s">
        <v>490</v>
      </c>
      <c r="C1401" t="s">
        <v>11</v>
      </c>
      <c r="D1401" s="1">
        <v>41333</v>
      </c>
      <c r="E1401" s="2">
        <v>2796100000</v>
      </c>
      <c r="F1401" s="2">
        <v>1687800000</v>
      </c>
      <c r="G1401" s="2">
        <v>585400000</v>
      </c>
      <c r="H1401" t="s">
        <v>12</v>
      </c>
      <c r="I1401" t="s">
        <v>12</v>
      </c>
      <c r="J1401" t="s">
        <v>36</v>
      </c>
      <c r="K1401" t="s">
        <v>491</v>
      </c>
    </row>
    <row r="1402" spans="1:11" x14ac:dyDescent="0.2">
      <c r="A1402">
        <v>1463</v>
      </c>
      <c r="B1402" t="s">
        <v>490</v>
      </c>
      <c r="C1402" t="s">
        <v>15</v>
      </c>
      <c r="D1402" s="1">
        <v>41698</v>
      </c>
      <c r="E1402" s="2">
        <v>4867700000</v>
      </c>
      <c r="F1402" s="2">
        <v>2876000000</v>
      </c>
      <c r="G1402" s="2">
        <v>895100000</v>
      </c>
      <c r="H1402" t="s">
        <v>12</v>
      </c>
      <c r="I1402" t="s">
        <v>12</v>
      </c>
      <c r="J1402" t="s">
        <v>36</v>
      </c>
      <c r="K1402" t="s">
        <v>491</v>
      </c>
    </row>
    <row r="1403" spans="1:11" x14ac:dyDescent="0.2">
      <c r="A1403">
        <v>1464</v>
      </c>
      <c r="B1403" t="s">
        <v>490</v>
      </c>
      <c r="C1403" t="s">
        <v>16</v>
      </c>
      <c r="D1403" s="1">
        <v>42063</v>
      </c>
      <c r="E1403" s="2">
        <v>6028000000</v>
      </c>
      <c r="F1403" s="2">
        <v>3449400000</v>
      </c>
      <c r="G1403" s="2">
        <v>1078400000</v>
      </c>
      <c r="H1403" t="s">
        <v>12</v>
      </c>
      <c r="I1403" t="s">
        <v>12</v>
      </c>
      <c r="J1403" t="s">
        <v>36</v>
      </c>
      <c r="K1403" t="s">
        <v>491</v>
      </c>
    </row>
    <row r="1404" spans="1:11" x14ac:dyDescent="0.2">
      <c r="A1404">
        <v>1465</v>
      </c>
      <c r="B1404" t="s">
        <v>490</v>
      </c>
      <c r="C1404" t="s">
        <v>17</v>
      </c>
      <c r="D1404" s="1">
        <v>42429</v>
      </c>
      <c r="E1404" s="2">
        <v>6548400000</v>
      </c>
      <c r="F1404" s="2">
        <v>3606100000</v>
      </c>
      <c r="G1404" s="2">
        <v>1177200000</v>
      </c>
      <c r="H1404" t="s">
        <v>12</v>
      </c>
      <c r="I1404" t="s">
        <v>12</v>
      </c>
      <c r="J1404" t="s">
        <v>36</v>
      </c>
      <c r="K1404" t="s">
        <v>491</v>
      </c>
    </row>
    <row r="1405" spans="1:11" x14ac:dyDescent="0.2">
      <c r="A1405">
        <v>1466</v>
      </c>
      <c r="B1405" t="s">
        <v>492</v>
      </c>
      <c r="C1405" t="s">
        <v>11</v>
      </c>
      <c r="D1405" s="1">
        <v>41636</v>
      </c>
      <c r="E1405" s="2">
        <v>10889500000</v>
      </c>
      <c r="F1405" s="2">
        <v>6985800000</v>
      </c>
      <c r="G1405" s="2">
        <v>2960300000</v>
      </c>
      <c r="H1405" t="s">
        <v>12</v>
      </c>
      <c r="I1405" t="s">
        <v>12</v>
      </c>
      <c r="J1405" t="s">
        <v>19</v>
      </c>
      <c r="K1405" t="s">
        <v>480</v>
      </c>
    </row>
    <row r="1406" spans="1:11" x14ac:dyDescent="0.2">
      <c r="A1406">
        <v>1467</v>
      </c>
      <c r="B1406" t="s">
        <v>492</v>
      </c>
      <c r="C1406" t="s">
        <v>15</v>
      </c>
      <c r="D1406" s="1">
        <v>42007</v>
      </c>
      <c r="E1406" s="2">
        <v>11338600000</v>
      </c>
      <c r="F1406" s="2">
        <v>7235900000</v>
      </c>
      <c r="G1406" s="2">
        <v>2814600000</v>
      </c>
      <c r="H1406" t="s">
        <v>12</v>
      </c>
      <c r="I1406" t="s">
        <v>12</v>
      </c>
      <c r="J1406" t="s">
        <v>19</v>
      </c>
      <c r="K1406" t="s">
        <v>480</v>
      </c>
    </row>
    <row r="1407" spans="1:11" x14ac:dyDescent="0.2">
      <c r="A1407">
        <v>1468</v>
      </c>
      <c r="B1407" t="s">
        <v>492</v>
      </c>
      <c r="C1407" t="s">
        <v>16</v>
      </c>
      <c r="D1407" s="1">
        <v>42371</v>
      </c>
      <c r="E1407" s="2">
        <v>11171800000</v>
      </c>
      <c r="F1407" s="2">
        <v>7099800000</v>
      </c>
      <c r="G1407" s="2">
        <v>2681100000</v>
      </c>
      <c r="H1407" t="s">
        <v>12</v>
      </c>
      <c r="I1407" t="s">
        <v>12</v>
      </c>
      <c r="J1407" t="s">
        <v>19</v>
      </c>
      <c r="K1407" t="s">
        <v>480</v>
      </c>
    </row>
    <row r="1408" spans="1:11" x14ac:dyDescent="0.2">
      <c r="A1408">
        <v>1469</v>
      </c>
      <c r="B1408" t="s">
        <v>492</v>
      </c>
      <c r="C1408" t="s">
        <v>17</v>
      </c>
      <c r="D1408" s="1">
        <v>42735</v>
      </c>
      <c r="E1408" s="2">
        <v>11406900000</v>
      </c>
      <c r="F1408" s="2">
        <v>7139700000</v>
      </c>
      <c r="G1408" s="2">
        <v>2798900000</v>
      </c>
      <c r="H1408" t="s">
        <v>12</v>
      </c>
      <c r="I1408" t="s">
        <v>12</v>
      </c>
      <c r="J1408" t="s">
        <v>19</v>
      </c>
      <c r="K1408" t="s">
        <v>480</v>
      </c>
    </row>
    <row r="1409" spans="1:11" x14ac:dyDescent="0.2">
      <c r="A1409">
        <v>1470</v>
      </c>
      <c r="B1409" t="s">
        <v>493</v>
      </c>
      <c r="C1409" t="s">
        <v>11</v>
      </c>
      <c r="D1409" s="1">
        <v>41544</v>
      </c>
      <c r="E1409" s="2">
        <v>1792000000</v>
      </c>
      <c r="F1409" s="2">
        <v>1025400000</v>
      </c>
      <c r="G1409" s="2">
        <v>159700000</v>
      </c>
      <c r="H1409" s="2">
        <v>226300000</v>
      </c>
      <c r="I1409" s="2">
        <v>29100000</v>
      </c>
      <c r="J1409" t="s">
        <v>22</v>
      </c>
      <c r="K1409" t="s">
        <v>34</v>
      </c>
    </row>
    <row r="1410" spans="1:11" x14ac:dyDescent="0.2">
      <c r="A1410">
        <v>1471</v>
      </c>
      <c r="B1410" t="s">
        <v>493</v>
      </c>
      <c r="C1410" t="s">
        <v>15</v>
      </c>
      <c r="D1410" s="1">
        <v>41915</v>
      </c>
      <c r="E1410" s="2">
        <v>2291500000</v>
      </c>
      <c r="F1410" s="2">
        <v>1268800000</v>
      </c>
      <c r="G1410" s="2">
        <v>179100000</v>
      </c>
      <c r="H1410" s="2">
        <v>252200000</v>
      </c>
      <c r="I1410" s="2">
        <v>25900000</v>
      </c>
      <c r="J1410" t="s">
        <v>22</v>
      </c>
      <c r="K1410" t="s">
        <v>34</v>
      </c>
    </row>
    <row r="1411" spans="1:11" x14ac:dyDescent="0.2">
      <c r="A1411">
        <v>1472</v>
      </c>
      <c r="B1411" t="s">
        <v>493</v>
      </c>
      <c r="C1411" t="s">
        <v>16</v>
      </c>
      <c r="D1411" s="1">
        <v>42279</v>
      </c>
      <c r="E1411" s="2">
        <v>3258400000</v>
      </c>
      <c r="F1411" s="2">
        <v>1703900000</v>
      </c>
      <c r="G1411" s="2">
        <v>191300000</v>
      </c>
      <c r="H1411" s="2">
        <v>303200000</v>
      </c>
      <c r="I1411" s="2">
        <v>33500000</v>
      </c>
      <c r="J1411" t="s">
        <v>22</v>
      </c>
      <c r="K1411" t="s">
        <v>34</v>
      </c>
    </row>
    <row r="1412" spans="1:11" x14ac:dyDescent="0.2">
      <c r="A1412">
        <v>1473</v>
      </c>
      <c r="B1412" t="s">
        <v>493</v>
      </c>
      <c r="C1412" t="s">
        <v>17</v>
      </c>
      <c r="D1412" s="1">
        <v>42643</v>
      </c>
      <c r="E1412" s="2">
        <v>3289000000</v>
      </c>
      <c r="F1412" s="2">
        <v>1623800000</v>
      </c>
      <c r="G1412" s="2">
        <v>195900000</v>
      </c>
      <c r="H1412" s="2">
        <v>312400000</v>
      </c>
      <c r="I1412" s="2">
        <v>33400000</v>
      </c>
      <c r="J1412" t="s">
        <v>22</v>
      </c>
      <c r="K1412" t="s">
        <v>34</v>
      </c>
    </row>
    <row r="1413" spans="1:11" x14ac:dyDescent="0.2">
      <c r="A1413">
        <v>1474</v>
      </c>
      <c r="B1413" t="s">
        <v>494</v>
      </c>
      <c r="C1413" t="s">
        <v>11</v>
      </c>
      <c r="D1413" s="1">
        <v>41274</v>
      </c>
      <c r="E1413" s="2">
        <v>2730000000</v>
      </c>
      <c r="F1413" s="2">
        <v>245000000</v>
      </c>
      <c r="G1413" s="2">
        <v>835000000</v>
      </c>
      <c r="H1413" t="s">
        <v>12</v>
      </c>
      <c r="I1413" s="2">
        <v>811000000</v>
      </c>
      <c r="J1413" t="s">
        <v>83</v>
      </c>
      <c r="K1413" t="s">
        <v>84</v>
      </c>
    </row>
    <row r="1414" spans="1:11" x14ac:dyDescent="0.2">
      <c r="A1414">
        <v>1475</v>
      </c>
      <c r="B1414" t="s">
        <v>494</v>
      </c>
      <c r="C1414" t="s">
        <v>15</v>
      </c>
      <c r="D1414" s="1">
        <v>41639</v>
      </c>
      <c r="E1414" s="2">
        <v>3371000000</v>
      </c>
      <c r="F1414" s="2">
        <v>328000000</v>
      </c>
      <c r="G1414" s="2">
        <v>1052000000</v>
      </c>
      <c r="H1414" t="s">
        <v>12</v>
      </c>
      <c r="I1414" s="2">
        <v>787000000</v>
      </c>
      <c r="J1414" t="s">
        <v>83</v>
      </c>
      <c r="K1414" t="s">
        <v>84</v>
      </c>
    </row>
    <row r="1415" spans="1:11" x14ac:dyDescent="0.2">
      <c r="A1415">
        <v>1476</v>
      </c>
      <c r="B1415" t="s">
        <v>494</v>
      </c>
      <c r="C1415" t="s">
        <v>16</v>
      </c>
      <c r="D1415" s="1">
        <v>42004</v>
      </c>
      <c r="E1415" s="2">
        <v>4038000000</v>
      </c>
      <c r="F1415" s="2">
        <v>427000000</v>
      </c>
      <c r="G1415" s="2">
        <v>1296000000</v>
      </c>
      <c r="H1415" t="s">
        <v>12</v>
      </c>
      <c r="I1415" s="2">
        <v>942000000</v>
      </c>
      <c r="J1415" t="s">
        <v>83</v>
      </c>
      <c r="K1415" t="s">
        <v>84</v>
      </c>
    </row>
    <row r="1416" spans="1:11" x14ac:dyDescent="0.2">
      <c r="A1416">
        <v>1477</v>
      </c>
      <c r="B1416" t="s">
        <v>494</v>
      </c>
      <c r="C1416" t="s">
        <v>17</v>
      </c>
      <c r="D1416" s="1">
        <v>42369</v>
      </c>
      <c r="E1416" s="2">
        <v>3133000000</v>
      </c>
      <c r="F1416" s="2">
        <v>689000000</v>
      </c>
      <c r="G1416" s="2">
        <v>1208000000</v>
      </c>
      <c r="H1416" t="s">
        <v>12</v>
      </c>
      <c r="I1416" s="2">
        <v>1091000000</v>
      </c>
      <c r="J1416" t="s">
        <v>83</v>
      </c>
      <c r="K1416" t="s">
        <v>84</v>
      </c>
    </row>
    <row r="1417" spans="1:11" x14ac:dyDescent="0.2">
      <c r="A1417">
        <v>1478</v>
      </c>
      <c r="B1417" t="s">
        <v>495</v>
      </c>
      <c r="C1417" t="s">
        <v>11</v>
      </c>
      <c r="D1417" s="1">
        <v>41274</v>
      </c>
      <c r="E1417" s="2">
        <v>10793000000</v>
      </c>
      <c r="F1417" s="2">
        <v>362000000</v>
      </c>
      <c r="G1417" s="2">
        <v>2123000000</v>
      </c>
      <c r="H1417" t="s">
        <v>12</v>
      </c>
      <c r="I1417" s="2">
        <v>4549000000</v>
      </c>
      <c r="J1417" t="s">
        <v>47</v>
      </c>
      <c r="K1417" t="s">
        <v>100</v>
      </c>
    </row>
    <row r="1418" spans="1:11" x14ac:dyDescent="0.2">
      <c r="A1418">
        <v>1479</v>
      </c>
      <c r="B1418" t="s">
        <v>495</v>
      </c>
      <c r="C1418" t="s">
        <v>15</v>
      </c>
      <c r="D1418" s="1">
        <v>41639</v>
      </c>
      <c r="E1418" s="2">
        <v>11813000000</v>
      </c>
      <c r="F1418" s="2">
        <v>374000000</v>
      </c>
      <c r="G1418" s="2">
        <v>2484000000</v>
      </c>
      <c r="H1418" t="s">
        <v>12</v>
      </c>
      <c r="I1418" s="2">
        <v>5445000000</v>
      </c>
      <c r="J1418" t="s">
        <v>47</v>
      </c>
      <c r="K1418" t="s">
        <v>100</v>
      </c>
    </row>
    <row r="1419" spans="1:11" x14ac:dyDescent="0.2">
      <c r="A1419">
        <v>1480</v>
      </c>
      <c r="B1419" t="s">
        <v>495</v>
      </c>
      <c r="C1419" t="s">
        <v>16</v>
      </c>
      <c r="D1419" s="1">
        <v>42004</v>
      </c>
      <c r="E1419" s="2">
        <v>12727000000</v>
      </c>
      <c r="F1419" s="2">
        <v>470000000</v>
      </c>
      <c r="G1419" s="2">
        <v>2927000000</v>
      </c>
      <c r="H1419" t="s">
        <v>12</v>
      </c>
      <c r="I1419" s="2">
        <v>5492000000</v>
      </c>
      <c r="J1419" t="s">
        <v>47</v>
      </c>
      <c r="K1419" t="s">
        <v>100</v>
      </c>
    </row>
    <row r="1420" spans="1:11" x14ac:dyDescent="0.2">
      <c r="A1420">
        <v>1481</v>
      </c>
      <c r="B1420" t="s">
        <v>495</v>
      </c>
      <c r="C1420" t="s">
        <v>17</v>
      </c>
      <c r="D1420" s="1">
        <v>42369</v>
      </c>
      <c r="E1420" s="2">
        <v>13620000000</v>
      </c>
      <c r="F1420" s="2">
        <v>607000000</v>
      </c>
      <c r="G1420" s="2">
        <v>3264000000</v>
      </c>
      <c r="H1420" t="s">
        <v>12</v>
      </c>
      <c r="I1420" s="2">
        <v>5690000000</v>
      </c>
      <c r="J1420" t="s">
        <v>47</v>
      </c>
      <c r="K1420" t="s">
        <v>100</v>
      </c>
    </row>
    <row r="1421" spans="1:11" x14ac:dyDescent="0.2">
      <c r="A1421">
        <v>1482</v>
      </c>
      <c r="B1421" t="s">
        <v>496</v>
      </c>
      <c r="C1421" t="s">
        <v>11</v>
      </c>
      <c r="D1421" s="1">
        <v>41639</v>
      </c>
      <c r="E1421" s="2">
        <v>9021000000</v>
      </c>
      <c r="F1421" s="2">
        <v>3002000000</v>
      </c>
      <c r="G1421" s="2">
        <v>4089000000</v>
      </c>
      <c r="H1421" s="2">
        <v>536000000</v>
      </c>
      <c r="I1421" s="2">
        <v>138000000</v>
      </c>
      <c r="J1421" t="s">
        <v>25</v>
      </c>
      <c r="K1421" t="s">
        <v>30</v>
      </c>
    </row>
    <row r="1422" spans="1:11" x14ac:dyDescent="0.2">
      <c r="A1422">
        <v>1483</v>
      </c>
      <c r="B1422" t="s">
        <v>496</v>
      </c>
      <c r="C1422" t="s">
        <v>15</v>
      </c>
      <c r="D1422" s="1">
        <v>42004</v>
      </c>
      <c r="E1422" s="2">
        <v>9675000000</v>
      </c>
      <c r="F1422" s="2">
        <v>3319000000</v>
      </c>
      <c r="G1422" s="2">
        <v>4308000000</v>
      </c>
      <c r="H1422" s="2">
        <v>614000000</v>
      </c>
      <c r="I1422" s="2">
        <v>188000000</v>
      </c>
      <c r="J1422" t="s">
        <v>25</v>
      </c>
      <c r="K1422" t="s">
        <v>30</v>
      </c>
    </row>
    <row r="1423" spans="1:11" x14ac:dyDescent="0.2">
      <c r="A1423">
        <v>1484</v>
      </c>
      <c r="B1423" t="s">
        <v>496</v>
      </c>
      <c r="C1423" t="s">
        <v>16</v>
      </c>
      <c r="D1423" s="1">
        <v>42369</v>
      </c>
      <c r="E1423" s="2">
        <v>9946000000</v>
      </c>
      <c r="F1423" s="2">
        <v>3344000000</v>
      </c>
      <c r="G1423" s="2">
        <v>3906000000</v>
      </c>
      <c r="H1423" s="2">
        <v>625000000</v>
      </c>
      <c r="I1423" s="2">
        <v>210000000</v>
      </c>
      <c r="J1423" t="s">
        <v>25</v>
      </c>
      <c r="K1423" t="s">
        <v>30</v>
      </c>
    </row>
    <row r="1424" spans="1:11" x14ac:dyDescent="0.2">
      <c r="A1424">
        <v>1485</v>
      </c>
      <c r="B1424" t="s">
        <v>496</v>
      </c>
      <c r="C1424" t="s">
        <v>17</v>
      </c>
      <c r="D1424" s="1">
        <v>42735</v>
      </c>
      <c r="E1424" s="2">
        <v>11325000000</v>
      </c>
      <c r="F1424" s="2">
        <v>3830000000</v>
      </c>
      <c r="G1424" s="2">
        <v>4295000000</v>
      </c>
      <c r="H1424" s="2">
        <v>715000000</v>
      </c>
      <c r="I1424" s="2">
        <v>319000000</v>
      </c>
      <c r="J1424" t="s">
        <v>25</v>
      </c>
      <c r="K1424" t="s">
        <v>30</v>
      </c>
    </row>
    <row r="1425" spans="1:11" x14ac:dyDescent="0.2">
      <c r="A1425">
        <v>1486</v>
      </c>
      <c r="B1425" t="s">
        <v>497</v>
      </c>
      <c r="C1425" t="s">
        <v>11</v>
      </c>
      <c r="D1425" s="1">
        <v>41362</v>
      </c>
      <c r="E1425" s="2">
        <v>6906000000</v>
      </c>
      <c r="F1425" s="2">
        <v>1175000000</v>
      </c>
      <c r="G1425" s="2">
        <v>3236000000</v>
      </c>
      <c r="H1425" s="2">
        <v>1026000000</v>
      </c>
      <c r="I1425" s="2">
        <v>286000000</v>
      </c>
      <c r="J1425" t="s">
        <v>22</v>
      </c>
      <c r="K1425" t="s">
        <v>32</v>
      </c>
    </row>
    <row r="1426" spans="1:11" x14ac:dyDescent="0.2">
      <c r="A1426">
        <v>1487</v>
      </c>
      <c r="B1426" t="s">
        <v>497</v>
      </c>
      <c r="C1426" t="s">
        <v>15</v>
      </c>
      <c r="D1426" s="1">
        <v>41726</v>
      </c>
      <c r="E1426" s="2">
        <v>4183000000</v>
      </c>
      <c r="F1426" s="2">
        <v>791000000</v>
      </c>
      <c r="G1426" s="2">
        <v>2186000000</v>
      </c>
      <c r="H1426" s="2">
        <v>722000000</v>
      </c>
      <c r="I1426" s="2">
        <v>93000000</v>
      </c>
      <c r="J1426" t="s">
        <v>22</v>
      </c>
      <c r="K1426" t="s">
        <v>32</v>
      </c>
    </row>
    <row r="1427" spans="1:11" x14ac:dyDescent="0.2">
      <c r="A1427">
        <v>1488</v>
      </c>
      <c r="B1427" t="s">
        <v>497</v>
      </c>
      <c r="C1427" t="s">
        <v>16</v>
      </c>
      <c r="D1427" s="1">
        <v>42097</v>
      </c>
      <c r="E1427" s="2">
        <v>3956000000</v>
      </c>
      <c r="F1427" s="2">
        <v>727000000</v>
      </c>
      <c r="G1427" s="2">
        <v>2012000000</v>
      </c>
      <c r="H1427" s="2">
        <v>812000000</v>
      </c>
      <c r="I1427" s="2">
        <v>87000000</v>
      </c>
      <c r="J1427" t="s">
        <v>22</v>
      </c>
      <c r="K1427" t="s">
        <v>32</v>
      </c>
    </row>
    <row r="1428" spans="1:11" x14ac:dyDescent="0.2">
      <c r="A1428">
        <v>1489</v>
      </c>
      <c r="B1428" t="s">
        <v>497</v>
      </c>
      <c r="C1428" t="s">
        <v>17</v>
      </c>
      <c r="D1428" s="1">
        <v>42461</v>
      </c>
      <c r="E1428" s="2">
        <v>3600000000</v>
      </c>
      <c r="F1428" s="2">
        <v>615000000</v>
      </c>
      <c r="G1428" s="2">
        <v>1587000000</v>
      </c>
      <c r="H1428" s="2">
        <v>748000000</v>
      </c>
      <c r="I1428" s="2">
        <v>57000000</v>
      </c>
      <c r="J1428" t="s">
        <v>22</v>
      </c>
      <c r="K1428" t="s">
        <v>32</v>
      </c>
    </row>
    <row r="1429" spans="1:11" x14ac:dyDescent="0.2">
      <c r="A1429">
        <v>1490</v>
      </c>
      <c r="B1429" t="s">
        <v>498</v>
      </c>
      <c r="C1429" t="s">
        <v>11</v>
      </c>
      <c r="D1429" s="1">
        <v>41454</v>
      </c>
      <c r="E1429" s="2">
        <v>44411233000</v>
      </c>
      <c r="F1429" s="2">
        <v>36414626000</v>
      </c>
      <c r="G1429" s="2">
        <v>6338129000</v>
      </c>
      <c r="H1429" t="s">
        <v>12</v>
      </c>
      <c r="I1429" t="s">
        <v>12</v>
      </c>
      <c r="J1429" t="s">
        <v>36</v>
      </c>
      <c r="K1429" t="s">
        <v>499</v>
      </c>
    </row>
    <row r="1430" spans="1:11" x14ac:dyDescent="0.2">
      <c r="A1430">
        <v>1491</v>
      </c>
      <c r="B1430" t="s">
        <v>498</v>
      </c>
      <c r="C1430" t="s">
        <v>15</v>
      </c>
      <c r="D1430" s="1">
        <v>41818</v>
      </c>
      <c r="E1430" s="2">
        <v>46516712000</v>
      </c>
      <c r="F1430" s="2">
        <v>38335677000</v>
      </c>
      <c r="G1430" t="s">
        <v>12</v>
      </c>
      <c r="H1430" t="s">
        <v>12</v>
      </c>
      <c r="I1430" t="s">
        <v>12</v>
      </c>
      <c r="J1430" t="s">
        <v>36</v>
      </c>
      <c r="K1430" t="s">
        <v>499</v>
      </c>
    </row>
    <row r="1431" spans="1:11" x14ac:dyDescent="0.2">
      <c r="A1431">
        <v>1492</v>
      </c>
      <c r="B1431" t="s">
        <v>498</v>
      </c>
      <c r="C1431" t="s">
        <v>16</v>
      </c>
      <c r="D1431" s="1">
        <v>42182</v>
      </c>
      <c r="E1431" s="2">
        <v>48680752000</v>
      </c>
      <c r="F1431" s="2">
        <v>40129236000</v>
      </c>
      <c r="G1431" t="s">
        <v>12</v>
      </c>
      <c r="H1431" t="s">
        <v>12</v>
      </c>
      <c r="I1431" t="s">
        <v>12</v>
      </c>
      <c r="J1431" t="s">
        <v>36</v>
      </c>
      <c r="K1431" t="s">
        <v>499</v>
      </c>
    </row>
    <row r="1432" spans="1:11" x14ac:dyDescent="0.2">
      <c r="A1432">
        <v>1493</v>
      </c>
      <c r="B1432" t="s">
        <v>498</v>
      </c>
      <c r="C1432" t="s">
        <v>17</v>
      </c>
      <c r="D1432" s="1">
        <v>42553</v>
      </c>
      <c r="E1432" s="2">
        <v>50366919000</v>
      </c>
      <c r="F1432" s="2">
        <v>41326447000</v>
      </c>
      <c r="G1432" t="s">
        <v>12</v>
      </c>
      <c r="H1432" t="s">
        <v>12</v>
      </c>
      <c r="I1432" t="s">
        <v>12</v>
      </c>
      <c r="J1432" t="s">
        <v>36</v>
      </c>
      <c r="K1432" t="s">
        <v>499</v>
      </c>
    </row>
    <row r="1433" spans="1:11" x14ac:dyDescent="0.2">
      <c r="A1433">
        <v>1494</v>
      </c>
      <c r="B1433" t="s">
        <v>500</v>
      </c>
      <c r="C1433" t="s">
        <v>11</v>
      </c>
      <c r="D1433" s="1">
        <v>41274</v>
      </c>
      <c r="E1433" s="2">
        <v>127434000000</v>
      </c>
      <c r="F1433" s="2">
        <v>55228000000</v>
      </c>
      <c r="G1433" s="2">
        <v>41066000000</v>
      </c>
      <c r="H1433" t="s">
        <v>12</v>
      </c>
      <c r="I1433" s="2">
        <v>18143000000</v>
      </c>
      <c r="J1433" t="s">
        <v>182</v>
      </c>
      <c r="K1433" t="s">
        <v>183</v>
      </c>
    </row>
    <row r="1434" spans="1:11" x14ac:dyDescent="0.2">
      <c r="A1434">
        <v>1495</v>
      </c>
      <c r="B1434" t="s">
        <v>500</v>
      </c>
      <c r="C1434" t="s">
        <v>15</v>
      </c>
      <c r="D1434" s="1">
        <v>41639</v>
      </c>
      <c r="E1434" s="2">
        <v>128752000000</v>
      </c>
      <c r="F1434" s="2">
        <v>51191000000</v>
      </c>
      <c r="G1434" s="2">
        <v>28414000000</v>
      </c>
      <c r="H1434" t="s">
        <v>12</v>
      </c>
      <c r="I1434" s="2">
        <v>18395000000</v>
      </c>
      <c r="J1434" t="s">
        <v>182</v>
      </c>
      <c r="K1434" t="s">
        <v>183</v>
      </c>
    </row>
    <row r="1435" spans="1:11" x14ac:dyDescent="0.2">
      <c r="A1435">
        <v>1496</v>
      </c>
      <c r="B1435" t="s">
        <v>500</v>
      </c>
      <c r="C1435" t="s">
        <v>16</v>
      </c>
      <c r="D1435" s="1">
        <v>42004</v>
      </c>
      <c r="E1435" s="2">
        <v>132447000000</v>
      </c>
      <c r="F1435" s="2">
        <v>60145000000</v>
      </c>
      <c r="G1435" s="2">
        <v>41817000000</v>
      </c>
      <c r="H1435" t="s">
        <v>12</v>
      </c>
      <c r="I1435" s="2">
        <v>18273000000</v>
      </c>
      <c r="J1435" t="s">
        <v>182</v>
      </c>
      <c r="K1435" t="s">
        <v>183</v>
      </c>
    </row>
    <row r="1436" spans="1:11" x14ac:dyDescent="0.2">
      <c r="A1436">
        <v>1497</v>
      </c>
      <c r="B1436" t="s">
        <v>500</v>
      </c>
      <c r="C1436" t="s">
        <v>17</v>
      </c>
      <c r="D1436" s="1">
        <v>42369</v>
      </c>
      <c r="E1436" s="2">
        <v>146801000000</v>
      </c>
      <c r="F1436" s="2">
        <v>67046000000</v>
      </c>
      <c r="G1436" s="2">
        <v>32954000000</v>
      </c>
      <c r="H1436" t="s">
        <v>12</v>
      </c>
      <c r="I1436" s="2">
        <v>22016000000</v>
      </c>
      <c r="J1436" t="s">
        <v>182</v>
      </c>
      <c r="K1436" t="s">
        <v>183</v>
      </c>
    </row>
    <row r="1437" spans="1:11" x14ac:dyDescent="0.2">
      <c r="A1437">
        <v>1498</v>
      </c>
      <c r="B1437" t="s">
        <v>501</v>
      </c>
      <c r="C1437" t="s">
        <v>11</v>
      </c>
      <c r="D1437" s="1">
        <v>41639</v>
      </c>
      <c r="E1437" s="2">
        <v>4206100000</v>
      </c>
      <c r="F1437" s="2">
        <v>2545600000</v>
      </c>
      <c r="G1437" s="2">
        <v>1193800000</v>
      </c>
      <c r="H1437" t="s">
        <v>12</v>
      </c>
      <c r="I1437" t="s">
        <v>12</v>
      </c>
      <c r="J1437" t="s">
        <v>36</v>
      </c>
      <c r="K1437" t="s">
        <v>502</v>
      </c>
    </row>
    <row r="1438" spans="1:11" x14ac:dyDescent="0.2">
      <c r="A1438">
        <v>1499</v>
      </c>
      <c r="B1438" t="s">
        <v>501</v>
      </c>
      <c r="C1438" t="s">
        <v>15</v>
      </c>
      <c r="D1438" s="1">
        <v>42004</v>
      </c>
      <c r="E1438" s="2">
        <v>4146300000</v>
      </c>
      <c r="F1438" s="2">
        <v>2493300000</v>
      </c>
      <c r="G1438" s="2">
        <v>1163900000</v>
      </c>
      <c r="H1438" t="s">
        <v>12</v>
      </c>
      <c r="I1438" t="s">
        <v>12</v>
      </c>
      <c r="J1438" t="s">
        <v>36</v>
      </c>
      <c r="K1438" t="s">
        <v>502</v>
      </c>
    </row>
    <row r="1439" spans="1:11" x14ac:dyDescent="0.2">
      <c r="A1439">
        <v>1500</v>
      </c>
      <c r="B1439" t="s">
        <v>501</v>
      </c>
      <c r="C1439" t="s">
        <v>16</v>
      </c>
      <c r="D1439" s="1">
        <v>42369</v>
      </c>
      <c r="E1439" s="2">
        <v>3567500000</v>
      </c>
      <c r="F1439" s="2">
        <v>2163500000</v>
      </c>
      <c r="G1439" s="2">
        <v>1051800000</v>
      </c>
      <c r="H1439" t="s">
        <v>12</v>
      </c>
      <c r="I1439" t="s">
        <v>12</v>
      </c>
      <c r="J1439" t="s">
        <v>36</v>
      </c>
      <c r="K1439" t="s">
        <v>502</v>
      </c>
    </row>
    <row r="1440" spans="1:11" x14ac:dyDescent="0.2">
      <c r="A1440">
        <v>1501</v>
      </c>
      <c r="B1440" t="s">
        <v>501</v>
      </c>
      <c r="C1440" t="s">
        <v>17</v>
      </c>
      <c r="D1440" s="1">
        <v>42735</v>
      </c>
      <c r="E1440" s="2">
        <v>4885000000</v>
      </c>
      <c r="F1440" s="2">
        <v>3003100000</v>
      </c>
      <c r="G1440" s="2">
        <v>1597300000</v>
      </c>
      <c r="H1440" t="s">
        <v>12</v>
      </c>
      <c r="I1440" t="s">
        <v>12</v>
      </c>
      <c r="J1440" t="s">
        <v>36</v>
      </c>
      <c r="K1440" t="s">
        <v>502</v>
      </c>
    </row>
    <row r="1441" spans="1:11" x14ac:dyDescent="0.2">
      <c r="A1441">
        <v>1502</v>
      </c>
      <c r="B1441" t="s">
        <v>503</v>
      </c>
      <c r="C1441" t="s">
        <v>11</v>
      </c>
      <c r="D1441" s="1">
        <v>41274</v>
      </c>
      <c r="E1441" s="2">
        <v>2665000000</v>
      </c>
      <c r="F1441" s="2">
        <v>1174000000</v>
      </c>
      <c r="G1441" s="2">
        <v>728000000</v>
      </c>
      <c r="H1441" s="2">
        <v>183000000</v>
      </c>
      <c r="I1441" t="s">
        <v>12</v>
      </c>
      <c r="J1441" t="s">
        <v>22</v>
      </c>
      <c r="K1441" t="s">
        <v>32</v>
      </c>
    </row>
    <row r="1442" spans="1:11" x14ac:dyDescent="0.2">
      <c r="A1442">
        <v>1503</v>
      </c>
      <c r="B1442" t="s">
        <v>503</v>
      </c>
      <c r="C1442" t="s">
        <v>15</v>
      </c>
      <c r="D1442" s="1">
        <v>41639</v>
      </c>
      <c r="E1442" s="2">
        <v>2692000000</v>
      </c>
      <c r="F1442" s="2">
        <v>1219000000</v>
      </c>
      <c r="G1442" s="2">
        <v>757000000</v>
      </c>
      <c r="H1442" s="2">
        <v>184000000</v>
      </c>
      <c r="I1442" t="s">
        <v>12</v>
      </c>
      <c r="J1442" t="s">
        <v>22</v>
      </c>
      <c r="K1442" t="s">
        <v>32</v>
      </c>
    </row>
    <row r="1443" spans="1:11" x14ac:dyDescent="0.2">
      <c r="A1443">
        <v>1504</v>
      </c>
      <c r="B1443" t="s">
        <v>503</v>
      </c>
      <c r="C1443" t="s">
        <v>16</v>
      </c>
      <c r="D1443" s="1">
        <v>42004</v>
      </c>
      <c r="E1443" s="2">
        <v>2732000000</v>
      </c>
      <c r="F1443" s="2">
        <v>1253000000</v>
      </c>
      <c r="G1443" s="2">
        <v>770000000</v>
      </c>
      <c r="H1443" s="2">
        <v>206000000</v>
      </c>
      <c r="I1443" t="s">
        <v>12</v>
      </c>
      <c r="J1443" t="s">
        <v>22</v>
      </c>
      <c r="K1443" t="s">
        <v>32</v>
      </c>
    </row>
    <row r="1444" spans="1:11" x14ac:dyDescent="0.2">
      <c r="A1444">
        <v>1505</v>
      </c>
      <c r="B1444" t="s">
        <v>503</v>
      </c>
      <c r="C1444" t="s">
        <v>17</v>
      </c>
      <c r="D1444" s="1">
        <v>42369</v>
      </c>
      <c r="E1444" s="2">
        <v>2530000000</v>
      </c>
      <c r="F1444" s="2">
        <v>1254000000</v>
      </c>
      <c r="G1444" s="2">
        <v>765000000</v>
      </c>
      <c r="H1444" s="2">
        <v>228000000</v>
      </c>
      <c r="I1444" t="s">
        <v>12</v>
      </c>
      <c r="J1444" t="s">
        <v>22</v>
      </c>
      <c r="K1444" t="s">
        <v>32</v>
      </c>
    </row>
    <row r="1445" spans="1:11" x14ac:dyDescent="0.2">
      <c r="A1445">
        <v>1506</v>
      </c>
      <c r="B1445" t="s">
        <v>504</v>
      </c>
      <c r="C1445" t="s">
        <v>11</v>
      </c>
      <c r="D1445" s="1">
        <v>41547</v>
      </c>
      <c r="E1445" s="2">
        <v>1924400000</v>
      </c>
      <c r="F1445" s="2">
        <v>874838000</v>
      </c>
      <c r="G1445" s="2">
        <v>254468000</v>
      </c>
      <c r="H1445" t="s">
        <v>12</v>
      </c>
      <c r="I1445" s="2">
        <v>45639000</v>
      </c>
      <c r="J1445" t="s">
        <v>13</v>
      </c>
      <c r="K1445" t="s">
        <v>91</v>
      </c>
    </row>
    <row r="1446" spans="1:11" x14ac:dyDescent="0.2">
      <c r="A1446">
        <v>1507</v>
      </c>
      <c r="B1446" t="s">
        <v>504</v>
      </c>
      <c r="C1446" t="s">
        <v>15</v>
      </c>
      <c r="D1446" s="1">
        <v>41912</v>
      </c>
      <c r="E1446" s="2">
        <v>2372906000</v>
      </c>
      <c r="F1446" s="2">
        <v>1105032000</v>
      </c>
      <c r="G1446" s="2">
        <v>276446000</v>
      </c>
      <c r="H1446" t="s">
        <v>12</v>
      </c>
      <c r="I1446" s="2">
        <v>63608000</v>
      </c>
      <c r="J1446" t="s">
        <v>13</v>
      </c>
      <c r="K1446" t="s">
        <v>91</v>
      </c>
    </row>
    <row r="1447" spans="1:11" x14ac:dyDescent="0.2">
      <c r="A1447">
        <v>1508</v>
      </c>
      <c r="B1447" t="s">
        <v>504</v>
      </c>
      <c r="C1447" t="s">
        <v>16</v>
      </c>
      <c r="D1447" s="1">
        <v>42277</v>
      </c>
      <c r="E1447" s="2">
        <v>2707115000</v>
      </c>
      <c r="F1447" s="2">
        <v>1257270000</v>
      </c>
      <c r="G1447" s="2">
        <v>321624000</v>
      </c>
      <c r="H1447" t="s">
        <v>12</v>
      </c>
      <c r="I1447" s="2">
        <v>54219000</v>
      </c>
      <c r="J1447" t="s">
        <v>13</v>
      </c>
      <c r="K1447" t="s">
        <v>91</v>
      </c>
    </row>
    <row r="1448" spans="1:11" x14ac:dyDescent="0.2">
      <c r="A1448">
        <v>1509</v>
      </c>
      <c r="B1448" t="s">
        <v>504</v>
      </c>
      <c r="C1448" t="s">
        <v>17</v>
      </c>
      <c r="D1448" s="1">
        <v>42643</v>
      </c>
      <c r="E1448" s="2">
        <v>3171411000</v>
      </c>
      <c r="F1448" s="2">
        <v>1443348000</v>
      </c>
      <c r="G1448" s="2">
        <v>382858000</v>
      </c>
      <c r="H1448" t="s">
        <v>12</v>
      </c>
      <c r="I1448" s="2">
        <v>77445000</v>
      </c>
      <c r="J1448" t="s">
        <v>13</v>
      </c>
      <c r="K1448" t="s">
        <v>91</v>
      </c>
    </row>
    <row r="1449" spans="1:11" x14ac:dyDescent="0.2">
      <c r="A1449">
        <v>1510</v>
      </c>
      <c r="B1449" t="s">
        <v>505</v>
      </c>
      <c r="C1449" t="s">
        <v>11</v>
      </c>
      <c r="D1449" s="1">
        <v>41544</v>
      </c>
      <c r="E1449" s="2">
        <v>11390000000</v>
      </c>
      <c r="F1449" s="2">
        <v>7739000000</v>
      </c>
      <c r="G1449" s="2">
        <v>1440000000</v>
      </c>
      <c r="H1449" s="2">
        <v>590000000</v>
      </c>
      <c r="I1449" t="s">
        <v>12</v>
      </c>
      <c r="J1449" t="s">
        <v>22</v>
      </c>
      <c r="K1449" t="s">
        <v>506</v>
      </c>
    </row>
    <row r="1450" spans="1:11" x14ac:dyDescent="0.2">
      <c r="A1450">
        <v>1511</v>
      </c>
      <c r="B1450" t="s">
        <v>505</v>
      </c>
      <c r="C1450" t="s">
        <v>15</v>
      </c>
      <c r="D1450" s="1">
        <v>41908</v>
      </c>
      <c r="E1450" s="2">
        <v>11973000000</v>
      </c>
      <c r="F1450" s="2">
        <v>8001000000</v>
      </c>
      <c r="G1450" s="2">
        <v>1534000000</v>
      </c>
      <c r="H1450" s="2">
        <v>583000000</v>
      </c>
      <c r="I1450" t="s">
        <v>12</v>
      </c>
      <c r="J1450" t="s">
        <v>22</v>
      </c>
      <c r="K1450" t="s">
        <v>506</v>
      </c>
    </row>
    <row r="1451" spans="1:11" x14ac:dyDescent="0.2">
      <c r="A1451">
        <v>1512</v>
      </c>
      <c r="B1451" t="s">
        <v>505</v>
      </c>
      <c r="C1451" t="s">
        <v>16</v>
      </c>
      <c r="D1451" s="1">
        <v>42272</v>
      </c>
      <c r="E1451" s="2">
        <v>12233000000</v>
      </c>
      <c r="F1451" s="2">
        <v>8146000000</v>
      </c>
      <c r="G1451" s="2">
        <v>1504000000</v>
      </c>
      <c r="H1451" s="2">
        <v>627000000</v>
      </c>
      <c r="I1451" t="s">
        <v>12</v>
      </c>
      <c r="J1451" t="s">
        <v>22</v>
      </c>
      <c r="K1451" t="s">
        <v>506</v>
      </c>
    </row>
    <row r="1452" spans="1:11" x14ac:dyDescent="0.2">
      <c r="A1452">
        <v>1513</v>
      </c>
      <c r="B1452" t="s">
        <v>505</v>
      </c>
      <c r="C1452" t="s">
        <v>17</v>
      </c>
      <c r="D1452" s="1">
        <v>42643</v>
      </c>
      <c r="E1452" s="2">
        <v>12238000000</v>
      </c>
      <c r="F1452" s="2">
        <v>8205000000</v>
      </c>
      <c r="G1452" s="2">
        <v>1463000000</v>
      </c>
      <c r="H1452" s="2">
        <v>644000000</v>
      </c>
      <c r="I1452" t="s">
        <v>12</v>
      </c>
      <c r="J1452" t="s">
        <v>22</v>
      </c>
      <c r="K1452" t="s">
        <v>506</v>
      </c>
    </row>
    <row r="1453" spans="1:11" x14ac:dyDescent="0.2">
      <c r="A1453">
        <v>1514</v>
      </c>
      <c r="B1453" t="s">
        <v>507</v>
      </c>
      <c r="C1453" t="s">
        <v>11</v>
      </c>
      <c r="D1453" s="1">
        <v>41273</v>
      </c>
      <c r="E1453" s="2">
        <v>5353197000</v>
      </c>
      <c r="F1453" s="2">
        <v>2943847000</v>
      </c>
      <c r="G1453" s="2">
        <v>1303427000</v>
      </c>
      <c r="H1453" t="s">
        <v>12</v>
      </c>
      <c r="I1453" s="2">
        <v>194039000</v>
      </c>
      <c r="J1453" t="s">
        <v>19</v>
      </c>
      <c r="K1453" t="s">
        <v>508</v>
      </c>
    </row>
    <row r="1454" spans="1:11" x14ac:dyDescent="0.2">
      <c r="A1454">
        <v>1515</v>
      </c>
      <c r="B1454" t="s">
        <v>507</v>
      </c>
      <c r="C1454" t="s">
        <v>15</v>
      </c>
      <c r="D1454" s="1">
        <v>41637</v>
      </c>
      <c r="E1454" s="2">
        <v>1603123000</v>
      </c>
      <c r="F1454" s="2">
        <v>662769000</v>
      </c>
      <c r="G1454" s="2">
        <v>531932000</v>
      </c>
      <c r="H1454" t="s">
        <v>12</v>
      </c>
      <c r="I1454" s="2">
        <v>74833000</v>
      </c>
      <c r="J1454" t="s">
        <v>19</v>
      </c>
      <c r="K1454" t="s">
        <v>508</v>
      </c>
    </row>
    <row r="1455" spans="1:11" x14ac:dyDescent="0.2">
      <c r="A1455">
        <v>1516</v>
      </c>
      <c r="B1455" t="s">
        <v>507</v>
      </c>
      <c r="C1455" t="s">
        <v>16</v>
      </c>
      <c r="D1455" s="1">
        <v>42004</v>
      </c>
      <c r="E1455" s="2">
        <v>2626141000</v>
      </c>
      <c r="F1455" s="2">
        <v>954990000</v>
      </c>
      <c r="G1455" s="2">
        <v>766854000</v>
      </c>
      <c r="H1455" t="s">
        <v>12</v>
      </c>
      <c r="I1455" s="2">
        <v>151837000</v>
      </c>
      <c r="J1455" t="s">
        <v>19</v>
      </c>
      <c r="K1455" t="s">
        <v>508</v>
      </c>
    </row>
    <row r="1456" spans="1:11" x14ac:dyDescent="0.2">
      <c r="A1456">
        <v>1517</v>
      </c>
      <c r="B1456" t="s">
        <v>507</v>
      </c>
      <c r="C1456" t="s">
        <v>17</v>
      </c>
      <c r="D1456" s="1">
        <v>42369</v>
      </c>
      <c r="E1456" s="2">
        <v>3050945000</v>
      </c>
      <c r="F1456" s="2">
        <v>923336000</v>
      </c>
      <c r="G1456" s="2">
        <v>1068221000</v>
      </c>
      <c r="H1456" t="s">
        <v>12</v>
      </c>
      <c r="I1456" s="2">
        <v>205087000</v>
      </c>
      <c r="J1456" t="s">
        <v>19</v>
      </c>
      <c r="K1456" t="s">
        <v>508</v>
      </c>
    </row>
    <row r="1457" spans="1:11" x14ac:dyDescent="0.2">
      <c r="A1457">
        <v>1518</v>
      </c>
      <c r="B1457" t="s">
        <v>509</v>
      </c>
      <c r="C1457" t="s">
        <v>11</v>
      </c>
      <c r="D1457" s="1">
        <v>41307</v>
      </c>
      <c r="E1457" s="2">
        <v>73301000000</v>
      </c>
      <c r="F1457" s="2">
        <v>50568000000</v>
      </c>
      <c r="G1457" s="2">
        <v>15110000000</v>
      </c>
      <c r="H1457" t="s">
        <v>12</v>
      </c>
      <c r="I1457" s="2">
        <v>2044000000</v>
      </c>
      <c r="J1457" t="s">
        <v>19</v>
      </c>
      <c r="K1457" t="s">
        <v>197</v>
      </c>
    </row>
    <row r="1458" spans="1:11" x14ac:dyDescent="0.2">
      <c r="A1458">
        <v>1519</v>
      </c>
      <c r="B1458" t="s">
        <v>509</v>
      </c>
      <c r="C1458" t="s">
        <v>15</v>
      </c>
      <c r="D1458" s="1">
        <v>41671</v>
      </c>
      <c r="E1458" s="2">
        <v>71279000000</v>
      </c>
      <c r="F1458" s="2">
        <v>50039000000</v>
      </c>
      <c r="G1458" s="2">
        <v>14465000000</v>
      </c>
      <c r="H1458" t="s">
        <v>12</v>
      </c>
      <c r="I1458" s="2">
        <v>1996000000</v>
      </c>
      <c r="J1458" t="s">
        <v>19</v>
      </c>
      <c r="K1458" t="s">
        <v>197</v>
      </c>
    </row>
    <row r="1459" spans="1:11" x14ac:dyDescent="0.2">
      <c r="A1459">
        <v>1520</v>
      </c>
      <c r="B1459" t="s">
        <v>509</v>
      </c>
      <c r="C1459" t="s">
        <v>16</v>
      </c>
      <c r="D1459" s="1">
        <v>42035</v>
      </c>
      <c r="E1459" s="2">
        <v>72618000000</v>
      </c>
      <c r="F1459" s="2">
        <v>51278000000</v>
      </c>
      <c r="G1459" s="2">
        <v>14676000000</v>
      </c>
      <c r="H1459" t="s">
        <v>12</v>
      </c>
      <c r="I1459" s="2">
        <v>2129000000</v>
      </c>
      <c r="J1459" t="s">
        <v>19</v>
      </c>
      <c r="K1459" t="s">
        <v>197</v>
      </c>
    </row>
    <row r="1460" spans="1:11" x14ac:dyDescent="0.2">
      <c r="A1460">
        <v>1521</v>
      </c>
      <c r="B1460" t="s">
        <v>509</v>
      </c>
      <c r="C1460" t="s">
        <v>17</v>
      </c>
      <c r="D1460" s="1">
        <v>42399</v>
      </c>
      <c r="E1460" s="2">
        <v>73785000000</v>
      </c>
      <c r="F1460" s="2">
        <v>51997000000</v>
      </c>
      <c r="G1460" s="2">
        <v>14665000000</v>
      </c>
      <c r="H1460" t="s">
        <v>12</v>
      </c>
      <c r="I1460" s="2">
        <v>2213000000</v>
      </c>
      <c r="J1460" t="s">
        <v>19</v>
      </c>
      <c r="K1460" t="s">
        <v>197</v>
      </c>
    </row>
    <row r="1461" spans="1:11" x14ac:dyDescent="0.2">
      <c r="A1461">
        <v>1522</v>
      </c>
      <c r="B1461" t="s">
        <v>510</v>
      </c>
      <c r="C1461" t="s">
        <v>11</v>
      </c>
      <c r="D1461" s="1">
        <v>41305</v>
      </c>
      <c r="E1461" s="2">
        <v>3794249000</v>
      </c>
      <c r="F1461" s="2">
        <v>1630965000</v>
      </c>
      <c r="G1461" s="2">
        <v>1466067000</v>
      </c>
      <c r="H1461" t="s">
        <v>12</v>
      </c>
      <c r="I1461" t="s">
        <v>12</v>
      </c>
      <c r="J1461" t="s">
        <v>19</v>
      </c>
      <c r="K1461" t="s">
        <v>289</v>
      </c>
    </row>
    <row r="1462" spans="1:11" x14ac:dyDescent="0.2">
      <c r="A1462">
        <v>1523</v>
      </c>
      <c r="B1462" t="s">
        <v>510</v>
      </c>
      <c r="C1462" t="s">
        <v>15</v>
      </c>
      <c r="D1462" s="1">
        <v>41670</v>
      </c>
      <c r="E1462" s="2">
        <v>4031100000</v>
      </c>
      <c r="F1462" s="2">
        <v>1690700000</v>
      </c>
      <c r="G1462" s="2">
        <v>2036100000</v>
      </c>
      <c r="H1462" t="s">
        <v>12</v>
      </c>
      <c r="I1462" t="s">
        <v>12</v>
      </c>
      <c r="J1462" t="s">
        <v>19</v>
      </c>
      <c r="K1462" t="s">
        <v>289</v>
      </c>
    </row>
    <row r="1463" spans="1:11" x14ac:dyDescent="0.2">
      <c r="A1463">
        <v>1524</v>
      </c>
      <c r="B1463" t="s">
        <v>510</v>
      </c>
      <c r="C1463" t="s">
        <v>16</v>
      </c>
      <c r="D1463" s="1">
        <v>42035</v>
      </c>
      <c r="E1463" s="2">
        <v>4249900000</v>
      </c>
      <c r="F1463" s="2">
        <v>1712700000</v>
      </c>
      <c r="G1463" s="2">
        <v>1645800000</v>
      </c>
      <c r="H1463" t="s">
        <v>12</v>
      </c>
      <c r="I1463" t="s">
        <v>12</v>
      </c>
      <c r="J1463" t="s">
        <v>19</v>
      </c>
      <c r="K1463" t="s">
        <v>289</v>
      </c>
    </row>
    <row r="1464" spans="1:11" x14ac:dyDescent="0.2">
      <c r="A1464">
        <v>1525</v>
      </c>
      <c r="B1464" t="s">
        <v>510</v>
      </c>
      <c r="C1464" t="s">
        <v>17</v>
      </c>
      <c r="D1464" s="1">
        <v>42400</v>
      </c>
      <c r="E1464" s="2">
        <v>4104900000</v>
      </c>
      <c r="F1464" s="2">
        <v>1613600000</v>
      </c>
      <c r="G1464" s="2">
        <v>1731200000</v>
      </c>
      <c r="H1464" t="s">
        <v>12</v>
      </c>
      <c r="I1464" t="s">
        <v>12</v>
      </c>
      <c r="J1464" t="s">
        <v>19</v>
      </c>
      <c r="K1464" t="s">
        <v>289</v>
      </c>
    </row>
    <row r="1465" spans="1:11" x14ac:dyDescent="0.2">
      <c r="A1465">
        <v>1526</v>
      </c>
      <c r="B1465" t="s">
        <v>511</v>
      </c>
      <c r="C1465" t="s">
        <v>11</v>
      </c>
      <c r="D1465" s="1">
        <v>41307</v>
      </c>
      <c r="E1465" s="2">
        <v>25878372000</v>
      </c>
      <c r="F1465" s="2">
        <v>18521400000</v>
      </c>
      <c r="G1465" s="2">
        <v>4250446000</v>
      </c>
      <c r="H1465" t="s">
        <v>12</v>
      </c>
      <c r="I1465" t="s">
        <v>12</v>
      </c>
      <c r="J1465" t="s">
        <v>19</v>
      </c>
      <c r="K1465" t="s">
        <v>257</v>
      </c>
    </row>
    <row r="1466" spans="1:11" x14ac:dyDescent="0.2">
      <c r="A1466">
        <v>1527</v>
      </c>
      <c r="B1466" t="s">
        <v>511</v>
      </c>
      <c r="C1466" t="s">
        <v>15</v>
      </c>
      <c r="D1466" s="1">
        <v>41671</v>
      </c>
      <c r="E1466" s="2">
        <v>27422696000</v>
      </c>
      <c r="F1466" s="2">
        <v>19605037000</v>
      </c>
      <c r="G1466" s="2">
        <v>4467089000</v>
      </c>
      <c r="H1466" t="s">
        <v>12</v>
      </c>
      <c r="I1466" t="s">
        <v>12</v>
      </c>
      <c r="J1466" t="s">
        <v>19</v>
      </c>
      <c r="K1466" t="s">
        <v>257</v>
      </c>
    </row>
    <row r="1467" spans="1:11" x14ac:dyDescent="0.2">
      <c r="A1467">
        <v>1528</v>
      </c>
      <c r="B1467" t="s">
        <v>511</v>
      </c>
      <c r="C1467" t="s">
        <v>16</v>
      </c>
      <c r="D1467" s="1">
        <v>42035</v>
      </c>
      <c r="E1467" s="2">
        <v>29078407000</v>
      </c>
      <c r="F1467" s="2">
        <v>20776522000</v>
      </c>
      <c r="G1467" s="2">
        <v>4695384000</v>
      </c>
      <c r="H1467" t="s">
        <v>12</v>
      </c>
      <c r="I1467" t="s">
        <v>12</v>
      </c>
      <c r="J1467" t="s">
        <v>19</v>
      </c>
      <c r="K1467" t="s">
        <v>257</v>
      </c>
    </row>
    <row r="1468" spans="1:11" x14ac:dyDescent="0.2">
      <c r="A1468">
        <v>1529</v>
      </c>
      <c r="B1468" t="s">
        <v>511</v>
      </c>
      <c r="C1468" t="s">
        <v>17</v>
      </c>
      <c r="D1468" s="1">
        <v>42399</v>
      </c>
      <c r="E1468" s="2">
        <v>30944938000</v>
      </c>
      <c r="F1468" s="2">
        <v>22034523000</v>
      </c>
      <c r="G1468" s="2">
        <v>5205715000</v>
      </c>
      <c r="H1468" t="s">
        <v>12</v>
      </c>
      <c r="I1468" t="s">
        <v>12</v>
      </c>
      <c r="J1468" t="s">
        <v>19</v>
      </c>
      <c r="K1468" t="s">
        <v>257</v>
      </c>
    </row>
    <row r="1469" spans="1:11" x14ac:dyDescent="0.2">
      <c r="A1469">
        <v>1530</v>
      </c>
      <c r="B1469" t="s">
        <v>512</v>
      </c>
      <c r="C1469" t="s">
        <v>11</v>
      </c>
      <c r="D1469" s="1">
        <v>41274</v>
      </c>
      <c r="E1469" s="2">
        <v>3589516000</v>
      </c>
      <c r="F1469" s="2">
        <v>1955682000</v>
      </c>
      <c r="G1469" t="s">
        <v>12</v>
      </c>
      <c r="H1469" t="s">
        <v>12</v>
      </c>
      <c r="I1469" s="2">
        <v>787329000</v>
      </c>
      <c r="J1469" t="s">
        <v>47</v>
      </c>
      <c r="K1469" t="s">
        <v>48</v>
      </c>
    </row>
    <row r="1470" spans="1:11" x14ac:dyDescent="0.2">
      <c r="A1470">
        <v>1531</v>
      </c>
      <c r="B1470" t="s">
        <v>512</v>
      </c>
      <c r="C1470" t="s">
        <v>15</v>
      </c>
      <c r="D1470" s="1">
        <v>41639</v>
      </c>
      <c r="E1470" s="2">
        <v>3494253000</v>
      </c>
      <c r="F1470" s="2">
        <v>1838766000</v>
      </c>
      <c r="G1470" t="s">
        <v>12</v>
      </c>
      <c r="H1470" t="s">
        <v>12</v>
      </c>
      <c r="I1470" s="2">
        <v>819711000</v>
      </c>
      <c r="J1470" t="s">
        <v>47</v>
      </c>
      <c r="K1470" t="s">
        <v>48</v>
      </c>
    </row>
    <row r="1471" spans="1:11" x14ac:dyDescent="0.2">
      <c r="A1471">
        <v>1532</v>
      </c>
      <c r="B1471" t="s">
        <v>512</v>
      </c>
      <c r="C1471" t="s">
        <v>16</v>
      </c>
      <c r="D1471" s="1">
        <v>42004</v>
      </c>
      <c r="E1471" s="2">
        <v>3620095000</v>
      </c>
      <c r="F1471" s="2">
        <v>1903384000</v>
      </c>
      <c r="G1471" t="s">
        <v>12</v>
      </c>
      <c r="H1471" t="s">
        <v>12</v>
      </c>
      <c r="I1471" s="2">
        <v>855908000</v>
      </c>
      <c r="J1471" t="s">
        <v>47</v>
      </c>
      <c r="K1471" t="s">
        <v>48</v>
      </c>
    </row>
    <row r="1472" spans="1:11" x14ac:dyDescent="0.2">
      <c r="A1472">
        <v>1533</v>
      </c>
      <c r="B1472" t="s">
        <v>512</v>
      </c>
      <c r="C1472" t="s">
        <v>17</v>
      </c>
      <c r="D1472" s="1">
        <v>42369</v>
      </c>
      <c r="E1472" s="2">
        <v>3766065000</v>
      </c>
      <c r="F1472" s="2">
        <v>2016212000</v>
      </c>
      <c r="G1472" t="s">
        <v>12</v>
      </c>
      <c r="H1472" t="s">
        <v>12</v>
      </c>
      <c r="I1472" s="2">
        <v>907024000</v>
      </c>
      <c r="J1472" t="s">
        <v>47</v>
      </c>
      <c r="K1472" t="s">
        <v>48</v>
      </c>
    </row>
    <row r="1473" spans="1:11" x14ac:dyDescent="0.2">
      <c r="A1473">
        <v>1534</v>
      </c>
      <c r="B1473" t="s">
        <v>513</v>
      </c>
      <c r="C1473" t="s">
        <v>11</v>
      </c>
      <c r="D1473" s="1">
        <v>41274</v>
      </c>
      <c r="E1473" s="2">
        <v>12509900000</v>
      </c>
      <c r="F1473" s="2">
        <v>7214400000</v>
      </c>
      <c r="G1473" s="2">
        <v>3354900000</v>
      </c>
      <c r="H1473" s="2">
        <v>376400000</v>
      </c>
      <c r="I1473" t="s">
        <v>12</v>
      </c>
      <c r="J1473" t="s">
        <v>25</v>
      </c>
      <c r="K1473" t="s">
        <v>30</v>
      </c>
    </row>
    <row r="1474" spans="1:11" x14ac:dyDescent="0.2">
      <c r="A1474">
        <v>1535</v>
      </c>
      <c r="B1474" t="s">
        <v>513</v>
      </c>
      <c r="C1474" t="s">
        <v>15</v>
      </c>
      <c r="D1474" s="1">
        <v>41639</v>
      </c>
      <c r="E1474" s="2">
        <v>13090300000</v>
      </c>
      <c r="F1474" s="2">
        <v>7561200000</v>
      </c>
      <c r="G1474" s="2">
        <v>3446300000</v>
      </c>
      <c r="H1474" s="2">
        <v>395500000</v>
      </c>
      <c r="I1474" t="s">
        <v>12</v>
      </c>
      <c r="J1474" t="s">
        <v>25</v>
      </c>
      <c r="K1474" t="s">
        <v>30</v>
      </c>
    </row>
    <row r="1475" spans="1:11" x14ac:dyDescent="0.2">
      <c r="A1475">
        <v>1536</v>
      </c>
      <c r="B1475" t="s">
        <v>513</v>
      </c>
      <c r="C1475" t="s">
        <v>16</v>
      </c>
      <c r="D1475" s="1">
        <v>42004</v>
      </c>
      <c r="E1475" s="2">
        <v>16889600000</v>
      </c>
      <c r="F1475" s="2">
        <v>9397600000</v>
      </c>
      <c r="G1475" s="2">
        <v>4896100000</v>
      </c>
      <c r="H1475" s="2">
        <v>691100000</v>
      </c>
      <c r="I1475" t="s">
        <v>12</v>
      </c>
      <c r="J1475" t="s">
        <v>25</v>
      </c>
      <c r="K1475" t="s">
        <v>30</v>
      </c>
    </row>
    <row r="1476" spans="1:11" x14ac:dyDescent="0.2">
      <c r="A1476">
        <v>1537</v>
      </c>
      <c r="B1476" t="s">
        <v>513</v>
      </c>
      <c r="C1476" t="s">
        <v>17</v>
      </c>
      <c r="D1476" s="1">
        <v>42369</v>
      </c>
      <c r="E1476" s="2">
        <v>16965400000</v>
      </c>
      <c r="F1476" s="2">
        <v>9209500000</v>
      </c>
      <c r="G1476" s="2">
        <v>4612100000</v>
      </c>
      <c r="H1476" s="2">
        <v>692300000</v>
      </c>
      <c r="I1476" t="s">
        <v>12</v>
      </c>
      <c r="J1476" t="s">
        <v>25</v>
      </c>
      <c r="K1476" t="s">
        <v>30</v>
      </c>
    </row>
    <row r="1477" spans="1:11" x14ac:dyDescent="0.2">
      <c r="A1477">
        <v>1538</v>
      </c>
      <c r="B1477" t="s">
        <v>514</v>
      </c>
      <c r="C1477" t="s">
        <v>11</v>
      </c>
      <c r="D1477" s="1">
        <v>41274</v>
      </c>
      <c r="E1477" s="2">
        <v>763000000</v>
      </c>
      <c r="F1477" s="2">
        <v>12000000</v>
      </c>
      <c r="G1477" s="2">
        <v>429000000</v>
      </c>
      <c r="H1477" t="s">
        <v>12</v>
      </c>
      <c r="I1477" s="2">
        <v>26000000</v>
      </c>
      <c r="J1477" t="s">
        <v>19</v>
      </c>
      <c r="K1477" t="s">
        <v>77</v>
      </c>
    </row>
    <row r="1478" spans="1:11" x14ac:dyDescent="0.2">
      <c r="A1478">
        <v>1539</v>
      </c>
      <c r="B1478" t="s">
        <v>514</v>
      </c>
      <c r="C1478" t="s">
        <v>15</v>
      </c>
      <c r="D1478" s="1">
        <v>41639</v>
      </c>
      <c r="E1478" s="2">
        <v>945000000</v>
      </c>
      <c r="F1478" s="2">
        <v>18000000</v>
      </c>
      <c r="G1478" s="2">
        <v>597000000</v>
      </c>
      <c r="H1478" t="s">
        <v>12</v>
      </c>
      <c r="I1478" s="2">
        <v>36000000</v>
      </c>
      <c r="J1478" t="s">
        <v>19</v>
      </c>
      <c r="K1478" t="s">
        <v>77</v>
      </c>
    </row>
    <row r="1479" spans="1:11" x14ac:dyDescent="0.2">
      <c r="A1479">
        <v>1540</v>
      </c>
      <c r="B1479" t="s">
        <v>514</v>
      </c>
      <c r="C1479" t="s">
        <v>16</v>
      </c>
      <c r="D1479" s="1">
        <v>42004</v>
      </c>
      <c r="E1479" s="2">
        <v>1246000000</v>
      </c>
      <c r="F1479" s="2">
        <v>40000000</v>
      </c>
      <c r="G1479" s="2">
        <v>801000000</v>
      </c>
      <c r="H1479" t="s">
        <v>12</v>
      </c>
      <c r="I1479" s="2">
        <v>65000000</v>
      </c>
      <c r="J1479" t="s">
        <v>19</v>
      </c>
      <c r="K1479" t="s">
        <v>77</v>
      </c>
    </row>
    <row r="1480" spans="1:11" x14ac:dyDescent="0.2">
      <c r="A1480">
        <v>1541</v>
      </c>
      <c r="B1480" t="s">
        <v>514</v>
      </c>
      <c r="C1480" t="s">
        <v>17</v>
      </c>
      <c r="D1480" s="1">
        <v>42369</v>
      </c>
      <c r="E1480" s="2">
        <v>1492000000</v>
      </c>
      <c r="F1480" s="2">
        <v>58000000</v>
      </c>
      <c r="G1480" s="2">
        <v>1109000000</v>
      </c>
      <c r="H1480" t="s">
        <v>12</v>
      </c>
      <c r="I1480" s="2">
        <v>93000000</v>
      </c>
      <c r="J1480" t="s">
        <v>19</v>
      </c>
      <c r="K1480" t="s">
        <v>77</v>
      </c>
    </row>
    <row r="1481" spans="1:11" x14ac:dyDescent="0.2">
      <c r="A1481">
        <v>1542</v>
      </c>
      <c r="B1481" t="s">
        <v>515</v>
      </c>
      <c r="C1481" t="s">
        <v>11</v>
      </c>
      <c r="D1481" s="1">
        <v>41639</v>
      </c>
      <c r="E1481" s="2">
        <v>26191000000</v>
      </c>
      <c r="F1481" s="2">
        <v>13307000000</v>
      </c>
      <c r="G1481" s="2">
        <v>3757000000</v>
      </c>
      <c r="H1481" t="s">
        <v>12</v>
      </c>
      <c r="I1481" s="2">
        <v>3821000000</v>
      </c>
      <c r="J1481" t="s">
        <v>47</v>
      </c>
      <c r="K1481" t="s">
        <v>50</v>
      </c>
    </row>
    <row r="1482" spans="1:11" x14ac:dyDescent="0.2">
      <c r="A1482">
        <v>1543</v>
      </c>
      <c r="B1482" t="s">
        <v>515</v>
      </c>
      <c r="C1482" t="s">
        <v>15</v>
      </c>
      <c r="D1482" s="1">
        <v>42004</v>
      </c>
      <c r="E1482" s="2">
        <v>27174000000</v>
      </c>
      <c r="F1482" s="2">
        <v>13870000000</v>
      </c>
      <c r="G1482" s="2">
        <v>3964000000</v>
      </c>
      <c r="H1482" t="s">
        <v>12</v>
      </c>
      <c r="I1482" s="2">
        <v>3882000000</v>
      </c>
      <c r="J1482" t="s">
        <v>47</v>
      </c>
      <c r="K1482" t="s">
        <v>50</v>
      </c>
    </row>
    <row r="1483" spans="1:11" x14ac:dyDescent="0.2">
      <c r="A1483">
        <v>1544</v>
      </c>
      <c r="B1483" t="s">
        <v>515</v>
      </c>
      <c r="C1483" t="s">
        <v>16</v>
      </c>
      <c r="D1483" s="1">
        <v>42369</v>
      </c>
      <c r="E1483" s="2">
        <v>26815000000</v>
      </c>
      <c r="F1483" s="2">
        <v>13723000000</v>
      </c>
      <c r="G1483" s="2">
        <v>4094000000</v>
      </c>
      <c r="H1483" t="s">
        <v>12</v>
      </c>
      <c r="I1483" s="2">
        <v>3885000000</v>
      </c>
      <c r="J1483" t="s">
        <v>47</v>
      </c>
      <c r="K1483" t="s">
        <v>50</v>
      </c>
    </row>
    <row r="1484" spans="1:11" x14ac:dyDescent="0.2">
      <c r="A1484">
        <v>1545</v>
      </c>
      <c r="B1484" t="s">
        <v>515</v>
      </c>
      <c r="C1484" t="s">
        <v>17</v>
      </c>
      <c r="D1484" s="1">
        <v>42735</v>
      </c>
      <c r="E1484" s="2">
        <v>27625000000</v>
      </c>
      <c r="F1484" s="2">
        <v>15070000000</v>
      </c>
      <c r="G1484" s="2">
        <v>4154000000</v>
      </c>
      <c r="H1484" t="s">
        <v>12</v>
      </c>
      <c r="I1484" s="2">
        <v>3985000000</v>
      </c>
      <c r="J1484" t="s">
        <v>47</v>
      </c>
      <c r="K1484" t="s">
        <v>50</v>
      </c>
    </row>
    <row r="1485" spans="1:11" x14ac:dyDescent="0.2">
      <c r="A1485">
        <v>1546</v>
      </c>
      <c r="B1485" t="s">
        <v>516</v>
      </c>
      <c r="C1485" t="s">
        <v>11</v>
      </c>
      <c r="D1485" s="1">
        <v>41272</v>
      </c>
      <c r="E1485" s="2">
        <v>4664120000</v>
      </c>
      <c r="F1485" s="2">
        <v>3098066000</v>
      </c>
      <c r="G1485" s="2">
        <v>1040287000</v>
      </c>
      <c r="H1485" t="s">
        <v>12</v>
      </c>
      <c r="I1485" s="2">
        <v>88975000</v>
      </c>
      <c r="J1485" t="s">
        <v>19</v>
      </c>
      <c r="K1485" t="s">
        <v>517</v>
      </c>
    </row>
    <row r="1486" spans="1:11" x14ac:dyDescent="0.2">
      <c r="A1486">
        <v>1547</v>
      </c>
      <c r="B1486" t="s">
        <v>516</v>
      </c>
      <c r="C1486" t="s">
        <v>15</v>
      </c>
      <c r="D1486" s="1">
        <v>41636</v>
      </c>
      <c r="E1486" s="2">
        <v>5164784000</v>
      </c>
      <c r="F1486" s="2">
        <v>3411175000</v>
      </c>
      <c r="G1486" s="2">
        <v>1138934000</v>
      </c>
      <c r="H1486" t="s">
        <v>12</v>
      </c>
      <c r="I1486" s="2">
        <v>100025000</v>
      </c>
      <c r="J1486" t="s">
        <v>19</v>
      </c>
      <c r="K1486" t="s">
        <v>517</v>
      </c>
    </row>
    <row r="1487" spans="1:11" x14ac:dyDescent="0.2">
      <c r="A1487">
        <v>1548</v>
      </c>
      <c r="B1487" t="s">
        <v>516</v>
      </c>
      <c r="C1487" t="s">
        <v>16</v>
      </c>
      <c r="D1487" s="1">
        <v>42000</v>
      </c>
      <c r="E1487" s="2">
        <v>5711715000</v>
      </c>
      <c r="F1487" s="2">
        <v>3761300000</v>
      </c>
      <c r="G1487" s="2">
        <v>1246308000</v>
      </c>
      <c r="H1487" t="s">
        <v>12</v>
      </c>
      <c r="I1487" s="2">
        <v>114635000</v>
      </c>
      <c r="J1487" t="s">
        <v>19</v>
      </c>
      <c r="K1487" t="s">
        <v>517</v>
      </c>
    </row>
    <row r="1488" spans="1:11" x14ac:dyDescent="0.2">
      <c r="A1488">
        <v>1549</v>
      </c>
      <c r="B1488" t="s">
        <v>516</v>
      </c>
      <c r="C1488" t="s">
        <v>17</v>
      </c>
      <c r="D1488" s="1">
        <v>42364</v>
      </c>
      <c r="E1488" s="2">
        <v>6226507000</v>
      </c>
      <c r="F1488" s="2">
        <v>4083333000</v>
      </c>
      <c r="G1488" s="2">
        <v>1369097000</v>
      </c>
      <c r="H1488" t="s">
        <v>12</v>
      </c>
      <c r="I1488" s="2">
        <v>123569000</v>
      </c>
      <c r="J1488" t="s">
        <v>19</v>
      </c>
      <c r="K1488" t="s">
        <v>517</v>
      </c>
    </row>
    <row r="1489" spans="1:11" x14ac:dyDescent="0.2">
      <c r="A1489">
        <v>1550</v>
      </c>
      <c r="B1489" t="s">
        <v>518</v>
      </c>
      <c r="C1489" t="s">
        <v>11</v>
      </c>
      <c r="D1489" s="1">
        <v>41550</v>
      </c>
      <c r="E1489" s="2">
        <v>34374000000</v>
      </c>
      <c r="F1489" s="2">
        <v>32016000000</v>
      </c>
      <c r="G1489" s="2">
        <v>983000000</v>
      </c>
      <c r="H1489" t="s">
        <v>12</v>
      </c>
      <c r="I1489" t="s">
        <v>12</v>
      </c>
      <c r="J1489" t="s">
        <v>36</v>
      </c>
      <c r="K1489" t="s">
        <v>124</v>
      </c>
    </row>
    <row r="1490" spans="1:11" x14ac:dyDescent="0.2">
      <c r="A1490">
        <v>1551</v>
      </c>
      <c r="B1490" t="s">
        <v>518</v>
      </c>
      <c r="C1490" t="s">
        <v>15</v>
      </c>
      <c r="D1490" s="1">
        <v>41915</v>
      </c>
      <c r="E1490" s="2">
        <v>37580000000</v>
      </c>
      <c r="F1490" s="2">
        <v>34895000000</v>
      </c>
      <c r="G1490" s="2">
        <v>1255000000</v>
      </c>
      <c r="H1490" t="s">
        <v>12</v>
      </c>
      <c r="I1490" t="s">
        <v>12</v>
      </c>
      <c r="J1490" t="s">
        <v>36</v>
      </c>
      <c r="K1490" t="s">
        <v>124</v>
      </c>
    </row>
    <row r="1491" spans="1:11" x14ac:dyDescent="0.2">
      <c r="A1491">
        <v>1552</v>
      </c>
      <c r="B1491" t="s">
        <v>518</v>
      </c>
      <c r="C1491" t="s">
        <v>16</v>
      </c>
      <c r="D1491" s="1">
        <v>42280</v>
      </c>
      <c r="E1491" s="2">
        <v>41373000000</v>
      </c>
      <c r="F1491" s="2">
        <v>37456000000</v>
      </c>
      <c r="G1491" s="2">
        <v>1748000000</v>
      </c>
      <c r="H1491" t="s">
        <v>12</v>
      </c>
      <c r="I1491" t="s">
        <v>12</v>
      </c>
      <c r="J1491" t="s">
        <v>36</v>
      </c>
      <c r="K1491" t="s">
        <v>124</v>
      </c>
    </row>
    <row r="1492" spans="1:11" x14ac:dyDescent="0.2">
      <c r="A1492">
        <v>1553</v>
      </c>
      <c r="B1492" t="s">
        <v>518</v>
      </c>
      <c r="C1492" t="s">
        <v>17</v>
      </c>
      <c r="D1492" s="1">
        <v>42644</v>
      </c>
      <c r="E1492" s="2">
        <v>36881000000</v>
      </c>
      <c r="F1492" s="2">
        <v>32184000000</v>
      </c>
      <c r="G1492" s="2">
        <v>1864000000</v>
      </c>
      <c r="H1492" t="s">
        <v>12</v>
      </c>
      <c r="I1492" t="s">
        <v>12</v>
      </c>
      <c r="J1492" t="s">
        <v>36</v>
      </c>
      <c r="K1492" t="s">
        <v>124</v>
      </c>
    </row>
    <row r="1493" spans="1:11" x14ac:dyDescent="0.2">
      <c r="A1493">
        <v>1554</v>
      </c>
      <c r="B1493" t="s">
        <v>519</v>
      </c>
      <c r="C1493" t="s">
        <v>11</v>
      </c>
      <c r="D1493" s="1">
        <v>41274</v>
      </c>
      <c r="E1493" s="2">
        <v>29809000000</v>
      </c>
      <c r="F1493" s="2">
        <v>26045000000</v>
      </c>
      <c r="G1493" s="2">
        <v>1702000000</v>
      </c>
      <c r="H1493" t="s">
        <v>12</v>
      </c>
      <c r="I1493" s="2">
        <v>418000000</v>
      </c>
      <c r="J1493" t="s">
        <v>83</v>
      </c>
      <c r="K1493" t="s">
        <v>341</v>
      </c>
    </row>
    <row r="1494" spans="1:11" x14ac:dyDescent="0.2">
      <c r="A1494">
        <v>1555</v>
      </c>
      <c r="B1494" t="s">
        <v>519</v>
      </c>
      <c r="C1494" t="s">
        <v>15</v>
      </c>
      <c r="D1494" s="1">
        <v>41639</v>
      </c>
      <c r="E1494" s="2">
        <v>37601000000</v>
      </c>
      <c r="F1494" s="2">
        <v>34085000000</v>
      </c>
      <c r="G1494" s="2">
        <v>2248000000</v>
      </c>
      <c r="H1494" t="s">
        <v>12</v>
      </c>
      <c r="I1494" s="2">
        <v>489000000</v>
      </c>
      <c r="J1494" t="s">
        <v>83</v>
      </c>
      <c r="K1494" t="s">
        <v>341</v>
      </c>
    </row>
    <row r="1495" spans="1:11" x14ac:dyDescent="0.2">
      <c r="A1495">
        <v>1556</v>
      </c>
      <c r="B1495" t="s">
        <v>519</v>
      </c>
      <c r="C1495" t="s">
        <v>16</v>
      </c>
      <c r="D1495" s="1">
        <v>42004</v>
      </c>
      <c r="E1495" s="2">
        <v>40633000000</v>
      </c>
      <c r="F1495" s="2">
        <v>35673000000</v>
      </c>
      <c r="G1495" s="2">
        <v>2762000000</v>
      </c>
      <c r="H1495" t="s">
        <v>12</v>
      </c>
      <c r="I1495" s="2">
        <v>562000000</v>
      </c>
      <c r="J1495" t="s">
        <v>83</v>
      </c>
      <c r="K1495" t="s">
        <v>341</v>
      </c>
    </row>
    <row r="1496" spans="1:11" x14ac:dyDescent="0.2">
      <c r="A1496">
        <v>1557</v>
      </c>
      <c r="B1496" t="s">
        <v>519</v>
      </c>
      <c r="C1496" t="s">
        <v>17</v>
      </c>
      <c r="D1496" s="1">
        <v>42369</v>
      </c>
      <c r="E1496" s="2">
        <v>28711000000</v>
      </c>
      <c r="F1496" s="2">
        <v>22466000000</v>
      </c>
      <c r="G1496" s="2">
        <v>2620000000</v>
      </c>
      <c r="H1496" t="s">
        <v>12</v>
      </c>
      <c r="I1496" s="2">
        <v>756000000</v>
      </c>
      <c r="J1496" t="s">
        <v>83</v>
      </c>
      <c r="K1496" t="s">
        <v>341</v>
      </c>
    </row>
    <row r="1497" spans="1:11" x14ac:dyDescent="0.2">
      <c r="A1497">
        <v>1558</v>
      </c>
      <c r="B1497" t="s">
        <v>520</v>
      </c>
      <c r="C1497" t="s">
        <v>11</v>
      </c>
      <c r="D1497" s="1">
        <v>41274</v>
      </c>
      <c r="E1497" s="2">
        <v>1793557000</v>
      </c>
      <c r="F1497" s="2">
        <v>1189341000</v>
      </c>
      <c r="G1497" s="2">
        <v>247597000</v>
      </c>
      <c r="H1497" t="s">
        <v>12</v>
      </c>
      <c r="I1497" t="s">
        <v>12</v>
      </c>
      <c r="J1497" t="s">
        <v>22</v>
      </c>
      <c r="K1497" t="s">
        <v>57</v>
      </c>
    </row>
    <row r="1498" spans="1:11" x14ac:dyDescent="0.2">
      <c r="A1498">
        <v>1559</v>
      </c>
      <c r="B1498" t="s">
        <v>520</v>
      </c>
      <c r="C1498" t="s">
        <v>15</v>
      </c>
      <c r="D1498" s="1">
        <v>41639</v>
      </c>
      <c r="E1498" s="2">
        <v>2064305000</v>
      </c>
      <c r="F1498" s="2">
        <v>1369438000</v>
      </c>
      <c r="G1498" s="2">
        <v>312367000</v>
      </c>
      <c r="H1498" t="s">
        <v>12</v>
      </c>
      <c r="I1498" t="s">
        <v>12</v>
      </c>
      <c r="J1498" t="s">
        <v>22</v>
      </c>
      <c r="K1498" t="s">
        <v>57</v>
      </c>
    </row>
    <row r="1499" spans="1:11" x14ac:dyDescent="0.2">
      <c r="A1499">
        <v>1560</v>
      </c>
      <c r="B1499" t="s">
        <v>520</v>
      </c>
      <c r="C1499" t="s">
        <v>16</v>
      </c>
      <c r="D1499" s="1">
        <v>42004</v>
      </c>
      <c r="E1499" s="2">
        <v>2446877000</v>
      </c>
      <c r="F1499" s="2">
        <v>1668892000</v>
      </c>
      <c r="G1499" s="2">
        <v>346345000</v>
      </c>
      <c r="H1499" t="s">
        <v>12</v>
      </c>
      <c r="I1499" t="s">
        <v>12</v>
      </c>
      <c r="J1499" t="s">
        <v>22</v>
      </c>
      <c r="K1499" t="s">
        <v>57</v>
      </c>
    </row>
    <row r="1500" spans="1:11" x14ac:dyDescent="0.2">
      <c r="A1500">
        <v>1561</v>
      </c>
      <c r="B1500" t="s">
        <v>520</v>
      </c>
      <c r="C1500" t="s">
        <v>17</v>
      </c>
      <c r="D1500" s="1">
        <v>42369</v>
      </c>
      <c r="E1500" s="2">
        <v>2779541000</v>
      </c>
      <c r="F1500" s="2">
        <v>1855181000</v>
      </c>
      <c r="G1500" s="2">
        <v>390253000</v>
      </c>
      <c r="H1500" t="s">
        <v>12</v>
      </c>
      <c r="I1500" t="s">
        <v>12</v>
      </c>
      <c r="J1500" t="s">
        <v>22</v>
      </c>
      <c r="K1500" t="s">
        <v>57</v>
      </c>
    </row>
    <row r="1501" spans="1:11" x14ac:dyDescent="0.2">
      <c r="A1501">
        <v>1562</v>
      </c>
      <c r="B1501" t="s">
        <v>521</v>
      </c>
      <c r="C1501" t="s">
        <v>11</v>
      </c>
      <c r="D1501" s="1">
        <v>41274</v>
      </c>
      <c r="E1501" s="2">
        <v>12825000000</v>
      </c>
      <c r="F1501" s="2">
        <v>6457000000</v>
      </c>
      <c r="G1501" s="2">
        <v>1804000000</v>
      </c>
      <c r="H1501" s="2">
        <v>1877000000</v>
      </c>
      <c r="I1501" t="s">
        <v>12</v>
      </c>
      <c r="J1501" t="s">
        <v>22</v>
      </c>
      <c r="K1501" t="s">
        <v>34</v>
      </c>
    </row>
    <row r="1502" spans="1:11" x14ac:dyDescent="0.2">
      <c r="A1502">
        <v>1563</v>
      </c>
      <c r="B1502" t="s">
        <v>521</v>
      </c>
      <c r="C1502" t="s">
        <v>15</v>
      </c>
      <c r="D1502" s="1">
        <v>41639</v>
      </c>
      <c r="E1502" s="2">
        <v>12205000000</v>
      </c>
      <c r="F1502" s="2">
        <v>5841000000</v>
      </c>
      <c r="G1502" s="2">
        <v>1858000000</v>
      </c>
      <c r="H1502" s="2">
        <v>1522000000</v>
      </c>
      <c r="I1502" t="s">
        <v>12</v>
      </c>
      <c r="J1502" t="s">
        <v>22</v>
      </c>
      <c r="K1502" t="s">
        <v>34</v>
      </c>
    </row>
    <row r="1503" spans="1:11" x14ac:dyDescent="0.2">
      <c r="A1503">
        <v>1564</v>
      </c>
      <c r="B1503" t="s">
        <v>521</v>
      </c>
      <c r="C1503" t="s">
        <v>16</v>
      </c>
      <c r="D1503" s="1">
        <v>42004</v>
      </c>
      <c r="E1503" s="2">
        <v>13045000000</v>
      </c>
      <c r="F1503" s="2">
        <v>5618000000</v>
      </c>
      <c r="G1503" s="2">
        <v>1843000000</v>
      </c>
      <c r="H1503" s="2">
        <v>1358000000</v>
      </c>
      <c r="I1503" t="s">
        <v>12</v>
      </c>
      <c r="J1503" t="s">
        <v>22</v>
      </c>
      <c r="K1503" t="s">
        <v>34</v>
      </c>
    </row>
    <row r="1504" spans="1:11" x14ac:dyDescent="0.2">
      <c r="A1504">
        <v>1565</v>
      </c>
      <c r="B1504" t="s">
        <v>521</v>
      </c>
      <c r="C1504" t="s">
        <v>17</v>
      </c>
      <c r="D1504" s="1">
        <v>42369</v>
      </c>
      <c r="E1504" s="2">
        <v>13000000000</v>
      </c>
      <c r="F1504" s="2">
        <v>5440000000</v>
      </c>
      <c r="G1504" s="2">
        <v>1748000000</v>
      </c>
      <c r="H1504" s="2">
        <v>1280000000</v>
      </c>
      <c r="I1504" t="s">
        <v>12</v>
      </c>
      <c r="J1504" t="s">
        <v>22</v>
      </c>
      <c r="K1504" t="s">
        <v>34</v>
      </c>
    </row>
    <row r="1505" spans="1:11" x14ac:dyDescent="0.2">
      <c r="A1505">
        <v>1566</v>
      </c>
      <c r="B1505" t="s">
        <v>522</v>
      </c>
      <c r="C1505" t="s">
        <v>11</v>
      </c>
      <c r="D1505" s="1">
        <v>41272</v>
      </c>
      <c r="E1505" s="2">
        <v>12237000000</v>
      </c>
      <c r="F1505" s="2">
        <v>10019000000</v>
      </c>
      <c r="G1505" s="2">
        <v>1165000000</v>
      </c>
      <c r="H1505" t="s">
        <v>12</v>
      </c>
      <c r="I1505" t="s">
        <v>12</v>
      </c>
      <c r="J1505" t="s">
        <v>13</v>
      </c>
      <c r="K1505" t="s">
        <v>164</v>
      </c>
    </row>
    <row r="1506" spans="1:11" x14ac:dyDescent="0.2">
      <c r="A1506">
        <v>1567</v>
      </c>
      <c r="B1506" t="s">
        <v>522</v>
      </c>
      <c r="C1506" t="s">
        <v>15</v>
      </c>
      <c r="D1506" s="1">
        <v>41636</v>
      </c>
      <c r="E1506" s="2">
        <v>12104000000</v>
      </c>
      <c r="F1506" s="2">
        <v>10131000000</v>
      </c>
      <c r="G1506" s="2">
        <v>1126000000</v>
      </c>
      <c r="H1506" t="s">
        <v>12</v>
      </c>
      <c r="I1506" t="s">
        <v>12</v>
      </c>
      <c r="J1506" t="s">
        <v>13</v>
      </c>
      <c r="K1506" t="s">
        <v>164</v>
      </c>
    </row>
    <row r="1507" spans="1:11" x14ac:dyDescent="0.2">
      <c r="A1507">
        <v>1568</v>
      </c>
      <c r="B1507" t="s">
        <v>522</v>
      </c>
      <c r="C1507" t="s">
        <v>16</v>
      </c>
      <c r="D1507" s="1">
        <v>42007</v>
      </c>
      <c r="E1507" s="2">
        <v>13878000000</v>
      </c>
      <c r="F1507" s="2">
        <v>11421000000</v>
      </c>
      <c r="G1507" s="2">
        <v>1361000000</v>
      </c>
      <c r="H1507" t="s">
        <v>12</v>
      </c>
      <c r="I1507" t="s">
        <v>12</v>
      </c>
      <c r="J1507" t="s">
        <v>13</v>
      </c>
      <c r="K1507" t="s">
        <v>164</v>
      </c>
    </row>
    <row r="1508" spans="1:11" x14ac:dyDescent="0.2">
      <c r="A1508">
        <v>1569</v>
      </c>
      <c r="B1508" t="s">
        <v>522</v>
      </c>
      <c r="C1508" t="s">
        <v>17</v>
      </c>
      <c r="D1508" s="1">
        <v>42371</v>
      </c>
      <c r="E1508" s="2">
        <v>13423000000</v>
      </c>
      <c r="F1508" s="2">
        <v>10979000000</v>
      </c>
      <c r="G1508" s="2">
        <v>1304000000</v>
      </c>
      <c r="H1508" t="s">
        <v>12</v>
      </c>
      <c r="I1508" t="s">
        <v>12</v>
      </c>
      <c r="J1508" t="s">
        <v>13</v>
      </c>
      <c r="K1508" t="s">
        <v>164</v>
      </c>
    </row>
    <row r="1509" spans="1:11" x14ac:dyDescent="0.2">
      <c r="A1509">
        <v>1570</v>
      </c>
      <c r="B1509" t="s">
        <v>523</v>
      </c>
      <c r="C1509" t="s">
        <v>11</v>
      </c>
      <c r="D1509" s="1">
        <v>41274</v>
      </c>
      <c r="E1509" s="2">
        <v>1834921000</v>
      </c>
      <c r="F1509" s="2">
        <v>955624000</v>
      </c>
      <c r="G1509" s="2">
        <v>670602000</v>
      </c>
      <c r="H1509" t="s">
        <v>12</v>
      </c>
      <c r="I1509" t="s">
        <v>12</v>
      </c>
      <c r="J1509" t="s">
        <v>19</v>
      </c>
      <c r="K1509" t="s">
        <v>289</v>
      </c>
    </row>
    <row r="1510" spans="1:11" x14ac:dyDescent="0.2">
      <c r="A1510">
        <v>1571</v>
      </c>
      <c r="B1510" t="s">
        <v>523</v>
      </c>
      <c r="C1510" t="s">
        <v>15</v>
      </c>
      <c r="D1510" s="1">
        <v>41639</v>
      </c>
      <c r="E1510" s="2">
        <v>2332051000</v>
      </c>
      <c r="F1510" s="2">
        <v>1195381000</v>
      </c>
      <c r="G1510" s="2">
        <v>871572000</v>
      </c>
      <c r="H1510" t="s">
        <v>12</v>
      </c>
      <c r="I1510" t="s">
        <v>12</v>
      </c>
      <c r="J1510" t="s">
        <v>19</v>
      </c>
      <c r="K1510" t="s">
        <v>289</v>
      </c>
    </row>
    <row r="1511" spans="1:11" x14ac:dyDescent="0.2">
      <c r="A1511">
        <v>1572</v>
      </c>
      <c r="B1511" t="s">
        <v>523</v>
      </c>
      <c r="C1511" t="s">
        <v>16</v>
      </c>
      <c r="D1511" s="1">
        <v>42004</v>
      </c>
      <c r="E1511" s="2">
        <v>3084370000</v>
      </c>
      <c r="F1511" s="2">
        <v>1572164000</v>
      </c>
      <c r="G1511" s="2">
        <v>1158251000</v>
      </c>
      <c r="H1511" t="s">
        <v>12</v>
      </c>
      <c r="I1511" t="s">
        <v>12</v>
      </c>
      <c r="J1511" t="s">
        <v>19</v>
      </c>
      <c r="K1511" t="s">
        <v>289</v>
      </c>
    </row>
    <row r="1512" spans="1:11" x14ac:dyDescent="0.2">
      <c r="A1512">
        <v>1573</v>
      </c>
      <c r="B1512" t="s">
        <v>523</v>
      </c>
      <c r="C1512" t="s">
        <v>17</v>
      </c>
      <c r="D1512" s="1">
        <v>42369</v>
      </c>
      <c r="E1512" s="2">
        <v>3963313000</v>
      </c>
      <c r="F1512" s="2">
        <v>2057766000</v>
      </c>
      <c r="G1512" s="2">
        <v>1497000000</v>
      </c>
      <c r="H1512" t="s">
        <v>12</v>
      </c>
      <c r="I1512" t="s">
        <v>12</v>
      </c>
      <c r="J1512" t="s">
        <v>19</v>
      </c>
      <c r="K1512" t="s">
        <v>289</v>
      </c>
    </row>
    <row r="1513" spans="1:11" x14ac:dyDescent="0.2">
      <c r="A1513">
        <v>1574</v>
      </c>
      <c r="B1513" t="s">
        <v>524</v>
      </c>
      <c r="C1513" t="s">
        <v>11</v>
      </c>
      <c r="D1513" s="1">
        <v>41274</v>
      </c>
      <c r="E1513" s="2">
        <v>1834921000</v>
      </c>
      <c r="F1513" s="2">
        <v>955624000</v>
      </c>
      <c r="G1513" s="2">
        <v>670602000</v>
      </c>
      <c r="H1513" t="s">
        <v>12</v>
      </c>
      <c r="I1513" t="s">
        <v>12</v>
      </c>
      <c r="J1513" t="s">
        <v>19</v>
      </c>
      <c r="K1513" t="s">
        <v>289</v>
      </c>
    </row>
    <row r="1514" spans="1:11" x14ac:dyDescent="0.2">
      <c r="A1514">
        <v>1575</v>
      </c>
      <c r="B1514" t="s">
        <v>524</v>
      </c>
      <c r="C1514" t="s">
        <v>15</v>
      </c>
      <c r="D1514" s="1">
        <v>41639</v>
      </c>
      <c r="E1514" s="2">
        <v>2332051000</v>
      </c>
      <c r="F1514" s="2">
        <v>1195381000</v>
      </c>
      <c r="G1514" s="2">
        <v>871572000</v>
      </c>
      <c r="H1514" t="s">
        <v>12</v>
      </c>
      <c r="I1514" t="s">
        <v>12</v>
      </c>
      <c r="J1514" t="s">
        <v>19</v>
      </c>
      <c r="K1514" t="s">
        <v>289</v>
      </c>
    </row>
    <row r="1515" spans="1:11" x14ac:dyDescent="0.2">
      <c r="A1515">
        <v>1576</v>
      </c>
      <c r="B1515" t="s">
        <v>524</v>
      </c>
      <c r="C1515" t="s">
        <v>16</v>
      </c>
      <c r="D1515" s="1">
        <v>42004</v>
      </c>
      <c r="E1515" s="2">
        <v>3084370000</v>
      </c>
      <c r="F1515" s="2">
        <v>1572164000</v>
      </c>
      <c r="G1515" s="2">
        <v>1158251000</v>
      </c>
      <c r="H1515" t="s">
        <v>12</v>
      </c>
      <c r="I1515" t="s">
        <v>12</v>
      </c>
      <c r="J1515" t="s">
        <v>19</v>
      </c>
      <c r="K1515" t="s">
        <v>289</v>
      </c>
    </row>
    <row r="1516" spans="1:11" x14ac:dyDescent="0.2">
      <c r="A1516">
        <v>1577</v>
      </c>
      <c r="B1516" t="s">
        <v>524</v>
      </c>
      <c r="C1516" t="s">
        <v>17</v>
      </c>
      <c r="D1516" s="1">
        <v>42369</v>
      </c>
      <c r="E1516" s="2">
        <v>3963313000</v>
      </c>
      <c r="F1516" s="2">
        <v>2057766000</v>
      </c>
      <c r="G1516" s="2">
        <v>1497000000</v>
      </c>
      <c r="H1516" t="s">
        <v>12</v>
      </c>
      <c r="I1516" t="s">
        <v>12</v>
      </c>
      <c r="J1516" t="s">
        <v>19</v>
      </c>
      <c r="K1516" t="s">
        <v>289</v>
      </c>
    </row>
    <row r="1517" spans="1:11" x14ac:dyDescent="0.2">
      <c r="A1517">
        <v>1578</v>
      </c>
      <c r="B1517" t="s">
        <v>525</v>
      </c>
      <c r="C1517" t="s">
        <v>11</v>
      </c>
      <c r="D1517" s="1">
        <v>41274</v>
      </c>
      <c r="E1517" s="2">
        <v>37152000000</v>
      </c>
      <c r="F1517" s="2">
        <v>17820000000</v>
      </c>
      <c r="G1517" s="2">
        <v>16448000000</v>
      </c>
      <c r="H1517" t="s">
        <v>12</v>
      </c>
      <c r="I1517" s="2">
        <v>1522000000</v>
      </c>
      <c r="J1517" t="s">
        <v>13</v>
      </c>
      <c r="K1517" t="s">
        <v>14</v>
      </c>
    </row>
    <row r="1518" spans="1:11" x14ac:dyDescent="0.2">
      <c r="A1518">
        <v>1579</v>
      </c>
      <c r="B1518" t="s">
        <v>525</v>
      </c>
      <c r="C1518" t="s">
        <v>15</v>
      </c>
      <c r="D1518" s="1">
        <v>41639</v>
      </c>
      <c r="E1518" s="2">
        <v>38279000000</v>
      </c>
      <c r="F1518" s="2">
        <v>17192000000</v>
      </c>
      <c r="G1518" s="2">
        <v>17629000000</v>
      </c>
      <c r="H1518" t="s">
        <v>12</v>
      </c>
      <c r="I1518" s="2">
        <v>1689000000</v>
      </c>
      <c r="J1518" t="s">
        <v>13</v>
      </c>
      <c r="K1518" t="s">
        <v>14</v>
      </c>
    </row>
    <row r="1519" spans="1:11" x14ac:dyDescent="0.2">
      <c r="A1519">
        <v>1580</v>
      </c>
      <c r="B1519" t="s">
        <v>525</v>
      </c>
      <c r="C1519" t="s">
        <v>16</v>
      </c>
      <c r="D1519" s="1">
        <v>42004</v>
      </c>
      <c r="E1519" s="2">
        <v>38901000000</v>
      </c>
      <c r="F1519" s="2">
        <v>16611000000</v>
      </c>
      <c r="G1519" s="2">
        <v>17795000000</v>
      </c>
      <c r="H1519" t="s">
        <v>12</v>
      </c>
      <c r="I1519" s="2">
        <v>1679000000</v>
      </c>
      <c r="J1519" t="s">
        <v>13</v>
      </c>
      <c r="K1519" t="s">
        <v>14</v>
      </c>
    </row>
    <row r="1520" spans="1:11" x14ac:dyDescent="0.2">
      <c r="A1520">
        <v>1581</v>
      </c>
      <c r="B1520" t="s">
        <v>525</v>
      </c>
      <c r="C1520" t="s">
        <v>17</v>
      </c>
      <c r="D1520" s="1">
        <v>42369</v>
      </c>
      <c r="E1520" s="2">
        <v>37864000000</v>
      </c>
      <c r="F1520" s="2">
        <v>12130000000</v>
      </c>
      <c r="G1520" s="2">
        <v>18423000000</v>
      </c>
      <c r="H1520" t="s">
        <v>12</v>
      </c>
      <c r="I1520" s="2">
        <v>1819000000</v>
      </c>
      <c r="J1520" t="s">
        <v>13</v>
      </c>
      <c r="K1520" t="s">
        <v>14</v>
      </c>
    </row>
    <row r="1521" spans="1:11" x14ac:dyDescent="0.2">
      <c r="A1521">
        <v>1582</v>
      </c>
      <c r="B1521" t="s">
        <v>526</v>
      </c>
      <c r="C1521" t="s">
        <v>11</v>
      </c>
      <c r="D1521" s="1">
        <v>41274</v>
      </c>
      <c r="E1521" s="2">
        <v>716612000</v>
      </c>
      <c r="F1521" s="2">
        <v>245316000</v>
      </c>
      <c r="G1521" s="2">
        <v>58005000</v>
      </c>
      <c r="H1521" t="s">
        <v>12</v>
      </c>
      <c r="I1521" s="2">
        <v>346031000</v>
      </c>
      <c r="J1521" t="s">
        <v>52</v>
      </c>
      <c r="K1521" t="s">
        <v>234</v>
      </c>
    </row>
    <row r="1522" spans="1:11" x14ac:dyDescent="0.2">
      <c r="A1522">
        <v>1583</v>
      </c>
      <c r="B1522" t="s">
        <v>526</v>
      </c>
      <c r="C1522" t="s">
        <v>15</v>
      </c>
      <c r="D1522" s="1">
        <v>41639</v>
      </c>
      <c r="E1522" s="2">
        <v>758926000</v>
      </c>
      <c r="F1522" s="2">
        <v>258612000</v>
      </c>
      <c r="G1522" s="2">
        <v>37121000</v>
      </c>
      <c r="H1522" t="s">
        <v>12</v>
      </c>
      <c r="I1522" s="2">
        <v>346273000</v>
      </c>
      <c r="J1522" t="s">
        <v>52</v>
      </c>
      <c r="K1522" t="s">
        <v>234</v>
      </c>
    </row>
    <row r="1523" spans="1:11" x14ac:dyDescent="0.2">
      <c r="A1523">
        <v>1584</v>
      </c>
      <c r="B1523" t="s">
        <v>526</v>
      </c>
      <c r="C1523" t="s">
        <v>16</v>
      </c>
      <c r="D1523" s="1">
        <v>42004</v>
      </c>
      <c r="E1523" s="2">
        <v>818046000</v>
      </c>
      <c r="F1523" s="2">
        <v>270741000</v>
      </c>
      <c r="G1523" s="2">
        <v>56612000</v>
      </c>
      <c r="H1523" t="s">
        <v>12</v>
      </c>
      <c r="I1523" s="2">
        <v>363929000</v>
      </c>
      <c r="J1523" t="s">
        <v>52</v>
      </c>
      <c r="K1523" t="s">
        <v>234</v>
      </c>
    </row>
    <row r="1524" spans="1:11" x14ac:dyDescent="0.2">
      <c r="A1524">
        <v>1585</v>
      </c>
      <c r="B1524" t="s">
        <v>526</v>
      </c>
      <c r="C1524" t="s">
        <v>17</v>
      </c>
      <c r="D1524" s="1">
        <v>42369</v>
      </c>
      <c r="E1524" s="2">
        <v>894638000</v>
      </c>
      <c r="F1524" s="2">
        <v>282037000</v>
      </c>
      <c r="G1524" s="2">
        <v>71733000</v>
      </c>
      <c r="H1524" t="s">
        <v>12</v>
      </c>
      <c r="I1524" s="2">
        <v>381277000</v>
      </c>
      <c r="J1524" t="s">
        <v>52</v>
      </c>
      <c r="K1524" t="s">
        <v>234</v>
      </c>
    </row>
    <row r="1525" spans="1:11" x14ac:dyDescent="0.2">
      <c r="A1525">
        <v>1590</v>
      </c>
      <c r="B1525" t="s">
        <v>527</v>
      </c>
      <c r="C1525" t="s">
        <v>11</v>
      </c>
      <c r="D1525" s="1">
        <v>41307</v>
      </c>
      <c r="E1525" s="2">
        <v>2220256000</v>
      </c>
      <c r="F1525" s="2">
        <v>1436582000</v>
      </c>
      <c r="G1525" s="2">
        <v>488880000</v>
      </c>
      <c r="H1525" t="s">
        <v>12</v>
      </c>
      <c r="I1525" t="s">
        <v>12</v>
      </c>
      <c r="J1525" t="s">
        <v>19</v>
      </c>
      <c r="K1525" t="s">
        <v>79</v>
      </c>
    </row>
    <row r="1526" spans="1:11" x14ac:dyDescent="0.2">
      <c r="A1526">
        <v>1591</v>
      </c>
      <c r="B1526" t="s">
        <v>527</v>
      </c>
      <c r="C1526" t="s">
        <v>15</v>
      </c>
      <c r="D1526" s="1">
        <v>41672</v>
      </c>
      <c r="E1526" s="2">
        <v>2670573000</v>
      </c>
      <c r="F1526" s="2">
        <v>1729325000</v>
      </c>
      <c r="G1526" s="2">
        <v>596390000</v>
      </c>
      <c r="H1526" t="s">
        <v>12</v>
      </c>
      <c r="I1526" t="s">
        <v>12</v>
      </c>
      <c r="J1526" t="s">
        <v>19</v>
      </c>
      <c r="K1526" t="s">
        <v>79</v>
      </c>
    </row>
    <row r="1527" spans="1:11" x14ac:dyDescent="0.2">
      <c r="A1527">
        <v>1592</v>
      </c>
      <c r="B1527" t="s">
        <v>527</v>
      </c>
      <c r="C1527" t="s">
        <v>16</v>
      </c>
      <c r="D1527" s="1">
        <v>42035</v>
      </c>
      <c r="E1527" s="2">
        <v>3241369000</v>
      </c>
      <c r="F1527" s="2">
        <v>2104582000</v>
      </c>
      <c r="G1527" s="2">
        <v>712006000</v>
      </c>
      <c r="H1527" t="s">
        <v>12</v>
      </c>
      <c r="I1527" t="s">
        <v>12</v>
      </c>
      <c r="J1527" t="s">
        <v>19</v>
      </c>
      <c r="K1527" t="s">
        <v>79</v>
      </c>
    </row>
    <row r="1528" spans="1:11" x14ac:dyDescent="0.2">
      <c r="A1528">
        <v>1593</v>
      </c>
      <c r="B1528" t="s">
        <v>527</v>
      </c>
      <c r="C1528" t="s">
        <v>17</v>
      </c>
      <c r="D1528" s="1">
        <v>42400</v>
      </c>
      <c r="E1528" s="2">
        <v>3924116000</v>
      </c>
      <c r="F1528" s="2">
        <v>2539783000</v>
      </c>
      <c r="G1528" s="2">
        <v>863354000</v>
      </c>
      <c r="H1528" t="s">
        <v>12</v>
      </c>
      <c r="I1528" t="s">
        <v>12</v>
      </c>
      <c r="J1528" t="s">
        <v>19</v>
      </c>
      <c r="K1528" t="s">
        <v>79</v>
      </c>
    </row>
    <row r="1529" spans="1:11" x14ac:dyDescent="0.2">
      <c r="A1529">
        <v>1594</v>
      </c>
      <c r="B1529" t="s">
        <v>528</v>
      </c>
      <c r="C1529" t="s">
        <v>11</v>
      </c>
      <c r="D1529" s="1">
        <v>41639</v>
      </c>
      <c r="E1529" s="2">
        <v>122489000000</v>
      </c>
      <c r="F1529" s="2">
        <v>89659000000</v>
      </c>
      <c r="G1529" t="s">
        <v>12</v>
      </c>
      <c r="H1529" t="s">
        <v>12</v>
      </c>
      <c r="I1529" s="2">
        <v>23207000000</v>
      </c>
      <c r="J1529" t="s">
        <v>25</v>
      </c>
      <c r="K1529" t="s">
        <v>81</v>
      </c>
    </row>
    <row r="1530" spans="1:11" x14ac:dyDescent="0.2">
      <c r="A1530">
        <v>1595</v>
      </c>
      <c r="B1530" t="s">
        <v>528</v>
      </c>
      <c r="C1530" t="s">
        <v>15</v>
      </c>
      <c r="D1530" s="1">
        <v>42004</v>
      </c>
      <c r="E1530" s="2">
        <v>130474000000</v>
      </c>
      <c r="F1530" s="2">
        <v>93633000000</v>
      </c>
      <c r="G1530" t="s">
        <v>12</v>
      </c>
      <c r="H1530" t="s">
        <v>12</v>
      </c>
      <c r="I1530" s="2">
        <v>26567000000</v>
      </c>
      <c r="J1530" t="s">
        <v>25</v>
      </c>
      <c r="K1530" t="s">
        <v>81</v>
      </c>
    </row>
    <row r="1531" spans="1:11" x14ac:dyDescent="0.2">
      <c r="A1531">
        <v>1596</v>
      </c>
      <c r="B1531" t="s">
        <v>528</v>
      </c>
      <c r="C1531" t="s">
        <v>16</v>
      </c>
      <c r="D1531" s="1">
        <v>42369</v>
      </c>
      <c r="E1531" s="2">
        <v>157107000000</v>
      </c>
      <c r="F1531" s="2">
        <v>103875000000</v>
      </c>
      <c r="G1531" t="s">
        <v>12</v>
      </c>
      <c r="H1531" t="s">
        <v>12</v>
      </c>
      <c r="I1531" s="2">
        <v>42211000000</v>
      </c>
      <c r="J1531" t="s">
        <v>25</v>
      </c>
      <c r="K1531" t="s">
        <v>81</v>
      </c>
    </row>
    <row r="1532" spans="1:11" x14ac:dyDescent="0.2">
      <c r="A1532">
        <v>1597</v>
      </c>
      <c r="B1532" t="s">
        <v>528</v>
      </c>
      <c r="C1532" t="s">
        <v>17</v>
      </c>
      <c r="D1532" s="1">
        <v>42735</v>
      </c>
      <c r="E1532" s="2">
        <v>184840000000</v>
      </c>
      <c r="F1532" s="2">
        <v>117038000000</v>
      </c>
      <c r="G1532" t="s">
        <v>12</v>
      </c>
      <c r="H1532" t="s">
        <v>12</v>
      </c>
      <c r="I1532" s="2">
        <v>54872000000</v>
      </c>
      <c r="J1532" t="s">
        <v>25</v>
      </c>
      <c r="K1532" t="s">
        <v>81</v>
      </c>
    </row>
    <row r="1533" spans="1:11" x14ac:dyDescent="0.2">
      <c r="A1533">
        <v>1598</v>
      </c>
      <c r="B1533" t="s">
        <v>529</v>
      </c>
      <c r="C1533" t="s">
        <v>11</v>
      </c>
      <c r="D1533" s="1">
        <v>41274</v>
      </c>
      <c r="E1533" s="2">
        <v>10515400000</v>
      </c>
      <c r="F1533" s="2">
        <v>7172100000</v>
      </c>
      <c r="G1533" s="2">
        <v>786800000</v>
      </c>
      <c r="H1533" t="s">
        <v>12</v>
      </c>
      <c r="I1533" s="2">
        <v>1161600000</v>
      </c>
      <c r="J1533" t="s">
        <v>47</v>
      </c>
      <c r="K1533" t="s">
        <v>379</v>
      </c>
    </row>
    <row r="1534" spans="1:11" x14ac:dyDescent="0.2">
      <c r="A1534">
        <v>1599</v>
      </c>
      <c r="B1534" t="s">
        <v>529</v>
      </c>
      <c r="C1534" t="s">
        <v>15</v>
      </c>
      <c r="D1534" s="1">
        <v>41639</v>
      </c>
      <c r="E1534" s="2">
        <v>10368600000</v>
      </c>
      <c r="F1534" s="2">
        <v>7038400000</v>
      </c>
      <c r="G1534" s="2">
        <v>790400000</v>
      </c>
      <c r="H1534" t="s">
        <v>12</v>
      </c>
      <c r="I1534" s="2">
        <v>1170400000</v>
      </c>
      <c r="J1534" t="s">
        <v>47</v>
      </c>
      <c r="K1534" t="s">
        <v>379</v>
      </c>
    </row>
    <row r="1535" spans="1:11" x14ac:dyDescent="0.2">
      <c r="A1535">
        <v>1600</v>
      </c>
      <c r="B1535" t="s">
        <v>529</v>
      </c>
      <c r="C1535" t="s">
        <v>16</v>
      </c>
      <c r="D1535" s="1">
        <v>42004</v>
      </c>
      <c r="E1535" s="2">
        <v>10524500000</v>
      </c>
      <c r="F1535" s="2">
        <v>7722100000</v>
      </c>
      <c r="G1535" s="2">
        <v>820900000</v>
      </c>
      <c r="H1535" t="s">
        <v>12</v>
      </c>
      <c r="I1535" s="2">
        <v>1272000000</v>
      </c>
      <c r="J1535" t="s">
        <v>47</v>
      </c>
      <c r="K1535" t="s">
        <v>379</v>
      </c>
    </row>
    <row r="1536" spans="1:11" x14ac:dyDescent="0.2">
      <c r="A1536">
        <v>1601</v>
      </c>
      <c r="B1536" t="s">
        <v>529</v>
      </c>
      <c r="C1536" t="s">
        <v>17</v>
      </c>
      <c r="D1536" s="1">
        <v>42369</v>
      </c>
      <c r="E1536" s="2">
        <v>10731300000</v>
      </c>
      <c r="F1536" s="2">
        <v>7209400000</v>
      </c>
      <c r="G1536" s="2">
        <v>835100000</v>
      </c>
      <c r="H1536" t="s">
        <v>12</v>
      </c>
      <c r="I1536" s="2">
        <v>1295700000</v>
      </c>
      <c r="J1536" t="s">
        <v>47</v>
      </c>
      <c r="K1536" t="s">
        <v>379</v>
      </c>
    </row>
    <row r="1537" spans="1:11" x14ac:dyDescent="0.2">
      <c r="A1537">
        <v>1602</v>
      </c>
      <c r="B1537" t="s">
        <v>530</v>
      </c>
      <c r="C1537" t="s">
        <v>11</v>
      </c>
      <c r="D1537" s="1">
        <v>41639</v>
      </c>
      <c r="E1537" s="2">
        <v>21963000000</v>
      </c>
      <c r="F1537" s="2">
        <v>5849000000</v>
      </c>
      <c r="G1537" s="2">
        <v>6891000000</v>
      </c>
      <c r="H1537" t="s">
        <v>12</v>
      </c>
      <c r="I1537" s="2">
        <v>1777000000</v>
      </c>
      <c r="J1537" t="s">
        <v>13</v>
      </c>
      <c r="K1537" t="s">
        <v>178</v>
      </c>
    </row>
    <row r="1538" spans="1:11" x14ac:dyDescent="0.2">
      <c r="A1538">
        <v>1603</v>
      </c>
      <c r="B1538" t="s">
        <v>530</v>
      </c>
      <c r="C1538" t="s">
        <v>15</v>
      </c>
      <c r="D1538" s="1">
        <v>42004</v>
      </c>
      <c r="E1538" s="2">
        <v>23988000000</v>
      </c>
      <c r="F1538" s="2">
        <v>6097000000</v>
      </c>
      <c r="G1538" s="2">
        <v>7234000000</v>
      </c>
      <c r="H1538" t="s">
        <v>12</v>
      </c>
      <c r="I1538" s="2">
        <v>1904000000</v>
      </c>
      <c r="J1538" t="s">
        <v>13</v>
      </c>
      <c r="K1538" t="s">
        <v>178</v>
      </c>
    </row>
    <row r="1539" spans="1:11" x14ac:dyDescent="0.2">
      <c r="A1539">
        <v>1604</v>
      </c>
      <c r="B1539" t="s">
        <v>530</v>
      </c>
      <c r="C1539" t="s">
        <v>16</v>
      </c>
      <c r="D1539" s="1">
        <v>42369</v>
      </c>
      <c r="E1539" s="2">
        <v>21813000000</v>
      </c>
      <c r="F1539" s="2">
        <v>4434000000</v>
      </c>
      <c r="G1539" s="2">
        <v>7315000000</v>
      </c>
      <c r="H1539" t="s">
        <v>12</v>
      </c>
      <c r="I1539" s="2">
        <v>2012000000</v>
      </c>
      <c r="J1539" t="s">
        <v>13</v>
      </c>
      <c r="K1539" t="s">
        <v>178</v>
      </c>
    </row>
    <row r="1540" spans="1:11" x14ac:dyDescent="0.2">
      <c r="A1540">
        <v>1605</v>
      </c>
      <c r="B1540" t="s">
        <v>530</v>
      </c>
      <c r="C1540" t="s">
        <v>17</v>
      </c>
      <c r="D1540" s="1">
        <v>42735</v>
      </c>
      <c r="E1540" s="2">
        <v>19941000000</v>
      </c>
      <c r="F1540" s="2">
        <v>3747000000</v>
      </c>
      <c r="G1540" s="2">
        <v>6884000000</v>
      </c>
      <c r="H1540" t="s">
        <v>12</v>
      </c>
      <c r="I1540" s="2">
        <v>2038000000</v>
      </c>
      <c r="J1540" t="s">
        <v>13</v>
      </c>
      <c r="K1540" t="s">
        <v>178</v>
      </c>
    </row>
    <row r="1541" spans="1:11" x14ac:dyDescent="0.2">
      <c r="A1541">
        <v>1606</v>
      </c>
      <c r="B1541" t="s">
        <v>531</v>
      </c>
      <c r="C1541" t="s">
        <v>11</v>
      </c>
      <c r="D1541" s="1">
        <v>41274</v>
      </c>
      <c r="E1541" s="2">
        <v>54127000000</v>
      </c>
      <c r="F1541" s="2">
        <v>13574000000</v>
      </c>
      <c r="G1541" s="2">
        <v>37352000000</v>
      </c>
      <c r="H1541" t="s">
        <v>12</v>
      </c>
      <c r="I1541" s="2">
        <v>1858000000</v>
      </c>
      <c r="J1541" t="s">
        <v>13</v>
      </c>
      <c r="K1541" t="s">
        <v>146</v>
      </c>
    </row>
    <row r="1542" spans="1:11" x14ac:dyDescent="0.2">
      <c r="A1542">
        <v>1607</v>
      </c>
      <c r="B1542" t="s">
        <v>531</v>
      </c>
      <c r="C1542" t="s">
        <v>15</v>
      </c>
      <c r="D1542" s="1">
        <v>41639</v>
      </c>
      <c r="E1542" s="2">
        <v>55438000000</v>
      </c>
      <c r="F1542" s="2">
        <v>13703000000</v>
      </c>
      <c r="G1542" s="2">
        <v>32834000000</v>
      </c>
      <c r="H1542" t="s">
        <v>12</v>
      </c>
      <c r="I1542" s="2">
        <v>1867000000</v>
      </c>
      <c r="J1542" t="s">
        <v>13</v>
      </c>
      <c r="K1542" t="s">
        <v>146</v>
      </c>
    </row>
    <row r="1543" spans="1:11" x14ac:dyDescent="0.2">
      <c r="A1543">
        <v>1608</v>
      </c>
      <c r="B1543" t="s">
        <v>531</v>
      </c>
      <c r="C1543" t="s">
        <v>16</v>
      </c>
      <c r="D1543" s="1">
        <v>42004</v>
      </c>
      <c r="E1543" s="2">
        <v>58232000000</v>
      </c>
      <c r="F1543" s="2">
        <v>14758000000</v>
      </c>
      <c r="G1543" s="2">
        <v>36583000000</v>
      </c>
      <c r="H1543" t="s">
        <v>12</v>
      </c>
      <c r="I1543" s="2">
        <v>1923000000</v>
      </c>
      <c r="J1543" t="s">
        <v>13</v>
      </c>
      <c r="K1543" t="s">
        <v>146</v>
      </c>
    </row>
    <row r="1544" spans="1:11" x14ac:dyDescent="0.2">
      <c r="A1544">
        <v>1609</v>
      </c>
      <c r="B1544" t="s">
        <v>531</v>
      </c>
      <c r="C1544" t="s">
        <v>17</v>
      </c>
      <c r="D1544" s="1">
        <v>42369</v>
      </c>
      <c r="E1544" s="2">
        <v>58363000000</v>
      </c>
      <c r="F1544" s="2">
        <v>12947000000</v>
      </c>
      <c r="G1544" s="2">
        <v>35664000000</v>
      </c>
      <c r="H1544" t="s">
        <v>12</v>
      </c>
      <c r="I1544" s="2">
        <v>2084000000</v>
      </c>
      <c r="J1544" t="s">
        <v>13</v>
      </c>
      <c r="K1544" t="s">
        <v>146</v>
      </c>
    </row>
    <row r="1545" spans="1:11" x14ac:dyDescent="0.2">
      <c r="A1545">
        <v>1610</v>
      </c>
      <c r="B1545" t="s">
        <v>532</v>
      </c>
      <c r="C1545" t="s">
        <v>11</v>
      </c>
      <c r="D1545" s="1">
        <v>41305</v>
      </c>
      <c r="E1545" s="2">
        <v>2794925000</v>
      </c>
      <c r="F1545" s="2">
        <v>1763394000</v>
      </c>
      <c r="G1545" s="2">
        <v>657246000</v>
      </c>
      <c r="H1545" t="s">
        <v>12</v>
      </c>
      <c r="I1545" t="s">
        <v>12</v>
      </c>
      <c r="J1545" t="s">
        <v>19</v>
      </c>
      <c r="K1545" t="s">
        <v>257</v>
      </c>
    </row>
    <row r="1546" spans="1:11" x14ac:dyDescent="0.2">
      <c r="A1546">
        <v>1611</v>
      </c>
      <c r="B1546" t="s">
        <v>532</v>
      </c>
      <c r="C1546" t="s">
        <v>15</v>
      </c>
      <c r="D1546" s="1">
        <v>41670</v>
      </c>
      <c r="E1546" s="2">
        <v>3086608000</v>
      </c>
      <c r="F1546" s="2">
        <v>1925266000</v>
      </c>
      <c r="G1546" s="2">
        <v>734511000</v>
      </c>
      <c r="H1546" t="s">
        <v>12</v>
      </c>
      <c r="I1546" t="s">
        <v>12</v>
      </c>
      <c r="J1546" t="s">
        <v>19</v>
      </c>
      <c r="K1546" t="s">
        <v>257</v>
      </c>
    </row>
    <row r="1547" spans="1:11" x14ac:dyDescent="0.2">
      <c r="A1547">
        <v>1612</v>
      </c>
      <c r="B1547" t="s">
        <v>532</v>
      </c>
      <c r="C1547" t="s">
        <v>16</v>
      </c>
      <c r="D1547" s="1">
        <v>42035</v>
      </c>
      <c r="E1547" s="2">
        <v>3323077000</v>
      </c>
      <c r="F1547" s="2">
        <v>2148147000</v>
      </c>
      <c r="G1547" s="2">
        <v>809545000</v>
      </c>
      <c r="H1547" t="s">
        <v>12</v>
      </c>
      <c r="I1547" t="s">
        <v>12</v>
      </c>
      <c r="J1547" t="s">
        <v>19</v>
      </c>
      <c r="K1547" t="s">
        <v>257</v>
      </c>
    </row>
    <row r="1548" spans="1:11" x14ac:dyDescent="0.2">
      <c r="A1548">
        <v>1613</v>
      </c>
      <c r="B1548" t="s">
        <v>532</v>
      </c>
      <c r="C1548" t="s">
        <v>17</v>
      </c>
      <c r="D1548" s="1">
        <v>42400</v>
      </c>
      <c r="E1548" s="2">
        <v>3445134000</v>
      </c>
      <c r="F1548" s="2">
        <v>2243232000</v>
      </c>
      <c r="G1548" s="2">
        <v>848323000</v>
      </c>
      <c r="H1548" t="s">
        <v>12</v>
      </c>
      <c r="I1548" t="s">
        <v>12</v>
      </c>
      <c r="J1548" t="s">
        <v>19</v>
      </c>
      <c r="K1548" t="s">
        <v>257</v>
      </c>
    </row>
    <row r="1549" spans="1:11" x14ac:dyDescent="0.2">
      <c r="A1549">
        <v>1614</v>
      </c>
      <c r="B1549" t="s">
        <v>533</v>
      </c>
      <c r="C1549" t="s">
        <v>11</v>
      </c>
      <c r="D1549" s="1">
        <v>41486</v>
      </c>
      <c r="E1549" s="2">
        <v>2436948000</v>
      </c>
      <c r="F1549" s="2">
        <v>1589821000</v>
      </c>
      <c r="G1549" s="2">
        <v>441168000</v>
      </c>
      <c r="H1549" s="2">
        <v>62630000</v>
      </c>
      <c r="I1549" t="s">
        <v>12</v>
      </c>
      <c r="J1549" t="s">
        <v>47</v>
      </c>
      <c r="K1549" t="s">
        <v>105</v>
      </c>
    </row>
    <row r="1550" spans="1:11" x14ac:dyDescent="0.2">
      <c r="A1550">
        <v>1615</v>
      </c>
      <c r="B1550" t="s">
        <v>533</v>
      </c>
      <c r="C1550" t="s">
        <v>15</v>
      </c>
      <c r="D1550" s="1">
        <v>41851</v>
      </c>
      <c r="E1550" s="2">
        <v>2473500000</v>
      </c>
      <c r="F1550" s="2">
        <v>1595700000</v>
      </c>
      <c r="G1550" s="2">
        <v>460300000</v>
      </c>
      <c r="H1550" s="2">
        <v>61800000</v>
      </c>
      <c r="I1550" t="s">
        <v>12</v>
      </c>
      <c r="J1550" t="s">
        <v>47</v>
      </c>
      <c r="K1550" t="s">
        <v>105</v>
      </c>
    </row>
    <row r="1551" spans="1:11" x14ac:dyDescent="0.2">
      <c r="A1551">
        <v>1616</v>
      </c>
      <c r="B1551" t="s">
        <v>533</v>
      </c>
      <c r="C1551" t="s">
        <v>16</v>
      </c>
      <c r="D1551" s="1">
        <v>42216</v>
      </c>
      <c r="E1551" s="2">
        <v>2371200000</v>
      </c>
      <c r="F1551" s="2">
        <v>1562600000</v>
      </c>
      <c r="G1551" s="2">
        <v>460100000</v>
      </c>
      <c r="H1551" s="2">
        <v>60200000</v>
      </c>
      <c r="I1551" t="s">
        <v>12</v>
      </c>
      <c r="J1551" t="s">
        <v>47</v>
      </c>
      <c r="K1551" t="s">
        <v>105</v>
      </c>
    </row>
    <row r="1552" spans="1:11" x14ac:dyDescent="0.2">
      <c r="A1552">
        <v>1617</v>
      </c>
      <c r="B1552" t="s">
        <v>533</v>
      </c>
      <c r="C1552" t="s">
        <v>17</v>
      </c>
      <c r="D1552" s="1">
        <v>42582</v>
      </c>
      <c r="E1552" s="2">
        <v>2220300000</v>
      </c>
      <c r="F1552" s="2">
        <v>1465500000</v>
      </c>
      <c r="G1552" s="2">
        <v>425100000</v>
      </c>
      <c r="H1552" s="2">
        <v>55500000</v>
      </c>
      <c r="I1552" t="s">
        <v>12</v>
      </c>
      <c r="J1552" t="s">
        <v>47</v>
      </c>
      <c r="K1552" t="s">
        <v>105</v>
      </c>
    </row>
    <row r="1553" spans="1:11" x14ac:dyDescent="0.2">
      <c r="A1553">
        <v>1618</v>
      </c>
      <c r="B1553" t="s">
        <v>534</v>
      </c>
      <c r="C1553" t="s">
        <v>11</v>
      </c>
      <c r="D1553" s="1">
        <v>41639</v>
      </c>
      <c r="E1553" s="2">
        <v>56600000000</v>
      </c>
      <c r="F1553" s="2">
        <v>40468000000</v>
      </c>
      <c r="G1553" s="2">
        <v>5241000000</v>
      </c>
      <c r="H1553" s="2">
        <v>2342000000</v>
      </c>
      <c r="I1553" t="s">
        <v>12</v>
      </c>
      <c r="J1553" t="s">
        <v>13</v>
      </c>
      <c r="K1553" t="s">
        <v>164</v>
      </c>
    </row>
    <row r="1554" spans="1:11" x14ac:dyDescent="0.2">
      <c r="A1554">
        <v>1619</v>
      </c>
      <c r="B1554" t="s">
        <v>534</v>
      </c>
      <c r="C1554" t="s">
        <v>15</v>
      </c>
      <c r="D1554" s="1">
        <v>42004</v>
      </c>
      <c r="E1554" s="2">
        <v>57900000000</v>
      </c>
      <c r="F1554" s="2">
        <v>40898000000</v>
      </c>
      <c r="G1554" s="2">
        <v>4934000000</v>
      </c>
      <c r="H1554" s="2">
        <v>2475000000</v>
      </c>
      <c r="I1554" t="s">
        <v>12</v>
      </c>
      <c r="J1554" t="s">
        <v>13</v>
      </c>
      <c r="K1554" t="s">
        <v>164</v>
      </c>
    </row>
    <row r="1555" spans="1:11" x14ac:dyDescent="0.2">
      <c r="A1555">
        <v>1620</v>
      </c>
      <c r="B1555" t="s">
        <v>534</v>
      </c>
      <c r="C1555" t="s">
        <v>16</v>
      </c>
      <c r="D1555" s="1">
        <v>42369</v>
      </c>
      <c r="E1555" s="2">
        <v>56098000000</v>
      </c>
      <c r="F1555" s="2">
        <v>40431000000</v>
      </c>
      <c r="G1555" s="2">
        <v>6097000000</v>
      </c>
      <c r="H1555" s="2">
        <v>2279000000</v>
      </c>
      <c r="I1555" t="s">
        <v>12</v>
      </c>
      <c r="J1555" t="s">
        <v>13</v>
      </c>
      <c r="K1555" t="s">
        <v>164</v>
      </c>
    </row>
    <row r="1556" spans="1:11" x14ac:dyDescent="0.2">
      <c r="A1556">
        <v>1621</v>
      </c>
      <c r="B1556" t="s">
        <v>534</v>
      </c>
      <c r="C1556" t="s">
        <v>17</v>
      </c>
      <c r="D1556" s="1">
        <v>42735</v>
      </c>
      <c r="E1556" s="2">
        <v>57244000000</v>
      </c>
      <c r="F1556" s="2">
        <v>41460000000</v>
      </c>
      <c r="G1556" s="2">
        <v>5275000000</v>
      </c>
      <c r="H1556" s="2">
        <v>2337000000</v>
      </c>
      <c r="I1556" t="s">
        <v>12</v>
      </c>
      <c r="J1556" t="s">
        <v>13</v>
      </c>
      <c r="K1556" t="s">
        <v>164</v>
      </c>
    </row>
    <row r="1557" spans="1:11" x14ac:dyDescent="0.2">
      <c r="A1557">
        <v>1622</v>
      </c>
      <c r="B1557" t="s">
        <v>535</v>
      </c>
      <c r="C1557" t="s">
        <v>11</v>
      </c>
      <c r="D1557" s="1">
        <v>41547</v>
      </c>
      <c r="E1557" s="2">
        <v>11778000000</v>
      </c>
      <c r="F1557" s="2">
        <v>1932000000</v>
      </c>
      <c r="G1557" s="2">
        <v>2207000000</v>
      </c>
      <c r="H1557" t="s">
        <v>12</v>
      </c>
      <c r="I1557" s="2">
        <v>397000000</v>
      </c>
      <c r="J1557" t="s">
        <v>22</v>
      </c>
      <c r="K1557" t="s">
        <v>57</v>
      </c>
    </row>
    <row r="1558" spans="1:11" x14ac:dyDescent="0.2">
      <c r="A1558">
        <v>1623</v>
      </c>
      <c r="B1558" t="s">
        <v>535</v>
      </c>
      <c r="C1558" t="s">
        <v>15</v>
      </c>
      <c r="D1558" s="1">
        <v>41912</v>
      </c>
      <c r="E1558" s="2">
        <v>12702000000</v>
      </c>
      <c r="F1558" s="2">
        <v>1875000000</v>
      </c>
      <c r="G1558" s="2">
        <v>2242000000</v>
      </c>
      <c r="H1558" t="s">
        <v>12</v>
      </c>
      <c r="I1558" s="2">
        <v>435000000</v>
      </c>
      <c r="J1558" t="s">
        <v>22</v>
      </c>
      <c r="K1558" t="s">
        <v>57</v>
      </c>
    </row>
    <row r="1559" spans="1:11" x14ac:dyDescent="0.2">
      <c r="A1559">
        <v>1624</v>
      </c>
      <c r="B1559" t="s">
        <v>535</v>
      </c>
      <c r="C1559" t="s">
        <v>16</v>
      </c>
      <c r="D1559" s="1">
        <v>42277</v>
      </c>
      <c r="E1559" s="2">
        <v>13880000000</v>
      </c>
      <c r="F1559" s="2">
        <v>2079000000</v>
      </c>
      <c r="G1559" s="2">
        <v>2229000000</v>
      </c>
      <c r="H1559" t="s">
        <v>12</v>
      </c>
      <c r="I1559" s="2">
        <v>494000000</v>
      </c>
      <c r="J1559" t="s">
        <v>22</v>
      </c>
      <c r="K1559" t="s">
        <v>57</v>
      </c>
    </row>
    <row r="1560" spans="1:11" x14ac:dyDescent="0.2">
      <c r="A1560">
        <v>1625</v>
      </c>
      <c r="B1560" t="s">
        <v>535</v>
      </c>
      <c r="C1560" t="s">
        <v>17</v>
      </c>
      <c r="D1560" s="1">
        <v>42643</v>
      </c>
      <c r="E1560" s="2">
        <v>15082000000</v>
      </c>
      <c r="F1560" s="2">
        <v>2226000000</v>
      </c>
      <c r="G1560" s="2">
        <v>4469000000</v>
      </c>
      <c r="H1560" t="s">
        <v>12</v>
      </c>
      <c r="I1560" s="2">
        <v>502000000</v>
      </c>
      <c r="J1560" t="s">
        <v>22</v>
      </c>
      <c r="K1560" t="s">
        <v>57</v>
      </c>
    </row>
    <row r="1561" spans="1:11" x14ac:dyDescent="0.2">
      <c r="A1561">
        <v>1626</v>
      </c>
      <c r="B1561" t="s">
        <v>536</v>
      </c>
      <c r="C1561" t="s">
        <v>11</v>
      </c>
      <c r="D1561" s="1">
        <v>41544</v>
      </c>
      <c r="E1561" s="2">
        <v>2942897000</v>
      </c>
      <c r="F1561" s="2">
        <v>1693210000</v>
      </c>
      <c r="G1561" s="2">
        <v>432589000</v>
      </c>
      <c r="H1561" s="2">
        <v>208208000</v>
      </c>
      <c r="I1561" t="s">
        <v>12</v>
      </c>
      <c r="J1561" t="s">
        <v>25</v>
      </c>
      <c r="K1561" t="s">
        <v>30</v>
      </c>
    </row>
    <row r="1562" spans="1:11" x14ac:dyDescent="0.2">
      <c r="A1562">
        <v>1627</v>
      </c>
      <c r="B1562" t="s">
        <v>536</v>
      </c>
      <c r="C1562" t="s">
        <v>15</v>
      </c>
      <c r="D1562" s="1">
        <v>41908</v>
      </c>
      <c r="E1562" s="2">
        <v>3049800000</v>
      </c>
      <c r="F1562" s="2">
        <v>1748100000</v>
      </c>
      <c r="G1562" s="2">
        <v>470600000</v>
      </c>
      <c r="H1562" s="2">
        <v>234800000</v>
      </c>
      <c r="I1562" t="s">
        <v>12</v>
      </c>
      <c r="J1562" t="s">
        <v>25</v>
      </c>
      <c r="K1562" t="s">
        <v>30</v>
      </c>
    </row>
    <row r="1563" spans="1:11" x14ac:dyDescent="0.2">
      <c r="A1563">
        <v>1628</v>
      </c>
      <c r="B1563" t="s">
        <v>536</v>
      </c>
      <c r="C1563" t="s">
        <v>16</v>
      </c>
      <c r="D1563" s="1">
        <v>42279</v>
      </c>
      <c r="E1563" s="2">
        <v>3099100000</v>
      </c>
      <c r="F1563" s="2">
        <v>1816400000</v>
      </c>
      <c r="G1563" s="2">
        <v>488500000</v>
      </c>
      <c r="H1563" s="2">
        <v>245200000</v>
      </c>
      <c r="I1563" t="s">
        <v>12</v>
      </c>
      <c r="J1563" t="s">
        <v>25</v>
      </c>
      <c r="K1563" t="s">
        <v>30</v>
      </c>
    </row>
    <row r="1564" spans="1:11" x14ac:dyDescent="0.2">
      <c r="A1564">
        <v>1629</v>
      </c>
      <c r="B1564" t="s">
        <v>536</v>
      </c>
      <c r="C1564" t="s">
        <v>17</v>
      </c>
      <c r="D1564" s="1">
        <v>42643</v>
      </c>
      <c r="E1564" s="2">
        <v>3217800000</v>
      </c>
      <c r="F1564" s="2">
        <v>1856500000</v>
      </c>
      <c r="G1564" s="2">
        <v>557000000</v>
      </c>
      <c r="H1564" s="2">
        <v>253500000</v>
      </c>
      <c r="I1564" t="s">
        <v>12</v>
      </c>
      <c r="J1564" t="s">
        <v>25</v>
      </c>
      <c r="K1564" t="s">
        <v>30</v>
      </c>
    </row>
    <row r="1565" spans="1:11" x14ac:dyDescent="0.2">
      <c r="A1565">
        <v>1630</v>
      </c>
      <c r="B1565" t="s">
        <v>537</v>
      </c>
      <c r="C1565" t="s">
        <v>11</v>
      </c>
      <c r="D1565" s="1">
        <v>41274</v>
      </c>
      <c r="E1565" s="2">
        <v>10879855000</v>
      </c>
      <c r="F1565" s="2">
        <v>5817880000</v>
      </c>
      <c r="G1565" s="2">
        <v>3596708000</v>
      </c>
      <c r="H1565" t="s">
        <v>12</v>
      </c>
      <c r="I1565" t="s">
        <v>12</v>
      </c>
      <c r="J1565" t="s">
        <v>19</v>
      </c>
      <c r="K1565" t="s">
        <v>289</v>
      </c>
    </row>
    <row r="1566" spans="1:11" x14ac:dyDescent="0.2">
      <c r="A1566">
        <v>1631</v>
      </c>
      <c r="B1566" t="s">
        <v>537</v>
      </c>
      <c r="C1566" t="s">
        <v>15</v>
      </c>
      <c r="D1566" s="1">
        <v>41639</v>
      </c>
      <c r="E1566" s="2">
        <v>11419648000</v>
      </c>
      <c r="F1566" s="2">
        <v>5931469000</v>
      </c>
      <c r="G1566" s="2">
        <v>3841032000</v>
      </c>
      <c r="H1566" t="s">
        <v>12</v>
      </c>
      <c r="I1566" t="s">
        <v>12</v>
      </c>
      <c r="J1566" t="s">
        <v>19</v>
      </c>
      <c r="K1566" t="s">
        <v>289</v>
      </c>
    </row>
    <row r="1567" spans="1:11" x14ac:dyDescent="0.2">
      <c r="A1567">
        <v>1632</v>
      </c>
      <c r="B1567" t="s">
        <v>537</v>
      </c>
      <c r="C1567" t="s">
        <v>16</v>
      </c>
      <c r="D1567" s="1">
        <v>42007</v>
      </c>
      <c r="E1567" s="2">
        <v>12282161000</v>
      </c>
      <c r="F1567" s="2">
        <v>6288190000</v>
      </c>
      <c r="G1567" s="2">
        <v>4159885000</v>
      </c>
      <c r="H1567" t="s">
        <v>12</v>
      </c>
      <c r="I1567" t="s">
        <v>12</v>
      </c>
      <c r="J1567" t="s">
        <v>19</v>
      </c>
      <c r="K1567" t="s">
        <v>289</v>
      </c>
    </row>
    <row r="1568" spans="1:11" x14ac:dyDescent="0.2">
      <c r="A1568">
        <v>1633</v>
      </c>
      <c r="B1568" t="s">
        <v>537</v>
      </c>
      <c r="C1568" t="s">
        <v>17</v>
      </c>
      <c r="D1568" s="1">
        <v>42371</v>
      </c>
      <c r="E1568" s="2">
        <v>12376744000</v>
      </c>
      <c r="F1568" s="2">
        <v>6393800000</v>
      </c>
      <c r="G1568" s="2">
        <v>4178386000</v>
      </c>
      <c r="H1568" t="s">
        <v>12</v>
      </c>
      <c r="I1568" t="s">
        <v>12</v>
      </c>
      <c r="J1568" t="s">
        <v>19</v>
      </c>
      <c r="K1568" t="s">
        <v>289</v>
      </c>
    </row>
    <row r="1569" spans="1:11" x14ac:dyDescent="0.2">
      <c r="A1569">
        <v>1634</v>
      </c>
      <c r="B1569" t="s">
        <v>538</v>
      </c>
      <c r="C1569" t="s">
        <v>11</v>
      </c>
      <c r="D1569" s="1">
        <v>41547</v>
      </c>
      <c r="E1569" s="2">
        <v>13794000000</v>
      </c>
      <c r="F1569" s="2">
        <v>6799000000</v>
      </c>
      <c r="G1569" s="2">
        <v>2829000000</v>
      </c>
      <c r="H1569" t="s">
        <v>12</v>
      </c>
      <c r="I1569" s="2">
        <v>237000000</v>
      </c>
      <c r="J1569" t="s">
        <v>19</v>
      </c>
      <c r="K1569" t="s">
        <v>204</v>
      </c>
    </row>
    <row r="1570" spans="1:11" x14ac:dyDescent="0.2">
      <c r="A1570">
        <v>1635</v>
      </c>
      <c r="B1570" t="s">
        <v>538</v>
      </c>
      <c r="C1570" t="s">
        <v>15</v>
      </c>
      <c r="D1570" s="1">
        <v>41912</v>
      </c>
      <c r="E1570" s="2">
        <v>13783000000</v>
      </c>
      <c r="F1570" s="2">
        <v>6542000000</v>
      </c>
      <c r="G1570" s="2">
        <v>2899000000</v>
      </c>
      <c r="H1570" t="s">
        <v>12</v>
      </c>
      <c r="I1570" s="2">
        <v>217000000</v>
      </c>
      <c r="J1570" t="s">
        <v>19</v>
      </c>
      <c r="K1570" t="s">
        <v>204</v>
      </c>
    </row>
    <row r="1571" spans="1:11" x14ac:dyDescent="0.2">
      <c r="A1571">
        <v>1636</v>
      </c>
      <c r="B1571" t="s">
        <v>538</v>
      </c>
      <c r="C1571" t="s">
        <v>16</v>
      </c>
      <c r="D1571" s="1">
        <v>42277</v>
      </c>
      <c r="E1571" s="2">
        <v>13268000000</v>
      </c>
      <c r="F1571" s="2">
        <v>6868000000</v>
      </c>
      <c r="G1571" s="2">
        <v>2860000000</v>
      </c>
      <c r="H1571" t="s">
        <v>12</v>
      </c>
      <c r="I1571" s="2">
        <v>222000000</v>
      </c>
      <c r="J1571" t="s">
        <v>19</v>
      </c>
      <c r="K1571" t="s">
        <v>204</v>
      </c>
    </row>
    <row r="1572" spans="1:11" x14ac:dyDescent="0.2">
      <c r="A1572">
        <v>1637</v>
      </c>
      <c r="B1572" t="s">
        <v>538</v>
      </c>
      <c r="C1572" t="s">
        <v>17</v>
      </c>
      <c r="D1572" s="1">
        <v>42643</v>
      </c>
      <c r="E1572" s="2">
        <v>12488000000</v>
      </c>
      <c r="F1572" s="2">
        <v>6684000000</v>
      </c>
      <c r="G1572" s="2">
        <v>2851000000</v>
      </c>
      <c r="H1572" t="s">
        <v>12</v>
      </c>
      <c r="I1572" s="2">
        <v>221000000</v>
      </c>
      <c r="J1572" t="s">
        <v>19</v>
      </c>
      <c r="K1572" t="s">
        <v>204</v>
      </c>
    </row>
    <row r="1573" spans="1:11" x14ac:dyDescent="0.2">
      <c r="A1573">
        <v>1638</v>
      </c>
      <c r="B1573" t="s">
        <v>539</v>
      </c>
      <c r="C1573" t="s">
        <v>11</v>
      </c>
      <c r="D1573" s="1">
        <v>41274</v>
      </c>
      <c r="E1573" s="2">
        <v>138393000000</v>
      </c>
      <c r="F1573" s="2">
        <v>126485000000</v>
      </c>
      <c r="G1573" s="2">
        <v>5229000000</v>
      </c>
      <c r="H1573" t="s">
        <v>12</v>
      </c>
      <c r="I1573" s="2">
        <v>1549000000</v>
      </c>
      <c r="J1573" t="s">
        <v>83</v>
      </c>
      <c r="K1573" t="s">
        <v>341</v>
      </c>
    </row>
    <row r="1574" spans="1:11" x14ac:dyDescent="0.2">
      <c r="A1574">
        <v>1639</v>
      </c>
      <c r="B1574" t="s">
        <v>539</v>
      </c>
      <c r="C1574" t="s">
        <v>15</v>
      </c>
      <c r="D1574" s="1">
        <v>41639</v>
      </c>
      <c r="E1574" s="2">
        <v>138074000000</v>
      </c>
      <c r="F1574" s="2">
        <v>127316000000</v>
      </c>
      <c r="G1574" s="2">
        <v>5081000000</v>
      </c>
      <c r="H1574" t="s">
        <v>12</v>
      </c>
      <c r="I1574" s="2">
        <v>1720000000</v>
      </c>
      <c r="J1574" t="s">
        <v>83</v>
      </c>
      <c r="K1574" t="s">
        <v>341</v>
      </c>
    </row>
    <row r="1575" spans="1:11" x14ac:dyDescent="0.2">
      <c r="A1575">
        <v>1640</v>
      </c>
      <c r="B1575" t="s">
        <v>539</v>
      </c>
      <c r="C1575" t="s">
        <v>16</v>
      </c>
      <c r="D1575" s="1">
        <v>42004</v>
      </c>
      <c r="E1575" s="2">
        <v>130844000000</v>
      </c>
      <c r="F1575" s="2">
        <v>118141000000</v>
      </c>
      <c r="G1575" s="2">
        <v>5111000000</v>
      </c>
      <c r="H1575" t="s">
        <v>12</v>
      </c>
      <c r="I1575" s="2">
        <v>1690000000</v>
      </c>
      <c r="J1575" t="s">
        <v>83</v>
      </c>
      <c r="K1575" t="s">
        <v>341</v>
      </c>
    </row>
    <row r="1576" spans="1:11" x14ac:dyDescent="0.2">
      <c r="A1576">
        <v>1641</v>
      </c>
      <c r="B1576" t="s">
        <v>539</v>
      </c>
      <c r="C1576" t="s">
        <v>17</v>
      </c>
      <c r="D1576" s="1">
        <v>42369</v>
      </c>
      <c r="E1576" s="2">
        <v>87804000000</v>
      </c>
      <c r="F1576" s="2">
        <v>74651000000</v>
      </c>
      <c r="G1576" s="2">
        <v>4953000000</v>
      </c>
      <c r="H1576" t="s">
        <v>12</v>
      </c>
      <c r="I1576" s="2">
        <v>1842000000</v>
      </c>
      <c r="J1576" t="s">
        <v>83</v>
      </c>
      <c r="K1576" t="s">
        <v>341</v>
      </c>
    </row>
    <row r="1577" spans="1:11" x14ac:dyDescent="0.2">
      <c r="A1577">
        <v>1642</v>
      </c>
      <c r="B1577" t="s">
        <v>540</v>
      </c>
      <c r="C1577" t="s">
        <v>11</v>
      </c>
      <c r="D1577" s="1">
        <v>41274</v>
      </c>
      <c r="E1577" s="2">
        <v>2567310000</v>
      </c>
      <c r="F1577" s="2">
        <v>2233284000</v>
      </c>
      <c r="G1577" s="2">
        <v>308143000</v>
      </c>
      <c r="H1577" t="s">
        <v>12</v>
      </c>
      <c r="I1577" t="s">
        <v>12</v>
      </c>
      <c r="J1577" t="s">
        <v>59</v>
      </c>
      <c r="K1577" t="s">
        <v>387</v>
      </c>
    </row>
    <row r="1578" spans="1:11" x14ac:dyDescent="0.2">
      <c r="A1578">
        <v>1643</v>
      </c>
      <c r="B1578" t="s">
        <v>540</v>
      </c>
      <c r="C1578" t="s">
        <v>15</v>
      </c>
      <c r="D1578" s="1">
        <v>41639</v>
      </c>
      <c r="E1578" s="2">
        <v>2770709000</v>
      </c>
      <c r="F1578" s="2">
        <v>2343829000</v>
      </c>
      <c r="G1578" s="2">
        <v>274217000</v>
      </c>
      <c r="H1578" t="s">
        <v>12</v>
      </c>
      <c r="I1578" t="s">
        <v>12</v>
      </c>
      <c r="J1578" t="s">
        <v>59</v>
      </c>
      <c r="K1578" t="s">
        <v>387</v>
      </c>
    </row>
    <row r="1579" spans="1:11" x14ac:dyDescent="0.2">
      <c r="A1579">
        <v>1644</v>
      </c>
      <c r="B1579" t="s">
        <v>540</v>
      </c>
      <c r="C1579" t="s">
        <v>16</v>
      </c>
      <c r="D1579" s="1">
        <v>42004</v>
      </c>
      <c r="E1579" s="2">
        <v>2994169000</v>
      </c>
      <c r="F1579" s="2">
        <v>2406587000</v>
      </c>
      <c r="G1579" s="2">
        <v>292358000</v>
      </c>
      <c r="H1579" t="s">
        <v>12</v>
      </c>
      <c r="I1579" t="s">
        <v>12</v>
      </c>
      <c r="J1579" t="s">
        <v>59</v>
      </c>
      <c r="K1579" t="s">
        <v>387</v>
      </c>
    </row>
    <row r="1580" spans="1:11" x14ac:dyDescent="0.2">
      <c r="A1580">
        <v>1645</v>
      </c>
      <c r="B1580" t="s">
        <v>540</v>
      </c>
      <c r="C1580" t="s">
        <v>17</v>
      </c>
      <c r="D1580" s="1">
        <v>42369</v>
      </c>
      <c r="E1580" s="2">
        <v>3422181000</v>
      </c>
      <c r="F1580" s="2">
        <v>2564648000</v>
      </c>
      <c r="G1580" s="2">
        <v>312694000</v>
      </c>
      <c r="H1580" t="s">
        <v>12</v>
      </c>
      <c r="I1580" t="s">
        <v>12</v>
      </c>
      <c r="J1580" t="s">
        <v>59</v>
      </c>
      <c r="K1580" t="s">
        <v>387</v>
      </c>
    </row>
    <row r="1581" spans="1:11" x14ac:dyDescent="0.2">
      <c r="A1581">
        <v>1646</v>
      </c>
      <c r="B1581" t="s">
        <v>541</v>
      </c>
      <c r="C1581" t="s">
        <v>11</v>
      </c>
      <c r="D1581" s="1">
        <v>41639</v>
      </c>
      <c r="E1581" s="2">
        <v>2299176000</v>
      </c>
      <c r="F1581" s="2">
        <v>928565000</v>
      </c>
      <c r="G1581" s="2">
        <v>177366000</v>
      </c>
      <c r="H1581" s="2">
        <v>32210000</v>
      </c>
      <c r="I1581" s="2">
        <v>461627000</v>
      </c>
      <c r="J1581" t="s">
        <v>52</v>
      </c>
      <c r="K1581" t="s">
        <v>53</v>
      </c>
    </row>
    <row r="1582" spans="1:11" x14ac:dyDescent="0.2">
      <c r="A1582">
        <v>1647</v>
      </c>
      <c r="B1582" t="s">
        <v>541</v>
      </c>
      <c r="C1582" t="s">
        <v>15</v>
      </c>
      <c r="D1582" s="1">
        <v>42004</v>
      </c>
      <c r="E1582" s="2">
        <v>2312512000</v>
      </c>
      <c r="F1582" s="2">
        <v>953611000</v>
      </c>
      <c r="G1582" s="2">
        <v>169270000</v>
      </c>
      <c r="H1582" t="s">
        <v>12</v>
      </c>
      <c r="I1582" s="2">
        <v>481303000</v>
      </c>
      <c r="J1582" t="s">
        <v>52</v>
      </c>
      <c r="K1582" t="s">
        <v>53</v>
      </c>
    </row>
    <row r="1583" spans="1:11" x14ac:dyDescent="0.2">
      <c r="A1583">
        <v>1648</v>
      </c>
      <c r="B1583" t="s">
        <v>541</v>
      </c>
      <c r="C1583" t="s">
        <v>16</v>
      </c>
      <c r="D1583" s="1">
        <v>42369</v>
      </c>
      <c r="E1583" s="2">
        <v>2502267000</v>
      </c>
      <c r="F1583" s="2">
        <v>1011249000</v>
      </c>
      <c r="G1583" s="2">
        <v>175307000</v>
      </c>
      <c r="H1583" t="s">
        <v>12</v>
      </c>
      <c r="I1583" s="2">
        <v>542952000</v>
      </c>
      <c r="J1583" t="s">
        <v>52</v>
      </c>
      <c r="K1583" t="s">
        <v>53</v>
      </c>
    </row>
    <row r="1584" spans="1:11" x14ac:dyDescent="0.2">
      <c r="A1584">
        <v>1649</v>
      </c>
      <c r="B1584" t="s">
        <v>541</v>
      </c>
      <c r="C1584" t="s">
        <v>17</v>
      </c>
      <c r="D1584" s="1">
        <v>42735</v>
      </c>
      <c r="E1584" s="2">
        <v>2506202000</v>
      </c>
      <c r="F1584" s="2">
        <v>1024336000</v>
      </c>
      <c r="G1584" s="2">
        <v>179279000</v>
      </c>
      <c r="H1584" t="s">
        <v>12</v>
      </c>
      <c r="I1584" s="2">
        <v>565059000</v>
      </c>
      <c r="J1584" t="s">
        <v>52</v>
      </c>
      <c r="K1584" t="s">
        <v>53</v>
      </c>
    </row>
    <row r="1585" spans="1:11" x14ac:dyDescent="0.2">
      <c r="A1585">
        <v>1650</v>
      </c>
      <c r="B1585" t="s">
        <v>542</v>
      </c>
      <c r="C1585" t="s">
        <v>11</v>
      </c>
      <c r="D1585" s="1">
        <v>41274</v>
      </c>
      <c r="E1585" s="2">
        <v>1407848000</v>
      </c>
      <c r="F1585" s="2">
        <v>516708000</v>
      </c>
      <c r="G1585" s="2">
        <v>220068000</v>
      </c>
      <c r="H1585" t="s">
        <v>12</v>
      </c>
      <c r="I1585" s="2">
        <v>98844000</v>
      </c>
      <c r="J1585" t="s">
        <v>13</v>
      </c>
      <c r="K1585" t="s">
        <v>211</v>
      </c>
    </row>
    <row r="1586" spans="1:11" x14ac:dyDescent="0.2">
      <c r="A1586">
        <v>1651</v>
      </c>
      <c r="B1586" t="s">
        <v>542</v>
      </c>
      <c r="C1586" t="s">
        <v>15</v>
      </c>
      <c r="D1586" s="1">
        <v>41639</v>
      </c>
      <c r="E1586" s="2">
        <v>1595703000</v>
      </c>
      <c r="F1586" s="2">
        <v>622523000</v>
      </c>
      <c r="G1586" s="2">
        <v>228982000</v>
      </c>
      <c r="H1586" t="s">
        <v>12</v>
      </c>
      <c r="I1586" s="2">
        <v>129931000</v>
      </c>
      <c r="J1586" t="s">
        <v>13</v>
      </c>
      <c r="K1586" t="s">
        <v>211</v>
      </c>
    </row>
    <row r="1587" spans="1:11" x14ac:dyDescent="0.2">
      <c r="A1587">
        <v>1652</v>
      </c>
      <c r="B1587" t="s">
        <v>542</v>
      </c>
      <c r="C1587" t="s">
        <v>16</v>
      </c>
      <c r="D1587" s="1">
        <v>42004</v>
      </c>
      <c r="E1587" s="2">
        <v>1746726000</v>
      </c>
      <c r="F1587" s="2">
        <v>716598000</v>
      </c>
      <c r="G1587" s="2">
        <v>227306000</v>
      </c>
      <c r="H1587" t="s">
        <v>12</v>
      </c>
      <c r="I1587" s="2">
        <v>142376000</v>
      </c>
      <c r="J1587" t="s">
        <v>13</v>
      </c>
      <c r="K1587" t="s">
        <v>211</v>
      </c>
    </row>
    <row r="1588" spans="1:11" x14ac:dyDescent="0.2">
      <c r="A1588">
        <v>1653</v>
      </c>
      <c r="B1588" t="s">
        <v>542</v>
      </c>
      <c r="C1588" t="s">
        <v>17</v>
      </c>
      <c r="D1588" s="1">
        <v>42369</v>
      </c>
      <c r="E1588" s="2">
        <v>2068010000</v>
      </c>
      <c r="F1588" s="2">
        <v>803274000</v>
      </c>
      <c r="G1588" s="2">
        <v>312690000</v>
      </c>
      <c r="H1588" t="s">
        <v>12</v>
      </c>
      <c r="I1588" s="2">
        <v>215484000</v>
      </c>
      <c r="J1588" t="s">
        <v>13</v>
      </c>
      <c r="K1588" t="s">
        <v>211</v>
      </c>
    </row>
    <row r="1589" spans="1:11" x14ac:dyDescent="0.2">
      <c r="A1589">
        <v>1654</v>
      </c>
      <c r="B1589" t="s">
        <v>543</v>
      </c>
      <c r="C1589" t="s">
        <v>11</v>
      </c>
      <c r="D1589" s="1">
        <v>41274</v>
      </c>
      <c r="E1589" s="2">
        <v>873592000</v>
      </c>
      <c r="F1589" s="2">
        <v>167600000</v>
      </c>
      <c r="G1589" s="2">
        <v>186971000</v>
      </c>
      <c r="H1589" s="2">
        <v>61694000</v>
      </c>
      <c r="I1589" t="s">
        <v>12</v>
      </c>
      <c r="J1589" t="s">
        <v>22</v>
      </c>
      <c r="K1589" t="s">
        <v>57</v>
      </c>
    </row>
    <row r="1590" spans="1:11" x14ac:dyDescent="0.2">
      <c r="A1590">
        <v>1655</v>
      </c>
      <c r="B1590" t="s">
        <v>543</v>
      </c>
      <c r="C1590" t="s">
        <v>15</v>
      </c>
      <c r="D1590" s="1">
        <v>41639</v>
      </c>
      <c r="E1590" s="2">
        <v>965087000</v>
      </c>
      <c r="F1590" s="2">
        <v>187013000</v>
      </c>
      <c r="G1590" s="2">
        <v>179545000</v>
      </c>
      <c r="H1590" s="2">
        <v>70297000</v>
      </c>
      <c r="I1590" t="s">
        <v>12</v>
      </c>
      <c r="J1590" t="s">
        <v>22</v>
      </c>
      <c r="K1590" t="s">
        <v>57</v>
      </c>
    </row>
    <row r="1591" spans="1:11" x14ac:dyDescent="0.2">
      <c r="A1591">
        <v>1656</v>
      </c>
      <c r="B1591" t="s">
        <v>543</v>
      </c>
      <c r="C1591" t="s">
        <v>16</v>
      </c>
      <c r="D1591" s="1">
        <v>42004</v>
      </c>
      <c r="E1591" s="2">
        <v>1010117000</v>
      </c>
      <c r="F1591" s="2">
        <v>188425000</v>
      </c>
      <c r="G1591" s="2">
        <v>189488000</v>
      </c>
      <c r="H1591" s="2">
        <v>67777000</v>
      </c>
      <c r="I1591" t="s">
        <v>12</v>
      </c>
      <c r="J1591" t="s">
        <v>22</v>
      </c>
      <c r="K1591" t="s">
        <v>57</v>
      </c>
    </row>
    <row r="1592" spans="1:11" x14ac:dyDescent="0.2">
      <c r="A1592">
        <v>1657</v>
      </c>
      <c r="B1592" t="s">
        <v>543</v>
      </c>
      <c r="C1592" t="s">
        <v>17</v>
      </c>
      <c r="D1592" s="1">
        <v>42369</v>
      </c>
      <c r="E1592" s="2">
        <v>1059366000</v>
      </c>
      <c r="F1592" s="2">
        <v>192788000</v>
      </c>
      <c r="G1592" s="2">
        <v>196914000</v>
      </c>
      <c r="H1592" s="2">
        <v>63718000</v>
      </c>
      <c r="I1592" t="s">
        <v>12</v>
      </c>
      <c r="J1592" t="s">
        <v>22</v>
      </c>
      <c r="K1592" t="s">
        <v>57</v>
      </c>
    </row>
    <row r="1593" spans="1:11" x14ac:dyDescent="0.2">
      <c r="A1593">
        <v>1658</v>
      </c>
      <c r="B1593" t="s">
        <v>544</v>
      </c>
      <c r="C1593" t="s">
        <v>11</v>
      </c>
      <c r="D1593" s="1">
        <v>41274</v>
      </c>
      <c r="E1593" s="2">
        <v>1527042000</v>
      </c>
      <c r="F1593" s="2">
        <v>279885000</v>
      </c>
      <c r="G1593" s="2">
        <v>432681000</v>
      </c>
      <c r="H1593" s="2">
        <v>765905000</v>
      </c>
      <c r="I1593" t="s">
        <v>12</v>
      </c>
      <c r="J1593" t="s">
        <v>25</v>
      </c>
      <c r="K1593" t="s">
        <v>66</v>
      </c>
    </row>
    <row r="1594" spans="1:11" x14ac:dyDescent="0.2">
      <c r="A1594">
        <v>1659</v>
      </c>
      <c r="B1594" t="s">
        <v>544</v>
      </c>
      <c r="C1594" t="s">
        <v>15</v>
      </c>
      <c r="D1594" s="1">
        <v>41639</v>
      </c>
      <c r="E1594" s="2">
        <v>1211975000</v>
      </c>
      <c r="F1594" s="2">
        <v>130277000</v>
      </c>
      <c r="G1594" s="2">
        <v>356188000</v>
      </c>
      <c r="H1594" s="2">
        <v>882097000</v>
      </c>
      <c r="I1594" t="s">
        <v>12</v>
      </c>
      <c r="J1594" t="s">
        <v>25</v>
      </c>
      <c r="K1594" t="s">
        <v>66</v>
      </c>
    </row>
    <row r="1595" spans="1:11" x14ac:dyDescent="0.2">
      <c r="A1595">
        <v>1660</v>
      </c>
      <c r="B1595" t="s">
        <v>544</v>
      </c>
      <c r="C1595" t="s">
        <v>16</v>
      </c>
      <c r="D1595" s="1">
        <v>42004</v>
      </c>
      <c r="E1595" s="2">
        <v>580415000</v>
      </c>
      <c r="F1595" s="2">
        <v>60987000</v>
      </c>
      <c r="G1595" s="2">
        <v>305409000</v>
      </c>
      <c r="H1595" s="2">
        <v>855506000</v>
      </c>
      <c r="I1595" t="s">
        <v>12</v>
      </c>
      <c r="J1595" t="s">
        <v>25</v>
      </c>
      <c r="K1595" t="s">
        <v>66</v>
      </c>
    </row>
    <row r="1596" spans="1:11" x14ac:dyDescent="0.2">
      <c r="A1596">
        <v>1661</v>
      </c>
      <c r="B1596" t="s">
        <v>544</v>
      </c>
      <c r="C1596" t="s">
        <v>17</v>
      </c>
      <c r="D1596" s="1">
        <v>42369</v>
      </c>
      <c r="E1596" s="2">
        <v>1032336000</v>
      </c>
      <c r="F1596" s="2">
        <v>124512000</v>
      </c>
      <c r="G1596" s="2">
        <v>376575000</v>
      </c>
      <c r="H1596" s="2">
        <v>995922000</v>
      </c>
      <c r="I1596" t="s">
        <v>12</v>
      </c>
      <c r="J1596" t="s">
        <v>25</v>
      </c>
      <c r="K1596" t="s">
        <v>66</v>
      </c>
    </row>
    <row r="1597" spans="1:11" x14ac:dyDescent="0.2">
      <c r="A1597">
        <v>1662</v>
      </c>
      <c r="B1597" t="s">
        <v>545</v>
      </c>
      <c r="C1597" t="s">
        <v>11</v>
      </c>
      <c r="D1597" s="1">
        <v>41639</v>
      </c>
      <c r="E1597" s="2">
        <v>2514595000</v>
      </c>
      <c r="F1597" s="2">
        <v>1118240000</v>
      </c>
      <c r="G1597" s="2">
        <v>132447000</v>
      </c>
      <c r="H1597" t="s">
        <v>12</v>
      </c>
      <c r="I1597" s="2">
        <v>629908000</v>
      </c>
      <c r="J1597" t="s">
        <v>52</v>
      </c>
      <c r="K1597" t="s">
        <v>53</v>
      </c>
    </row>
    <row r="1598" spans="1:11" x14ac:dyDescent="0.2">
      <c r="A1598">
        <v>1663</v>
      </c>
      <c r="B1598" t="s">
        <v>545</v>
      </c>
      <c r="C1598" t="s">
        <v>15</v>
      </c>
      <c r="D1598" s="1">
        <v>42004</v>
      </c>
      <c r="E1598" s="2">
        <v>2772550000</v>
      </c>
      <c r="F1598" s="2">
        <v>1212480000</v>
      </c>
      <c r="G1598" s="2">
        <v>147481000</v>
      </c>
      <c r="H1598" t="s">
        <v>12</v>
      </c>
      <c r="I1598" s="2">
        <v>725216000</v>
      </c>
      <c r="J1598" t="s">
        <v>52</v>
      </c>
      <c r="K1598" t="s">
        <v>53</v>
      </c>
    </row>
    <row r="1599" spans="1:11" x14ac:dyDescent="0.2">
      <c r="A1599">
        <v>1664</v>
      </c>
      <c r="B1599" t="s">
        <v>545</v>
      </c>
      <c r="C1599" t="s">
        <v>16</v>
      </c>
      <c r="D1599" s="1">
        <v>42369</v>
      </c>
      <c r="E1599" s="2">
        <v>3285346000</v>
      </c>
      <c r="F1599" s="2">
        <v>1410205000</v>
      </c>
      <c r="G1599" s="2">
        <v>145992000</v>
      </c>
      <c r="H1599" t="s">
        <v>12</v>
      </c>
      <c r="I1599" s="2">
        <v>894057000</v>
      </c>
      <c r="J1599" t="s">
        <v>52</v>
      </c>
      <c r="K1599" t="s">
        <v>53</v>
      </c>
    </row>
    <row r="1600" spans="1:11" x14ac:dyDescent="0.2">
      <c r="A1600">
        <v>1665</v>
      </c>
      <c r="B1600" t="s">
        <v>545</v>
      </c>
      <c r="C1600" t="s">
        <v>17</v>
      </c>
      <c r="D1600" s="1">
        <v>42735</v>
      </c>
      <c r="E1600" s="2">
        <v>3442646000</v>
      </c>
      <c r="F1600" s="2">
        <v>1442073000</v>
      </c>
      <c r="G1600" s="2">
        <v>136863000</v>
      </c>
      <c r="H1600" t="s">
        <v>12</v>
      </c>
      <c r="I1600" s="2">
        <v>898924000</v>
      </c>
      <c r="J1600" t="s">
        <v>52</v>
      </c>
      <c r="K1600" t="s">
        <v>53</v>
      </c>
    </row>
    <row r="1601" spans="1:11" x14ac:dyDescent="0.2">
      <c r="A1601">
        <v>1666</v>
      </c>
      <c r="B1601" t="s">
        <v>546</v>
      </c>
      <c r="C1601" t="s">
        <v>11</v>
      </c>
      <c r="D1601" s="1">
        <v>41274</v>
      </c>
      <c r="E1601" s="2">
        <v>115846000000</v>
      </c>
      <c r="F1601" s="2">
        <v>46275000000</v>
      </c>
      <c r="G1601" s="2">
        <v>39951000000</v>
      </c>
      <c r="H1601" t="s">
        <v>12</v>
      </c>
      <c r="I1601" s="2">
        <v>16460000000</v>
      </c>
      <c r="J1601" t="s">
        <v>182</v>
      </c>
      <c r="K1601" t="s">
        <v>183</v>
      </c>
    </row>
    <row r="1602" spans="1:11" x14ac:dyDescent="0.2">
      <c r="A1602">
        <v>1667</v>
      </c>
      <c r="B1602" t="s">
        <v>546</v>
      </c>
      <c r="C1602" t="s">
        <v>15</v>
      </c>
      <c r="D1602" s="1">
        <v>41639</v>
      </c>
      <c r="E1602" s="2">
        <v>120550000000</v>
      </c>
      <c r="F1602" s="2">
        <v>44887000000</v>
      </c>
      <c r="G1602" s="2">
        <v>27089000000</v>
      </c>
      <c r="H1602" t="s">
        <v>12</v>
      </c>
      <c r="I1602" s="2">
        <v>16606000000</v>
      </c>
      <c r="J1602" t="s">
        <v>182</v>
      </c>
      <c r="K1602" t="s">
        <v>183</v>
      </c>
    </row>
    <row r="1603" spans="1:11" x14ac:dyDescent="0.2">
      <c r="A1603">
        <v>1668</v>
      </c>
      <c r="B1603" t="s">
        <v>546</v>
      </c>
      <c r="C1603" t="s">
        <v>16</v>
      </c>
      <c r="D1603" s="1">
        <v>42004</v>
      </c>
      <c r="E1603" s="2">
        <v>127079000000</v>
      </c>
      <c r="F1603" s="2">
        <v>49931000000</v>
      </c>
      <c r="G1603" s="2">
        <v>41016000000</v>
      </c>
      <c r="H1603" t="s">
        <v>12</v>
      </c>
      <c r="I1603" s="2">
        <v>16533000000</v>
      </c>
      <c r="J1603" t="s">
        <v>182</v>
      </c>
      <c r="K1603" t="s">
        <v>183</v>
      </c>
    </row>
    <row r="1604" spans="1:11" x14ac:dyDescent="0.2">
      <c r="A1604">
        <v>1669</v>
      </c>
      <c r="B1604" t="s">
        <v>546</v>
      </c>
      <c r="C1604" t="s">
        <v>17</v>
      </c>
      <c r="D1604" s="1">
        <v>42369</v>
      </c>
      <c r="E1604" s="2">
        <v>131620000000</v>
      </c>
      <c r="F1604" s="2">
        <v>52557000000</v>
      </c>
      <c r="G1604" s="2">
        <v>29986000000</v>
      </c>
      <c r="H1604" t="s">
        <v>12</v>
      </c>
      <c r="I1604" s="2">
        <v>16017000000</v>
      </c>
      <c r="J1604" t="s">
        <v>182</v>
      </c>
      <c r="K1604" t="s">
        <v>183</v>
      </c>
    </row>
    <row r="1605" spans="1:11" x14ac:dyDescent="0.2">
      <c r="A1605">
        <v>1670</v>
      </c>
      <c r="B1605" t="s">
        <v>547</v>
      </c>
      <c r="C1605" t="s">
        <v>11</v>
      </c>
      <c r="D1605" s="1">
        <v>41274</v>
      </c>
      <c r="E1605" s="2">
        <v>1843641000</v>
      </c>
      <c r="F1605" s="2">
        <v>737614000</v>
      </c>
      <c r="G1605" s="2">
        <v>477270000</v>
      </c>
      <c r="H1605" s="2">
        <v>96004000</v>
      </c>
      <c r="I1605" s="2">
        <v>13829000</v>
      </c>
      <c r="J1605" t="s">
        <v>25</v>
      </c>
      <c r="K1605" t="s">
        <v>28</v>
      </c>
    </row>
    <row r="1606" spans="1:11" x14ac:dyDescent="0.2">
      <c r="A1606">
        <v>1671</v>
      </c>
      <c r="B1606" t="s">
        <v>547</v>
      </c>
      <c r="C1606" t="s">
        <v>15</v>
      </c>
      <c r="D1606" s="1">
        <v>41639</v>
      </c>
      <c r="E1606" s="2">
        <v>1904218000</v>
      </c>
      <c r="F1606" s="2">
        <v>783456000</v>
      </c>
      <c r="G1606" s="2">
        <v>492965000</v>
      </c>
      <c r="H1606" s="2">
        <v>100536000</v>
      </c>
      <c r="I1606" s="2">
        <v>9918000</v>
      </c>
      <c r="J1606" t="s">
        <v>25</v>
      </c>
      <c r="K1606" t="s">
        <v>28</v>
      </c>
    </row>
    <row r="1607" spans="1:11" x14ac:dyDescent="0.2">
      <c r="A1607">
        <v>1672</v>
      </c>
      <c r="B1607" t="s">
        <v>547</v>
      </c>
      <c r="C1607" t="s">
        <v>16</v>
      </c>
      <c r="D1607" s="1">
        <v>42004</v>
      </c>
      <c r="E1607" s="2">
        <v>1989344000</v>
      </c>
      <c r="F1607" s="2">
        <v>824913000</v>
      </c>
      <c r="G1607" s="2">
        <v>512707000</v>
      </c>
      <c r="H1607" s="2">
        <v>107726000</v>
      </c>
      <c r="I1607" s="2">
        <v>10634000</v>
      </c>
      <c r="J1607" t="s">
        <v>25</v>
      </c>
      <c r="K1607" t="s">
        <v>28</v>
      </c>
    </row>
    <row r="1608" spans="1:11" x14ac:dyDescent="0.2">
      <c r="A1608">
        <v>1673</v>
      </c>
      <c r="B1608" t="s">
        <v>547</v>
      </c>
      <c r="C1608" t="s">
        <v>17</v>
      </c>
      <c r="D1608" s="1">
        <v>42369</v>
      </c>
      <c r="E1608" s="2">
        <v>2042332000</v>
      </c>
      <c r="F1608" s="2">
        <v>842672000</v>
      </c>
      <c r="G1608" s="2">
        <v>495747000</v>
      </c>
      <c r="H1608" s="2">
        <v>118545000</v>
      </c>
      <c r="I1608" s="2">
        <v>10123000</v>
      </c>
      <c r="J1608" t="s">
        <v>25</v>
      </c>
      <c r="K1608" t="s">
        <v>28</v>
      </c>
    </row>
    <row r="1609" spans="1:11" x14ac:dyDescent="0.2">
      <c r="A1609">
        <v>1674</v>
      </c>
      <c r="B1609" t="s">
        <v>548</v>
      </c>
      <c r="C1609" t="s">
        <v>11</v>
      </c>
      <c r="D1609" s="1">
        <v>41453</v>
      </c>
      <c r="E1609" s="2">
        <v>15351000000</v>
      </c>
      <c r="F1609" s="2">
        <v>10988000000</v>
      </c>
      <c r="G1609" s="2">
        <v>1525000000</v>
      </c>
      <c r="H1609" s="2">
        <v>1572000000</v>
      </c>
      <c r="I1609" t="s">
        <v>12</v>
      </c>
      <c r="J1609" t="s">
        <v>22</v>
      </c>
      <c r="K1609" t="s">
        <v>489</v>
      </c>
    </row>
    <row r="1610" spans="1:11" x14ac:dyDescent="0.2">
      <c r="A1610">
        <v>1675</v>
      </c>
      <c r="B1610" t="s">
        <v>548</v>
      </c>
      <c r="C1610" t="s">
        <v>15</v>
      </c>
      <c r="D1610" s="1">
        <v>41817</v>
      </c>
      <c r="E1610" s="2">
        <v>15130000000</v>
      </c>
      <c r="F1610" s="2">
        <v>10770000000</v>
      </c>
      <c r="G1610" s="2">
        <v>908000000</v>
      </c>
      <c r="H1610" s="2">
        <v>1661000000</v>
      </c>
      <c r="I1610" t="s">
        <v>12</v>
      </c>
      <c r="J1610" t="s">
        <v>22</v>
      </c>
      <c r="K1610" t="s">
        <v>489</v>
      </c>
    </row>
    <row r="1611" spans="1:11" x14ac:dyDescent="0.2">
      <c r="A1611">
        <v>1676</v>
      </c>
      <c r="B1611" t="s">
        <v>548</v>
      </c>
      <c r="C1611" t="s">
        <v>16</v>
      </c>
      <c r="D1611" s="1">
        <v>42188</v>
      </c>
      <c r="E1611" s="2">
        <v>14572000000</v>
      </c>
      <c r="F1611" s="2">
        <v>10351000000</v>
      </c>
      <c r="G1611" s="2">
        <v>964000000</v>
      </c>
      <c r="H1611" s="2">
        <v>1646000000</v>
      </c>
      <c r="I1611" t="s">
        <v>12</v>
      </c>
      <c r="J1611" t="s">
        <v>22</v>
      </c>
      <c r="K1611" t="s">
        <v>489</v>
      </c>
    </row>
    <row r="1612" spans="1:11" x14ac:dyDescent="0.2">
      <c r="A1612">
        <v>1677</v>
      </c>
      <c r="B1612" t="s">
        <v>548</v>
      </c>
      <c r="C1612" t="s">
        <v>17</v>
      </c>
      <c r="D1612" s="1">
        <v>42552</v>
      </c>
      <c r="E1612" s="2">
        <v>12994000000</v>
      </c>
      <c r="F1612" s="2">
        <v>9559000000</v>
      </c>
      <c r="G1612" s="2">
        <v>1342000000</v>
      </c>
      <c r="H1612" s="2">
        <v>1627000000</v>
      </c>
      <c r="I1612" t="s">
        <v>12</v>
      </c>
      <c r="J1612" t="s">
        <v>22</v>
      </c>
      <c r="K1612" t="s">
        <v>489</v>
      </c>
    </row>
    <row r="1613" spans="1:11" x14ac:dyDescent="0.2">
      <c r="A1613">
        <v>1678</v>
      </c>
      <c r="B1613" t="s">
        <v>549</v>
      </c>
      <c r="C1613" t="s">
        <v>11</v>
      </c>
      <c r="D1613" s="1">
        <v>41274</v>
      </c>
      <c r="E1613" s="2">
        <v>4246400000</v>
      </c>
      <c r="F1613" s="2">
        <v>2760500000</v>
      </c>
      <c r="G1613" s="2">
        <v>121400000</v>
      </c>
      <c r="H1613" t="s">
        <v>12</v>
      </c>
      <c r="I1613" s="2">
        <v>364200000</v>
      </c>
      <c r="J1613" t="s">
        <v>42</v>
      </c>
      <c r="K1613" t="s">
        <v>45</v>
      </c>
    </row>
    <row r="1614" spans="1:11" x14ac:dyDescent="0.2">
      <c r="A1614">
        <v>1679</v>
      </c>
      <c r="B1614" t="s">
        <v>549</v>
      </c>
      <c r="C1614" t="s">
        <v>15</v>
      </c>
      <c r="D1614" s="1">
        <v>41639</v>
      </c>
      <c r="E1614" s="2">
        <v>4519000000</v>
      </c>
      <c r="F1614" s="2">
        <v>2982100000</v>
      </c>
      <c r="G1614" s="2">
        <v>116700000</v>
      </c>
      <c r="H1614" t="s">
        <v>12</v>
      </c>
      <c r="I1614" s="2">
        <v>340100000</v>
      </c>
      <c r="J1614" t="s">
        <v>42</v>
      </c>
      <c r="K1614" t="s">
        <v>45</v>
      </c>
    </row>
    <row r="1615" spans="1:11" x14ac:dyDescent="0.2">
      <c r="A1615">
        <v>1680</v>
      </c>
      <c r="B1615" t="s">
        <v>549</v>
      </c>
      <c r="C1615" t="s">
        <v>16</v>
      </c>
      <c r="D1615" s="1">
        <v>42004</v>
      </c>
      <c r="E1615" s="2">
        <v>4997100000</v>
      </c>
      <c r="F1615" s="2">
        <v>3371800000</v>
      </c>
      <c r="G1615" s="2">
        <v>121800000</v>
      </c>
      <c r="H1615" t="s">
        <v>12</v>
      </c>
      <c r="I1615" s="2">
        <v>391400000</v>
      </c>
      <c r="J1615" t="s">
        <v>42</v>
      </c>
      <c r="K1615" t="s">
        <v>45</v>
      </c>
    </row>
    <row r="1616" spans="1:11" x14ac:dyDescent="0.2">
      <c r="A1616">
        <v>1681</v>
      </c>
      <c r="B1616" t="s">
        <v>549</v>
      </c>
      <c r="C1616" t="s">
        <v>17</v>
      </c>
      <c r="D1616" s="1">
        <v>42369</v>
      </c>
      <c r="E1616" s="2">
        <v>5926100000</v>
      </c>
      <c r="F1616" s="2">
        <v>3949400000</v>
      </c>
      <c r="G1616" s="2">
        <v>164400000</v>
      </c>
      <c r="H1616" t="s">
        <v>12</v>
      </c>
      <c r="I1616" s="2">
        <v>561800000</v>
      </c>
      <c r="J1616" t="s">
        <v>42</v>
      </c>
      <c r="K1616" t="s">
        <v>45</v>
      </c>
    </row>
    <row r="1617" spans="1:11" x14ac:dyDescent="0.2">
      <c r="A1617">
        <v>1682</v>
      </c>
      <c r="B1617" t="s">
        <v>550</v>
      </c>
      <c r="C1617" t="s">
        <v>11</v>
      </c>
      <c r="D1617" s="1">
        <v>41274</v>
      </c>
      <c r="E1617" s="2">
        <v>91247000000</v>
      </c>
      <c r="F1617" s="2">
        <v>1727000000</v>
      </c>
      <c r="G1617" s="2">
        <v>48724000000</v>
      </c>
      <c r="H1617" t="s">
        <v>12</v>
      </c>
      <c r="I1617" s="2">
        <v>8891000000</v>
      </c>
      <c r="J1617" t="s">
        <v>47</v>
      </c>
      <c r="K1617" t="s">
        <v>105</v>
      </c>
    </row>
    <row r="1618" spans="1:11" x14ac:dyDescent="0.2">
      <c r="A1618">
        <v>1683</v>
      </c>
      <c r="B1618" t="s">
        <v>550</v>
      </c>
      <c r="C1618" t="s">
        <v>15</v>
      </c>
      <c r="D1618" s="1">
        <v>41639</v>
      </c>
      <c r="E1618" s="2">
        <v>88069000000</v>
      </c>
      <c r="F1618" s="2">
        <v>1337000000</v>
      </c>
      <c r="G1618" s="2">
        <v>47338000000</v>
      </c>
      <c r="H1618" t="s">
        <v>12</v>
      </c>
      <c r="I1618" s="2">
        <v>3813000000</v>
      </c>
      <c r="J1618" t="s">
        <v>47</v>
      </c>
      <c r="K1618" t="s">
        <v>105</v>
      </c>
    </row>
    <row r="1619" spans="1:11" x14ac:dyDescent="0.2">
      <c r="A1619">
        <v>1684</v>
      </c>
      <c r="B1619" t="s">
        <v>550</v>
      </c>
      <c r="C1619" t="s">
        <v>16</v>
      </c>
      <c r="D1619" s="1">
        <v>42004</v>
      </c>
      <c r="E1619" s="2">
        <v>88372000000</v>
      </c>
      <c r="F1619" s="2">
        <v>1096000000</v>
      </c>
      <c r="G1619" s="2">
        <v>47667000000</v>
      </c>
      <c r="H1619" t="s">
        <v>12</v>
      </c>
      <c r="I1619" s="2">
        <v>2765000000</v>
      </c>
      <c r="J1619" t="s">
        <v>47</v>
      </c>
      <c r="K1619" t="s">
        <v>105</v>
      </c>
    </row>
    <row r="1620" spans="1:11" x14ac:dyDescent="0.2">
      <c r="A1620">
        <v>1685</v>
      </c>
      <c r="B1620" t="s">
        <v>550</v>
      </c>
      <c r="C1620" t="s">
        <v>17</v>
      </c>
      <c r="D1620" s="1">
        <v>42369</v>
      </c>
      <c r="E1620" s="2">
        <v>90033000000</v>
      </c>
      <c r="F1620" s="2">
        <v>963000000</v>
      </c>
      <c r="G1620" s="2">
        <v>48728000000</v>
      </c>
      <c r="H1620" t="s">
        <v>12</v>
      </c>
      <c r="I1620" s="2">
        <v>3688000000</v>
      </c>
      <c r="J1620" t="s">
        <v>47</v>
      </c>
      <c r="K1620" t="s">
        <v>105</v>
      </c>
    </row>
    <row r="1621" spans="1:11" x14ac:dyDescent="0.2">
      <c r="A1621">
        <v>1686</v>
      </c>
      <c r="B1621" t="s">
        <v>551</v>
      </c>
      <c r="C1621" t="s">
        <v>11</v>
      </c>
      <c r="D1621" s="1">
        <v>41546</v>
      </c>
      <c r="E1621" s="2">
        <v>12917000000</v>
      </c>
      <c r="F1621" s="2">
        <v>8288000000</v>
      </c>
      <c r="G1621" s="2">
        <v>3682000000</v>
      </c>
      <c r="H1621" t="s">
        <v>12</v>
      </c>
      <c r="I1621" t="s">
        <v>12</v>
      </c>
      <c r="J1621" t="s">
        <v>36</v>
      </c>
      <c r="K1621" t="s">
        <v>346</v>
      </c>
    </row>
    <row r="1622" spans="1:11" x14ac:dyDescent="0.2">
      <c r="A1622">
        <v>1687</v>
      </c>
      <c r="B1622" t="s">
        <v>551</v>
      </c>
      <c r="C1622" t="s">
        <v>15</v>
      </c>
      <c r="D1622" s="1">
        <v>41910</v>
      </c>
      <c r="E1622" s="2">
        <v>14194000000</v>
      </c>
      <c r="F1622" s="2">
        <v>9150000000</v>
      </c>
      <c r="G1622" s="2">
        <v>4032000000</v>
      </c>
      <c r="H1622" t="s">
        <v>12</v>
      </c>
      <c r="I1622" t="s">
        <v>12</v>
      </c>
      <c r="J1622" t="s">
        <v>36</v>
      </c>
      <c r="K1622" t="s">
        <v>346</v>
      </c>
    </row>
    <row r="1623" spans="1:11" x14ac:dyDescent="0.2">
      <c r="A1623">
        <v>1688</v>
      </c>
      <c r="B1623" t="s">
        <v>551</v>
      </c>
      <c r="C1623" t="s">
        <v>16</v>
      </c>
      <c r="D1623" s="1">
        <v>42274</v>
      </c>
      <c r="E1623" s="2">
        <v>15389000000</v>
      </c>
      <c r="F1623" s="2">
        <v>9973000000</v>
      </c>
      <c r="G1623" s="2">
        <v>4472000000</v>
      </c>
      <c r="H1623" t="s">
        <v>12</v>
      </c>
      <c r="I1623" t="s">
        <v>12</v>
      </c>
      <c r="J1623" t="s">
        <v>36</v>
      </c>
      <c r="K1623" t="s">
        <v>346</v>
      </c>
    </row>
    <row r="1624" spans="1:11" x14ac:dyDescent="0.2">
      <c r="A1624">
        <v>1689</v>
      </c>
      <c r="B1624" t="s">
        <v>551</v>
      </c>
      <c r="C1624" t="s">
        <v>17</v>
      </c>
      <c r="D1624" s="1">
        <v>42638</v>
      </c>
      <c r="E1624" s="2">
        <v>15724000000</v>
      </c>
      <c r="F1624" s="2">
        <v>10313000000</v>
      </c>
      <c r="G1624" s="2">
        <v>4477000000</v>
      </c>
      <c r="H1624" t="s">
        <v>12</v>
      </c>
      <c r="I1624" t="s">
        <v>12</v>
      </c>
      <c r="J1624" t="s">
        <v>36</v>
      </c>
      <c r="K1624" t="s">
        <v>346</v>
      </c>
    </row>
    <row r="1625" spans="1:11" x14ac:dyDescent="0.2">
      <c r="A1625">
        <v>1690</v>
      </c>
      <c r="B1625" t="s">
        <v>552</v>
      </c>
      <c r="C1625" t="s">
        <v>11</v>
      </c>
      <c r="D1625" s="1">
        <v>41639</v>
      </c>
      <c r="E1625" s="2">
        <v>18769000000</v>
      </c>
      <c r="F1625" s="2">
        <v>15471000000</v>
      </c>
      <c r="G1625" s="2">
        <v>1828000000</v>
      </c>
      <c r="H1625" t="s">
        <v>12</v>
      </c>
      <c r="I1625" s="2">
        <v>25000000</v>
      </c>
      <c r="J1625" t="s">
        <v>19</v>
      </c>
      <c r="K1625" t="s">
        <v>480</v>
      </c>
    </row>
    <row r="1626" spans="1:11" x14ac:dyDescent="0.2">
      <c r="A1626">
        <v>1691</v>
      </c>
      <c r="B1626" t="s">
        <v>552</v>
      </c>
      <c r="C1626" t="s">
        <v>15</v>
      </c>
      <c r="D1626" s="1">
        <v>42004</v>
      </c>
      <c r="E1626" s="2">
        <v>19872000000</v>
      </c>
      <c r="F1626" s="2">
        <v>16477000000</v>
      </c>
      <c r="G1626" s="2">
        <v>2038000000</v>
      </c>
      <c r="H1626" t="s">
        <v>12</v>
      </c>
      <c r="I1626" s="2">
        <v>33000000</v>
      </c>
      <c r="J1626" t="s">
        <v>19</v>
      </c>
      <c r="K1626" t="s">
        <v>480</v>
      </c>
    </row>
    <row r="1627" spans="1:11" x14ac:dyDescent="0.2">
      <c r="A1627">
        <v>1692</v>
      </c>
      <c r="B1627" t="s">
        <v>552</v>
      </c>
      <c r="C1627" t="s">
        <v>16</v>
      </c>
      <c r="D1627" s="1">
        <v>42369</v>
      </c>
      <c r="E1627" s="2">
        <v>20891000000</v>
      </c>
      <c r="F1627" s="2">
        <v>17201000000</v>
      </c>
      <c r="G1627" s="2">
        <v>2130000000</v>
      </c>
      <c r="H1627" t="s">
        <v>12</v>
      </c>
      <c r="I1627" s="2">
        <v>74000000</v>
      </c>
      <c r="J1627" t="s">
        <v>19</v>
      </c>
      <c r="K1627" t="s">
        <v>480</v>
      </c>
    </row>
    <row r="1628" spans="1:11" x14ac:dyDescent="0.2">
      <c r="A1628">
        <v>1693</v>
      </c>
      <c r="B1628" t="s">
        <v>552</v>
      </c>
      <c r="C1628" t="s">
        <v>17</v>
      </c>
      <c r="D1628" s="1">
        <v>42735</v>
      </c>
      <c r="E1628" s="2">
        <v>20718000000</v>
      </c>
      <c r="F1628" s="2">
        <v>17036000000</v>
      </c>
      <c r="G1628" s="2">
        <v>2084000000</v>
      </c>
      <c r="H1628" t="s">
        <v>12</v>
      </c>
      <c r="I1628" s="2">
        <v>71000000</v>
      </c>
      <c r="J1628" t="s">
        <v>19</v>
      </c>
      <c r="K1628" t="s">
        <v>480</v>
      </c>
    </row>
    <row r="1629" spans="1:11" x14ac:dyDescent="0.2">
      <c r="A1629">
        <v>1698</v>
      </c>
      <c r="B1629" t="s">
        <v>553</v>
      </c>
      <c r="C1629" t="s">
        <v>11</v>
      </c>
      <c r="D1629" s="1">
        <v>41639</v>
      </c>
      <c r="E1629" s="2">
        <v>13983000000</v>
      </c>
      <c r="F1629" s="2">
        <v>9112000000</v>
      </c>
      <c r="G1629" s="2">
        <v>1468000000</v>
      </c>
      <c r="H1629" t="s">
        <v>12</v>
      </c>
      <c r="I1629" s="2">
        <v>1333000000</v>
      </c>
      <c r="J1629" t="s">
        <v>13</v>
      </c>
      <c r="K1629" t="s">
        <v>554</v>
      </c>
    </row>
    <row r="1630" spans="1:11" x14ac:dyDescent="0.2">
      <c r="A1630">
        <v>1699</v>
      </c>
      <c r="B1630" t="s">
        <v>553</v>
      </c>
      <c r="C1630" t="s">
        <v>15</v>
      </c>
      <c r="D1630" s="1">
        <v>42004</v>
      </c>
      <c r="E1630" s="2">
        <v>13996000000</v>
      </c>
      <c r="F1630" s="2">
        <v>9002000000</v>
      </c>
      <c r="G1630" s="2">
        <v>1481000000</v>
      </c>
      <c r="H1630" t="s">
        <v>12</v>
      </c>
      <c r="I1630" s="2">
        <v>1292000000</v>
      </c>
      <c r="J1630" t="s">
        <v>13</v>
      </c>
      <c r="K1630" t="s">
        <v>554</v>
      </c>
    </row>
    <row r="1631" spans="1:11" x14ac:dyDescent="0.2">
      <c r="A1631">
        <v>1700</v>
      </c>
      <c r="B1631" t="s">
        <v>553</v>
      </c>
      <c r="C1631" t="s">
        <v>16</v>
      </c>
      <c r="D1631" s="1">
        <v>42369</v>
      </c>
      <c r="E1631" s="2">
        <v>12961000000</v>
      </c>
      <c r="F1631" s="2">
        <v>8231000000</v>
      </c>
      <c r="G1631" s="2">
        <v>1343000000</v>
      </c>
      <c r="H1631" t="s">
        <v>12</v>
      </c>
      <c r="I1631" s="2">
        <v>1245000000</v>
      </c>
      <c r="J1631" t="s">
        <v>13</v>
      </c>
      <c r="K1631" t="s">
        <v>554</v>
      </c>
    </row>
    <row r="1632" spans="1:11" x14ac:dyDescent="0.2">
      <c r="A1632">
        <v>1701</v>
      </c>
      <c r="B1632" t="s">
        <v>553</v>
      </c>
      <c r="C1632" t="s">
        <v>17</v>
      </c>
      <c r="D1632" s="1">
        <v>42735</v>
      </c>
      <c r="E1632" s="2">
        <v>13609000000</v>
      </c>
      <c r="F1632" s="2">
        <v>8486000000</v>
      </c>
      <c r="G1632" s="2">
        <v>1410000000</v>
      </c>
      <c r="H1632" t="s">
        <v>12</v>
      </c>
      <c r="I1632" s="2">
        <v>1301000000</v>
      </c>
      <c r="J1632" t="s">
        <v>13</v>
      </c>
      <c r="K1632" t="s">
        <v>554</v>
      </c>
    </row>
    <row r="1633" spans="1:11" x14ac:dyDescent="0.2">
      <c r="A1633">
        <v>1702</v>
      </c>
      <c r="B1633" t="s">
        <v>555</v>
      </c>
      <c r="C1633" t="s">
        <v>11</v>
      </c>
      <c r="D1633" s="1">
        <v>41274</v>
      </c>
      <c r="E1633" s="2">
        <v>7486000000</v>
      </c>
      <c r="F1633" s="2">
        <v>4523000000</v>
      </c>
      <c r="G1633" s="2">
        <v>595000000</v>
      </c>
      <c r="H1633" t="s">
        <v>12</v>
      </c>
      <c r="I1633" s="2">
        <v>756000000</v>
      </c>
      <c r="J1633" t="s">
        <v>83</v>
      </c>
      <c r="K1633" t="s">
        <v>84</v>
      </c>
    </row>
    <row r="1634" spans="1:11" x14ac:dyDescent="0.2">
      <c r="A1634">
        <v>1703</v>
      </c>
      <c r="B1634" t="s">
        <v>555</v>
      </c>
      <c r="C1634" t="s">
        <v>15</v>
      </c>
      <c r="D1634" s="1">
        <v>41639</v>
      </c>
      <c r="E1634" s="2">
        <v>6860000000</v>
      </c>
      <c r="F1634" s="2">
        <v>4124000000</v>
      </c>
      <c r="G1634" s="2">
        <v>546000000</v>
      </c>
      <c r="H1634" t="s">
        <v>12</v>
      </c>
      <c r="I1634" s="2">
        <v>815000000</v>
      </c>
      <c r="J1634" t="s">
        <v>83</v>
      </c>
      <c r="K1634" t="s">
        <v>84</v>
      </c>
    </row>
    <row r="1635" spans="1:11" x14ac:dyDescent="0.2">
      <c r="A1635">
        <v>1704</v>
      </c>
      <c r="B1635" t="s">
        <v>555</v>
      </c>
      <c r="C1635" t="s">
        <v>16</v>
      </c>
      <c r="D1635" s="1">
        <v>42004</v>
      </c>
      <c r="E1635" s="2">
        <v>7637000000</v>
      </c>
      <c r="F1635" s="2">
        <v>4508000000</v>
      </c>
      <c r="G1635" s="2">
        <v>384000000</v>
      </c>
      <c r="H1635" t="s">
        <v>12</v>
      </c>
      <c r="I1635" s="2">
        <v>1176000000</v>
      </c>
      <c r="J1635" t="s">
        <v>83</v>
      </c>
      <c r="K1635" t="s">
        <v>84</v>
      </c>
    </row>
    <row r="1636" spans="1:11" x14ac:dyDescent="0.2">
      <c r="A1636">
        <v>1705</v>
      </c>
      <c r="B1636" t="s">
        <v>555</v>
      </c>
      <c r="C1636" t="s">
        <v>17</v>
      </c>
      <c r="D1636" s="1">
        <v>42369</v>
      </c>
      <c r="E1636" s="2">
        <v>7360000000</v>
      </c>
      <c r="F1636" s="2">
        <v>3434000000</v>
      </c>
      <c r="G1636" s="2">
        <v>864000000</v>
      </c>
      <c r="H1636" t="s">
        <v>12</v>
      </c>
      <c r="I1636" s="2">
        <v>1738000000</v>
      </c>
      <c r="J1636" t="s">
        <v>83</v>
      </c>
      <c r="K1636" t="s">
        <v>84</v>
      </c>
    </row>
    <row r="1637" spans="1:11" x14ac:dyDescent="0.2">
      <c r="A1637">
        <v>1706</v>
      </c>
      <c r="B1637" t="s">
        <v>556</v>
      </c>
      <c r="C1637" t="s">
        <v>11</v>
      </c>
      <c r="D1637" s="1">
        <v>41305</v>
      </c>
      <c r="E1637" s="2">
        <v>468651000000</v>
      </c>
      <c r="F1637" s="2">
        <v>352297000000</v>
      </c>
      <c r="G1637" s="2">
        <v>88629000000</v>
      </c>
      <c r="H1637" t="s">
        <v>12</v>
      </c>
      <c r="I1637" t="s">
        <v>12</v>
      </c>
      <c r="J1637" t="s">
        <v>36</v>
      </c>
      <c r="K1637" t="s">
        <v>168</v>
      </c>
    </row>
    <row r="1638" spans="1:11" x14ac:dyDescent="0.2">
      <c r="A1638">
        <v>1707</v>
      </c>
      <c r="B1638" t="s">
        <v>556</v>
      </c>
      <c r="C1638" t="s">
        <v>15</v>
      </c>
      <c r="D1638" s="1">
        <v>41670</v>
      </c>
      <c r="E1638" s="2">
        <v>476294000000</v>
      </c>
      <c r="F1638" s="2">
        <v>358069000000</v>
      </c>
      <c r="G1638" s="2">
        <v>91353000000</v>
      </c>
      <c r="H1638" t="s">
        <v>12</v>
      </c>
      <c r="I1638" t="s">
        <v>12</v>
      </c>
      <c r="J1638" t="s">
        <v>36</v>
      </c>
      <c r="K1638" t="s">
        <v>168</v>
      </c>
    </row>
    <row r="1639" spans="1:11" x14ac:dyDescent="0.2">
      <c r="A1639">
        <v>1708</v>
      </c>
      <c r="B1639" t="s">
        <v>556</v>
      </c>
      <c r="C1639" t="s">
        <v>16</v>
      </c>
      <c r="D1639" s="1">
        <v>42035</v>
      </c>
      <c r="E1639" s="2">
        <v>485651000000</v>
      </c>
      <c r="F1639" s="2">
        <v>365086000000</v>
      </c>
      <c r="G1639" s="2">
        <v>93418000000</v>
      </c>
      <c r="H1639" t="s">
        <v>12</v>
      </c>
      <c r="I1639" t="s">
        <v>12</v>
      </c>
      <c r="J1639" t="s">
        <v>36</v>
      </c>
      <c r="K1639" t="s">
        <v>168</v>
      </c>
    </row>
    <row r="1640" spans="1:11" x14ac:dyDescent="0.2">
      <c r="A1640">
        <v>1709</v>
      </c>
      <c r="B1640" t="s">
        <v>556</v>
      </c>
      <c r="C1640" t="s">
        <v>17</v>
      </c>
      <c r="D1640" s="1">
        <v>42400</v>
      </c>
      <c r="E1640" s="2">
        <v>482130000000</v>
      </c>
      <c r="F1640" s="2">
        <v>360984000000</v>
      </c>
      <c r="G1640" s="2">
        <v>97041000000</v>
      </c>
      <c r="H1640" t="s">
        <v>12</v>
      </c>
      <c r="I1640" t="s">
        <v>12</v>
      </c>
      <c r="J1640" t="s">
        <v>36</v>
      </c>
      <c r="K1640" t="s">
        <v>168</v>
      </c>
    </row>
    <row r="1641" spans="1:11" x14ac:dyDescent="0.2">
      <c r="A1641">
        <v>1710</v>
      </c>
      <c r="B1641" t="s">
        <v>557</v>
      </c>
      <c r="C1641" t="s">
        <v>11</v>
      </c>
      <c r="D1641" s="1">
        <v>41912</v>
      </c>
      <c r="E1641" s="2">
        <v>9895100000</v>
      </c>
      <c r="F1641" s="2">
        <v>7961500000</v>
      </c>
      <c r="G1641" s="2">
        <v>937600000</v>
      </c>
      <c r="H1641" t="s">
        <v>12</v>
      </c>
      <c r="I1641" s="2">
        <v>86000000</v>
      </c>
      <c r="J1641" t="s">
        <v>59</v>
      </c>
      <c r="K1641" t="s">
        <v>96</v>
      </c>
    </row>
    <row r="1642" spans="1:11" x14ac:dyDescent="0.2">
      <c r="A1642">
        <v>1711</v>
      </c>
      <c r="B1642" t="s">
        <v>557</v>
      </c>
      <c r="C1642" t="s">
        <v>15</v>
      </c>
      <c r="D1642" s="1">
        <v>42277</v>
      </c>
      <c r="E1642" s="2">
        <v>11124800000</v>
      </c>
      <c r="F1642" s="2">
        <v>8986500000</v>
      </c>
      <c r="G1642" s="2">
        <v>1026100000</v>
      </c>
      <c r="H1642" t="s">
        <v>12</v>
      </c>
      <c r="I1642" s="2">
        <v>118900000</v>
      </c>
      <c r="J1642" t="s">
        <v>59</v>
      </c>
      <c r="K1642" t="s">
        <v>96</v>
      </c>
    </row>
    <row r="1643" spans="1:11" x14ac:dyDescent="0.2">
      <c r="A1643">
        <v>1712</v>
      </c>
      <c r="B1643" t="s">
        <v>557</v>
      </c>
      <c r="C1643" t="s">
        <v>16</v>
      </c>
      <c r="D1643" s="1">
        <v>42643</v>
      </c>
      <c r="E1643" s="2">
        <v>14171800000</v>
      </c>
      <c r="F1643" s="2">
        <v>11413200000</v>
      </c>
      <c r="G1643" s="2">
        <v>1750100000</v>
      </c>
      <c r="H1643" t="s">
        <v>12</v>
      </c>
      <c r="I1643" s="2">
        <v>211800000</v>
      </c>
      <c r="J1643" t="s">
        <v>59</v>
      </c>
      <c r="K1643" t="s">
        <v>96</v>
      </c>
    </row>
    <row r="1644" spans="1:11" x14ac:dyDescent="0.2">
      <c r="A1644">
        <v>1713</v>
      </c>
      <c r="B1644" t="s">
        <v>558</v>
      </c>
      <c r="C1644" t="s">
        <v>11</v>
      </c>
      <c r="D1644" s="1">
        <v>41274</v>
      </c>
      <c r="E1644" s="2">
        <v>5664800000</v>
      </c>
      <c r="F1644" s="2">
        <v>3194200000</v>
      </c>
      <c r="G1644" s="2">
        <v>1140600000</v>
      </c>
      <c r="H1644" t="s">
        <v>12</v>
      </c>
      <c r="I1644" t="s">
        <v>12</v>
      </c>
      <c r="J1644" t="s">
        <v>22</v>
      </c>
      <c r="K1644" t="s">
        <v>57</v>
      </c>
    </row>
    <row r="1645" spans="1:11" x14ac:dyDescent="0.2">
      <c r="A1645">
        <v>1714</v>
      </c>
      <c r="B1645" t="s">
        <v>558</v>
      </c>
      <c r="C1645" t="s">
        <v>15</v>
      </c>
      <c r="D1645" s="1">
        <v>41639</v>
      </c>
      <c r="E1645" s="2">
        <v>5542000000</v>
      </c>
      <c r="F1645" s="2">
        <v>3235000000</v>
      </c>
      <c r="G1645" s="2">
        <v>1199600000</v>
      </c>
      <c r="H1645" t="s">
        <v>12</v>
      </c>
      <c r="I1645" t="s">
        <v>12</v>
      </c>
      <c r="J1645" t="s">
        <v>22</v>
      </c>
      <c r="K1645" t="s">
        <v>57</v>
      </c>
    </row>
    <row r="1646" spans="1:11" x14ac:dyDescent="0.2">
      <c r="A1646">
        <v>1715</v>
      </c>
      <c r="B1646" t="s">
        <v>558</v>
      </c>
      <c r="C1646" t="s">
        <v>16</v>
      </c>
      <c r="D1646" s="1">
        <v>42004</v>
      </c>
      <c r="E1646" s="2">
        <v>5607200000</v>
      </c>
      <c r="F1646" s="2">
        <v>3297400000</v>
      </c>
      <c r="G1646" s="2">
        <v>1169300000</v>
      </c>
      <c r="H1646" t="s">
        <v>12</v>
      </c>
      <c r="I1646" t="s">
        <v>12</v>
      </c>
      <c r="J1646" t="s">
        <v>22</v>
      </c>
      <c r="K1646" t="s">
        <v>57</v>
      </c>
    </row>
    <row r="1647" spans="1:11" x14ac:dyDescent="0.2">
      <c r="A1647">
        <v>1716</v>
      </c>
      <c r="B1647" t="s">
        <v>558</v>
      </c>
      <c r="C1647" t="s">
        <v>17</v>
      </c>
      <c r="D1647" s="1">
        <v>42369</v>
      </c>
      <c r="E1647" s="2">
        <v>5483700000</v>
      </c>
      <c r="F1647" s="2">
        <v>3199400000</v>
      </c>
      <c r="G1647" s="2">
        <v>1174900000</v>
      </c>
      <c r="H1647" t="s">
        <v>12</v>
      </c>
      <c r="I1647" t="s">
        <v>12</v>
      </c>
      <c r="J1647" t="s">
        <v>22</v>
      </c>
      <c r="K1647" t="s">
        <v>57</v>
      </c>
    </row>
    <row r="1648" spans="1:11" x14ac:dyDescent="0.2">
      <c r="A1648">
        <v>1717</v>
      </c>
      <c r="B1648" t="s">
        <v>559</v>
      </c>
      <c r="C1648" t="s">
        <v>11</v>
      </c>
      <c r="D1648" s="1">
        <v>41274</v>
      </c>
      <c r="E1648" s="2">
        <v>5989000000</v>
      </c>
      <c r="F1648" s="2">
        <v>4993000000</v>
      </c>
      <c r="G1648" s="2">
        <v>320000000</v>
      </c>
      <c r="H1648" s="2">
        <v>32000000</v>
      </c>
      <c r="I1648" t="s">
        <v>12</v>
      </c>
      <c r="J1648" t="s">
        <v>52</v>
      </c>
      <c r="K1648" t="s">
        <v>53</v>
      </c>
    </row>
    <row r="1649" spans="1:11" x14ac:dyDescent="0.2">
      <c r="A1649">
        <v>1718</v>
      </c>
      <c r="B1649" t="s">
        <v>559</v>
      </c>
      <c r="C1649" t="s">
        <v>15</v>
      </c>
      <c r="D1649" s="1">
        <v>41639</v>
      </c>
      <c r="E1649" s="2">
        <v>7254000000</v>
      </c>
      <c r="F1649" s="2">
        <v>5716000000</v>
      </c>
      <c r="G1649" s="2">
        <v>494000000</v>
      </c>
      <c r="H1649" s="2">
        <v>33000000</v>
      </c>
      <c r="I1649" t="s">
        <v>12</v>
      </c>
      <c r="J1649" t="s">
        <v>52</v>
      </c>
      <c r="K1649" t="s">
        <v>53</v>
      </c>
    </row>
    <row r="1650" spans="1:11" x14ac:dyDescent="0.2">
      <c r="A1650">
        <v>1719</v>
      </c>
      <c r="B1650" t="s">
        <v>559</v>
      </c>
      <c r="C1650" t="s">
        <v>16</v>
      </c>
      <c r="D1650" s="1">
        <v>42004</v>
      </c>
      <c r="E1650" s="2">
        <v>7403000000</v>
      </c>
      <c r="F1650" s="2">
        <v>5763000000</v>
      </c>
      <c r="G1650" s="2">
        <v>249000000</v>
      </c>
      <c r="H1650" s="2">
        <v>27000000</v>
      </c>
      <c r="I1650" t="s">
        <v>12</v>
      </c>
      <c r="J1650" t="s">
        <v>52</v>
      </c>
      <c r="K1650" t="s">
        <v>53</v>
      </c>
    </row>
    <row r="1651" spans="1:11" x14ac:dyDescent="0.2">
      <c r="A1651">
        <v>1720</v>
      </c>
      <c r="B1651" t="s">
        <v>559</v>
      </c>
      <c r="C1651" t="s">
        <v>17</v>
      </c>
      <c r="D1651" s="1">
        <v>42369</v>
      </c>
      <c r="E1651" s="2">
        <v>7082000000</v>
      </c>
      <c r="F1651" s="2">
        <v>5694000000</v>
      </c>
      <c r="G1651" s="2">
        <v>420000000</v>
      </c>
      <c r="H1651" s="2">
        <v>24000000</v>
      </c>
      <c r="I1651" t="s">
        <v>12</v>
      </c>
      <c r="J1651" t="s">
        <v>52</v>
      </c>
      <c r="K1651" t="s">
        <v>53</v>
      </c>
    </row>
    <row r="1652" spans="1:11" x14ac:dyDescent="0.2">
      <c r="A1652">
        <v>1721</v>
      </c>
      <c r="B1652" t="s">
        <v>560</v>
      </c>
      <c r="C1652" t="s">
        <v>11</v>
      </c>
      <c r="D1652" s="1">
        <v>41274</v>
      </c>
      <c r="E1652" s="2">
        <v>4534000000</v>
      </c>
      <c r="F1652" s="2">
        <v>2093000000</v>
      </c>
      <c r="G1652" s="2">
        <v>1389000000</v>
      </c>
      <c r="H1652" t="s">
        <v>12</v>
      </c>
      <c r="I1652" s="2">
        <v>185000000</v>
      </c>
      <c r="J1652" t="s">
        <v>19</v>
      </c>
      <c r="K1652" t="s">
        <v>133</v>
      </c>
    </row>
    <row r="1653" spans="1:11" x14ac:dyDescent="0.2">
      <c r="A1653">
        <v>1722</v>
      </c>
      <c r="B1653" t="s">
        <v>560</v>
      </c>
      <c r="C1653" t="s">
        <v>15</v>
      </c>
      <c r="D1653" s="1">
        <v>41639</v>
      </c>
      <c r="E1653" s="2">
        <v>5009000000</v>
      </c>
      <c r="F1653" s="2">
        <v>2394000000</v>
      </c>
      <c r="G1653" s="2">
        <v>1471000000</v>
      </c>
      <c r="H1653" t="s">
        <v>12</v>
      </c>
      <c r="I1653" s="2">
        <v>216000000</v>
      </c>
      <c r="J1653" t="s">
        <v>19</v>
      </c>
      <c r="K1653" t="s">
        <v>133</v>
      </c>
    </row>
    <row r="1654" spans="1:11" x14ac:dyDescent="0.2">
      <c r="A1654">
        <v>1723</v>
      </c>
      <c r="B1654" t="s">
        <v>560</v>
      </c>
      <c r="C1654" t="s">
        <v>16</v>
      </c>
      <c r="D1654" s="1">
        <v>42004</v>
      </c>
      <c r="E1654" s="2">
        <v>5281000000</v>
      </c>
      <c r="F1654" s="2">
        <v>2504000000</v>
      </c>
      <c r="G1654" s="2">
        <v>1557000000</v>
      </c>
      <c r="H1654" t="s">
        <v>12</v>
      </c>
      <c r="I1654" s="2">
        <v>233000000</v>
      </c>
      <c r="J1654" t="s">
        <v>19</v>
      </c>
      <c r="K1654" t="s">
        <v>133</v>
      </c>
    </row>
    <row r="1655" spans="1:11" x14ac:dyDescent="0.2">
      <c r="A1655">
        <v>1724</v>
      </c>
      <c r="B1655" t="s">
        <v>560</v>
      </c>
      <c r="C1655" t="s">
        <v>17</v>
      </c>
      <c r="D1655" s="1">
        <v>42369</v>
      </c>
      <c r="E1655" s="2">
        <v>5536000000</v>
      </c>
      <c r="F1655" s="2">
        <v>2700000000</v>
      </c>
      <c r="G1655" s="2">
        <v>1574000000</v>
      </c>
      <c r="H1655" t="s">
        <v>12</v>
      </c>
      <c r="I1655" s="2">
        <v>234000000</v>
      </c>
      <c r="J1655" t="s">
        <v>19</v>
      </c>
      <c r="K1655" t="s">
        <v>133</v>
      </c>
    </row>
    <row r="1656" spans="1:11" x14ac:dyDescent="0.2">
      <c r="A1656">
        <v>1725</v>
      </c>
      <c r="B1656" t="s">
        <v>561</v>
      </c>
      <c r="C1656" t="s">
        <v>11</v>
      </c>
      <c r="D1656" s="1">
        <v>41274</v>
      </c>
      <c r="E1656" s="2">
        <v>5154284000</v>
      </c>
      <c r="F1656" s="2">
        <v>3251575000</v>
      </c>
      <c r="G1656" s="2">
        <v>481677000</v>
      </c>
      <c r="H1656" t="s">
        <v>12</v>
      </c>
      <c r="I1656" s="2">
        <v>373199000</v>
      </c>
      <c r="J1656" t="s">
        <v>19</v>
      </c>
      <c r="K1656" t="s">
        <v>562</v>
      </c>
    </row>
    <row r="1657" spans="1:11" x14ac:dyDescent="0.2">
      <c r="A1657">
        <v>1726</v>
      </c>
      <c r="B1657" t="s">
        <v>561</v>
      </c>
      <c r="C1657" t="s">
        <v>15</v>
      </c>
      <c r="D1657" s="1">
        <v>41639</v>
      </c>
      <c r="E1657" s="2">
        <v>5620936000</v>
      </c>
      <c r="F1657" s="2">
        <v>3478822000</v>
      </c>
      <c r="G1657" s="2">
        <v>465926000</v>
      </c>
      <c r="H1657" t="s">
        <v>12</v>
      </c>
      <c r="I1657" s="2">
        <v>371051000</v>
      </c>
      <c r="J1657" t="s">
        <v>19</v>
      </c>
      <c r="K1657" t="s">
        <v>562</v>
      </c>
    </row>
    <row r="1658" spans="1:11" x14ac:dyDescent="0.2">
      <c r="A1658">
        <v>1727</v>
      </c>
      <c r="B1658" t="s">
        <v>561</v>
      </c>
      <c r="C1658" t="s">
        <v>16</v>
      </c>
      <c r="D1658" s="1">
        <v>42004</v>
      </c>
      <c r="E1658" s="2">
        <v>5433661000</v>
      </c>
      <c r="F1658" s="2">
        <v>3316311000</v>
      </c>
      <c r="G1658" s="2">
        <v>502901000</v>
      </c>
      <c r="H1658" t="s">
        <v>12</v>
      </c>
      <c r="I1658" s="2">
        <v>314119000</v>
      </c>
      <c r="J1658" t="s">
        <v>19</v>
      </c>
      <c r="K1658" t="s">
        <v>562</v>
      </c>
    </row>
    <row r="1659" spans="1:11" x14ac:dyDescent="0.2">
      <c r="A1659">
        <v>1728</v>
      </c>
      <c r="B1659" t="s">
        <v>561</v>
      </c>
      <c r="C1659" t="s">
        <v>17</v>
      </c>
      <c r="D1659" s="1">
        <v>42369</v>
      </c>
      <c r="E1659" s="2">
        <v>4075883000</v>
      </c>
      <c r="F1659" s="2">
        <v>2530374000</v>
      </c>
      <c r="G1659" s="2">
        <v>475328000</v>
      </c>
      <c r="H1659" t="s">
        <v>12</v>
      </c>
      <c r="I1659" s="2">
        <v>322629000</v>
      </c>
      <c r="J1659" t="s">
        <v>19</v>
      </c>
      <c r="K1659" t="s">
        <v>562</v>
      </c>
    </row>
    <row r="1660" spans="1:11" x14ac:dyDescent="0.2">
      <c r="A1660">
        <v>1729</v>
      </c>
      <c r="B1660" t="s">
        <v>563</v>
      </c>
      <c r="C1660" t="s">
        <v>11</v>
      </c>
      <c r="D1660" s="1">
        <v>41274</v>
      </c>
      <c r="E1660" s="2">
        <v>1623938000</v>
      </c>
      <c r="F1660" s="2">
        <v>337903000</v>
      </c>
      <c r="G1660" s="2">
        <v>188302000</v>
      </c>
      <c r="H1660" t="s">
        <v>12</v>
      </c>
      <c r="I1660" s="2">
        <v>513916000</v>
      </c>
      <c r="J1660" t="s">
        <v>83</v>
      </c>
      <c r="K1660" t="s">
        <v>84</v>
      </c>
    </row>
    <row r="1661" spans="1:11" x14ac:dyDescent="0.2">
      <c r="A1661">
        <v>1730</v>
      </c>
      <c r="B1661" t="s">
        <v>563</v>
      </c>
      <c r="C1661" t="s">
        <v>15</v>
      </c>
      <c r="D1661" s="1">
        <v>41639</v>
      </c>
      <c r="E1661" s="2">
        <v>1998051000</v>
      </c>
      <c r="F1661" s="2">
        <v>406198000</v>
      </c>
      <c r="G1661" s="2">
        <v>72143000</v>
      </c>
      <c r="H1661" t="s">
        <v>12</v>
      </c>
      <c r="I1661" s="2">
        <v>615874000</v>
      </c>
      <c r="J1661" t="s">
        <v>83</v>
      </c>
      <c r="K1661" t="s">
        <v>84</v>
      </c>
    </row>
    <row r="1662" spans="1:11" x14ac:dyDescent="0.2">
      <c r="A1662">
        <v>1731</v>
      </c>
      <c r="B1662" t="s">
        <v>563</v>
      </c>
      <c r="C1662" t="s">
        <v>16</v>
      </c>
      <c r="D1662" s="1">
        <v>42004</v>
      </c>
      <c r="E1662" s="2">
        <v>2424176000</v>
      </c>
      <c r="F1662" s="2">
        <v>572831000</v>
      </c>
      <c r="G1662" s="2">
        <v>225070000</v>
      </c>
      <c r="H1662" t="s">
        <v>12</v>
      </c>
      <c r="I1662" s="2">
        <v>806021000</v>
      </c>
      <c r="J1662" t="s">
        <v>83</v>
      </c>
      <c r="K1662" t="s">
        <v>84</v>
      </c>
    </row>
    <row r="1663" spans="1:11" x14ac:dyDescent="0.2">
      <c r="A1663">
        <v>1732</v>
      </c>
      <c r="B1663" t="s">
        <v>563</v>
      </c>
      <c r="C1663" t="s">
        <v>17</v>
      </c>
      <c r="D1663" s="1">
        <v>42369</v>
      </c>
      <c r="E1663" s="2">
        <v>1452619000</v>
      </c>
      <c r="F1663" s="2">
        <v>519874000</v>
      </c>
      <c r="G1663" s="2">
        <v>179867000</v>
      </c>
      <c r="H1663" t="s">
        <v>12</v>
      </c>
      <c r="I1663" s="2">
        <v>778923000</v>
      </c>
      <c r="J1663" t="s">
        <v>83</v>
      </c>
      <c r="K1663" t="s">
        <v>84</v>
      </c>
    </row>
    <row r="1664" spans="1:11" x14ac:dyDescent="0.2">
      <c r="A1664">
        <v>1733</v>
      </c>
      <c r="B1664" t="s">
        <v>564</v>
      </c>
      <c r="C1664" t="s">
        <v>11</v>
      </c>
      <c r="D1664" s="1">
        <v>41274</v>
      </c>
      <c r="E1664" s="2">
        <v>10128223000</v>
      </c>
      <c r="F1664" s="2">
        <v>6710036000</v>
      </c>
      <c r="G1664" s="2">
        <v>669451000</v>
      </c>
      <c r="H1664" t="s">
        <v>12</v>
      </c>
      <c r="I1664" s="2">
        <v>926053000</v>
      </c>
      <c r="J1664" t="s">
        <v>42</v>
      </c>
      <c r="K1664" t="s">
        <v>43</v>
      </c>
    </row>
    <row r="1665" spans="1:11" x14ac:dyDescent="0.2">
      <c r="A1665">
        <v>1734</v>
      </c>
      <c r="B1665" t="s">
        <v>564</v>
      </c>
      <c r="C1665" t="s">
        <v>15</v>
      </c>
      <c r="D1665" s="1">
        <v>41639</v>
      </c>
      <c r="E1665" s="2">
        <v>10914922000</v>
      </c>
      <c r="F1665" s="2">
        <v>7408278000</v>
      </c>
      <c r="G1665" s="2">
        <v>681226000</v>
      </c>
      <c r="H1665" t="s">
        <v>12</v>
      </c>
      <c r="I1665" s="2">
        <v>977863000</v>
      </c>
      <c r="J1665" t="s">
        <v>42</v>
      </c>
      <c r="K1665" t="s">
        <v>43</v>
      </c>
    </row>
    <row r="1666" spans="1:11" x14ac:dyDescent="0.2">
      <c r="A1666">
        <v>1735</v>
      </c>
      <c r="B1666" t="s">
        <v>564</v>
      </c>
      <c r="C1666" t="s">
        <v>16</v>
      </c>
      <c r="D1666" s="1">
        <v>42004</v>
      </c>
      <c r="E1666" s="2">
        <v>11686135000</v>
      </c>
      <c r="F1666" s="2">
        <v>7951352000</v>
      </c>
      <c r="G1666" s="2">
        <v>767608000</v>
      </c>
      <c r="H1666" t="s">
        <v>12</v>
      </c>
      <c r="I1666" s="2">
        <v>1019045000</v>
      </c>
      <c r="J1666" t="s">
        <v>42</v>
      </c>
      <c r="K1666" t="s">
        <v>43</v>
      </c>
    </row>
    <row r="1667" spans="1:11" x14ac:dyDescent="0.2">
      <c r="A1667">
        <v>1736</v>
      </c>
      <c r="B1667" t="s">
        <v>564</v>
      </c>
      <c r="C1667" t="s">
        <v>17</v>
      </c>
      <c r="D1667" s="1">
        <v>42369</v>
      </c>
      <c r="E1667" s="2">
        <v>11024486000</v>
      </c>
      <c r="F1667" s="2">
        <v>7033633000</v>
      </c>
      <c r="G1667" s="2">
        <v>865817000</v>
      </c>
      <c r="H1667" t="s">
        <v>12</v>
      </c>
      <c r="I1667" s="2">
        <v>1124524000</v>
      </c>
      <c r="J1667" t="s">
        <v>42</v>
      </c>
      <c r="K1667" t="s">
        <v>43</v>
      </c>
    </row>
    <row r="1668" spans="1:11" x14ac:dyDescent="0.2">
      <c r="A1668">
        <v>1737</v>
      </c>
      <c r="B1668" t="s">
        <v>565</v>
      </c>
      <c r="C1668" t="s">
        <v>11</v>
      </c>
      <c r="D1668" s="1">
        <v>41274</v>
      </c>
      <c r="E1668" s="2">
        <v>7232397000</v>
      </c>
      <c r="F1668" s="2">
        <v>5165169000</v>
      </c>
      <c r="G1668" t="s">
        <v>12</v>
      </c>
      <c r="H1668" t="s">
        <v>12</v>
      </c>
      <c r="I1668" s="2">
        <v>1173955000</v>
      </c>
      <c r="J1668" t="s">
        <v>47</v>
      </c>
      <c r="K1668" t="s">
        <v>50</v>
      </c>
    </row>
    <row r="1669" spans="1:11" x14ac:dyDescent="0.2">
      <c r="A1669">
        <v>1738</v>
      </c>
      <c r="B1669" t="s">
        <v>565</v>
      </c>
      <c r="C1669" t="s">
        <v>15</v>
      </c>
      <c r="D1669" s="1">
        <v>41639</v>
      </c>
      <c r="E1669" s="2">
        <v>7541234000</v>
      </c>
      <c r="F1669" s="2">
        <v>5106489000</v>
      </c>
      <c r="G1669" t="s">
        <v>12</v>
      </c>
      <c r="H1669" t="s">
        <v>12</v>
      </c>
      <c r="I1669" s="2">
        <v>1213178000</v>
      </c>
      <c r="J1669" t="s">
        <v>47</v>
      </c>
      <c r="K1669" t="s">
        <v>50</v>
      </c>
    </row>
    <row r="1670" spans="1:11" x14ac:dyDescent="0.2">
      <c r="A1670">
        <v>1739</v>
      </c>
      <c r="B1670" t="s">
        <v>565</v>
      </c>
      <c r="C1670" t="s">
        <v>16</v>
      </c>
      <c r="D1670" s="1">
        <v>42004</v>
      </c>
      <c r="E1670" s="2">
        <v>6602267000</v>
      </c>
      <c r="F1670" s="2">
        <v>4239474000</v>
      </c>
      <c r="G1670" t="s">
        <v>12</v>
      </c>
      <c r="H1670" t="s">
        <v>12</v>
      </c>
      <c r="I1670" s="2">
        <v>1341315000</v>
      </c>
      <c r="J1670" t="s">
        <v>47</v>
      </c>
      <c r="K1670" t="s">
        <v>50</v>
      </c>
    </row>
    <row r="1671" spans="1:11" x14ac:dyDescent="0.2">
      <c r="A1671">
        <v>1740</v>
      </c>
      <c r="B1671" t="s">
        <v>565</v>
      </c>
      <c r="C1671" t="s">
        <v>17</v>
      </c>
      <c r="D1671" s="1">
        <v>42369</v>
      </c>
      <c r="E1671" s="2">
        <v>9308926000</v>
      </c>
      <c r="F1671" s="2">
        <v>6199645000</v>
      </c>
      <c r="G1671" t="s">
        <v>12</v>
      </c>
      <c r="H1671" t="s">
        <v>12</v>
      </c>
      <c r="I1671" s="2">
        <v>1966939000</v>
      </c>
      <c r="J1671" t="s">
        <v>47</v>
      </c>
      <c r="K1671" t="s">
        <v>50</v>
      </c>
    </row>
    <row r="1672" spans="1:11" x14ac:dyDescent="0.2">
      <c r="A1672">
        <v>1741</v>
      </c>
      <c r="B1672" t="s">
        <v>566</v>
      </c>
      <c r="C1672" t="s">
        <v>11</v>
      </c>
      <c r="D1672" s="1">
        <v>41363</v>
      </c>
      <c r="E1672" s="2">
        <v>2168652000</v>
      </c>
      <c r="F1672" s="2">
        <v>737206000</v>
      </c>
      <c r="G1672" s="2">
        <v>365684000</v>
      </c>
      <c r="H1672" s="2">
        <v>475522000</v>
      </c>
      <c r="I1672" s="2">
        <v>9508000</v>
      </c>
      <c r="J1672" t="s">
        <v>22</v>
      </c>
      <c r="K1672" t="s">
        <v>34</v>
      </c>
    </row>
    <row r="1673" spans="1:11" x14ac:dyDescent="0.2">
      <c r="A1673">
        <v>1742</v>
      </c>
      <c r="B1673" t="s">
        <v>566</v>
      </c>
      <c r="C1673" t="s">
        <v>15</v>
      </c>
      <c r="D1673" s="1">
        <v>41727</v>
      </c>
      <c r="E1673" s="2">
        <v>2382531000</v>
      </c>
      <c r="F1673" s="2">
        <v>743253000</v>
      </c>
      <c r="G1673" s="2">
        <v>378607000</v>
      </c>
      <c r="H1673" s="2">
        <v>492447000</v>
      </c>
      <c r="I1673" s="2">
        <v>9887000</v>
      </c>
      <c r="J1673" t="s">
        <v>22</v>
      </c>
      <c r="K1673" t="s">
        <v>34</v>
      </c>
    </row>
    <row r="1674" spans="1:11" x14ac:dyDescent="0.2">
      <c r="A1674">
        <v>1743</v>
      </c>
      <c r="B1674" t="s">
        <v>566</v>
      </c>
      <c r="C1674" t="s">
        <v>16</v>
      </c>
      <c r="D1674" s="1">
        <v>42091</v>
      </c>
      <c r="E1674" s="2">
        <v>2377344000</v>
      </c>
      <c r="F1674" s="2">
        <v>708823000</v>
      </c>
      <c r="G1674" s="2">
        <v>353670000</v>
      </c>
      <c r="H1674" s="2">
        <v>525745000</v>
      </c>
      <c r="I1674" s="2">
        <v>9537000</v>
      </c>
      <c r="J1674" t="s">
        <v>22</v>
      </c>
      <c r="K1674" t="s">
        <v>34</v>
      </c>
    </row>
    <row r="1675" spans="1:11" x14ac:dyDescent="0.2">
      <c r="A1675">
        <v>1744</v>
      </c>
      <c r="B1675" t="s">
        <v>566</v>
      </c>
      <c r="C1675" t="s">
        <v>17</v>
      </c>
      <c r="D1675" s="1">
        <v>42462</v>
      </c>
      <c r="E1675" s="2">
        <v>2213881000</v>
      </c>
      <c r="F1675" s="2">
        <v>671907000</v>
      </c>
      <c r="G1675" s="2">
        <v>331652000</v>
      </c>
      <c r="H1675" s="2">
        <v>533891000</v>
      </c>
      <c r="I1675" s="2">
        <v>6550000</v>
      </c>
      <c r="J1675" t="s">
        <v>22</v>
      </c>
      <c r="K1675" t="s">
        <v>34</v>
      </c>
    </row>
    <row r="1676" spans="1:11" x14ac:dyDescent="0.2">
      <c r="A1676">
        <v>1745</v>
      </c>
      <c r="B1676" t="s">
        <v>567</v>
      </c>
      <c r="C1676" t="s">
        <v>11</v>
      </c>
      <c r="D1676" s="1">
        <v>41274</v>
      </c>
      <c r="E1676" s="2">
        <v>451509000000</v>
      </c>
      <c r="F1676" s="2">
        <v>302056000000</v>
      </c>
      <c r="G1676" s="2">
        <v>81844000000</v>
      </c>
      <c r="H1676" t="s">
        <v>12</v>
      </c>
      <c r="I1676" s="2">
        <v>15888000000</v>
      </c>
      <c r="J1676" t="s">
        <v>83</v>
      </c>
      <c r="K1676" t="s">
        <v>144</v>
      </c>
    </row>
    <row r="1677" spans="1:11" x14ac:dyDescent="0.2">
      <c r="A1677">
        <v>1746</v>
      </c>
      <c r="B1677" t="s">
        <v>567</v>
      </c>
      <c r="C1677" t="s">
        <v>15</v>
      </c>
      <c r="D1677" s="1">
        <v>41639</v>
      </c>
      <c r="E1677" s="2">
        <v>420836000000</v>
      </c>
      <c r="F1677" s="2">
        <v>284681000000</v>
      </c>
      <c r="G1677" s="2">
        <v>76696000000</v>
      </c>
      <c r="H1677" t="s">
        <v>12</v>
      </c>
      <c r="I1677" s="2">
        <v>17182000000</v>
      </c>
      <c r="J1677" t="s">
        <v>83</v>
      </c>
      <c r="K1677" t="s">
        <v>144</v>
      </c>
    </row>
    <row r="1678" spans="1:11" x14ac:dyDescent="0.2">
      <c r="A1678">
        <v>1747</v>
      </c>
      <c r="B1678" t="s">
        <v>567</v>
      </c>
      <c r="C1678" t="s">
        <v>16</v>
      </c>
      <c r="D1678" s="1">
        <v>42004</v>
      </c>
      <c r="E1678" s="2">
        <v>394105000000</v>
      </c>
      <c r="F1678" s="2">
        <v>266831000000</v>
      </c>
      <c r="G1678" s="2">
        <v>74226000000</v>
      </c>
      <c r="H1678" t="s">
        <v>12</v>
      </c>
      <c r="I1678" s="2">
        <v>17297000000</v>
      </c>
      <c r="J1678" t="s">
        <v>83</v>
      </c>
      <c r="K1678" t="s">
        <v>144</v>
      </c>
    </row>
    <row r="1679" spans="1:11" x14ac:dyDescent="0.2">
      <c r="A1679">
        <v>1748</v>
      </c>
      <c r="B1679" t="s">
        <v>567</v>
      </c>
      <c r="C1679" t="s">
        <v>17</v>
      </c>
      <c r="D1679" s="1">
        <v>42369</v>
      </c>
      <c r="E1679" s="2">
        <v>259488000000</v>
      </c>
      <c r="F1679" s="2">
        <v>165590000000</v>
      </c>
      <c r="G1679" s="2">
        <v>61444000000</v>
      </c>
      <c r="H1679" t="s">
        <v>12</v>
      </c>
      <c r="I1679" s="2">
        <v>18048000000</v>
      </c>
      <c r="J1679" t="s">
        <v>83</v>
      </c>
      <c r="K1679" t="s">
        <v>144</v>
      </c>
    </row>
    <row r="1680" spans="1:11" x14ac:dyDescent="0.2">
      <c r="A1680">
        <v>1749</v>
      </c>
      <c r="B1680" t="s">
        <v>568</v>
      </c>
      <c r="C1680" t="s">
        <v>11</v>
      </c>
      <c r="D1680" s="1">
        <v>41274</v>
      </c>
      <c r="E1680" s="2">
        <v>2928429000</v>
      </c>
      <c r="F1680" s="2">
        <v>1372042000</v>
      </c>
      <c r="G1680" s="2">
        <v>1148731000</v>
      </c>
      <c r="H1680" t="s">
        <v>12</v>
      </c>
      <c r="I1680" t="s">
        <v>12</v>
      </c>
      <c r="J1680" t="s">
        <v>25</v>
      </c>
      <c r="K1680" t="s">
        <v>166</v>
      </c>
    </row>
    <row r="1681" spans="1:11" x14ac:dyDescent="0.2">
      <c r="A1681">
        <v>1750</v>
      </c>
      <c r="B1681" t="s">
        <v>568</v>
      </c>
      <c r="C1681" t="s">
        <v>15</v>
      </c>
      <c r="D1681" s="1">
        <v>41639</v>
      </c>
      <c r="E1681" s="2">
        <v>2950800000</v>
      </c>
      <c r="F1681" s="2">
        <v>1373400000</v>
      </c>
      <c r="G1681" s="2">
        <v>1144800000</v>
      </c>
      <c r="H1681" t="s">
        <v>12</v>
      </c>
      <c r="I1681" t="s">
        <v>12</v>
      </c>
      <c r="J1681" t="s">
        <v>25</v>
      </c>
      <c r="K1681" t="s">
        <v>166</v>
      </c>
    </row>
    <row r="1682" spans="1:11" x14ac:dyDescent="0.2">
      <c r="A1682">
        <v>1751</v>
      </c>
      <c r="B1682" t="s">
        <v>568</v>
      </c>
      <c r="C1682" t="s">
        <v>16</v>
      </c>
      <c r="D1682" s="1">
        <v>42004</v>
      </c>
      <c r="E1682" s="2">
        <v>2922600000</v>
      </c>
      <c r="F1682" s="2">
        <v>1322800000</v>
      </c>
      <c r="G1682" s="2">
        <v>1143100000</v>
      </c>
      <c r="H1682" t="s">
        <v>12</v>
      </c>
      <c r="I1682" t="s">
        <v>12</v>
      </c>
      <c r="J1682" t="s">
        <v>25</v>
      </c>
      <c r="K1682" t="s">
        <v>166</v>
      </c>
    </row>
    <row r="1683" spans="1:11" x14ac:dyDescent="0.2">
      <c r="A1683">
        <v>1752</v>
      </c>
      <c r="B1683" t="s">
        <v>568</v>
      </c>
      <c r="C1683" t="s">
        <v>17</v>
      </c>
      <c r="D1683" s="1">
        <v>42369</v>
      </c>
      <c r="E1683" s="2">
        <v>2674300000</v>
      </c>
      <c r="F1683" s="2">
        <v>1157100000</v>
      </c>
      <c r="G1683" s="2">
        <v>1077300000</v>
      </c>
      <c r="H1683" t="s">
        <v>12</v>
      </c>
      <c r="I1683" t="s">
        <v>12</v>
      </c>
      <c r="J1683" t="s">
        <v>25</v>
      </c>
      <c r="K1683" t="s">
        <v>166</v>
      </c>
    </row>
    <row r="1684" spans="1:11" x14ac:dyDescent="0.2">
      <c r="A1684">
        <v>1753</v>
      </c>
      <c r="B1684" t="s">
        <v>569</v>
      </c>
      <c r="C1684" t="s">
        <v>11</v>
      </c>
      <c r="D1684" s="1">
        <v>41274</v>
      </c>
      <c r="E1684" s="2">
        <v>20421000000</v>
      </c>
      <c r="F1684" s="2">
        <v>13634000000</v>
      </c>
      <c r="G1684" s="2">
        <v>4398000000</v>
      </c>
      <c r="H1684" s="2">
        <v>655000000</v>
      </c>
      <c r="I1684" s="2">
        <v>301000000</v>
      </c>
      <c r="J1684" t="s">
        <v>22</v>
      </c>
      <c r="K1684" t="s">
        <v>176</v>
      </c>
    </row>
    <row r="1685" spans="1:11" x14ac:dyDescent="0.2">
      <c r="A1685">
        <v>1754</v>
      </c>
      <c r="B1685" t="s">
        <v>569</v>
      </c>
      <c r="C1685" t="s">
        <v>15</v>
      </c>
      <c r="D1685" s="1">
        <v>41639</v>
      </c>
      <c r="E1685" s="2">
        <v>20006000000</v>
      </c>
      <c r="F1685" s="2">
        <v>13521000000</v>
      </c>
      <c r="G1685" s="2">
        <v>4219000000</v>
      </c>
      <c r="H1685" s="2">
        <v>603000000</v>
      </c>
      <c r="I1685" s="2">
        <v>305000000</v>
      </c>
      <c r="J1685" t="s">
        <v>22</v>
      </c>
      <c r="K1685" t="s">
        <v>176</v>
      </c>
    </row>
    <row r="1686" spans="1:11" x14ac:dyDescent="0.2">
      <c r="A1686">
        <v>1755</v>
      </c>
      <c r="B1686" t="s">
        <v>569</v>
      </c>
      <c r="C1686" t="s">
        <v>16</v>
      </c>
      <c r="D1686" s="1">
        <v>42004</v>
      </c>
      <c r="E1686" s="2">
        <v>19540000000</v>
      </c>
      <c r="F1686" s="2">
        <v>13294000000</v>
      </c>
      <c r="G1686" s="2">
        <v>4020000000</v>
      </c>
      <c r="H1686" s="2">
        <v>577000000</v>
      </c>
      <c r="I1686" s="2">
        <v>315000000</v>
      </c>
      <c r="J1686" t="s">
        <v>22</v>
      </c>
      <c r="K1686" t="s">
        <v>176</v>
      </c>
    </row>
    <row r="1687" spans="1:11" x14ac:dyDescent="0.2">
      <c r="A1687">
        <v>1756</v>
      </c>
      <c r="B1687" t="s">
        <v>569</v>
      </c>
      <c r="C1687" t="s">
        <v>17</v>
      </c>
      <c r="D1687" s="1">
        <v>42369</v>
      </c>
      <c r="E1687" s="2">
        <v>18045000000</v>
      </c>
      <c r="F1687" s="2">
        <v>12782000000</v>
      </c>
      <c r="G1687" s="2">
        <v>3792000000</v>
      </c>
      <c r="H1687" s="2">
        <v>563000000</v>
      </c>
      <c r="I1687" s="2">
        <v>310000000</v>
      </c>
      <c r="J1687" t="s">
        <v>22</v>
      </c>
      <c r="K1687" t="s">
        <v>176</v>
      </c>
    </row>
    <row r="1688" spans="1:11" x14ac:dyDescent="0.2">
      <c r="A1688">
        <v>1757</v>
      </c>
      <c r="B1688" t="s">
        <v>570</v>
      </c>
      <c r="C1688" t="s">
        <v>11</v>
      </c>
      <c r="D1688" s="1">
        <v>41274</v>
      </c>
      <c r="E1688" s="2">
        <v>3791000000</v>
      </c>
      <c r="F1688" s="2">
        <v>2289000000</v>
      </c>
      <c r="G1688" s="2">
        <v>936000000</v>
      </c>
      <c r="H1688" s="2">
        <v>106000000</v>
      </c>
      <c r="I1688" t="s">
        <v>12</v>
      </c>
      <c r="J1688" t="s">
        <v>13</v>
      </c>
      <c r="K1688" t="s">
        <v>164</v>
      </c>
    </row>
    <row r="1689" spans="1:11" x14ac:dyDescent="0.2">
      <c r="A1689">
        <v>1758</v>
      </c>
      <c r="B1689" t="s">
        <v>570</v>
      </c>
      <c r="C1689" t="s">
        <v>15</v>
      </c>
      <c r="D1689" s="1">
        <v>41639</v>
      </c>
      <c r="E1689" s="2">
        <v>3837000000</v>
      </c>
      <c r="F1689" s="2">
        <v>2338000000</v>
      </c>
      <c r="G1689" s="2">
        <v>990000000</v>
      </c>
      <c r="H1689" s="2">
        <v>104000000</v>
      </c>
      <c r="I1689" t="s">
        <v>12</v>
      </c>
      <c r="J1689" t="s">
        <v>13</v>
      </c>
      <c r="K1689" t="s">
        <v>164</v>
      </c>
    </row>
    <row r="1690" spans="1:11" x14ac:dyDescent="0.2">
      <c r="A1690">
        <v>1759</v>
      </c>
      <c r="B1690" t="s">
        <v>570</v>
      </c>
      <c r="C1690" t="s">
        <v>16</v>
      </c>
      <c r="D1690" s="1">
        <v>42004</v>
      </c>
      <c r="E1690" s="2">
        <v>3916000000</v>
      </c>
      <c r="F1690" s="2">
        <v>2403000000</v>
      </c>
      <c r="G1690" s="2">
        <v>920000000</v>
      </c>
      <c r="H1690" s="2">
        <v>104000000</v>
      </c>
      <c r="I1690" t="s">
        <v>12</v>
      </c>
      <c r="J1690" t="s">
        <v>13</v>
      </c>
      <c r="K1690" t="s">
        <v>164</v>
      </c>
    </row>
    <row r="1691" spans="1:11" x14ac:dyDescent="0.2">
      <c r="A1691">
        <v>1760</v>
      </c>
      <c r="B1691" t="s">
        <v>570</v>
      </c>
      <c r="C1691" t="s">
        <v>17</v>
      </c>
      <c r="D1691" s="1">
        <v>42369</v>
      </c>
      <c r="E1691" s="2">
        <v>3653000000</v>
      </c>
      <c r="F1691" s="2">
        <v>2249000000</v>
      </c>
      <c r="G1691" s="2">
        <v>854000000</v>
      </c>
      <c r="H1691" s="2">
        <v>95000000</v>
      </c>
      <c r="I1691" t="s">
        <v>12</v>
      </c>
      <c r="J1691" t="s">
        <v>13</v>
      </c>
      <c r="K1691" t="s">
        <v>164</v>
      </c>
    </row>
    <row r="1692" spans="1:11" x14ac:dyDescent="0.2">
      <c r="A1692">
        <v>1761</v>
      </c>
      <c r="B1692" t="s">
        <v>571</v>
      </c>
      <c r="C1692" t="s">
        <v>11</v>
      </c>
      <c r="D1692" s="1">
        <v>41274</v>
      </c>
      <c r="E1692" s="2">
        <v>4986566000</v>
      </c>
      <c r="F1692" s="2">
        <v>1620566000</v>
      </c>
      <c r="G1692" s="2">
        <v>1641819000</v>
      </c>
      <c r="H1692" s="2">
        <v>885824000</v>
      </c>
      <c r="I1692" s="2">
        <v>35819000</v>
      </c>
      <c r="J1692" t="s">
        <v>22</v>
      </c>
      <c r="K1692" t="s">
        <v>57</v>
      </c>
    </row>
    <row r="1693" spans="1:11" x14ac:dyDescent="0.2">
      <c r="A1693">
        <v>1762</v>
      </c>
      <c r="B1693" t="s">
        <v>571</v>
      </c>
      <c r="C1693" t="s">
        <v>15</v>
      </c>
      <c r="D1693" s="1">
        <v>41639</v>
      </c>
      <c r="E1693" s="2">
        <v>4680380000</v>
      </c>
      <c r="F1693" s="2">
        <v>1349380000</v>
      </c>
      <c r="G1693" s="2">
        <v>1751275000</v>
      </c>
      <c r="H1693" s="2">
        <v>957587000</v>
      </c>
      <c r="I1693" s="2">
        <v>44841000</v>
      </c>
      <c r="J1693" t="s">
        <v>22</v>
      </c>
      <c r="K1693" t="s">
        <v>57</v>
      </c>
    </row>
    <row r="1694" spans="1:11" x14ac:dyDescent="0.2">
      <c r="A1694">
        <v>1763</v>
      </c>
      <c r="B1694" t="s">
        <v>571</v>
      </c>
      <c r="C1694" t="s">
        <v>16</v>
      </c>
      <c r="D1694" s="1">
        <v>42004</v>
      </c>
      <c r="E1694" s="2">
        <v>4618133000</v>
      </c>
      <c r="F1694" s="2">
        <v>1387375000</v>
      </c>
      <c r="G1694" s="2">
        <v>1770710000</v>
      </c>
      <c r="H1694" s="2">
        <v>1156386000</v>
      </c>
      <c r="I1694" s="2">
        <v>66750000</v>
      </c>
      <c r="J1694" t="s">
        <v>22</v>
      </c>
      <c r="K1694" t="s">
        <v>57</v>
      </c>
    </row>
    <row r="1695" spans="1:11" x14ac:dyDescent="0.2">
      <c r="A1695">
        <v>1764</v>
      </c>
      <c r="B1695" t="s">
        <v>571</v>
      </c>
      <c r="C1695" t="s">
        <v>17</v>
      </c>
      <c r="D1695" s="1">
        <v>42369</v>
      </c>
      <c r="E1695" s="2">
        <v>4968301000</v>
      </c>
      <c r="F1695" s="2">
        <v>2077748000</v>
      </c>
      <c r="G1695" s="2">
        <v>1768522000</v>
      </c>
      <c r="H1695" s="2">
        <v>1177923000</v>
      </c>
      <c r="I1695" s="2">
        <v>79042000</v>
      </c>
      <c r="J1695" t="s">
        <v>22</v>
      </c>
      <c r="K1695" t="s">
        <v>57</v>
      </c>
    </row>
    <row r="1696" spans="1:11" x14ac:dyDescent="0.2">
      <c r="A1696">
        <v>1765</v>
      </c>
      <c r="B1696" t="s">
        <v>572</v>
      </c>
      <c r="C1696" t="s">
        <v>11</v>
      </c>
      <c r="D1696" s="1">
        <v>41272</v>
      </c>
      <c r="E1696" s="2">
        <v>13633000000</v>
      </c>
      <c r="F1696" s="2">
        <v>9852000000</v>
      </c>
      <c r="G1696" s="2">
        <v>1450000000</v>
      </c>
      <c r="H1696" t="s">
        <v>12</v>
      </c>
      <c r="I1696" t="s">
        <v>12</v>
      </c>
      <c r="J1696" t="s">
        <v>19</v>
      </c>
      <c r="K1696" t="s">
        <v>155</v>
      </c>
    </row>
    <row r="1697" spans="1:11" x14ac:dyDescent="0.2">
      <c r="A1697">
        <v>1766</v>
      </c>
      <c r="B1697" t="s">
        <v>572</v>
      </c>
      <c r="C1697" t="s">
        <v>15</v>
      </c>
      <c r="D1697" s="1">
        <v>41636</v>
      </c>
      <c r="E1697" s="2">
        <v>13084000000</v>
      </c>
      <c r="F1697" s="2">
        <v>9501000000</v>
      </c>
      <c r="G1697" s="2">
        <v>1454000000</v>
      </c>
      <c r="H1697" t="s">
        <v>12</v>
      </c>
      <c r="I1697" t="s">
        <v>12</v>
      </c>
      <c r="J1697" t="s">
        <v>19</v>
      </c>
      <c r="K1697" t="s">
        <v>155</v>
      </c>
    </row>
    <row r="1698" spans="1:11" x14ac:dyDescent="0.2">
      <c r="A1698">
        <v>1767</v>
      </c>
      <c r="B1698" t="s">
        <v>572</v>
      </c>
      <c r="C1698" t="s">
        <v>16</v>
      </c>
      <c r="D1698" s="1">
        <v>42000</v>
      </c>
      <c r="E1698" s="2">
        <v>13279000000</v>
      </c>
      <c r="F1698" s="2">
        <v>9682000000</v>
      </c>
      <c r="G1698" s="2">
        <v>1505000000</v>
      </c>
      <c r="H1698" t="s">
        <v>12</v>
      </c>
      <c r="I1698" t="s">
        <v>12</v>
      </c>
      <c r="J1698" t="s">
        <v>19</v>
      </c>
      <c r="K1698" t="s">
        <v>155</v>
      </c>
    </row>
    <row r="1699" spans="1:11" x14ac:dyDescent="0.2">
      <c r="A1699">
        <v>1768</v>
      </c>
      <c r="B1699" t="s">
        <v>572</v>
      </c>
      <c r="C1699" t="s">
        <v>17</v>
      </c>
      <c r="D1699" s="1">
        <v>42364</v>
      </c>
      <c r="E1699" s="2">
        <v>13105000000</v>
      </c>
      <c r="F1699" s="2">
        <v>9359000000</v>
      </c>
      <c r="G1699" s="2">
        <v>1746000000</v>
      </c>
      <c r="H1699" t="s">
        <v>12</v>
      </c>
      <c r="I1699" t="s">
        <v>12</v>
      </c>
      <c r="J1699" t="s">
        <v>19</v>
      </c>
      <c r="K1699" t="s">
        <v>155</v>
      </c>
    </row>
    <row r="1700" spans="1:11" x14ac:dyDescent="0.2">
      <c r="A1700">
        <v>1769</v>
      </c>
      <c r="B1700" t="s">
        <v>573</v>
      </c>
      <c r="C1700" t="s">
        <v>11</v>
      </c>
      <c r="D1700" s="1">
        <v>41274</v>
      </c>
      <c r="E1700" s="2">
        <v>4471700000</v>
      </c>
      <c r="F1700" s="2">
        <v>1125200000</v>
      </c>
      <c r="G1700" s="2">
        <v>1822100000</v>
      </c>
      <c r="H1700" s="2">
        <v>225600000</v>
      </c>
      <c r="I1700" t="s">
        <v>12</v>
      </c>
      <c r="J1700" t="s">
        <v>25</v>
      </c>
      <c r="K1700" t="s">
        <v>30</v>
      </c>
    </row>
    <row r="1701" spans="1:11" x14ac:dyDescent="0.2">
      <c r="A1701">
        <v>1770</v>
      </c>
      <c r="B1701" t="s">
        <v>573</v>
      </c>
      <c r="C1701" t="s">
        <v>15</v>
      </c>
      <c r="D1701" s="1">
        <v>41639</v>
      </c>
      <c r="E1701" s="2">
        <v>4623400000</v>
      </c>
      <c r="F1701" s="2">
        <v>1266700000</v>
      </c>
      <c r="G1701" s="2">
        <v>1796300000</v>
      </c>
      <c r="H1701" s="2">
        <v>203000000</v>
      </c>
      <c r="I1701" s="2">
        <v>78500000</v>
      </c>
      <c r="J1701" t="s">
        <v>25</v>
      </c>
      <c r="K1701" t="s">
        <v>30</v>
      </c>
    </row>
    <row r="1702" spans="1:11" x14ac:dyDescent="0.2">
      <c r="A1702">
        <v>1771</v>
      </c>
      <c r="B1702" t="s">
        <v>573</v>
      </c>
      <c r="C1702" t="s">
        <v>16</v>
      </c>
      <c r="D1702" s="1">
        <v>42004</v>
      </c>
      <c r="E1702" s="2">
        <v>4673300000</v>
      </c>
      <c r="F1702" s="2">
        <v>1242800000</v>
      </c>
      <c r="G1702" s="2">
        <v>1772200000</v>
      </c>
      <c r="H1702" s="2">
        <v>187400000</v>
      </c>
      <c r="I1702" s="2">
        <v>92500000</v>
      </c>
      <c r="J1702" t="s">
        <v>25</v>
      </c>
      <c r="K1702" t="s">
        <v>30</v>
      </c>
    </row>
    <row r="1703" spans="1:11" x14ac:dyDescent="0.2">
      <c r="A1703">
        <v>1772</v>
      </c>
      <c r="B1703" t="s">
        <v>573</v>
      </c>
      <c r="C1703" t="s">
        <v>17</v>
      </c>
      <c r="D1703" s="1">
        <v>42369</v>
      </c>
      <c r="E1703" s="2">
        <v>5997800000</v>
      </c>
      <c r="F1703" s="2">
        <v>1800600000</v>
      </c>
      <c r="G1703" s="2">
        <v>2291900000</v>
      </c>
      <c r="H1703" s="2">
        <v>268800000</v>
      </c>
      <c r="I1703" s="2">
        <v>337400000</v>
      </c>
      <c r="J1703" t="s">
        <v>25</v>
      </c>
      <c r="K1703" t="s">
        <v>30</v>
      </c>
    </row>
    <row r="1704" spans="1:11" x14ac:dyDescent="0.2">
      <c r="A1704">
        <v>1773</v>
      </c>
      <c r="B1704" t="s">
        <v>574</v>
      </c>
      <c r="C1704" t="s">
        <v>11</v>
      </c>
      <c r="D1704" s="1">
        <v>41274</v>
      </c>
      <c r="E1704" s="2">
        <v>2458592000</v>
      </c>
      <c r="F1704" s="2">
        <v>80146000</v>
      </c>
      <c r="G1704" s="2">
        <v>1579007000</v>
      </c>
      <c r="H1704" t="s">
        <v>12</v>
      </c>
      <c r="I1704" s="2">
        <v>31237000</v>
      </c>
      <c r="J1704" t="s">
        <v>47</v>
      </c>
      <c r="K1704" t="s">
        <v>140</v>
      </c>
    </row>
    <row r="1705" spans="1:11" x14ac:dyDescent="0.2">
      <c r="A1705">
        <v>1774</v>
      </c>
      <c r="B1705" t="s">
        <v>574</v>
      </c>
      <c r="C1705" t="s">
        <v>15</v>
      </c>
      <c r="D1705" s="1">
        <v>41639</v>
      </c>
      <c r="E1705" s="2">
        <v>2278812000</v>
      </c>
      <c r="F1705" s="2">
        <v>58913000</v>
      </c>
      <c r="G1705" s="2">
        <v>1700064000</v>
      </c>
      <c r="H1705" t="s">
        <v>12</v>
      </c>
      <c r="I1705" s="2">
        <v>-72761000</v>
      </c>
      <c r="J1705" t="s">
        <v>47</v>
      </c>
      <c r="K1705" t="s">
        <v>140</v>
      </c>
    </row>
    <row r="1706" spans="1:11" x14ac:dyDescent="0.2">
      <c r="A1706">
        <v>1775</v>
      </c>
      <c r="B1706" t="s">
        <v>574</v>
      </c>
      <c r="C1706" t="s">
        <v>16</v>
      </c>
      <c r="D1706" s="1">
        <v>42004</v>
      </c>
      <c r="E1706" s="2">
        <v>2361631000</v>
      </c>
      <c r="F1706" s="2">
        <v>49736000</v>
      </c>
      <c r="G1706" s="2">
        <v>1654369000</v>
      </c>
      <c r="H1706" t="s">
        <v>12</v>
      </c>
      <c r="I1706" s="2">
        <v>-87159000</v>
      </c>
      <c r="J1706" t="s">
        <v>47</v>
      </c>
      <c r="K1706" t="s">
        <v>140</v>
      </c>
    </row>
    <row r="1707" spans="1:11" x14ac:dyDescent="0.2">
      <c r="A1707">
        <v>1776</v>
      </c>
      <c r="B1707" t="s">
        <v>574</v>
      </c>
      <c r="C1707" t="s">
        <v>17</v>
      </c>
      <c r="D1707" s="1">
        <v>42369</v>
      </c>
      <c r="E1707" s="2">
        <v>2210591000</v>
      </c>
      <c r="F1707" s="2">
        <v>49344000</v>
      </c>
      <c r="G1707" s="2">
        <v>1591239000</v>
      </c>
      <c r="H1707" t="s">
        <v>12</v>
      </c>
      <c r="I1707" s="2">
        <v>49282000</v>
      </c>
      <c r="J1707" t="s">
        <v>47</v>
      </c>
      <c r="K1707" t="s">
        <v>140</v>
      </c>
    </row>
    <row r="1708" spans="1:11" x14ac:dyDescent="0.2">
      <c r="A1708">
        <v>1777</v>
      </c>
      <c r="B1708" t="s">
        <v>575</v>
      </c>
      <c r="C1708" t="s">
        <v>11</v>
      </c>
      <c r="D1708" s="1">
        <v>41639</v>
      </c>
      <c r="E1708" s="2">
        <v>4561000000</v>
      </c>
      <c r="F1708" s="2">
        <v>1669000000</v>
      </c>
      <c r="G1708" s="2">
        <v>1613000000</v>
      </c>
      <c r="H1708" s="2">
        <v>399000000</v>
      </c>
      <c r="I1708" s="2">
        <v>60000000</v>
      </c>
      <c r="J1708" t="s">
        <v>25</v>
      </c>
      <c r="K1708" t="s">
        <v>26</v>
      </c>
    </row>
    <row r="1709" spans="1:11" x14ac:dyDescent="0.2">
      <c r="A1709">
        <v>1778</v>
      </c>
      <c r="B1709" t="s">
        <v>575</v>
      </c>
      <c r="C1709" t="s">
        <v>15</v>
      </c>
      <c r="D1709" s="1">
        <v>42004</v>
      </c>
      <c r="E1709" s="2">
        <v>4785000000</v>
      </c>
      <c r="F1709" s="2">
        <v>1717000000</v>
      </c>
      <c r="G1709" s="2">
        <v>1643000000</v>
      </c>
      <c r="H1709" s="2">
        <v>396000000</v>
      </c>
      <c r="I1709" s="2">
        <v>60000000</v>
      </c>
      <c r="J1709" t="s">
        <v>25</v>
      </c>
      <c r="K1709" t="s">
        <v>26</v>
      </c>
    </row>
    <row r="1710" spans="1:11" x14ac:dyDescent="0.2">
      <c r="A1710">
        <v>1779</v>
      </c>
      <c r="B1710" t="s">
        <v>575</v>
      </c>
      <c r="C1710" t="s">
        <v>16</v>
      </c>
      <c r="D1710" s="1">
        <v>42369</v>
      </c>
      <c r="E1710" s="2">
        <v>4765000000</v>
      </c>
      <c r="F1710" s="2">
        <v>1738000000</v>
      </c>
      <c r="G1710" s="2">
        <v>1532000000</v>
      </c>
      <c r="H1710" s="2">
        <v>364000000</v>
      </c>
      <c r="I1710" s="2">
        <v>61000000</v>
      </c>
      <c r="J1710" t="s">
        <v>25</v>
      </c>
      <c r="K1710" t="s">
        <v>26</v>
      </c>
    </row>
    <row r="1711" spans="1:11" x14ac:dyDescent="0.2">
      <c r="A1711">
        <v>1780</v>
      </c>
      <c r="B1711" t="s">
        <v>575</v>
      </c>
      <c r="C1711" t="s">
        <v>17</v>
      </c>
      <c r="D1711" s="1">
        <v>42735</v>
      </c>
      <c r="E1711" s="2">
        <v>4888000000</v>
      </c>
      <c r="F1711" s="2">
        <v>1666000000</v>
      </c>
      <c r="G1711" s="2">
        <v>1364000000</v>
      </c>
      <c r="H1711" s="2">
        <v>376000000</v>
      </c>
      <c r="I1711" s="2">
        <v>85000000</v>
      </c>
      <c r="J1711" t="s">
        <v>25</v>
      </c>
      <c r="K1711" t="s">
        <v>26</v>
      </c>
    </row>
  </sheetData>
  <autoFilter ref="A1:K1711" xr:uid="{00000000-0001-0000-0000-000000000000}"/>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123AF-494B-2545-AE1A-256F7021A628}">
  <dimension ref="A1:P1712"/>
  <sheetViews>
    <sheetView topLeftCell="H1" zoomScale="75" workbookViewId="0">
      <selection activeCell="B1" sqref="B1:B1048576"/>
    </sheetView>
  </sheetViews>
  <sheetFormatPr baseColWidth="10" defaultRowHeight="16" x14ac:dyDescent="0.2"/>
  <cols>
    <col min="1" max="1" width="10.83203125" customWidth="1"/>
    <col min="2" max="2" width="15" bestFit="1" customWidth="1"/>
    <col min="3" max="3" width="8" bestFit="1" customWidth="1"/>
    <col min="4" max="4" width="15" bestFit="1" customWidth="1"/>
    <col min="5" max="5" width="16" style="32" customWidth="1"/>
    <col min="6" max="6" width="20.1640625" bestFit="1" customWidth="1"/>
    <col min="7" max="8" width="20.1640625" customWidth="1"/>
    <col min="9" max="9" width="25.6640625" bestFit="1" customWidth="1"/>
    <col min="10" max="10" width="26.33203125" bestFit="1" customWidth="1"/>
    <col min="11" max="11" width="22.1640625" bestFit="1" customWidth="1"/>
    <col min="12" max="12" width="23.5" customWidth="1"/>
    <col min="13" max="14" width="22.1640625" customWidth="1"/>
    <col min="15" max="15" width="24.33203125" bestFit="1" customWidth="1"/>
    <col min="16" max="16" width="41.33203125" bestFit="1" customWidth="1"/>
  </cols>
  <sheetData>
    <row r="1" spans="1:16" s="43" customFormat="1" x14ac:dyDescent="0.2">
      <c r="A1" s="43" t="s">
        <v>653</v>
      </c>
      <c r="B1" s="43" t="s">
        <v>0</v>
      </c>
      <c r="C1" s="43" t="s">
        <v>1</v>
      </c>
      <c r="D1" s="43" t="s">
        <v>2</v>
      </c>
      <c r="E1" s="43" t="s">
        <v>698</v>
      </c>
      <c r="F1" s="43" t="s">
        <v>4</v>
      </c>
      <c r="G1" s="43" t="s">
        <v>583</v>
      </c>
      <c r="H1" s="43" t="s">
        <v>596</v>
      </c>
      <c r="I1" s="43" t="s">
        <v>5</v>
      </c>
      <c r="J1" s="43" t="s">
        <v>6</v>
      </c>
      <c r="K1" s="43" t="s">
        <v>7</v>
      </c>
      <c r="L1" s="43" t="s">
        <v>614</v>
      </c>
      <c r="M1" s="43" t="s">
        <v>615</v>
      </c>
      <c r="N1" s="43" t="s">
        <v>597</v>
      </c>
      <c r="O1" s="43" t="s">
        <v>8</v>
      </c>
      <c r="P1" s="43" t="s">
        <v>9</v>
      </c>
    </row>
    <row r="2" spans="1:16" x14ac:dyDescent="0.2">
      <c r="A2">
        <v>0</v>
      </c>
      <c r="B2" t="s">
        <v>10</v>
      </c>
      <c r="C2" t="s">
        <v>11</v>
      </c>
      <c r="D2" s="1">
        <v>41274</v>
      </c>
      <c r="E2" s="2">
        <v>24855000000</v>
      </c>
      <c r="F2" s="2">
        <v>10499000000</v>
      </c>
      <c r="G2" s="2">
        <f>SUM(E2-F2)</f>
        <v>14356000000</v>
      </c>
      <c r="H2" s="23">
        <f>1-(F2/E2)</f>
        <v>0.57759002212834432</v>
      </c>
      <c r="I2" s="2">
        <v>12977000000</v>
      </c>
      <c r="J2" t="s">
        <v>12</v>
      </c>
      <c r="K2" s="2">
        <v>845000000</v>
      </c>
      <c r="L2" s="2">
        <f>SUM(I2:K2)</f>
        <v>13822000000</v>
      </c>
      <c r="M2" s="2">
        <f>G2-L2</f>
        <v>534000000</v>
      </c>
      <c r="N2" s="22">
        <f>M2/E2</f>
        <v>2.1484610742305371E-2</v>
      </c>
      <c r="O2" t="s">
        <v>13</v>
      </c>
      <c r="P2" t="s">
        <v>14</v>
      </c>
    </row>
    <row r="3" spans="1:16" x14ac:dyDescent="0.2">
      <c r="A3">
        <v>1</v>
      </c>
      <c r="B3" t="s">
        <v>10</v>
      </c>
      <c r="C3" t="s">
        <v>15</v>
      </c>
      <c r="D3" s="1">
        <v>41639</v>
      </c>
      <c r="E3" s="2">
        <v>26743000000</v>
      </c>
      <c r="F3" s="2">
        <v>11019000000</v>
      </c>
      <c r="G3" s="2">
        <f>SUM(E3-F3)</f>
        <v>15724000000</v>
      </c>
      <c r="H3" s="23">
        <f>1-(F3/E3)</f>
        <v>0.58796694462102228</v>
      </c>
      <c r="I3" s="2">
        <v>12913000000</v>
      </c>
      <c r="J3" t="s">
        <v>12</v>
      </c>
      <c r="K3" s="2">
        <v>853000000</v>
      </c>
      <c r="L3" s="2">
        <f>SUM(I3:K3)</f>
        <v>13766000000</v>
      </c>
      <c r="M3" s="2">
        <f>G3-L3</f>
        <v>1958000000</v>
      </c>
      <c r="N3" s="22">
        <f>M3/E3</f>
        <v>7.3215420857794561E-2</v>
      </c>
      <c r="O3" t="s">
        <v>13</v>
      </c>
      <c r="P3" t="s">
        <v>14</v>
      </c>
    </row>
    <row r="4" spans="1:16" x14ac:dyDescent="0.2">
      <c r="A4">
        <v>2</v>
      </c>
      <c r="B4" t="s">
        <v>10</v>
      </c>
      <c r="C4" t="s">
        <v>16</v>
      </c>
      <c r="D4" s="1">
        <v>42004</v>
      </c>
      <c r="E4" s="2">
        <v>42650000000</v>
      </c>
      <c r="F4" s="2">
        <v>15620000000</v>
      </c>
      <c r="G4" s="2">
        <f>SUM(E4-F4)</f>
        <v>27030000000</v>
      </c>
      <c r="H4" s="23">
        <f>1-(F4/E4)</f>
        <v>0.63376318874560378</v>
      </c>
      <c r="I4" s="2">
        <v>20686000000</v>
      </c>
      <c r="J4" t="s">
        <v>12</v>
      </c>
      <c r="K4" s="2">
        <v>1295000000</v>
      </c>
      <c r="L4" s="2">
        <f>SUM(I4:K4)</f>
        <v>21981000000</v>
      </c>
      <c r="M4" s="2">
        <f>G4-L4</f>
        <v>5049000000</v>
      </c>
      <c r="N4" s="22">
        <f>M4/E4</f>
        <v>0.11838218053927316</v>
      </c>
      <c r="O4" t="s">
        <v>13</v>
      </c>
      <c r="P4" t="s">
        <v>14</v>
      </c>
    </row>
    <row r="5" spans="1:16" x14ac:dyDescent="0.2">
      <c r="A5">
        <v>3</v>
      </c>
      <c r="B5" t="s">
        <v>10</v>
      </c>
      <c r="C5" t="s">
        <v>17</v>
      </c>
      <c r="D5" s="1">
        <v>42369</v>
      </c>
      <c r="E5" s="2">
        <v>40990000000</v>
      </c>
      <c r="F5" s="2">
        <v>11096000000</v>
      </c>
      <c r="G5" s="2">
        <f>SUM(E5-F5)</f>
        <v>29894000000</v>
      </c>
      <c r="H5" s="23">
        <f>1-(F5/E5)</f>
        <v>0.72929982922664061</v>
      </c>
      <c r="I5" s="2">
        <v>21275000000</v>
      </c>
      <c r="J5" t="s">
        <v>12</v>
      </c>
      <c r="K5" s="2">
        <v>1364000000</v>
      </c>
      <c r="L5" s="2">
        <f>SUM(I5:K5)</f>
        <v>22639000000</v>
      </c>
      <c r="M5" s="2">
        <f>G5-L5</f>
        <v>7255000000</v>
      </c>
      <c r="N5" s="22">
        <f>M5/E5</f>
        <v>0.17699438887533545</v>
      </c>
      <c r="O5" t="s">
        <v>13</v>
      </c>
      <c r="P5" t="s">
        <v>14</v>
      </c>
    </row>
    <row r="6" spans="1:16" x14ac:dyDescent="0.2">
      <c r="A6">
        <v>4</v>
      </c>
      <c r="B6" t="s">
        <v>18</v>
      </c>
      <c r="C6" t="s">
        <v>11</v>
      </c>
      <c r="D6" s="1">
        <v>41272</v>
      </c>
      <c r="E6" s="2">
        <v>6205003000</v>
      </c>
      <c r="F6" s="2">
        <v>3106967000</v>
      </c>
      <c r="G6" s="2">
        <f>SUM(E6-F6)</f>
        <v>3098036000</v>
      </c>
      <c r="H6" s="23">
        <f>1-(F6/E6)</f>
        <v>0.49928033878468714</v>
      </c>
      <c r="I6" s="2">
        <v>2440721000</v>
      </c>
      <c r="J6" t="s">
        <v>12</v>
      </c>
      <c r="K6" t="s">
        <v>12</v>
      </c>
      <c r="L6" s="2">
        <f>SUM(I6:K6)</f>
        <v>2440721000</v>
      </c>
      <c r="M6" s="2">
        <f>G6-L6</f>
        <v>657315000</v>
      </c>
      <c r="N6" s="22">
        <f>M6/E6</f>
        <v>0.10593306723622857</v>
      </c>
      <c r="O6" t="s">
        <v>19</v>
      </c>
      <c r="P6" t="s">
        <v>20</v>
      </c>
    </row>
    <row r="7" spans="1:16" x14ac:dyDescent="0.2">
      <c r="A7">
        <v>5</v>
      </c>
      <c r="B7" t="s">
        <v>18</v>
      </c>
      <c r="C7" t="s">
        <v>15</v>
      </c>
      <c r="D7" s="1">
        <v>41636</v>
      </c>
      <c r="E7" s="2">
        <v>6493814000</v>
      </c>
      <c r="F7" s="2">
        <v>3241668000</v>
      </c>
      <c r="G7" s="2">
        <f>SUM(E7-F7)</f>
        <v>3252146000</v>
      </c>
      <c r="H7" s="23">
        <f>1-(F7/E7)</f>
        <v>0.50080676779470434</v>
      </c>
      <c r="I7" s="2">
        <v>2591828000</v>
      </c>
      <c r="J7" t="s">
        <v>12</v>
      </c>
      <c r="K7" t="s">
        <v>12</v>
      </c>
      <c r="L7" s="2">
        <f>SUM(I7:K7)</f>
        <v>2591828000</v>
      </c>
      <c r="M7" s="2">
        <f>G7-L7</f>
        <v>660318000</v>
      </c>
      <c r="N7" s="22">
        <f>M7/E7</f>
        <v>0.10168415664507792</v>
      </c>
      <c r="O7" t="s">
        <v>19</v>
      </c>
      <c r="P7" t="s">
        <v>20</v>
      </c>
    </row>
    <row r="8" spans="1:16" x14ac:dyDescent="0.2">
      <c r="A8">
        <v>6</v>
      </c>
      <c r="B8" t="s">
        <v>18</v>
      </c>
      <c r="C8" t="s">
        <v>16</v>
      </c>
      <c r="D8" s="1">
        <v>42007</v>
      </c>
      <c r="E8" s="2">
        <v>9843861000</v>
      </c>
      <c r="F8" s="2">
        <v>5390248000</v>
      </c>
      <c r="G8" s="2">
        <f>SUM(E8-F8)</f>
        <v>4453613000</v>
      </c>
      <c r="H8" s="23">
        <f>1-(F8/E8)</f>
        <v>0.45242542534885444</v>
      </c>
      <c r="I8" s="2">
        <v>3601903000</v>
      </c>
      <c r="J8" t="s">
        <v>12</v>
      </c>
      <c r="K8" t="s">
        <v>12</v>
      </c>
      <c r="L8" s="2">
        <f>SUM(I8:K8)</f>
        <v>3601903000</v>
      </c>
      <c r="M8" s="2">
        <f>G8-L8</f>
        <v>851710000</v>
      </c>
      <c r="N8" s="22">
        <f>M8/E8</f>
        <v>8.6521944996988481E-2</v>
      </c>
      <c r="O8" t="s">
        <v>19</v>
      </c>
      <c r="P8" t="s">
        <v>20</v>
      </c>
    </row>
    <row r="9" spans="1:16" x14ac:dyDescent="0.2">
      <c r="A9">
        <v>7</v>
      </c>
      <c r="B9" t="s">
        <v>18</v>
      </c>
      <c r="C9" t="s">
        <v>17</v>
      </c>
      <c r="D9" s="1">
        <v>42371</v>
      </c>
      <c r="E9" s="2">
        <v>9737018000</v>
      </c>
      <c r="F9" s="2">
        <v>5314246000</v>
      </c>
      <c r="G9" s="2">
        <f>SUM(E9-F9)</f>
        <v>4422772000</v>
      </c>
      <c r="H9" s="23">
        <f>1-(F9/E9)</f>
        <v>0.45422243237097848</v>
      </c>
      <c r="I9" s="2">
        <v>3596992000</v>
      </c>
      <c r="J9" t="s">
        <v>12</v>
      </c>
      <c r="K9" t="s">
        <v>12</v>
      </c>
      <c r="L9" s="2">
        <f>SUM(I9:K9)</f>
        <v>3596992000</v>
      </c>
      <c r="M9" s="2">
        <f>G9-L9</f>
        <v>825780000</v>
      </c>
      <c r="N9" s="22">
        <f>M9/E9</f>
        <v>8.4808305787254373E-2</v>
      </c>
      <c r="O9" t="s">
        <v>19</v>
      </c>
      <c r="P9" t="s">
        <v>20</v>
      </c>
    </row>
    <row r="10" spans="1:16" x14ac:dyDescent="0.2">
      <c r="A10">
        <v>8</v>
      </c>
      <c r="B10" t="s">
        <v>21</v>
      </c>
      <c r="C10" t="s">
        <v>11</v>
      </c>
      <c r="D10" s="1">
        <v>41545</v>
      </c>
      <c r="E10" s="2">
        <v>170910000000</v>
      </c>
      <c r="F10" s="2">
        <v>106606000000</v>
      </c>
      <c r="G10" s="2">
        <f>SUM(E10-F10)</f>
        <v>64304000000</v>
      </c>
      <c r="H10" s="23">
        <f>1-(F10/E10)</f>
        <v>0.37624480720847231</v>
      </c>
      <c r="I10" s="2">
        <v>10830000000</v>
      </c>
      <c r="J10" s="2">
        <v>4475000000</v>
      </c>
      <c r="K10" t="s">
        <v>12</v>
      </c>
      <c r="L10" s="2">
        <f>SUM(I10:K10)</f>
        <v>15305000000</v>
      </c>
      <c r="M10" s="2">
        <f>G10-L10</f>
        <v>48999000000</v>
      </c>
      <c r="N10" s="22">
        <f>M10/E10</f>
        <v>0.28669475162366159</v>
      </c>
      <c r="O10" t="s">
        <v>22</v>
      </c>
      <c r="P10" t="s">
        <v>23</v>
      </c>
    </row>
    <row r="11" spans="1:16" x14ac:dyDescent="0.2">
      <c r="A11">
        <v>9</v>
      </c>
      <c r="B11" t="s">
        <v>21</v>
      </c>
      <c r="C11" t="s">
        <v>15</v>
      </c>
      <c r="D11" s="1">
        <v>41909</v>
      </c>
      <c r="E11" s="2">
        <v>182795000000</v>
      </c>
      <c r="F11" s="2">
        <v>112258000000</v>
      </c>
      <c r="G11" s="2">
        <f>SUM(E11-F11)</f>
        <v>70537000000</v>
      </c>
      <c r="H11" s="23">
        <f>1-(F11/E11)</f>
        <v>0.38588035777783858</v>
      </c>
      <c r="I11" s="2">
        <v>11993000000</v>
      </c>
      <c r="J11" s="2">
        <v>6041000000</v>
      </c>
      <c r="K11" t="s">
        <v>12</v>
      </c>
      <c r="L11" s="2">
        <f>SUM(I11:K11)</f>
        <v>18034000000</v>
      </c>
      <c r="M11" s="2">
        <f>G11-L11</f>
        <v>52503000000</v>
      </c>
      <c r="N11" s="22">
        <f>M11/E11</f>
        <v>0.28722339232473537</v>
      </c>
      <c r="O11" t="s">
        <v>22</v>
      </c>
      <c r="P11" t="s">
        <v>23</v>
      </c>
    </row>
    <row r="12" spans="1:16" x14ac:dyDescent="0.2">
      <c r="A12">
        <v>10</v>
      </c>
      <c r="B12" t="s">
        <v>21</v>
      </c>
      <c r="C12" t="s">
        <v>16</v>
      </c>
      <c r="D12" s="1">
        <v>42273</v>
      </c>
      <c r="E12" s="2">
        <v>233715000000</v>
      </c>
      <c r="F12" s="2">
        <v>140089000000</v>
      </c>
      <c r="G12" s="2">
        <f>SUM(E12-F12)</f>
        <v>93626000000</v>
      </c>
      <c r="H12" s="23">
        <f>1-(F12/E12)</f>
        <v>0.40059902017414373</v>
      </c>
      <c r="I12" s="2">
        <v>14329000000</v>
      </c>
      <c r="J12" s="2">
        <v>8067000000</v>
      </c>
      <c r="K12" t="s">
        <v>12</v>
      </c>
      <c r="L12" s="2">
        <f>SUM(I12:K12)</f>
        <v>22396000000</v>
      </c>
      <c r="M12" s="2">
        <f>G12-L12</f>
        <v>71230000000</v>
      </c>
      <c r="N12" s="22">
        <f>M12/E12</f>
        <v>0.30477290717326661</v>
      </c>
      <c r="O12" t="s">
        <v>22</v>
      </c>
      <c r="P12" t="s">
        <v>23</v>
      </c>
    </row>
    <row r="13" spans="1:16" x14ac:dyDescent="0.2">
      <c r="A13">
        <v>11</v>
      </c>
      <c r="B13" t="s">
        <v>21</v>
      </c>
      <c r="C13" t="s">
        <v>17</v>
      </c>
      <c r="D13" s="1">
        <v>42637</v>
      </c>
      <c r="E13" s="2">
        <v>215639000000</v>
      </c>
      <c r="F13" s="2">
        <v>131376000000</v>
      </c>
      <c r="G13" s="2">
        <f>SUM(E13-F13)</f>
        <v>84263000000</v>
      </c>
      <c r="H13" s="23">
        <f>1-(F13/E13)</f>
        <v>0.39075955648097049</v>
      </c>
      <c r="I13" s="2">
        <v>14194000000</v>
      </c>
      <c r="J13" s="2">
        <v>10045000000</v>
      </c>
      <c r="K13" t="s">
        <v>12</v>
      </c>
      <c r="L13" s="2">
        <f>SUM(I13:K13)</f>
        <v>24239000000</v>
      </c>
      <c r="M13" s="2">
        <f>G13-L13</f>
        <v>60024000000</v>
      </c>
      <c r="N13" s="22">
        <f>M13/E13</f>
        <v>0.27835410106706115</v>
      </c>
      <c r="O13" t="s">
        <v>22</v>
      </c>
      <c r="P13" t="s">
        <v>23</v>
      </c>
    </row>
    <row r="14" spans="1:16" x14ac:dyDescent="0.2">
      <c r="A14">
        <v>12</v>
      </c>
      <c r="B14" t="s">
        <v>24</v>
      </c>
      <c r="C14" t="s">
        <v>11</v>
      </c>
      <c r="D14" s="1">
        <v>41274</v>
      </c>
      <c r="E14" s="2">
        <v>18380000000</v>
      </c>
      <c r="F14" s="2">
        <v>4508000000</v>
      </c>
      <c r="G14" s="2">
        <f>SUM(E14-F14)</f>
        <v>13872000000</v>
      </c>
      <c r="H14" s="23">
        <f>1-(F14/E14)</f>
        <v>0.75473340587595206</v>
      </c>
      <c r="I14" s="2">
        <v>4989000000</v>
      </c>
      <c r="J14" s="2">
        <v>2778000000</v>
      </c>
      <c r="K14" t="s">
        <v>12</v>
      </c>
      <c r="L14" s="2">
        <f>SUM(I14:K14)</f>
        <v>7767000000</v>
      </c>
      <c r="M14" s="2">
        <f>G14-L14</f>
        <v>6105000000</v>
      </c>
      <c r="N14" s="22">
        <f>M14/E14</f>
        <v>0.33215451577801958</v>
      </c>
      <c r="O14" t="s">
        <v>25</v>
      </c>
      <c r="P14" t="s">
        <v>26</v>
      </c>
    </row>
    <row r="15" spans="1:16" x14ac:dyDescent="0.2">
      <c r="A15">
        <v>13</v>
      </c>
      <c r="B15" t="s">
        <v>24</v>
      </c>
      <c r="C15" t="s">
        <v>15</v>
      </c>
      <c r="D15" s="1">
        <v>41639</v>
      </c>
      <c r="E15" s="2">
        <v>18790000000</v>
      </c>
      <c r="F15" s="2">
        <v>4581000000</v>
      </c>
      <c r="G15" s="2">
        <f>SUM(E15-F15)</f>
        <v>14209000000</v>
      </c>
      <c r="H15" s="23">
        <f>1-(F15/E15)</f>
        <v>0.75620010643959557</v>
      </c>
      <c r="I15" s="2">
        <v>5352000000</v>
      </c>
      <c r="J15" s="2">
        <v>2855000000</v>
      </c>
      <c r="K15" t="s">
        <v>12</v>
      </c>
      <c r="L15" s="2">
        <f>SUM(I15:K15)</f>
        <v>8207000000</v>
      </c>
      <c r="M15" s="2">
        <f>G15-L15</f>
        <v>6002000000</v>
      </c>
      <c r="N15" s="22">
        <f>M15/E15</f>
        <v>0.31942522618414049</v>
      </c>
      <c r="O15" t="s">
        <v>25</v>
      </c>
      <c r="P15" t="s">
        <v>26</v>
      </c>
    </row>
    <row r="16" spans="1:16" x14ac:dyDescent="0.2">
      <c r="A16">
        <v>14</v>
      </c>
      <c r="B16" t="s">
        <v>24</v>
      </c>
      <c r="C16" t="s">
        <v>16</v>
      </c>
      <c r="D16" s="1">
        <v>42004</v>
      </c>
      <c r="E16" s="2">
        <v>19960000000</v>
      </c>
      <c r="F16" s="2">
        <v>4426000000</v>
      </c>
      <c r="G16" s="2">
        <f>SUM(E16-F16)</f>
        <v>15534000000</v>
      </c>
      <c r="H16" s="23">
        <f>1-(F16/E16)</f>
        <v>0.77825651302605214</v>
      </c>
      <c r="I16" s="2">
        <v>8474000000</v>
      </c>
      <c r="J16" s="2">
        <v>3297000000</v>
      </c>
      <c r="K16" t="s">
        <v>12</v>
      </c>
      <c r="L16" s="2">
        <f>SUM(I16:K16)</f>
        <v>11771000000</v>
      </c>
      <c r="M16" s="2">
        <f>G16-L16</f>
        <v>3763000000</v>
      </c>
      <c r="N16" s="22">
        <f>M16/E16</f>
        <v>0.18852705410821644</v>
      </c>
      <c r="O16" t="s">
        <v>25</v>
      </c>
      <c r="P16" t="s">
        <v>26</v>
      </c>
    </row>
    <row r="17" spans="1:16" x14ac:dyDescent="0.2">
      <c r="A17">
        <v>15</v>
      </c>
      <c r="B17" t="s">
        <v>24</v>
      </c>
      <c r="C17" t="s">
        <v>17</v>
      </c>
      <c r="D17" s="1">
        <v>42369</v>
      </c>
      <c r="E17" s="2">
        <v>22859000000</v>
      </c>
      <c r="F17" s="2">
        <v>4500000000</v>
      </c>
      <c r="G17" s="2">
        <f>SUM(E17-F17)</f>
        <v>18359000000</v>
      </c>
      <c r="H17" s="23">
        <f>1-(F17/E17)</f>
        <v>0.803140994794173</v>
      </c>
      <c r="I17" s="2">
        <v>6387000000</v>
      </c>
      <c r="J17" s="2">
        <v>4285000000</v>
      </c>
      <c r="K17" t="s">
        <v>12</v>
      </c>
      <c r="L17" s="2">
        <f>SUM(I17:K17)</f>
        <v>10672000000</v>
      </c>
      <c r="M17" s="2">
        <f>G17-L17</f>
        <v>7687000000</v>
      </c>
      <c r="N17" s="22">
        <f>M17/E17</f>
        <v>0.33627892733715387</v>
      </c>
      <c r="O17" t="s">
        <v>25</v>
      </c>
      <c r="P17" t="s">
        <v>26</v>
      </c>
    </row>
    <row r="18" spans="1:16" x14ac:dyDescent="0.2">
      <c r="A18">
        <v>16</v>
      </c>
      <c r="B18" t="s">
        <v>27</v>
      </c>
      <c r="C18" t="s">
        <v>11</v>
      </c>
      <c r="D18" s="1">
        <v>41547</v>
      </c>
      <c r="E18" s="2">
        <v>87959167000</v>
      </c>
      <c r="F18" s="2">
        <v>85451348000</v>
      </c>
      <c r="G18" s="2">
        <f>SUM(E18-F18)</f>
        <v>2507819000</v>
      </c>
      <c r="H18" s="23">
        <f>1-(F18/E18)</f>
        <v>2.8511172689936859E-2</v>
      </c>
      <c r="I18" s="2">
        <v>1447234000</v>
      </c>
      <c r="J18" t="s">
        <v>12</v>
      </c>
      <c r="K18" s="2">
        <v>162186000</v>
      </c>
      <c r="L18" s="2">
        <f>SUM(I18:K18)</f>
        <v>1609420000</v>
      </c>
      <c r="M18" s="2">
        <f>G18-L18</f>
        <v>898399000</v>
      </c>
      <c r="N18" s="22">
        <f>M18/E18</f>
        <v>1.0213818873477963E-2</v>
      </c>
      <c r="O18" t="s">
        <v>25</v>
      </c>
      <c r="P18" t="s">
        <v>28</v>
      </c>
    </row>
    <row r="19" spans="1:16" x14ac:dyDescent="0.2">
      <c r="A19">
        <v>17</v>
      </c>
      <c r="B19" t="s">
        <v>27</v>
      </c>
      <c r="C19" t="s">
        <v>15</v>
      </c>
      <c r="D19" s="1">
        <v>41912</v>
      </c>
      <c r="E19" s="2">
        <v>119569127000</v>
      </c>
      <c r="F19" s="2">
        <v>116586761000</v>
      </c>
      <c r="G19" s="2">
        <f>SUM(E19-F19)</f>
        <v>2982366000</v>
      </c>
      <c r="H19" s="23">
        <f>1-(F19/E19)</f>
        <v>2.4942609140234051E-2</v>
      </c>
      <c r="I19" s="2">
        <v>2011595000</v>
      </c>
      <c r="J19" t="s">
        <v>12</v>
      </c>
      <c r="K19" s="2">
        <v>188680000</v>
      </c>
      <c r="L19" s="2">
        <f>SUM(I19:K19)</f>
        <v>2200275000</v>
      </c>
      <c r="M19" s="2">
        <f>G19-L19</f>
        <v>782091000</v>
      </c>
      <c r="N19" s="22">
        <f>M19/E19</f>
        <v>6.5409108490020167E-3</v>
      </c>
      <c r="O19" t="s">
        <v>25</v>
      </c>
      <c r="P19" t="s">
        <v>28</v>
      </c>
    </row>
    <row r="20" spans="1:16" x14ac:dyDescent="0.2">
      <c r="A20">
        <v>18</v>
      </c>
      <c r="B20" t="s">
        <v>27</v>
      </c>
      <c r="C20" t="s">
        <v>16</v>
      </c>
      <c r="D20" s="1">
        <v>42277</v>
      </c>
      <c r="E20" s="2">
        <v>135961803000</v>
      </c>
      <c r="F20" s="2">
        <v>132432490000</v>
      </c>
      <c r="G20" s="2">
        <f>SUM(E20-F20)</f>
        <v>3529313000</v>
      </c>
      <c r="H20" s="23">
        <f>1-(F20/E20)</f>
        <v>2.5958121487988817E-2</v>
      </c>
      <c r="I20" s="2">
        <v>2858458000</v>
      </c>
      <c r="J20" t="s">
        <v>12</v>
      </c>
      <c r="K20" s="2">
        <v>248635000</v>
      </c>
      <c r="L20" s="2">
        <f>SUM(I20:K20)</f>
        <v>3107093000</v>
      </c>
      <c r="M20" s="2">
        <f>G20-L20</f>
        <v>422220000</v>
      </c>
      <c r="N20" s="22">
        <f>M20/E20</f>
        <v>3.1054310157978709E-3</v>
      </c>
      <c r="O20" t="s">
        <v>25</v>
      </c>
      <c r="P20" t="s">
        <v>28</v>
      </c>
    </row>
    <row r="21" spans="1:16" x14ac:dyDescent="0.2">
      <c r="A21">
        <v>19</v>
      </c>
      <c r="B21" t="s">
        <v>27</v>
      </c>
      <c r="C21" t="s">
        <v>17</v>
      </c>
      <c r="D21" s="1">
        <v>42643</v>
      </c>
      <c r="E21" s="2">
        <v>146849686000</v>
      </c>
      <c r="F21" s="2">
        <v>142577080000</v>
      </c>
      <c r="G21" s="2">
        <f>SUM(E21-F21)</f>
        <v>4272606000</v>
      </c>
      <c r="H21" s="23">
        <f>1-(F21/E21)</f>
        <v>2.9095097962960614E-2</v>
      </c>
      <c r="I21" s="2">
        <v>2382097000</v>
      </c>
      <c r="J21" t="s">
        <v>12</v>
      </c>
      <c r="K21" s="2">
        <v>364735000</v>
      </c>
      <c r="L21" s="2">
        <f>SUM(I21:K21)</f>
        <v>2746832000</v>
      </c>
      <c r="M21" s="2">
        <f>G21-L21</f>
        <v>1525774000</v>
      </c>
      <c r="N21" s="22">
        <f>M21/E21</f>
        <v>1.0390039240533343E-2</v>
      </c>
      <c r="O21" t="s">
        <v>25</v>
      </c>
      <c r="P21" t="s">
        <v>28</v>
      </c>
    </row>
    <row r="22" spans="1:16" x14ac:dyDescent="0.2">
      <c r="A22">
        <v>20</v>
      </c>
      <c r="B22" t="s">
        <v>29</v>
      </c>
      <c r="C22" t="s">
        <v>11</v>
      </c>
      <c r="D22" s="1">
        <v>41274</v>
      </c>
      <c r="E22" s="2">
        <v>19050000000</v>
      </c>
      <c r="F22" s="2">
        <v>8899000000</v>
      </c>
      <c r="G22" s="2">
        <f>SUM(E22-F22)</f>
        <v>10151000000</v>
      </c>
      <c r="H22" s="23">
        <f>1-(F22/E22)</f>
        <v>0.53286089238845147</v>
      </c>
      <c r="I22" s="2">
        <v>6735000000</v>
      </c>
      <c r="J22" s="2">
        <v>1461000000</v>
      </c>
      <c r="K22" s="2">
        <v>595000000</v>
      </c>
      <c r="L22" s="2">
        <f>SUM(I22:K22)</f>
        <v>8791000000</v>
      </c>
      <c r="M22" s="2">
        <f>G22-L22</f>
        <v>1360000000</v>
      </c>
      <c r="N22" s="22">
        <f>M22/E22</f>
        <v>7.1391076115485563E-2</v>
      </c>
      <c r="O22" t="s">
        <v>25</v>
      </c>
      <c r="P22" t="s">
        <v>30</v>
      </c>
    </row>
    <row r="23" spans="1:16" x14ac:dyDescent="0.2">
      <c r="A23">
        <v>21</v>
      </c>
      <c r="B23" t="s">
        <v>29</v>
      </c>
      <c r="C23" t="s">
        <v>15</v>
      </c>
      <c r="D23" s="1">
        <v>41639</v>
      </c>
      <c r="E23" s="2">
        <v>19657000000</v>
      </c>
      <c r="F23" s="2">
        <v>9193000000</v>
      </c>
      <c r="G23" s="2">
        <f>SUM(E23-F23)</f>
        <v>10464000000</v>
      </c>
      <c r="H23" s="23">
        <f>1-(F23/E23)</f>
        <v>0.53232945006867782</v>
      </c>
      <c r="I23" s="2">
        <v>6372000000</v>
      </c>
      <c r="J23" s="2">
        <v>1371000000</v>
      </c>
      <c r="K23" s="2">
        <v>588000000</v>
      </c>
      <c r="L23" s="2">
        <f>SUM(I23:K23)</f>
        <v>8331000000</v>
      </c>
      <c r="M23" s="2">
        <f>G23-L23</f>
        <v>2133000000</v>
      </c>
      <c r="N23" s="22">
        <f>M23/E23</f>
        <v>0.10851096301571959</v>
      </c>
      <c r="O23" t="s">
        <v>25</v>
      </c>
      <c r="P23" t="s">
        <v>30</v>
      </c>
    </row>
    <row r="24" spans="1:16" x14ac:dyDescent="0.2">
      <c r="A24">
        <v>22</v>
      </c>
      <c r="B24" t="s">
        <v>29</v>
      </c>
      <c r="C24" t="s">
        <v>16</v>
      </c>
      <c r="D24" s="1">
        <v>42004</v>
      </c>
      <c r="E24" s="2">
        <v>20247000000</v>
      </c>
      <c r="F24" s="2">
        <v>9218000000</v>
      </c>
      <c r="G24" s="2">
        <f>SUM(E24-F24)</f>
        <v>11029000000</v>
      </c>
      <c r="H24" s="23">
        <f>1-(F24/E24)</f>
        <v>0.54472267496419224</v>
      </c>
      <c r="I24" s="2">
        <v>6530000000</v>
      </c>
      <c r="J24" s="2">
        <v>1345000000</v>
      </c>
      <c r="K24" s="2">
        <v>555000000</v>
      </c>
      <c r="L24" s="2">
        <f>SUM(I24:K24)</f>
        <v>8430000000</v>
      </c>
      <c r="M24" s="2">
        <f>G24-L24</f>
        <v>2599000000</v>
      </c>
      <c r="N24" s="22">
        <f>M24/E24</f>
        <v>0.12836469600434633</v>
      </c>
      <c r="O24" t="s">
        <v>25</v>
      </c>
      <c r="P24" t="s">
        <v>30</v>
      </c>
    </row>
    <row r="25" spans="1:16" x14ac:dyDescent="0.2">
      <c r="A25">
        <v>23</v>
      </c>
      <c r="B25" t="s">
        <v>29</v>
      </c>
      <c r="C25" t="s">
        <v>17</v>
      </c>
      <c r="D25" s="1">
        <v>42369</v>
      </c>
      <c r="E25" s="2">
        <v>20405000000</v>
      </c>
      <c r="F25" s="2">
        <v>8747000000</v>
      </c>
      <c r="G25" s="2">
        <f>SUM(E25-F25)</f>
        <v>11658000000</v>
      </c>
      <c r="H25" s="23">
        <f>1-(F25/E25)</f>
        <v>0.57133055623621654</v>
      </c>
      <c r="I25" s="2">
        <v>6785000000</v>
      </c>
      <c r="J25" s="2">
        <v>1405000000</v>
      </c>
      <c r="K25" s="2">
        <v>601000000</v>
      </c>
      <c r="L25" s="2">
        <f>SUM(I25:K25)</f>
        <v>8791000000</v>
      </c>
      <c r="M25" s="2">
        <f>G25-L25</f>
        <v>2867000000</v>
      </c>
      <c r="N25" s="22">
        <f>M25/E25</f>
        <v>0.14050477824062729</v>
      </c>
      <c r="O25" t="s">
        <v>25</v>
      </c>
      <c r="P25" t="s">
        <v>30</v>
      </c>
    </row>
    <row r="26" spans="1:16" x14ac:dyDescent="0.2">
      <c r="A26">
        <v>24</v>
      </c>
      <c r="B26" t="s">
        <v>31</v>
      </c>
      <c r="C26" t="s">
        <v>11</v>
      </c>
      <c r="D26" s="1">
        <v>41607</v>
      </c>
      <c r="E26" s="2">
        <v>4055240000</v>
      </c>
      <c r="F26" s="2">
        <v>586557000</v>
      </c>
      <c r="G26" s="2">
        <f>SUM(E26-F26)</f>
        <v>3468683000</v>
      </c>
      <c r="H26" s="23">
        <f>1-(F26/E26)</f>
        <v>0.85535825253252584</v>
      </c>
      <c r="I26" s="2">
        <v>2140578000</v>
      </c>
      <c r="J26" s="2">
        <v>826631000</v>
      </c>
      <c r="K26" s="2">
        <v>52254000</v>
      </c>
      <c r="L26" s="2">
        <f>SUM(I26:K26)</f>
        <v>3019463000</v>
      </c>
      <c r="M26" s="2">
        <f>G26-L26</f>
        <v>449220000</v>
      </c>
      <c r="N26" s="22">
        <f>M26/E26</f>
        <v>0.11077519456308381</v>
      </c>
      <c r="O26" t="s">
        <v>22</v>
      </c>
      <c r="P26" t="s">
        <v>32</v>
      </c>
    </row>
    <row r="27" spans="1:16" x14ac:dyDescent="0.2">
      <c r="A27">
        <v>25</v>
      </c>
      <c r="B27" t="s">
        <v>31</v>
      </c>
      <c r="C27" t="s">
        <v>15</v>
      </c>
      <c r="D27" s="1">
        <v>41971</v>
      </c>
      <c r="E27" s="2">
        <v>4147065000</v>
      </c>
      <c r="F27" s="2">
        <v>622080000</v>
      </c>
      <c r="G27" s="2">
        <f>SUM(E27-F27)</f>
        <v>3524985000</v>
      </c>
      <c r="H27" s="23">
        <f>1-(F27/E27)</f>
        <v>0.84999511702854913</v>
      </c>
      <c r="I27" s="2">
        <v>2195640000</v>
      </c>
      <c r="J27" s="2">
        <v>844353000</v>
      </c>
      <c r="K27" s="2">
        <v>52424000</v>
      </c>
      <c r="L27" s="2">
        <f>SUM(I27:K27)</f>
        <v>3092417000</v>
      </c>
      <c r="M27" s="2">
        <f>G27-L27</f>
        <v>432568000</v>
      </c>
      <c r="N27" s="22">
        <f>M27/E27</f>
        <v>0.10430702195408077</v>
      </c>
      <c r="O27" t="s">
        <v>22</v>
      </c>
      <c r="P27" t="s">
        <v>32</v>
      </c>
    </row>
    <row r="28" spans="1:16" x14ac:dyDescent="0.2">
      <c r="A28">
        <v>26</v>
      </c>
      <c r="B28" t="s">
        <v>31</v>
      </c>
      <c r="C28" t="s">
        <v>16</v>
      </c>
      <c r="D28" s="1">
        <v>42335</v>
      </c>
      <c r="E28" s="2">
        <v>4795511000</v>
      </c>
      <c r="F28" s="2">
        <v>744317000</v>
      </c>
      <c r="G28" s="2">
        <f>SUM(E28-F28)</f>
        <v>4051194000</v>
      </c>
      <c r="H28" s="23">
        <f>1-(F28/E28)</f>
        <v>0.84478880352896701</v>
      </c>
      <c r="I28" s="2">
        <v>2215161000</v>
      </c>
      <c r="J28" s="2">
        <v>862730000</v>
      </c>
      <c r="K28" s="2">
        <v>68649000</v>
      </c>
      <c r="L28" s="2">
        <f>SUM(I28:K28)</f>
        <v>3146540000</v>
      </c>
      <c r="M28" s="2">
        <f>G28-L28</f>
        <v>904654000</v>
      </c>
      <c r="N28" s="22">
        <f>M28/E28</f>
        <v>0.18864600665080322</v>
      </c>
      <c r="O28" t="s">
        <v>22</v>
      </c>
      <c r="P28" t="s">
        <v>32</v>
      </c>
    </row>
    <row r="29" spans="1:16" x14ac:dyDescent="0.2">
      <c r="A29">
        <v>27</v>
      </c>
      <c r="B29" t="s">
        <v>31</v>
      </c>
      <c r="C29" t="s">
        <v>17</v>
      </c>
      <c r="D29" s="1">
        <v>42706</v>
      </c>
      <c r="E29" s="2">
        <v>5854430000</v>
      </c>
      <c r="F29" s="2">
        <v>819908000</v>
      </c>
      <c r="G29" s="2">
        <f>SUM(E29-F29)</f>
        <v>5034522000</v>
      </c>
      <c r="H29" s="23">
        <f>1-(F29/E29)</f>
        <v>0.8599508406454599</v>
      </c>
      <c r="I29" s="2">
        <v>2487907000</v>
      </c>
      <c r="J29" s="2">
        <v>975987000</v>
      </c>
      <c r="K29" s="2">
        <v>78534000</v>
      </c>
      <c r="L29" s="2">
        <f>SUM(I29:K29)</f>
        <v>3542428000</v>
      </c>
      <c r="M29" s="2">
        <f>G29-L29</f>
        <v>1492094000</v>
      </c>
      <c r="N29" s="22">
        <f>M29/E29</f>
        <v>0.25486580247778179</v>
      </c>
      <c r="O29" t="s">
        <v>22</v>
      </c>
      <c r="P29" t="s">
        <v>32</v>
      </c>
    </row>
    <row r="30" spans="1:16" x14ac:dyDescent="0.2">
      <c r="A30">
        <v>28</v>
      </c>
      <c r="B30" t="s">
        <v>33</v>
      </c>
      <c r="C30" t="s">
        <v>11</v>
      </c>
      <c r="D30" s="1">
        <v>41580</v>
      </c>
      <c r="E30" s="2">
        <v>2633689000</v>
      </c>
      <c r="F30" s="2">
        <v>941278000</v>
      </c>
      <c r="G30" s="2">
        <f>SUM(E30-F30)</f>
        <v>1692411000</v>
      </c>
      <c r="H30" s="23">
        <f>1-(F30/E30)</f>
        <v>0.64260092972252991</v>
      </c>
      <c r="I30" s="2">
        <v>396233000</v>
      </c>
      <c r="J30" s="2">
        <v>513035000</v>
      </c>
      <c r="K30" s="2">
        <v>220000</v>
      </c>
      <c r="L30" s="2">
        <f>SUM(I30:K30)</f>
        <v>909488000</v>
      </c>
      <c r="M30" s="2">
        <f>G30-L30</f>
        <v>782923000</v>
      </c>
      <c r="N30" s="22">
        <f>M30/E30</f>
        <v>0.29727238105941894</v>
      </c>
      <c r="O30" t="s">
        <v>22</v>
      </c>
      <c r="P30" t="s">
        <v>34</v>
      </c>
    </row>
    <row r="31" spans="1:16" x14ac:dyDescent="0.2">
      <c r="A31">
        <v>29</v>
      </c>
      <c r="B31" t="s">
        <v>33</v>
      </c>
      <c r="C31" t="s">
        <v>15</v>
      </c>
      <c r="D31" s="1">
        <v>41944</v>
      </c>
      <c r="E31" s="2">
        <v>2864773000</v>
      </c>
      <c r="F31" s="2">
        <v>1034585000</v>
      </c>
      <c r="G31" s="2">
        <f>SUM(E31-F31)</f>
        <v>1830188000</v>
      </c>
      <c r="H31" s="23">
        <f>1-(F31/E31)</f>
        <v>0.6388596932462014</v>
      </c>
      <c r="I31" s="2">
        <v>454676000</v>
      </c>
      <c r="J31" s="2">
        <v>559686000</v>
      </c>
      <c r="K31" s="2">
        <v>26020000</v>
      </c>
      <c r="L31" s="2">
        <f>SUM(I31:K31)</f>
        <v>1040382000</v>
      </c>
      <c r="M31" s="2">
        <f>G31-L31</f>
        <v>789806000</v>
      </c>
      <c r="N31" s="22">
        <f>M31/E31</f>
        <v>0.27569584047322421</v>
      </c>
      <c r="O31" t="s">
        <v>22</v>
      </c>
      <c r="P31" t="s">
        <v>34</v>
      </c>
    </row>
    <row r="32" spans="1:16" x14ac:dyDescent="0.2">
      <c r="A32">
        <v>30</v>
      </c>
      <c r="B32" t="s">
        <v>33</v>
      </c>
      <c r="C32" t="s">
        <v>16</v>
      </c>
      <c r="D32" s="1">
        <v>42308</v>
      </c>
      <c r="E32" s="2">
        <v>3435092000</v>
      </c>
      <c r="F32" s="2">
        <v>1175830000</v>
      </c>
      <c r="G32" s="2">
        <f>SUM(E32-F32)</f>
        <v>2259262000</v>
      </c>
      <c r="H32" s="23">
        <f>1-(F32/E32)</f>
        <v>0.65770057978068708</v>
      </c>
      <c r="I32" s="2">
        <v>702644000</v>
      </c>
      <c r="J32" s="2">
        <v>637459000</v>
      </c>
      <c r="K32" s="2">
        <v>88318000</v>
      </c>
      <c r="L32" s="2">
        <f>SUM(I32:K32)</f>
        <v>1428421000</v>
      </c>
      <c r="M32" s="2">
        <f>G32-L32</f>
        <v>830841000</v>
      </c>
      <c r="N32" s="22">
        <f>M32/E32</f>
        <v>0.24186863117494378</v>
      </c>
      <c r="O32" t="s">
        <v>22</v>
      </c>
      <c r="P32" t="s">
        <v>34</v>
      </c>
    </row>
    <row r="33" spans="1:16" x14ac:dyDescent="0.2">
      <c r="A33">
        <v>31</v>
      </c>
      <c r="B33" t="s">
        <v>33</v>
      </c>
      <c r="C33" t="s">
        <v>17</v>
      </c>
      <c r="D33" s="1">
        <v>42672</v>
      </c>
      <c r="E33" s="2">
        <v>3421409000</v>
      </c>
      <c r="F33" s="2">
        <v>1194236000</v>
      </c>
      <c r="G33" s="2">
        <f>SUM(E33-F33)</f>
        <v>2227173000</v>
      </c>
      <c r="H33" s="23">
        <f>1-(F33/E33)</f>
        <v>0.65095199083184729</v>
      </c>
      <c r="I33" s="2">
        <v>461438000</v>
      </c>
      <c r="J33" s="2">
        <v>653816000</v>
      </c>
      <c r="K33" s="2">
        <v>70123000</v>
      </c>
      <c r="L33" s="2">
        <f>SUM(I33:K33)</f>
        <v>1185377000</v>
      </c>
      <c r="M33" s="2">
        <f>G33-L33</f>
        <v>1041796000</v>
      </c>
      <c r="N33" s="22">
        <f>M33/E33</f>
        <v>0.30449326578611324</v>
      </c>
      <c r="O33" t="s">
        <v>22</v>
      </c>
      <c r="P33" t="s">
        <v>34</v>
      </c>
    </row>
    <row r="34" spans="1:16" x14ac:dyDescent="0.2">
      <c r="A34">
        <v>32</v>
      </c>
      <c r="B34" t="s">
        <v>35</v>
      </c>
      <c r="C34" t="s">
        <v>11</v>
      </c>
      <c r="D34" s="1">
        <v>41274</v>
      </c>
      <c r="E34" s="2">
        <v>90559000000</v>
      </c>
      <c r="F34" s="2">
        <v>86936000000</v>
      </c>
      <c r="G34" s="2">
        <f>SUM(E34-F34)</f>
        <v>3623000000</v>
      </c>
      <c r="H34" s="23">
        <f>1-(F34/E34)</f>
        <v>4.0007067215848235E-2</v>
      </c>
      <c r="I34" s="2">
        <v>1665000000</v>
      </c>
      <c r="J34" t="s">
        <v>12</v>
      </c>
      <c r="K34" t="s">
        <v>12</v>
      </c>
      <c r="L34" s="2">
        <f>SUM(I34:K34)</f>
        <v>1665000000</v>
      </c>
      <c r="M34" s="2">
        <f>G34-L34</f>
        <v>1958000000</v>
      </c>
      <c r="N34" s="22">
        <f>M34/E34</f>
        <v>2.1621263485683367E-2</v>
      </c>
      <c r="O34" t="s">
        <v>36</v>
      </c>
      <c r="P34" t="s">
        <v>37</v>
      </c>
    </row>
    <row r="35" spans="1:16" x14ac:dyDescent="0.2">
      <c r="A35">
        <v>33</v>
      </c>
      <c r="B35" t="s">
        <v>35</v>
      </c>
      <c r="C35" t="s">
        <v>15</v>
      </c>
      <c r="D35" s="1">
        <v>41639</v>
      </c>
      <c r="E35" s="2">
        <v>89804000000</v>
      </c>
      <c r="F35" s="2">
        <v>85915000000</v>
      </c>
      <c r="G35" s="2">
        <f>SUM(E35-F35)</f>
        <v>3889000000</v>
      </c>
      <c r="H35" s="23">
        <f>1-(F35/E35)</f>
        <v>4.330542069395571E-2</v>
      </c>
      <c r="I35" s="2">
        <v>1759000000</v>
      </c>
      <c r="J35" t="s">
        <v>12</v>
      </c>
      <c r="K35" t="s">
        <v>12</v>
      </c>
      <c r="L35" s="2">
        <f>SUM(I35:K35)</f>
        <v>1759000000</v>
      </c>
      <c r="M35" s="2">
        <f>G35-L35</f>
        <v>2130000000</v>
      </c>
      <c r="N35" s="22">
        <f>M35/E35</f>
        <v>2.3718319896663845E-2</v>
      </c>
      <c r="O35" t="s">
        <v>36</v>
      </c>
      <c r="P35" t="s">
        <v>37</v>
      </c>
    </row>
    <row r="36" spans="1:16" x14ac:dyDescent="0.2">
      <c r="A36">
        <v>34</v>
      </c>
      <c r="B36" t="s">
        <v>35</v>
      </c>
      <c r="C36" t="s">
        <v>16</v>
      </c>
      <c r="D36" s="1">
        <v>42004</v>
      </c>
      <c r="E36" s="2">
        <v>81201000000</v>
      </c>
      <c r="F36" s="2">
        <v>76433000000</v>
      </c>
      <c r="G36" s="2">
        <f>SUM(E36-F36)</f>
        <v>4768000000</v>
      </c>
      <c r="H36" s="23">
        <f>1-(F36/E36)</f>
        <v>5.8718488688562998E-2</v>
      </c>
      <c r="I36" s="2">
        <v>1907000000</v>
      </c>
      <c r="J36" t="s">
        <v>12</v>
      </c>
      <c r="K36" t="s">
        <v>12</v>
      </c>
      <c r="L36" s="2">
        <f>SUM(I36:K36)</f>
        <v>1907000000</v>
      </c>
      <c r="M36" s="2">
        <f>G36-L36</f>
        <v>2861000000</v>
      </c>
      <c r="N36" s="22">
        <f>M36/E36</f>
        <v>3.5233556236992154E-2</v>
      </c>
      <c r="O36" t="s">
        <v>36</v>
      </c>
      <c r="P36" t="s">
        <v>37</v>
      </c>
    </row>
    <row r="37" spans="1:16" x14ac:dyDescent="0.2">
      <c r="A37">
        <v>35</v>
      </c>
      <c r="B37" t="s">
        <v>35</v>
      </c>
      <c r="C37" t="s">
        <v>17</v>
      </c>
      <c r="D37" s="1">
        <v>42369</v>
      </c>
      <c r="E37" s="2">
        <v>67702000000</v>
      </c>
      <c r="F37" s="2">
        <v>63682000000</v>
      </c>
      <c r="G37" s="2">
        <f>SUM(E37-F37)</f>
        <v>4020000000</v>
      </c>
      <c r="H37" s="23">
        <f>1-(F37/E37)</f>
        <v>5.9377861806150456E-2</v>
      </c>
      <c r="I37" s="2">
        <v>2010000000</v>
      </c>
      <c r="J37" t="s">
        <v>12</v>
      </c>
      <c r="K37" t="s">
        <v>12</v>
      </c>
      <c r="L37" s="2">
        <f>SUM(I37:K37)</f>
        <v>2010000000</v>
      </c>
      <c r="M37" s="2">
        <f>G37-L37</f>
        <v>2010000000</v>
      </c>
      <c r="N37" s="22">
        <f>M37/E37</f>
        <v>2.9688930903075242E-2</v>
      </c>
      <c r="O37" t="s">
        <v>36</v>
      </c>
      <c r="P37" t="s">
        <v>37</v>
      </c>
    </row>
    <row r="38" spans="1:16" x14ac:dyDescent="0.2">
      <c r="A38">
        <v>36</v>
      </c>
      <c r="B38" t="s">
        <v>38</v>
      </c>
      <c r="C38" t="s">
        <v>11</v>
      </c>
      <c r="D38" s="1">
        <v>41274</v>
      </c>
      <c r="E38" s="2">
        <v>3641390000</v>
      </c>
      <c r="F38" s="2">
        <v>2392091000</v>
      </c>
      <c r="G38" s="2">
        <f>SUM(E38-F38)</f>
        <v>1249299000</v>
      </c>
      <c r="H38" s="23">
        <f>1-(F38/E38)</f>
        <v>0.34308299852528845</v>
      </c>
      <c r="I38" s="2">
        <v>108059000</v>
      </c>
      <c r="J38" t="s">
        <v>12</v>
      </c>
      <c r="K38" s="2">
        <v>166876000</v>
      </c>
      <c r="L38" s="2">
        <f>SUM(I38:K38)</f>
        <v>274935000</v>
      </c>
      <c r="M38" s="2">
        <f>G38-L38</f>
        <v>974364000</v>
      </c>
      <c r="N38" s="22">
        <f>M38/E38</f>
        <v>0.26758023721710666</v>
      </c>
      <c r="O38" t="s">
        <v>22</v>
      </c>
      <c r="P38" t="s">
        <v>39</v>
      </c>
    </row>
    <row r="39" spans="1:16" x14ac:dyDescent="0.2">
      <c r="A39">
        <v>37</v>
      </c>
      <c r="B39" t="s">
        <v>38</v>
      </c>
      <c r="C39" t="s">
        <v>15</v>
      </c>
      <c r="D39" s="1">
        <v>41639</v>
      </c>
      <c r="E39" s="2">
        <v>4319063000</v>
      </c>
      <c r="F39" s="2">
        <v>2894917000</v>
      </c>
      <c r="G39" s="2">
        <f>SUM(E39-F39)</f>
        <v>1424146000</v>
      </c>
      <c r="H39" s="23">
        <f>1-(F39/E39)</f>
        <v>0.32973494482483812</v>
      </c>
      <c r="I39" s="2">
        <v>109115000</v>
      </c>
      <c r="J39" t="s">
        <v>12</v>
      </c>
      <c r="K39" s="2">
        <v>216119000</v>
      </c>
      <c r="L39" s="2">
        <f>SUM(I39:K39)</f>
        <v>325234000</v>
      </c>
      <c r="M39" s="2">
        <f>G39-L39</f>
        <v>1098912000</v>
      </c>
      <c r="N39" s="22">
        <f>M39/E39</f>
        <v>0.25443296381645741</v>
      </c>
      <c r="O39" t="s">
        <v>22</v>
      </c>
      <c r="P39" t="s">
        <v>39</v>
      </c>
    </row>
    <row r="40" spans="1:16" x14ac:dyDescent="0.2">
      <c r="A40">
        <v>38</v>
      </c>
      <c r="B40" t="s">
        <v>38</v>
      </c>
      <c r="C40" t="s">
        <v>16</v>
      </c>
      <c r="D40" s="1">
        <v>42004</v>
      </c>
      <c r="E40" s="2">
        <v>5302940000</v>
      </c>
      <c r="F40" s="2">
        <v>3643979000</v>
      </c>
      <c r="G40" s="2">
        <f>SUM(E40-F40)</f>
        <v>1658961000</v>
      </c>
      <c r="H40" s="23">
        <f>1-(F40/E40)</f>
        <v>0.31283797289805282</v>
      </c>
      <c r="I40" s="2">
        <v>247412000</v>
      </c>
      <c r="J40" t="s">
        <v>12</v>
      </c>
      <c r="K40" s="2">
        <v>313082000</v>
      </c>
      <c r="L40" s="2">
        <f>SUM(I40:K40)</f>
        <v>560494000</v>
      </c>
      <c r="M40" s="2">
        <f>G40-L40</f>
        <v>1098467000</v>
      </c>
      <c r="N40" s="22">
        <f>M40/E40</f>
        <v>0.20714301877826263</v>
      </c>
      <c r="O40" t="s">
        <v>22</v>
      </c>
      <c r="P40" t="s">
        <v>39</v>
      </c>
    </row>
    <row r="41" spans="1:16" x14ac:dyDescent="0.2">
      <c r="A41">
        <v>39</v>
      </c>
      <c r="B41" t="s">
        <v>38</v>
      </c>
      <c r="C41" t="s">
        <v>17</v>
      </c>
      <c r="D41" s="1">
        <v>42369</v>
      </c>
      <c r="E41" s="2">
        <v>6439746000</v>
      </c>
      <c r="F41" s="2">
        <v>4482700000</v>
      </c>
      <c r="G41" s="2">
        <f>SUM(E41-F41)</f>
        <v>1957046000</v>
      </c>
      <c r="H41" s="23">
        <f>1-(F41/E41)</f>
        <v>0.30390111659683472</v>
      </c>
      <c r="I41" s="2">
        <v>203046000</v>
      </c>
      <c r="J41" t="s">
        <v>12</v>
      </c>
      <c r="K41" s="2">
        <v>492140000</v>
      </c>
      <c r="L41" s="2">
        <f>SUM(I41:K41)</f>
        <v>695186000</v>
      </c>
      <c r="M41" s="2">
        <f>G41-L41</f>
        <v>1261860000</v>
      </c>
      <c r="N41" s="22">
        <f>M41/E41</f>
        <v>0.19594872220115514</v>
      </c>
      <c r="O41" t="s">
        <v>22</v>
      </c>
      <c r="P41" t="s">
        <v>39</v>
      </c>
    </row>
    <row r="42" spans="1:16" x14ac:dyDescent="0.2">
      <c r="A42">
        <v>40</v>
      </c>
      <c r="B42" t="s">
        <v>40</v>
      </c>
      <c r="C42" t="s">
        <v>11</v>
      </c>
      <c r="D42" s="1">
        <v>41305</v>
      </c>
      <c r="E42" s="2">
        <v>2312200000</v>
      </c>
      <c r="F42" s="2">
        <v>238500000</v>
      </c>
      <c r="G42" s="2">
        <f>SUM(E42-F42)</f>
        <v>2073700000</v>
      </c>
      <c r="H42" s="23">
        <f>1-(F42/E42)</f>
        <v>0.89685148343568899</v>
      </c>
      <c r="I42" s="2">
        <v>1081800000</v>
      </c>
      <c r="J42" s="2">
        <v>600000000</v>
      </c>
      <c r="K42" s="2">
        <v>42100000</v>
      </c>
      <c r="L42" s="2">
        <f>SUM(I42:K42)</f>
        <v>1723900000</v>
      </c>
      <c r="M42" s="2">
        <f>G42-L42</f>
        <v>349800000</v>
      </c>
      <c r="N42" s="22">
        <f>M42/E42</f>
        <v>0.15128449096098953</v>
      </c>
      <c r="O42" t="s">
        <v>22</v>
      </c>
      <c r="P42" t="s">
        <v>32</v>
      </c>
    </row>
    <row r="43" spans="1:16" x14ac:dyDescent="0.2">
      <c r="A43">
        <v>41</v>
      </c>
      <c r="B43" t="s">
        <v>40</v>
      </c>
      <c r="C43" t="s">
        <v>15</v>
      </c>
      <c r="D43" s="1">
        <v>41670</v>
      </c>
      <c r="E43" s="2">
        <v>2273900000</v>
      </c>
      <c r="F43" s="2">
        <v>274300000</v>
      </c>
      <c r="G43" s="2">
        <f>SUM(E43-F43)</f>
        <v>1999600000</v>
      </c>
      <c r="H43" s="23">
        <f>1-(F43/E43)</f>
        <v>0.87937024495360394</v>
      </c>
      <c r="I43" s="2">
        <v>1054400000</v>
      </c>
      <c r="J43" s="2">
        <v>611100000</v>
      </c>
      <c r="K43" s="2">
        <v>36500000</v>
      </c>
      <c r="L43" s="2">
        <f>SUM(I43:K43)</f>
        <v>1702000000</v>
      </c>
      <c r="M43" s="2">
        <f>G43-L43</f>
        <v>297600000</v>
      </c>
      <c r="N43" s="22">
        <f>M43/E43</f>
        <v>0.1308764677426448</v>
      </c>
      <c r="O43" t="s">
        <v>22</v>
      </c>
      <c r="P43" t="s">
        <v>32</v>
      </c>
    </row>
    <row r="44" spans="1:16" x14ac:dyDescent="0.2">
      <c r="A44">
        <v>42</v>
      </c>
      <c r="B44" t="s">
        <v>40</v>
      </c>
      <c r="C44" t="s">
        <v>16</v>
      </c>
      <c r="D44" s="1">
        <v>42035</v>
      </c>
      <c r="E44" s="2">
        <v>2512200000</v>
      </c>
      <c r="F44" s="2">
        <v>342100000</v>
      </c>
      <c r="G44" s="2">
        <f>SUM(E44-F44)</f>
        <v>2170100000</v>
      </c>
      <c r="H44" s="23">
        <f>1-(F44/E44)</f>
        <v>0.86382453626303635</v>
      </c>
      <c r="I44" s="2">
        <v>1281300000</v>
      </c>
      <c r="J44" s="2">
        <v>725200000</v>
      </c>
      <c r="K44" s="2">
        <v>39800000</v>
      </c>
      <c r="L44" s="2">
        <f>SUM(I44:K44)</f>
        <v>2046300000</v>
      </c>
      <c r="M44" s="2">
        <f>G44-L44</f>
        <v>123800000</v>
      </c>
      <c r="N44" s="22">
        <f>M44/E44</f>
        <v>4.9279515962104926E-2</v>
      </c>
      <c r="O44" t="s">
        <v>22</v>
      </c>
      <c r="P44" t="s">
        <v>32</v>
      </c>
    </row>
    <row r="45" spans="1:16" x14ac:dyDescent="0.2">
      <c r="A45">
        <v>43</v>
      </c>
      <c r="B45" t="s">
        <v>40</v>
      </c>
      <c r="C45" t="s">
        <v>17</v>
      </c>
      <c r="D45" s="1">
        <v>42400</v>
      </c>
      <c r="E45" s="2">
        <v>2504100000</v>
      </c>
      <c r="F45" s="2">
        <v>370700000</v>
      </c>
      <c r="G45" s="2">
        <f>SUM(E45-F45)</f>
        <v>2133400000</v>
      </c>
      <c r="H45" s="23">
        <f>1-(F45/E45)</f>
        <v>0.85196278103909595</v>
      </c>
      <c r="I45" s="2">
        <v>1308900000</v>
      </c>
      <c r="J45" s="2">
        <v>790000000</v>
      </c>
      <c r="K45" s="2">
        <v>33200000</v>
      </c>
      <c r="L45" s="2">
        <f>SUM(I45:K45)</f>
        <v>2132100000</v>
      </c>
      <c r="M45" s="2">
        <f>G45-L45</f>
        <v>1300000</v>
      </c>
      <c r="N45" s="22">
        <f>M45/E45</f>
        <v>5.1914859630206457E-4</v>
      </c>
      <c r="O45" t="s">
        <v>22</v>
      </c>
      <c r="P45" t="s">
        <v>32</v>
      </c>
    </row>
    <row r="46" spans="1:16" x14ac:dyDescent="0.2">
      <c r="A46">
        <v>44</v>
      </c>
      <c r="B46" t="s">
        <v>41</v>
      </c>
      <c r="C46" t="s">
        <v>11</v>
      </c>
      <c r="D46" s="1">
        <v>41274</v>
      </c>
      <c r="E46" s="2">
        <v>5781000000</v>
      </c>
      <c r="F46" s="2">
        <v>3477000000</v>
      </c>
      <c r="G46" s="2">
        <f>SUM(E46-F46)</f>
        <v>2304000000</v>
      </c>
      <c r="H46" s="23">
        <f>1-(F46/E46)</f>
        <v>0.39854696419304614</v>
      </c>
      <c r="I46" s="2">
        <v>443000000</v>
      </c>
      <c r="J46" t="s">
        <v>12</v>
      </c>
      <c r="K46" s="2">
        <v>673000000</v>
      </c>
      <c r="L46" s="2">
        <f>SUM(I46:K46)</f>
        <v>1116000000</v>
      </c>
      <c r="M46" s="2">
        <f>G46-L46</f>
        <v>1188000000</v>
      </c>
      <c r="N46" s="22">
        <f>M46/E46</f>
        <v>0.20550077841203945</v>
      </c>
      <c r="O46" t="s">
        <v>42</v>
      </c>
      <c r="P46" t="s">
        <v>43</v>
      </c>
    </row>
    <row r="47" spans="1:16" x14ac:dyDescent="0.2">
      <c r="A47">
        <v>45</v>
      </c>
      <c r="B47" t="s">
        <v>41</v>
      </c>
      <c r="C47" t="s">
        <v>15</v>
      </c>
      <c r="D47" s="1">
        <v>41639</v>
      </c>
      <c r="E47" s="2">
        <v>5838000000</v>
      </c>
      <c r="F47" s="2">
        <v>3490000000</v>
      </c>
      <c r="G47" s="2">
        <f>SUM(E47-F47)</f>
        <v>2348000000</v>
      </c>
      <c r="H47" s="23">
        <f>1-(F47/E47)</f>
        <v>0.40219253168893454</v>
      </c>
      <c r="I47" s="2">
        <v>458000000</v>
      </c>
      <c r="J47" t="s">
        <v>12</v>
      </c>
      <c r="K47" s="2">
        <v>706000000</v>
      </c>
      <c r="L47" s="2">
        <f>SUM(I47:K47)</f>
        <v>1164000000</v>
      </c>
      <c r="M47" s="2">
        <f>G47-L47</f>
        <v>1184000000</v>
      </c>
      <c r="N47" s="22">
        <f>M47/E47</f>
        <v>0.20280918122644742</v>
      </c>
      <c r="O47" t="s">
        <v>42</v>
      </c>
      <c r="P47" t="s">
        <v>43</v>
      </c>
    </row>
    <row r="48" spans="1:16" x14ac:dyDescent="0.2">
      <c r="A48">
        <v>46</v>
      </c>
      <c r="B48" t="s">
        <v>41</v>
      </c>
      <c r="C48" t="s">
        <v>16</v>
      </c>
      <c r="D48" s="1">
        <v>42004</v>
      </c>
      <c r="E48" s="2">
        <v>6053000000</v>
      </c>
      <c r="F48" s="2">
        <v>3586000000</v>
      </c>
      <c r="G48" s="2">
        <f>SUM(E48-F48)</f>
        <v>2467000000</v>
      </c>
      <c r="H48" s="23">
        <f>1-(F48/E48)</f>
        <v>0.40756649595242034</v>
      </c>
      <c r="I48" s="2">
        <v>468000000</v>
      </c>
      <c r="J48" t="s">
        <v>12</v>
      </c>
      <c r="K48" s="2">
        <v>745000000</v>
      </c>
      <c r="L48" s="2">
        <f>SUM(I48:K48)</f>
        <v>1213000000</v>
      </c>
      <c r="M48" s="2">
        <f>G48-L48</f>
        <v>1254000000</v>
      </c>
      <c r="N48" s="22">
        <f>M48/E48</f>
        <v>0.20716999834792665</v>
      </c>
      <c r="O48" t="s">
        <v>42</v>
      </c>
      <c r="P48" t="s">
        <v>43</v>
      </c>
    </row>
    <row r="49" spans="1:16" x14ac:dyDescent="0.2">
      <c r="A49">
        <v>47</v>
      </c>
      <c r="B49" t="s">
        <v>41</v>
      </c>
      <c r="C49" t="s">
        <v>17</v>
      </c>
      <c r="D49" s="1">
        <v>42369</v>
      </c>
      <c r="E49" s="2">
        <v>6098000000</v>
      </c>
      <c r="F49" s="2">
        <v>3501000000</v>
      </c>
      <c r="G49" s="2">
        <f>SUM(E49-F49)</f>
        <v>2597000000</v>
      </c>
      <c r="H49" s="23">
        <f>1-(F49/E49)</f>
        <v>0.42587733683174811</v>
      </c>
      <c r="I49" s="2">
        <v>542000000</v>
      </c>
      <c r="J49" t="s">
        <v>12</v>
      </c>
      <c r="K49" s="2">
        <v>796000000</v>
      </c>
      <c r="L49" s="2">
        <f>SUM(I49:K49)</f>
        <v>1338000000</v>
      </c>
      <c r="M49" s="2">
        <f>G49-L49</f>
        <v>1259000000</v>
      </c>
      <c r="N49" s="22">
        <f>M49/E49</f>
        <v>0.20646113479829453</v>
      </c>
      <c r="O49" t="s">
        <v>42</v>
      </c>
      <c r="P49" t="s">
        <v>43</v>
      </c>
    </row>
    <row r="50" spans="1:16" x14ac:dyDescent="0.2">
      <c r="A50">
        <v>48</v>
      </c>
      <c r="B50" t="s">
        <v>44</v>
      </c>
      <c r="C50" t="s">
        <v>11</v>
      </c>
      <c r="D50" s="1">
        <v>41274</v>
      </c>
      <c r="E50" s="2">
        <v>14945000000</v>
      </c>
      <c r="F50" s="2">
        <v>6395000000</v>
      </c>
      <c r="G50" s="2">
        <f>SUM(E50-F50)</f>
        <v>8550000000</v>
      </c>
      <c r="H50" s="23">
        <f>1-(F50/E50)</f>
        <v>0.57209769153563061</v>
      </c>
      <c r="I50" s="2">
        <v>3812000000</v>
      </c>
      <c r="J50" t="s">
        <v>12</v>
      </c>
      <c r="K50" s="2">
        <v>1782000000</v>
      </c>
      <c r="L50" s="2">
        <f>SUM(I50:K50)</f>
        <v>5594000000</v>
      </c>
      <c r="M50" s="2">
        <f>G50-L50</f>
        <v>2956000000</v>
      </c>
      <c r="N50" s="22">
        <f>M50/E50</f>
        <v>0.19779190364670457</v>
      </c>
      <c r="O50" t="s">
        <v>42</v>
      </c>
      <c r="P50" t="s">
        <v>45</v>
      </c>
    </row>
    <row r="51" spans="1:16" x14ac:dyDescent="0.2">
      <c r="A51">
        <v>49</v>
      </c>
      <c r="B51" t="s">
        <v>44</v>
      </c>
      <c r="C51" t="s">
        <v>15</v>
      </c>
      <c r="D51" s="1">
        <v>41639</v>
      </c>
      <c r="E51" s="2">
        <v>14813500000</v>
      </c>
      <c r="F51" s="2">
        <v>6722300000</v>
      </c>
      <c r="G51" s="2">
        <f>SUM(E51-F51)</f>
        <v>8091200000</v>
      </c>
      <c r="H51" s="23">
        <f>1-(F51/E51)</f>
        <v>0.54620447564721375</v>
      </c>
      <c r="I51" s="2">
        <v>3329800000</v>
      </c>
      <c r="J51" t="s">
        <v>12</v>
      </c>
      <c r="K51" s="2">
        <v>1712500000</v>
      </c>
      <c r="L51" s="2">
        <f>SUM(I51:K51)</f>
        <v>5042300000</v>
      </c>
      <c r="M51" s="2">
        <f>G51-L51</f>
        <v>3048900000</v>
      </c>
      <c r="N51" s="22">
        <f>M51/E51</f>
        <v>0.20581901643770883</v>
      </c>
      <c r="O51" t="s">
        <v>42</v>
      </c>
      <c r="P51" t="s">
        <v>45</v>
      </c>
    </row>
    <row r="52" spans="1:16" x14ac:dyDescent="0.2">
      <c r="A52">
        <v>50</v>
      </c>
      <c r="B52" t="s">
        <v>44</v>
      </c>
      <c r="C52" t="s">
        <v>16</v>
      </c>
      <c r="D52" s="1">
        <v>42004</v>
      </c>
      <c r="E52" s="2">
        <v>16378600000</v>
      </c>
      <c r="F52" s="2">
        <v>7685700000</v>
      </c>
      <c r="G52" s="2">
        <f>SUM(E52-F52)</f>
        <v>8692900000</v>
      </c>
      <c r="H52" s="23">
        <f>1-(F52/E52)</f>
        <v>0.53074743873102714</v>
      </c>
      <c r="I52" s="2">
        <v>3667900000</v>
      </c>
      <c r="J52" t="s">
        <v>12</v>
      </c>
      <c r="K52" s="2">
        <v>1897600000</v>
      </c>
      <c r="L52" s="2">
        <f>SUM(I52:K52)</f>
        <v>5565500000</v>
      </c>
      <c r="M52" s="2">
        <f>G52-L52</f>
        <v>3127400000</v>
      </c>
      <c r="N52" s="22">
        <f>M52/E52</f>
        <v>0.19094428095197391</v>
      </c>
      <c r="O52" t="s">
        <v>42</v>
      </c>
      <c r="P52" t="s">
        <v>45</v>
      </c>
    </row>
    <row r="53" spans="1:16" x14ac:dyDescent="0.2">
      <c r="A53">
        <v>51</v>
      </c>
      <c r="B53" t="s">
        <v>44</v>
      </c>
      <c r="C53" t="s">
        <v>17</v>
      </c>
      <c r="D53" s="1">
        <v>42369</v>
      </c>
      <c r="E53" s="2">
        <v>16453200000</v>
      </c>
      <c r="F53" s="2">
        <v>7433500000</v>
      </c>
      <c r="G53" s="2">
        <f>SUM(E53-F53)</f>
        <v>9019700000</v>
      </c>
      <c r="H53" s="23">
        <f>1-(F53/E53)</f>
        <v>0.54820338900639387</v>
      </c>
      <c r="I53" s="2">
        <v>3676500000</v>
      </c>
      <c r="J53" t="s">
        <v>12</v>
      </c>
      <c r="K53" s="2">
        <v>2009700000</v>
      </c>
      <c r="L53" s="2">
        <f>SUM(I53:K53)</f>
        <v>5686200000</v>
      </c>
      <c r="M53" s="2">
        <f>G53-L53</f>
        <v>3333500000</v>
      </c>
      <c r="N53" s="22">
        <f>M53/E53</f>
        <v>0.20260496438382808</v>
      </c>
      <c r="O53" t="s">
        <v>42</v>
      </c>
      <c r="P53" t="s">
        <v>45</v>
      </c>
    </row>
    <row r="54" spans="1:16" x14ac:dyDescent="0.2">
      <c r="A54">
        <v>52</v>
      </c>
      <c r="B54" t="s">
        <v>46</v>
      </c>
      <c r="C54" t="s">
        <v>11</v>
      </c>
      <c r="D54" s="1">
        <v>41274</v>
      </c>
      <c r="E54" s="2">
        <v>25364000000</v>
      </c>
      <c r="F54" s="2">
        <v>17074000000</v>
      </c>
      <c r="G54" s="2">
        <f>SUM(E54-F54)</f>
        <v>8290000000</v>
      </c>
      <c r="H54" s="23">
        <f>1-(F54/E54)</f>
        <v>0.32684119224097141</v>
      </c>
      <c r="I54" t="s">
        <v>12</v>
      </c>
      <c r="J54" t="s">
        <v>12</v>
      </c>
      <c r="K54" s="2">
        <v>3727000000</v>
      </c>
      <c r="L54" s="2">
        <f>SUM(I54:K54)</f>
        <v>3727000000</v>
      </c>
      <c r="M54" s="2">
        <f>G54-L54</f>
        <v>4563000000</v>
      </c>
      <c r="N54" s="22">
        <f>M54/E54</f>
        <v>0.17990064658571203</v>
      </c>
      <c r="O54" t="s">
        <v>47</v>
      </c>
      <c r="P54" t="s">
        <v>48</v>
      </c>
    </row>
    <row r="55" spans="1:16" x14ac:dyDescent="0.2">
      <c r="A55">
        <v>53</v>
      </c>
      <c r="B55" t="s">
        <v>46</v>
      </c>
      <c r="C55" t="s">
        <v>15</v>
      </c>
      <c r="D55" s="1">
        <v>41639</v>
      </c>
      <c r="E55" s="2">
        <v>23939000000</v>
      </c>
      <c r="F55" s="2">
        <v>15341000000</v>
      </c>
      <c r="G55" s="2">
        <f>SUM(E55-F55)</f>
        <v>8598000000</v>
      </c>
      <c r="H55" s="23">
        <f>1-(F55/E55)</f>
        <v>0.35916287230043031</v>
      </c>
      <c r="I55" t="s">
        <v>12</v>
      </c>
      <c r="J55" t="s">
        <v>12</v>
      </c>
      <c r="K55" s="2">
        <v>3489000000</v>
      </c>
      <c r="L55" s="2">
        <f>SUM(I55:K55)</f>
        <v>3489000000</v>
      </c>
      <c r="M55" s="2">
        <f>G55-L55</f>
        <v>5109000000</v>
      </c>
      <c r="N55" s="22">
        <f>M55/E55</f>
        <v>0.21341743598312377</v>
      </c>
      <c r="O55" t="s">
        <v>47</v>
      </c>
      <c r="P55" t="s">
        <v>48</v>
      </c>
    </row>
    <row r="56" spans="1:16" x14ac:dyDescent="0.2">
      <c r="A56">
        <v>54</v>
      </c>
      <c r="B56" t="s">
        <v>46</v>
      </c>
      <c r="C56" t="s">
        <v>16</v>
      </c>
      <c r="D56" s="1">
        <v>42004</v>
      </c>
      <c r="E56" s="2">
        <v>22728000000</v>
      </c>
      <c r="F56" s="2">
        <v>14373000000</v>
      </c>
      <c r="G56" s="2">
        <f>SUM(E56-F56)</f>
        <v>8355000000</v>
      </c>
      <c r="H56" s="23">
        <f>1-(F56/E56)</f>
        <v>0.36760823653643082</v>
      </c>
      <c r="I56" t="s">
        <v>12</v>
      </c>
      <c r="J56" t="s">
        <v>12</v>
      </c>
      <c r="K56" s="2">
        <v>3547000000</v>
      </c>
      <c r="L56" s="2">
        <f>SUM(I56:K56)</f>
        <v>3547000000</v>
      </c>
      <c r="M56" s="2">
        <f>G56-L56</f>
        <v>4808000000</v>
      </c>
      <c r="N56" s="22">
        <f>M56/E56</f>
        <v>0.21154523055262231</v>
      </c>
      <c r="O56" t="s">
        <v>47</v>
      </c>
      <c r="P56" t="s">
        <v>48</v>
      </c>
    </row>
    <row r="57" spans="1:16" x14ac:dyDescent="0.2">
      <c r="A57">
        <v>55</v>
      </c>
      <c r="B57" t="s">
        <v>46</v>
      </c>
      <c r="C57" t="s">
        <v>17</v>
      </c>
      <c r="D57" s="1">
        <v>42369</v>
      </c>
      <c r="E57" s="2">
        <v>20872000000</v>
      </c>
      <c r="F57" s="2">
        <v>13049000000</v>
      </c>
      <c r="G57" s="2">
        <f>SUM(E57-F57)</f>
        <v>7823000000</v>
      </c>
      <c r="H57" s="23">
        <f>1-(F57/E57)</f>
        <v>0.3748083556918359</v>
      </c>
      <c r="I57" t="s">
        <v>12</v>
      </c>
      <c r="J57" t="s">
        <v>12</v>
      </c>
      <c r="K57" s="2">
        <v>3672000000</v>
      </c>
      <c r="L57" s="2">
        <f>SUM(I57:K57)</f>
        <v>3672000000</v>
      </c>
      <c r="M57" s="2">
        <f>G57-L57</f>
        <v>4151000000</v>
      </c>
      <c r="N57" s="22">
        <f>M57/E57</f>
        <v>0.19887888079724031</v>
      </c>
      <c r="O57" t="s">
        <v>47</v>
      </c>
      <c r="P57" t="s">
        <v>48</v>
      </c>
    </row>
    <row r="58" spans="1:16" x14ac:dyDescent="0.2">
      <c r="A58">
        <v>56</v>
      </c>
      <c r="B58" t="s">
        <v>49</v>
      </c>
      <c r="C58" t="s">
        <v>11</v>
      </c>
      <c r="D58" s="1">
        <v>41274</v>
      </c>
      <c r="E58" s="2">
        <v>71214000000</v>
      </c>
      <c r="F58" s="2">
        <v>37745000000</v>
      </c>
      <c r="G58" s="2">
        <f>SUM(E58-F58)</f>
        <v>33469000000</v>
      </c>
      <c r="H58" s="23">
        <f>1-(F58/E58)</f>
        <v>0.46997781335130728</v>
      </c>
      <c r="I58" s="2">
        <v>21491000000</v>
      </c>
      <c r="J58" t="s">
        <v>12</v>
      </c>
      <c r="K58" t="s">
        <v>12</v>
      </c>
      <c r="L58" s="2">
        <f>SUM(I58:K58)</f>
        <v>21491000000</v>
      </c>
      <c r="M58" s="2">
        <f>G58-L58</f>
        <v>11978000000</v>
      </c>
      <c r="N58" s="22">
        <f>M58/E58</f>
        <v>0.16819726458280676</v>
      </c>
      <c r="O58" t="s">
        <v>47</v>
      </c>
      <c r="P58" t="s">
        <v>50</v>
      </c>
    </row>
    <row r="59" spans="1:16" x14ac:dyDescent="0.2">
      <c r="A59">
        <v>57</v>
      </c>
      <c r="B59" t="s">
        <v>49</v>
      </c>
      <c r="C59" t="s">
        <v>15</v>
      </c>
      <c r="D59" s="1">
        <v>41639</v>
      </c>
      <c r="E59" s="2">
        <v>68874000000</v>
      </c>
      <c r="F59" s="2">
        <v>34660000000</v>
      </c>
      <c r="G59" s="2">
        <f>SUM(E59-F59)</f>
        <v>34214000000</v>
      </c>
      <c r="H59" s="23">
        <f>1-(F59/E59)</f>
        <v>0.49676220344397015</v>
      </c>
      <c r="I59" s="2">
        <v>22005000000</v>
      </c>
      <c r="J59" t="s">
        <v>12</v>
      </c>
      <c r="K59" t="s">
        <v>12</v>
      </c>
      <c r="L59" s="2">
        <f>SUM(I59:K59)</f>
        <v>22005000000</v>
      </c>
      <c r="M59" s="2">
        <f>G59-L59</f>
        <v>12209000000</v>
      </c>
      <c r="N59" s="22">
        <f>M59/E59</f>
        <v>0.17726573162586753</v>
      </c>
      <c r="O59" t="s">
        <v>47</v>
      </c>
      <c r="P59" t="s">
        <v>50</v>
      </c>
    </row>
    <row r="60" spans="1:16" x14ac:dyDescent="0.2">
      <c r="A60">
        <v>58</v>
      </c>
      <c r="B60" t="s">
        <v>49</v>
      </c>
      <c r="C60" t="s">
        <v>16</v>
      </c>
      <c r="D60" s="1">
        <v>42004</v>
      </c>
      <c r="E60" s="2">
        <v>64406000000</v>
      </c>
      <c r="F60" s="2">
        <v>33611000000</v>
      </c>
      <c r="G60" s="2">
        <f>SUM(E60-F60)</f>
        <v>30795000000</v>
      </c>
      <c r="H60" s="23">
        <f>1-(F60/E60)</f>
        <v>0.47813868273142257</v>
      </c>
      <c r="I60" s="2">
        <v>18491000000</v>
      </c>
      <c r="J60" t="s">
        <v>12</v>
      </c>
      <c r="K60" t="s">
        <v>12</v>
      </c>
      <c r="L60" s="2">
        <f>SUM(I60:K60)</f>
        <v>18491000000</v>
      </c>
      <c r="M60" s="2">
        <f>G60-L60</f>
        <v>12304000000</v>
      </c>
      <c r="N60" s="22">
        <f>M60/E60</f>
        <v>0.19103810204018259</v>
      </c>
      <c r="O60" t="s">
        <v>47</v>
      </c>
      <c r="P60" t="s">
        <v>50</v>
      </c>
    </row>
    <row r="61" spans="1:16" x14ac:dyDescent="0.2">
      <c r="A61">
        <v>59</v>
      </c>
      <c r="B61" t="s">
        <v>49</v>
      </c>
      <c r="C61" t="s">
        <v>17</v>
      </c>
      <c r="D61" s="1">
        <v>42369</v>
      </c>
      <c r="E61" s="2">
        <v>58327000000</v>
      </c>
      <c r="F61" s="2">
        <v>36581000000</v>
      </c>
      <c r="G61" s="2">
        <f>SUM(E61-F61)</f>
        <v>21746000000</v>
      </c>
      <c r="H61" s="23">
        <f>1-(F61/E61)</f>
        <v>0.37282905001114408</v>
      </c>
      <c r="I61" s="2">
        <v>16417000000</v>
      </c>
      <c r="J61" t="s">
        <v>12</v>
      </c>
      <c r="K61" t="s">
        <v>12</v>
      </c>
      <c r="L61" s="2">
        <f>SUM(I61:K61)</f>
        <v>16417000000</v>
      </c>
      <c r="M61" s="2">
        <f>G61-L61</f>
        <v>5329000000</v>
      </c>
      <c r="N61" s="22">
        <f>M61/E61</f>
        <v>9.1364205256570713E-2</v>
      </c>
      <c r="O61" t="s">
        <v>47</v>
      </c>
      <c r="P61" t="s">
        <v>50</v>
      </c>
    </row>
    <row r="62" spans="1:16" x14ac:dyDescent="0.2">
      <c r="A62">
        <v>60</v>
      </c>
      <c r="B62" t="s">
        <v>51</v>
      </c>
      <c r="C62" t="s">
        <v>11</v>
      </c>
      <c r="D62" s="1">
        <v>41274</v>
      </c>
      <c r="E62" s="2">
        <v>958511000</v>
      </c>
      <c r="F62" s="2">
        <v>386355000</v>
      </c>
      <c r="G62" s="2">
        <f>SUM(E62-F62)</f>
        <v>572156000</v>
      </c>
      <c r="H62" s="23">
        <f>1-(F62/E62)</f>
        <v>0.59692168373654553</v>
      </c>
      <c r="I62" s="2">
        <v>61732000</v>
      </c>
      <c r="J62" t="s">
        <v>12</v>
      </c>
      <c r="K62" s="2">
        <v>325173000</v>
      </c>
      <c r="L62" s="2">
        <f>SUM(I62:K62)</f>
        <v>386905000</v>
      </c>
      <c r="M62" s="2">
        <f>G62-L62</f>
        <v>185251000</v>
      </c>
      <c r="N62" s="22">
        <f>M62/E62</f>
        <v>0.19326956080837884</v>
      </c>
      <c r="O62" t="s">
        <v>52</v>
      </c>
      <c r="P62" t="s">
        <v>53</v>
      </c>
    </row>
    <row r="63" spans="1:16" x14ac:dyDescent="0.2">
      <c r="A63">
        <v>61</v>
      </c>
      <c r="B63" t="s">
        <v>51</v>
      </c>
      <c r="C63" t="s">
        <v>15</v>
      </c>
      <c r="D63" s="1">
        <v>41639</v>
      </c>
      <c r="E63" s="2">
        <v>974053000</v>
      </c>
      <c r="F63" s="2">
        <v>380051000</v>
      </c>
      <c r="G63" s="2">
        <f>SUM(E63-F63)</f>
        <v>594002000</v>
      </c>
      <c r="H63" s="23">
        <f>1-(F63/E63)</f>
        <v>0.6098251327186508</v>
      </c>
      <c r="I63" s="2">
        <v>53073000</v>
      </c>
      <c r="J63" t="s">
        <v>12</v>
      </c>
      <c r="K63" s="2">
        <v>291910000</v>
      </c>
      <c r="L63" s="2">
        <f>SUM(I63:K63)</f>
        <v>344983000</v>
      </c>
      <c r="M63" s="2">
        <f>G63-L63</f>
        <v>249019000</v>
      </c>
      <c r="N63" s="22">
        <f>M63/E63</f>
        <v>0.25565241316437609</v>
      </c>
      <c r="O63" t="s">
        <v>52</v>
      </c>
      <c r="P63" t="s">
        <v>53</v>
      </c>
    </row>
    <row r="64" spans="1:16" x14ac:dyDescent="0.2">
      <c r="A64">
        <v>62</v>
      </c>
      <c r="B64" t="s">
        <v>51</v>
      </c>
      <c r="C64" t="s">
        <v>16</v>
      </c>
      <c r="D64" s="1">
        <v>42004</v>
      </c>
      <c r="E64" s="2">
        <v>984363000</v>
      </c>
      <c r="F64" s="2">
        <v>380964000</v>
      </c>
      <c r="G64" s="2">
        <f>SUM(E64-F64)</f>
        <v>603399000</v>
      </c>
      <c r="H64" s="23">
        <f>1-(F64/E64)</f>
        <v>0.61298423447447736</v>
      </c>
      <c r="I64" s="2">
        <v>56621000</v>
      </c>
      <c r="J64" t="s">
        <v>12</v>
      </c>
      <c r="K64" s="2">
        <v>282608000</v>
      </c>
      <c r="L64" s="2">
        <f>SUM(I64:K64)</f>
        <v>339229000</v>
      </c>
      <c r="M64" s="2">
        <f>G64-L64</f>
        <v>264170000</v>
      </c>
      <c r="N64" s="22">
        <f>M64/E64</f>
        <v>0.2683664461179463</v>
      </c>
      <c r="O64" t="s">
        <v>52</v>
      </c>
      <c r="P64" t="s">
        <v>53</v>
      </c>
    </row>
    <row r="65" spans="1:16" x14ac:dyDescent="0.2">
      <c r="A65">
        <v>63</v>
      </c>
      <c r="B65" t="s">
        <v>51</v>
      </c>
      <c r="C65" t="s">
        <v>17</v>
      </c>
      <c r="D65" s="1">
        <v>42369</v>
      </c>
      <c r="E65" s="2">
        <v>981310000</v>
      </c>
      <c r="F65" s="2">
        <v>365248000</v>
      </c>
      <c r="G65" s="2">
        <f>SUM(E65-F65)</f>
        <v>616062000</v>
      </c>
      <c r="H65" s="23">
        <f>1-(F65/E65)</f>
        <v>0.62779549785490829</v>
      </c>
      <c r="I65" s="2">
        <v>53546000</v>
      </c>
      <c r="J65" t="s">
        <v>12</v>
      </c>
      <c r="K65" s="2">
        <v>306301000</v>
      </c>
      <c r="L65" s="2">
        <f>SUM(I65:K65)</f>
        <v>359847000</v>
      </c>
      <c r="M65" s="2">
        <f>G65-L65</f>
        <v>256215000</v>
      </c>
      <c r="N65" s="22">
        <f>M65/E65</f>
        <v>0.26109486298926943</v>
      </c>
      <c r="O65" t="s">
        <v>52</v>
      </c>
      <c r="P65" t="s">
        <v>53</v>
      </c>
    </row>
    <row r="66" spans="1:16" x14ac:dyDescent="0.2">
      <c r="A66">
        <v>64</v>
      </c>
      <c r="B66" t="s">
        <v>54</v>
      </c>
      <c r="C66" t="s">
        <v>11</v>
      </c>
      <c r="D66" s="1">
        <v>41639</v>
      </c>
      <c r="E66" s="2">
        <v>9047657000</v>
      </c>
      <c r="F66" s="2">
        <v>6709936000</v>
      </c>
      <c r="G66" s="2">
        <f>SUM(E66-F66)</f>
        <v>2337721000</v>
      </c>
      <c r="H66" s="23">
        <f>1-(F66/E66)</f>
        <v>0.25837860564342796</v>
      </c>
      <c r="I66" t="s">
        <v>12</v>
      </c>
      <c r="J66" t="s">
        <v>12</v>
      </c>
      <c r="K66" s="2">
        <v>1470287000</v>
      </c>
      <c r="L66" s="2">
        <f>SUM(I66:K66)</f>
        <v>1470287000</v>
      </c>
      <c r="M66" s="2">
        <f>G66-L66</f>
        <v>867434000</v>
      </c>
      <c r="N66" s="22">
        <f>M66/E66</f>
        <v>9.5873882044821113E-2</v>
      </c>
      <c r="O66" t="s">
        <v>47</v>
      </c>
      <c r="P66" t="s">
        <v>55</v>
      </c>
    </row>
    <row r="67" spans="1:16" x14ac:dyDescent="0.2">
      <c r="A67">
        <v>65</v>
      </c>
      <c r="B67" t="s">
        <v>54</v>
      </c>
      <c r="C67" t="s">
        <v>15</v>
      </c>
      <c r="D67" s="1">
        <v>42004</v>
      </c>
      <c r="E67" s="2">
        <v>10381653000</v>
      </c>
      <c r="F67" s="2">
        <v>8093563000</v>
      </c>
      <c r="G67" s="2">
        <f>SUM(E67-F67)</f>
        <v>2288090000</v>
      </c>
      <c r="H67" s="23">
        <f>1-(F67/E67)</f>
        <v>0.22039746464267296</v>
      </c>
      <c r="I67" t="s">
        <v>12</v>
      </c>
      <c r="J67" t="s">
        <v>12</v>
      </c>
      <c r="K67" s="2">
        <v>1485558000</v>
      </c>
      <c r="L67" s="2">
        <f>SUM(I67:K67)</f>
        <v>1485558000</v>
      </c>
      <c r="M67" s="2">
        <f>G67-L67</f>
        <v>802532000</v>
      </c>
      <c r="N67" s="22">
        <f>M67/E67</f>
        <v>7.7302911203061792E-2</v>
      </c>
      <c r="O67" t="s">
        <v>47</v>
      </c>
      <c r="P67" t="s">
        <v>55</v>
      </c>
    </row>
    <row r="68" spans="1:16" x14ac:dyDescent="0.2">
      <c r="A68">
        <v>66</v>
      </c>
      <c r="B68" t="s">
        <v>54</v>
      </c>
      <c r="C68" t="s">
        <v>16</v>
      </c>
      <c r="D68" s="1">
        <v>42369</v>
      </c>
      <c r="E68" s="2">
        <v>10325494000</v>
      </c>
      <c r="F68" s="2">
        <v>8666624000</v>
      </c>
      <c r="G68" s="2">
        <f>SUM(E68-F68)</f>
        <v>1658870000</v>
      </c>
      <c r="H68" s="23">
        <f>1-(F68/E68)</f>
        <v>0.16065768862971597</v>
      </c>
      <c r="I68" t="s">
        <v>12</v>
      </c>
      <c r="J68" t="s">
        <v>12</v>
      </c>
      <c r="K68" s="2">
        <v>1402573000</v>
      </c>
      <c r="L68" s="2">
        <f>SUM(I68:K68)</f>
        <v>1402573000</v>
      </c>
      <c r="M68" s="2">
        <f>G68-L68</f>
        <v>256297000</v>
      </c>
      <c r="N68" s="22">
        <f>M68/E68</f>
        <v>2.4821766396842609E-2</v>
      </c>
      <c r="O68" t="s">
        <v>47</v>
      </c>
      <c r="P68" t="s">
        <v>55</v>
      </c>
    </row>
    <row r="69" spans="1:16" x14ac:dyDescent="0.2">
      <c r="A69">
        <v>67</v>
      </c>
      <c r="B69" t="s">
        <v>54</v>
      </c>
      <c r="C69" t="s">
        <v>17</v>
      </c>
      <c r="D69" s="1">
        <v>42735</v>
      </c>
      <c r="E69" s="2">
        <v>7531780000</v>
      </c>
      <c r="F69" s="2">
        <v>5251228000</v>
      </c>
      <c r="G69" s="2">
        <f>SUM(E69-F69)</f>
        <v>2280552000</v>
      </c>
      <c r="H69" s="23">
        <f>1-(F69/E69)</f>
        <v>0.30279057540183063</v>
      </c>
      <c r="I69" t="s">
        <v>12</v>
      </c>
      <c r="J69" t="s">
        <v>12</v>
      </c>
      <c r="K69" s="2">
        <v>1351314000</v>
      </c>
      <c r="L69" s="2">
        <f>SUM(I69:K69)</f>
        <v>1351314000</v>
      </c>
      <c r="M69" s="2">
        <f>G69-L69</f>
        <v>929238000</v>
      </c>
      <c r="N69" s="22">
        <f>M69/E69</f>
        <v>0.12337561638815792</v>
      </c>
      <c r="O69" t="s">
        <v>47</v>
      </c>
      <c r="P69" t="s">
        <v>55</v>
      </c>
    </row>
    <row r="70" spans="1:16" x14ac:dyDescent="0.2">
      <c r="A70">
        <v>72</v>
      </c>
      <c r="B70" t="s">
        <v>56</v>
      </c>
      <c r="C70" t="s">
        <v>11</v>
      </c>
      <c r="D70" s="1">
        <v>41274</v>
      </c>
      <c r="E70" s="2">
        <v>1373947000</v>
      </c>
      <c r="F70" s="2">
        <v>529900000</v>
      </c>
      <c r="G70" s="2">
        <f>SUM(E70-F70)</f>
        <v>844047000</v>
      </c>
      <c r="H70" s="23">
        <f>1-(F70/E70)</f>
        <v>0.61432282322389442</v>
      </c>
      <c r="I70" s="2">
        <v>433448000</v>
      </c>
      <c r="J70" s="2">
        <v>74744000</v>
      </c>
      <c r="K70" s="2">
        <v>20962000</v>
      </c>
      <c r="L70" s="2">
        <f>SUM(I70:K70)</f>
        <v>529154000</v>
      </c>
      <c r="M70" s="2">
        <f>G70-L70</f>
        <v>314893000</v>
      </c>
      <c r="N70" s="22">
        <f>M70/E70</f>
        <v>0.2291886077119423</v>
      </c>
      <c r="O70" t="s">
        <v>22</v>
      </c>
      <c r="P70" t="s">
        <v>57</v>
      </c>
    </row>
    <row r="71" spans="1:16" x14ac:dyDescent="0.2">
      <c r="A71">
        <v>73</v>
      </c>
      <c r="B71" t="s">
        <v>56</v>
      </c>
      <c r="C71" t="s">
        <v>15</v>
      </c>
      <c r="D71" s="1">
        <v>41639</v>
      </c>
      <c r="E71" s="2">
        <v>1577922000</v>
      </c>
      <c r="F71" s="2">
        <v>511087000</v>
      </c>
      <c r="G71" s="2">
        <f>SUM(E71-F71)</f>
        <v>1066835000</v>
      </c>
      <c r="H71" s="23">
        <f>1-(F71/E71)</f>
        <v>0.67610122680335283</v>
      </c>
      <c r="I71" s="2">
        <v>535598000</v>
      </c>
      <c r="J71" s="2">
        <v>93879000</v>
      </c>
      <c r="K71" s="2">
        <v>21547000</v>
      </c>
      <c r="L71" s="2">
        <f>SUM(I71:K71)</f>
        <v>651024000</v>
      </c>
      <c r="M71" s="2">
        <f>G71-L71</f>
        <v>415811000</v>
      </c>
      <c r="N71" s="22">
        <f>M71/E71</f>
        <v>0.26351809531776604</v>
      </c>
      <c r="O71" t="s">
        <v>22</v>
      </c>
      <c r="P71" t="s">
        <v>57</v>
      </c>
    </row>
    <row r="72" spans="1:16" x14ac:dyDescent="0.2">
      <c r="A72">
        <v>74</v>
      </c>
      <c r="B72" t="s">
        <v>56</v>
      </c>
      <c r="C72" t="s">
        <v>16</v>
      </c>
      <c r="D72" s="1">
        <v>42004</v>
      </c>
      <c r="E72" s="2">
        <v>1963874000</v>
      </c>
      <c r="F72" s="2">
        <v>610943000</v>
      </c>
      <c r="G72" s="2">
        <f>SUM(E72-F72)</f>
        <v>1352931000</v>
      </c>
      <c r="H72" s="23">
        <f>1-(F72/E72)</f>
        <v>0.68890926810986852</v>
      </c>
      <c r="I72" s="2">
        <v>704880000</v>
      </c>
      <c r="J72" s="2">
        <v>125286000</v>
      </c>
      <c r="K72" s="2">
        <v>32057000</v>
      </c>
      <c r="L72" s="2">
        <f>SUM(I72:K72)</f>
        <v>862223000</v>
      </c>
      <c r="M72" s="2">
        <f>G72-L72</f>
        <v>490708000</v>
      </c>
      <c r="N72" s="22">
        <f>M72/E72</f>
        <v>0.24986735401558349</v>
      </c>
      <c r="O72" t="s">
        <v>22</v>
      </c>
      <c r="P72" t="s">
        <v>57</v>
      </c>
    </row>
    <row r="73" spans="1:16" x14ac:dyDescent="0.2">
      <c r="A73">
        <v>75</v>
      </c>
      <c r="B73" t="s">
        <v>56</v>
      </c>
      <c r="C73" t="s">
        <v>17</v>
      </c>
      <c r="D73" s="1">
        <v>42369</v>
      </c>
      <c r="E73" s="2">
        <v>2197448000</v>
      </c>
      <c r="F73" s="2">
        <v>725620000</v>
      </c>
      <c r="G73" s="2">
        <f>SUM(E73-F73)</f>
        <v>1471828000</v>
      </c>
      <c r="H73" s="23">
        <f>1-(F73/E73)</f>
        <v>0.66978968330536148</v>
      </c>
      <c r="I73" s="2">
        <v>829253000</v>
      </c>
      <c r="J73" s="2">
        <v>148591000</v>
      </c>
      <c r="K73" s="2">
        <v>27067000</v>
      </c>
      <c r="L73" s="2">
        <f>SUM(I73:K73)</f>
        <v>1004911000</v>
      </c>
      <c r="M73" s="2">
        <f>G73-L73</f>
        <v>466917000</v>
      </c>
      <c r="N73" s="22">
        <f>M73/E73</f>
        <v>0.21248147851507748</v>
      </c>
      <c r="O73" t="s">
        <v>22</v>
      </c>
      <c r="P73" t="s">
        <v>57</v>
      </c>
    </row>
    <row r="74" spans="1:16" x14ac:dyDescent="0.2">
      <c r="A74">
        <v>76</v>
      </c>
      <c r="B74" t="s">
        <v>58</v>
      </c>
      <c r="C74" t="s">
        <v>11</v>
      </c>
      <c r="D74" s="1">
        <v>41274</v>
      </c>
      <c r="E74" s="2">
        <v>2519154000</v>
      </c>
      <c r="F74" s="2">
        <v>1620311000</v>
      </c>
      <c r="G74" s="2">
        <f>SUM(E74-F74)</f>
        <v>898843000</v>
      </c>
      <c r="H74" s="23">
        <f>1-(F74/E74)</f>
        <v>0.35680351419563872</v>
      </c>
      <c r="I74" s="2">
        <v>308456000</v>
      </c>
      <c r="J74" s="2">
        <v>78919000</v>
      </c>
      <c r="K74" t="s">
        <v>12</v>
      </c>
      <c r="L74" s="2">
        <f>SUM(I74:K74)</f>
        <v>387375000</v>
      </c>
      <c r="M74" s="2">
        <f>G74-L74</f>
        <v>511468000</v>
      </c>
      <c r="N74" s="22">
        <f>M74/E74</f>
        <v>0.20303165268975221</v>
      </c>
      <c r="O74" t="s">
        <v>59</v>
      </c>
      <c r="P74" t="s">
        <v>60</v>
      </c>
    </row>
    <row r="75" spans="1:16" x14ac:dyDescent="0.2">
      <c r="A75">
        <v>77</v>
      </c>
      <c r="B75" t="s">
        <v>58</v>
      </c>
      <c r="C75" t="s">
        <v>15</v>
      </c>
      <c r="D75" s="1">
        <v>41639</v>
      </c>
      <c r="E75" s="2">
        <v>2394270000</v>
      </c>
      <c r="F75" s="2">
        <v>1543799000</v>
      </c>
      <c r="G75" s="2">
        <f>SUM(E75-F75)</f>
        <v>850471000</v>
      </c>
      <c r="H75" s="23">
        <f>1-(F75/E75)</f>
        <v>0.35521098288831254</v>
      </c>
      <c r="I75" s="2">
        <v>158189000</v>
      </c>
      <c r="J75" s="2">
        <v>82246000</v>
      </c>
      <c r="K75" t="s">
        <v>12</v>
      </c>
      <c r="L75" s="2">
        <f>SUM(I75:K75)</f>
        <v>240435000</v>
      </c>
      <c r="M75" s="2">
        <f>G75-L75</f>
        <v>610036000</v>
      </c>
      <c r="N75" s="22">
        <f>M75/E75</f>
        <v>0.25478997773851736</v>
      </c>
      <c r="O75" t="s">
        <v>59</v>
      </c>
      <c r="P75" t="s">
        <v>60</v>
      </c>
    </row>
    <row r="76" spans="1:16" x14ac:dyDescent="0.2">
      <c r="A76">
        <v>78</v>
      </c>
      <c r="B76" t="s">
        <v>58</v>
      </c>
      <c r="C76" t="s">
        <v>16</v>
      </c>
      <c r="D76" s="1">
        <v>42004</v>
      </c>
      <c r="E76" s="2">
        <v>2445548000</v>
      </c>
      <c r="F76" s="2">
        <v>1674700000</v>
      </c>
      <c r="G76" s="2">
        <f>SUM(E76-F76)</f>
        <v>770848000</v>
      </c>
      <c r="H76" s="23">
        <f>1-(F76/E76)</f>
        <v>0.31520460853763654</v>
      </c>
      <c r="I76" s="2">
        <v>355135000</v>
      </c>
      <c r="J76" s="2">
        <v>88310000</v>
      </c>
      <c r="K76" t="s">
        <v>12</v>
      </c>
      <c r="L76" s="2">
        <f>SUM(I76:K76)</f>
        <v>443445000</v>
      </c>
      <c r="M76" s="2">
        <f>G76-L76</f>
        <v>327403000</v>
      </c>
      <c r="N76" s="22">
        <f>M76/E76</f>
        <v>0.13387715146053156</v>
      </c>
      <c r="O76" t="s">
        <v>59</v>
      </c>
      <c r="P76" t="s">
        <v>60</v>
      </c>
    </row>
    <row r="77" spans="1:16" x14ac:dyDescent="0.2">
      <c r="A77">
        <v>79</v>
      </c>
      <c r="B77" t="s">
        <v>58</v>
      </c>
      <c r="C77" t="s">
        <v>17</v>
      </c>
      <c r="D77" s="1">
        <v>42369</v>
      </c>
      <c r="E77" s="2">
        <v>3651335000</v>
      </c>
      <c r="F77" s="2">
        <v>2454463000</v>
      </c>
      <c r="G77" s="2">
        <f>SUM(E77-F77)</f>
        <v>1196872000</v>
      </c>
      <c r="H77" s="23">
        <f>1-(F77/E77)</f>
        <v>0.32779024658104505</v>
      </c>
      <c r="I77" s="2">
        <v>512274000</v>
      </c>
      <c r="J77" s="2">
        <v>102871000</v>
      </c>
      <c r="K77" t="s">
        <v>12</v>
      </c>
      <c r="L77" s="2">
        <f>SUM(I77:K77)</f>
        <v>615145000</v>
      </c>
      <c r="M77" s="2">
        <f>G77-L77</f>
        <v>581727000</v>
      </c>
      <c r="N77" s="22">
        <f>M77/E77</f>
        <v>0.15931898880820303</v>
      </c>
      <c r="O77" t="s">
        <v>59</v>
      </c>
      <c r="P77" t="s">
        <v>60</v>
      </c>
    </row>
    <row r="78" spans="1:16" x14ac:dyDescent="0.2">
      <c r="A78">
        <v>80</v>
      </c>
      <c r="B78" t="s">
        <v>61</v>
      </c>
      <c r="C78" t="s">
        <v>11</v>
      </c>
      <c r="D78" s="1">
        <v>41274</v>
      </c>
      <c r="E78" s="2">
        <v>4657000000</v>
      </c>
      <c r="F78" s="2">
        <v>2319000000</v>
      </c>
      <c r="G78" s="2">
        <f>SUM(E78-F78)</f>
        <v>2338000000</v>
      </c>
      <c r="H78" s="23">
        <f>1-(F78/E78)</f>
        <v>0.50203993987545625</v>
      </c>
      <c r="I78" s="2">
        <v>1542000000</v>
      </c>
      <c r="J78" t="s">
        <v>12</v>
      </c>
      <c r="K78" s="2">
        <v>264000000</v>
      </c>
      <c r="L78" s="2">
        <f>SUM(I78:K78)</f>
        <v>1806000000</v>
      </c>
      <c r="M78" s="2">
        <f>G78-L78</f>
        <v>532000000</v>
      </c>
      <c r="N78" s="22">
        <f>M78/E78</f>
        <v>0.11423663302555292</v>
      </c>
      <c r="O78" t="s">
        <v>13</v>
      </c>
      <c r="P78" t="s">
        <v>14</v>
      </c>
    </row>
    <row r="79" spans="1:16" x14ac:dyDescent="0.2">
      <c r="A79">
        <v>81</v>
      </c>
      <c r="B79" t="s">
        <v>61</v>
      </c>
      <c r="C79" t="s">
        <v>15</v>
      </c>
      <c r="D79" s="1">
        <v>41639</v>
      </c>
      <c r="E79" s="2">
        <v>5156000000</v>
      </c>
      <c r="F79" s="2">
        <v>2355000000</v>
      </c>
      <c r="G79" s="2">
        <f>SUM(E79-F79)</f>
        <v>2801000000</v>
      </c>
      <c r="H79" s="23">
        <f>1-(F79/E79)</f>
        <v>0.54325058184639263</v>
      </c>
      <c r="I79" s="2">
        <v>1693000000</v>
      </c>
      <c r="J79" t="s">
        <v>12</v>
      </c>
      <c r="K79" s="2">
        <v>270000000</v>
      </c>
      <c r="L79" s="2">
        <f>SUM(I79:K79)</f>
        <v>1963000000</v>
      </c>
      <c r="M79" s="2">
        <f>G79-L79</f>
        <v>838000000</v>
      </c>
      <c r="N79" s="22">
        <f>M79/E79</f>
        <v>0.16252909231962762</v>
      </c>
      <c r="O79" t="s">
        <v>13</v>
      </c>
      <c r="P79" t="s">
        <v>14</v>
      </c>
    </row>
    <row r="80" spans="1:16" x14ac:dyDescent="0.2">
      <c r="A80">
        <v>82</v>
      </c>
      <c r="B80" t="s">
        <v>61</v>
      </c>
      <c r="C80" t="s">
        <v>16</v>
      </c>
      <c r="D80" s="1">
        <v>42004</v>
      </c>
      <c r="E80" s="2">
        <v>5368000000</v>
      </c>
      <c r="F80" s="2">
        <v>2325000000</v>
      </c>
      <c r="G80" s="2">
        <f>SUM(E80-F80)</f>
        <v>3043000000</v>
      </c>
      <c r="H80" s="23">
        <f>1-(F80/E80)</f>
        <v>0.56687779433681074</v>
      </c>
      <c r="I80" s="2">
        <v>1817000000</v>
      </c>
      <c r="J80" t="s">
        <v>12</v>
      </c>
      <c r="K80" s="2">
        <v>294000000</v>
      </c>
      <c r="L80" s="2">
        <f>SUM(I80:K80)</f>
        <v>2111000000</v>
      </c>
      <c r="M80" s="2">
        <f>G80-L80</f>
        <v>932000000</v>
      </c>
      <c r="N80" s="22">
        <f>M80/E80</f>
        <v>0.1736214605067064</v>
      </c>
      <c r="O80" t="s">
        <v>13</v>
      </c>
      <c r="P80" t="s">
        <v>14</v>
      </c>
    </row>
    <row r="81" spans="1:16" x14ac:dyDescent="0.2">
      <c r="A81">
        <v>83</v>
      </c>
      <c r="B81" t="s">
        <v>61</v>
      </c>
      <c r="C81" t="s">
        <v>17</v>
      </c>
      <c r="D81" s="1">
        <v>42369</v>
      </c>
      <c r="E81" s="2">
        <v>5598000000</v>
      </c>
      <c r="F81" s="2">
        <v>1935000000</v>
      </c>
      <c r="G81" s="2">
        <f>SUM(E81-F81)</f>
        <v>3663000000</v>
      </c>
      <c r="H81" s="23">
        <f>1-(F81/E81)</f>
        <v>0.65434083601286175</v>
      </c>
      <c r="I81" s="2">
        <v>2013000000</v>
      </c>
      <c r="J81" t="s">
        <v>12</v>
      </c>
      <c r="K81" s="2">
        <v>320000000</v>
      </c>
      <c r="L81" s="2">
        <f>SUM(I81:K81)</f>
        <v>2333000000</v>
      </c>
      <c r="M81" s="2">
        <f>G81-L81</f>
        <v>1330000000</v>
      </c>
      <c r="N81" s="22">
        <f>M81/E81</f>
        <v>0.2375848517327617</v>
      </c>
      <c r="O81" t="s">
        <v>13</v>
      </c>
      <c r="P81" t="s">
        <v>14</v>
      </c>
    </row>
    <row r="82" spans="1:16" x14ac:dyDescent="0.2">
      <c r="A82">
        <v>84</v>
      </c>
      <c r="B82" t="s">
        <v>62</v>
      </c>
      <c r="C82" t="s">
        <v>11</v>
      </c>
      <c r="D82" s="1">
        <v>41274</v>
      </c>
      <c r="E82" s="2">
        <v>33315000000</v>
      </c>
      <c r="F82" s="2">
        <v>21618000000</v>
      </c>
      <c r="G82" s="2">
        <f>SUM(E82-F82)</f>
        <v>11697000000</v>
      </c>
      <c r="H82" s="23">
        <f>1-(F82/E82)</f>
        <v>0.35110310670868983</v>
      </c>
      <c r="I82" t="s">
        <v>12</v>
      </c>
      <c r="J82" t="s">
        <v>12</v>
      </c>
      <c r="K82" s="2">
        <v>8002000000</v>
      </c>
      <c r="L82" s="2">
        <f>SUM(I82:K82)</f>
        <v>8002000000</v>
      </c>
      <c r="M82" s="2">
        <f>G82-L82</f>
        <v>3695000000</v>
      </c>
      <c r="N82" s="22">
        <f>M82/E82</f>
        <v>0.11091100105057781</v>
      </c>
      <c r="O82" t="s">
        <v>47</v>
      </c>
      <c r="P82" t="s">
        <v>50</v>
      </c>
    </row>
    <row r="83" spans="1:16" x14ac:dyDescent="0.2">
      <c r="A83">
        <v>85</v>
      </c>
      <c r="B83" t="s">
        <v>62</v>
      </c>
      <c r="C83" t="s">
        <v>15</v>
      </c>
      <c r="D83" s="1">
        <v>41639</v>
      </c>
      <c r="E83" s="2">
        <v>34507000000</v>
      </c>
      <c r="F83" s="2">
        <v>19828000000</v>
      </c>
      <c r="G83" s="2">
        <f>SUM(E83-F83)</f>
        <v>14679000000</v>
      </c>
      <c r="H83" s="23">
        <f>1-(F83/E83)</f>
        <v>0.42539194945952996</v>
      </c>
      <c r="I83" s="2">
        <v>1278000000</v>
      </c>
      <c r="J83" t="s">
        <v>12</v>
      </c>
      <c r="K83" s="2">
        <v>8389000000</v>
      </c>
      <c r="L83" s="2">
        <f>SUM(I83:K83)</f>
        <v>9667000000</v>
      </c>
      <c r="M83" s="2">
        <f>G83-L83</f>
        <v>5012000000</v>
      </c>
      <c r="N83" s="22">
        <f>M83/E83</f>
        <v>0.1452458921378271</v>
      </c>
      <c r="O83" t="s">
        <v>47</v>
      </c>
      <c r="P83" t="s">
        <v>50</v>
      </c>
    </row>
    <row r="84" spans="1:16" x14ac:dyDescent="0.2">
      <c r="A84">
        <v>86</v>
      </c>
      <c r="B84" t="s">
        <v>62</v>
      </c>
      <c r="C84" t="s">
        <v>16</v>
      </c>
      <c r="D84" s="1">
        <v>42004</v>
      </c>
      <c r="E84" s="2">
        <v>35239000000</v>
      </c>
      <c r="F84" s="2">
        <v>21193000000</v>
      </c>
      <c r="G84" s="2">
        <f>SUM(E84-F84)</f>
        <v>14046000000</v>
      </c>
      <c r="H84" s="23">
        <f>1-(F84/E84)</f>
        <v>0.3985924685717529</v>
      </c>
      <c r="I84" s="2">
        <v>919000000</v>
      </c>
      <c r="J84" t="s">
        <v>12</v>
      </c>
      <c r="K84" s="2">
        <v>8476000000</v>
      </c>
      <c r="L84" s="2">
        <f>SUM(I84:K84)</f>
        <v>9395000000</v>
      </c>
      <c r="M84" s="2">
        <f>G84-L84</f>
        <v>4651000000</v>
      </c>
      <c r="N84" s="22">
        <f>M84/E84</f>
        <v>0.13198444904792986</v>
      </c>
      <c r="O84" t="s">
        <v>47</v>
      </c>
      <c r="P84" t="s">
        <v>50</v>
      </c>
    </row>
    <row r="85" spans="1:16" x14ac:dyDescent="0.2">
      <c r="A85">
        <v>87</v>
      </c>
      <c r="B85" t="s">
        <v>62</v>
      </c>
      <c r="C85" t="s">
        <v>17</v>
      </c>
      <c r="D85" s="1">
        <v>42369</v>
      </c>
      <c r="E85" s="2">
        <v>35653000000</v>
      </c>
      <c r="F85" s="2">
        <v>22837000000</v>
      </c>
      <c r="G85" s="2">
        <f>SUM(E85-F85)</f>
        <v>12816000000</v>
      </c>
      <c r="H85" s="23">
        <f>1-(F85/E85)</f>
        <v>0.35946484166830284</v>
      </c>
      <c r="I85" s="2">
        <v>761000000</v>
      </c>
      <c r="J85" t="s">
        <v>12</v>
      </c>
      <c r="K85" s="2">
        <v>8445000000</v>
      </c>
      <c r="L85" s="2">
        <f>SUM(I85:K85)</f>
        <v>9206000000</v>
      </c>
      <c r="M85" s="2">
        <f>G85-L85</f>
        <v>3610000000</v>
      </c>
      <c r="N85" s="22">
        <f>M85/E85</f>
        <v>0.10125375143746669</v>
      </c>
      <c r="O85" t="s">
        <v>47</v>
      </c>
      <c r="P85" t="s">
        <v>50</v>
      </c>
    </row>
    <row r="86" spans="1:16" x14ac:dyDescent="0.2">
      <c r="A86">
        <v>88</v>
      </c>
      <c r="B86" t="s">
        <v>63</v>
      </c>
      <c r="C86" t="s">
        <v>11</v>
      </c>
      <c r="D86" s="1">
        <v>41639</v>
      </c>
      <c r="E86" s="2">
        <v>2069600000</v>
      </c>
      <c r="F86" s="2">
        <v>1208100000</v>
      </c>
      <c r="G86" s="2">
        <f>SUM(E86-F86)</f>
        <v>861500000</v>
      </c>
      <c r="H86" s="23">
        <f>1-(F86/E86)</f>
        <v>0.41626401236954003</v>
      </c>
      <c r="I86" s="2">
        <v>483100000</v>
      </c>
      <c r="J86" t="s">
        <v>12</v>
      </c>
      <c r="K86" t="s">
        <v>12</v>
      </c>
      <c r="L86" s="2">
        <f>SUM(I86:K86)</f>
        <v>483100000</v>
      </c>
      <c r="M86" s="2">
        <f>G86-L86</f>
        <v>378400000</v>
      </c>
      <c r="N86" s="22">
        <f>M86/E86</f>
        <v>0.1828372632392733</v>
      </c>
      <c r="O86" t="s">
        <v>13</v>
      </c>
      <c r="P86" t="s">
        <v>64</v>
      </c>
    </row>
    <row r="87" spans="1:16" x14ac:dyDescent="0.2">
      <c r="A87">
        <v>89</v>
      </c>
      <c r="B87" t="s">
        <v>63</v>
      </c>
      <c r="C87" t="s">
        <v>15</v>
      </c>
      <c r="D87" s="1">
        <v>42004</v>
      </c>
      <c r="E87" s="2">
        <v>2118300000</v>
      </c>
      <c r="F87" s="2">
        <v>1264600000</v>
      </c>
      <c r="G87" s="2">
        <f>SUM(E87-F87)</f>
        <v>853700000</v>
      </c>
      <c r="H87" s="23">
        <f>1-(F87/E87)</f>
        <v>0.40301184912429777</v>
      </c>
      <c r="I87" s="2">
        <v>527400000</v>
      </c>
      <c r="J87" t="s">
        <v>12</v>
      </c>
      <c r="K87" t="s">
        <v>12</v>
      </c>
      <c r="L87" s="2">
        <f>SUM(I87:K87)</f>
        <v>527400000</v>
      </c>
      <c r="M87" s="2">
        <f>G87-L87</f>
        <v>326300000</v>
      </c>
      <c r="N87" s="22">
        <f>M87/E87</f>
        <v>0.15403861587121748</v>
      </c>
      <c r="O87" t="s">
        <v>13</v>
      </c>
      <c r="P87" t="s">
        <v>64</v>
      </c>
    </row>
    <row r="88" spans="1:16" x14ac:dyDescent="0.2">
      <c r="A88">
        <v>90</v>
      </c>
      <c r="B88" t="s">
        <v>63</v>
      </c>
      <c r="C88" t="s">
        <v>16</v>
      </c>
      <c r="D88" s="1">
        <v>42369</v>
      </c>
      <c r="E88" s="2">
        <v>2068100000</v>
      </c>
      <c r="F88" s="2">
        <v>1199000000</v>
      </c>
      <c r="G88" s="2">
        <f>SUM(E88-F88)</f>
        <v>869100000</v>
      </c>
      <c r="H88" s="23">
        <f>1-(F88/E88)</f>
        <v>0.42024080073497416</v>
      </c>
      <c r="I88" s="2">
        <v>510500000</v>
      </c>
      <c r="J88" t="s">
        <v>12</v>
      </c>
      <c r="K88" t="s">
        <v>12</v>
      </c>
      <c r="L88" s="2">
        <f>SUM(I88:K88)</f>
        <v>510500000</v>
      </c>
      <c r="M88" s="2">
        <f>G88-L88</f>
        <v>358600000</v>
      </c>
      <c r="N88" s="22">
        <f>M88/E88</f>
        <v>0.17339587060587011</v>
      </c>
      <c r="O88" t="s">
        <v>13</v>
      </c>
      <c r="P88" t="s">
        <v>64</v>
      </c>
    </row>
    <row r="89" spans="1:16" x14ac:dyDescent="0.2">
      <c r="A89">
        <v>91</v>
      </c>
      <c r="B89" t="s">
        <v>63</v>
      </c>
      <c r="C89" t="s">
        <v>17</v>
      </c>
      <c r="D89" s="1">
        <v>42735</v>
      </c>
      <c r="E89" s="2">
        <v>2238000000</v>
      </c>
      <c r="F89" s="2">
        <v>1252700000</v>
      </c>
      <c r="G89" s="2">
        <f>SUM(E89-F89)</f>
        <v>985300000</v>
      </c>
      <c r="H89" s="23">
        <f>1-(F89/E89)</f>
        <v>0.4402591599642538</v>
      </c>
      <c r="I89" s="2">
        <v>559800000</v>
      </c>
      <c r="J89" t="s">
        <v>12</v>
      </c>
      <c r="K89" t="s">
        <v>12</v>
      </c>
      <c r="L89" s="2">
        <f>SUM(I89:K89)</f>
        <v>559800000</v>
      </c>
      <c r="M89" s="2">
        <f>G89-L89</f>
        <v>425500000</v>
      </c>
      <c r="N89" s="22">
        <f>M89/E89</f>
        <v>0.19012511170688115</v>
      </c>
      <c r="O89" t="s">
        <v>13</v>
      </c>
      <c r="P89" t="s">
        <v>64</v>
      </c>
    </row>
    <row r="90" spans="1:16" x14ac:dyDescent="0.2">
      <c r="A90">
        <v>92</v>
      </c>
      <c r="B90" t="s">
        <v>65</v>
      </c>
      <c r="C90" t="s">
        <v>11</v>
      </c>
      <c r="D90" s="1">
        <v>41639</v>
      </c>
      <c r="E90" s="2">
        <v>1551346000</v>
      </c>
      <c r="F90" s="2">
        <v>177556000</v>
      </c>
      <c r="G90" s="2">
        <f>SUM(E90-F90)</f>
        <v>1373790000</v>
      </c>
      <c r="H90" s="23">
        <f>1-(F90/E90)</f>
        <v>0.88554713132982588</v>
      </c>
      <c r="I90" s="2">
        <v>493726000</v>
      </c>
      <c r="J90" s="2">
        <v>317093000</v>
      </c>
      <c r="K90" s="2">
        <v>417000</v>
      </c>
      <c r="L90" s="2">
        <f>SUM(I90:K90)</f>
        <v>811236000</v>
      </c>
      <c r="M90" s="2">
        <f>G90-L90</f>
        <v>562554000</v>
      </c>
      <c r="N90" s="22">
        <f>M90/E90</f>
        <v>0.36262316723670929</v>
      </c>
      <c r="O90" t="s">
        <v>25</v>
      </c>
      <c r="P90" t="s">
        <v>66</v>
      </c>
    </row>
    <row r="91" spans="1:16" x14ac:dyDescent="0.2">
      <c r="A91">
        <v>93</v>
      </c>
      <c r="B91" t="s">
        <v>65</v>
      </c>
      <c r="C91" t="s">
        <v>15</v>
      </c>
      <c r="D91" s="1">
        <v>42004</v>
      </c>
      <c r="E91" s="2">
        <v>2234000000</v>
      </c>
      <c r="F91" s="2">
        <v>174000000</v>
      </c>
      <c r="G91" s="2">
        <f>SUM(E91-F91)</f>
        <v>2060000000</v>
      </c>
      <c r="H91" s="23">
        <f>1-(F91/E91)</f>
        <v>0.92211280214861235</v>
      </c>
      <c r="I91" s="2">
        <v>650000000</v>
      </c>
      <c r="J91" s="2">
        <v>514000000</v>
      </c>
      <c r="K91" t="s">
        <v>12</v>
      </c>
      <c r="L91" s="2">
        <f>SUM(I91:K91)</f>
        <v>1164000000</v>
      </c>
      <c r="M91" s="2">
        <f>G91-L91</f>
        <v>896000000</v>
      </c>
      <c r="N91" s="22">
        <f>M91/E91</f>
        <v>0.40107430617726053</v>
      </c>
      <c r="O91" t="s">
        <v>25</v>
      </c>
      <c r="P91" t="s">
        <v>66</v>
      </c>
    </row>
    <row r="92" spans="1:16" x14ac:dyDescent="0.2">
      <c r="A92">
        <v>94</v>
      </c>
      <c r="B92" t="s">
        <v>65</v>
      </c>
      <c r="C92" t="s">
        <v>16</v>
      </c>
      <c r="D92" s="1">
        <v>42369</v>
      </c>
      <c r="E92" s="2">
        <v>2604000000</v>
      </c>
      <c r="F92" s="2">
        <v>233000000</v>
      </c>
      <c r="G92" s="2">
        <f>SUM(E92-F92)</f>
        <v>2371000000</v>
      </c>
      <c r="H92" s="23">
        <f>1-(F92/E92)</f>
        <v>0.91052227342549918</v>
      </c>
      <c r="I92" s="2">
        <v>927000000</v>
      </c>
      <c r="J92" s="2">
        <v>709000000</v>
      </c>
      <c r="K92" s="2">
        <v>117000000</v>
      </c>
      <c r="L92" s="2">
        <f>SUM(I92:K92)</f>
        <v>1753000000</v>
      </c>
      <c r="M92" s="2">
        <f>G92-L92</f>
        <v>618000000</v>
      </c>
      <c r="N92" s="22">
        <f>M92/E92</f>
        <v>0.23732718894009217</v>
      </c>
      <c r="O92" t="s">
        <v>25</v>
      </c>
      <c r="P92" t="s">
        <v>66</v>
      </c>
    </row>
    <row r="93" spans="1:16" x14ac:dyDescent="0.2">
      <c r="A93">
        <v>95</v>
      </c>
      <c r="B93" t="s">
        <v>65</v>
      </c>
      <c r="C93" t="s">
        <v>17</v>
      </c>
      <c r="D93" s="1">
        <v>42735</v>
      </c>
      <c r="E93" s="2">
        <v>3084000000</v>
      </c>
      <c r="F93" s="2">
        <v>258000000</v>
      </c>
      <c r="G93" s="2">
        <f>SUM(E93-F93)</f>
        <v>2826000000</v>
      </c>
      <c r="H93" s="23">
        <f>1-(F93/E93)</f>
        <v>0.91634241245136183</v>
      </c>
      <c r="I93" s="2">
        <v>990000000</v>
      </c>
      <c r="J93" s="2">
        <v>757000000</v>
      </c>
      <c r="K93" s="2">
        <v>322000000</v>
      </c>
      <c r="L93" s="2">
        <f>SUM(I93:K93)</f>
        <v>2069000000</v>
      </c>
      <c r="M93" s="2">
        <f>G93-L93</f>
        <v>757000000</v>
      </c>
      <c r="N93" s="22">
        <f>M93/E93</f>
        <v>0.2454604409857328</v>
      </c>
      <c r="O93" t="s">
        <v>25</v>
      </c>
      <c r="P93" t="s">
        <v>66</v>
      </c>
    </row>
    <row r="94" spans="1:16" x14ac:dyDescent="0.2">
      <c r="A94">
        <v>96</v>
      </c>
      <c r="B94" t="s">
        <v>67</v>
      </c>
      <c r="C94" t="s">
        <v>11</v>
      </c>
      <c r="D94" s="1">
        <v>41574</v>
      </c>
      <c r="E94" s="2">
        <v>7509000000</v>
      </c>
      <c r="F94" s="2">
        <v>4518000000</v>
      </c>
      <c r="G94" s="2">
        <f>SUM(E94-F94)</f>
        <v>2991000000</v>
      </c>
      <c r="H94" s="23">
        <f>1-(F94/E94)</f>
        <v>0.39832201358369956</v>
      </c>
      <c r="I94" s="2">
        <v>898000000</v>
      </c>
      <c r="J94" s="2">
        <v>1320000000</v>
      </c>
      <c r="K94" t="s">
        <v>12</v>
      </c>
      <c r="L94" s="2">
        <f>SUM(I94:K94)</f>
        <v>2218000000</v>
      </c>
      <c r="M94" s="2">
        <f>G94-L94</f>
        <v>773000000</v>
      </c>
      <c r="N94" s="22">
        <f>M94/E94</f>
        <v>0.10294313490478094</v>
      </c>
      <c r="O94" t="s">
        <v>22</v>
      </c>
      <c r="P94" t="s">
        <v>68</v>
      </c>
    </row>
    <row r="95" spans="1:16" x14ac:dyDescent="0.2">
      <c r="A95">
        <v>97</v>
      </c>
      <c r="B95" t="s">
        <v>67</v>
      </c>
      <c r="C95" t="s">
        <v>15</v>
      </c>
      <c r="D95" s="1">
        <v>41938</v>
      </c>
      <c r="E95" s="2">
        <v>9072000000</v>
      </c>
      <c r="F95" s="2">
        <v>5229000000</v>
      </c>
      <c r="G95" s="2">
        <f>SUM(E95-F95)</f>
        <v>3843000000</v>
      </c>
      <c r="H95" s="23">
        <f>1-(F95/E95)</f>
        <v>0.42361111111111116</v>
      </c>
      <c r="I95" s="2">
        <v>895000000</v>
      </c>
      <c r="J95" s="2">
        <v>1428000000</v>
      </c>
      <c r="K95" t="s">
        <v>12</v>
      </c>
      <c r="L95" s="2">
        <f>SUM(I95:K95)</f>
        <v>2323000000</v>
      </c>
      <c r="M95" s="2">
        <f>G95-L95</f>
        <v>1520000000</v>
      </c>
      <c r="N95" s="22">
        <f>M95/E95</f>
        <v>0.16754850088183421</v>
      </c>
      <c r="O95" t="s">
        <v>22</v>
      </c>
      <c r="P95" t="s">
        <v>68</v>
      </c>
    </row>
    <row r="96" spans="1:16" x14ac:dyDescent="0.2">
      <c r="A96">
        <v>98</v>
      </c>
      <c r="B96" t="s">
        <v>67</v>
      </c>
      <c r="C96" t="s">
        <v>16</v>
      </c>
      <c r="D96" s="1">
        <v>42302</v>
      </c>
      <c r="E96" s="2">
        <v>9659000000</v>
      </c>
      <c r="F96" s="2">
        <v>5707000000</v>
      </c>
      <c r="G96" s="2">
        <f>SUM(E96-F96)</f>
        <v>3952000000</v>
      </c>
      <c r="H96" s="23">
        <f>1-(F96/E96)</f>
        <v>0.40915208613728127</v>
      </c>
      <c r="I96" s="2">
        <v>808000000</v>
      </c>
      <c r="J96" s="2">
        <v>1451000000</v>
      </c>
      <c r="K96" t="s">
        <v>12</v>
      </c>
      <c r="L96" s="2">
        <f>SUM(I96:K96)</f>
        <v>2259000000</v>
      </c>
      <c r="M96" s="2">
        <f>G96-L96</f>
        <v>1693000000</v>
      </c>
      <c r="N96" s="22">
        <f>M96/E96</f>
        <v>0.17527694378300032</v>
      </c>
      <c r="O96" t="s">
        <v>22</v>
      </c>
      <c r="P96" t="s">
        <v>68</v>
      </c>
    </row>
    <row r="97" spans="1:16" x14ac:dyDescent="0.2">
      <c r="A97">
        <v>99</v>
      </c>
      <c r="B97" t="s">
        <v>67</v>
      </c>
      <c r="C97" t="s">
        <v>17</v>
      </c>
      <c r="D97" s="1">
        <v>42673</v>
      </c>
      <c r="E97" s="2">
        <v>10825000000</v>
      </c>
      <c r="F97" s="2">
        <v>6314000000</v>
      </c>
      <c r="G97" s="2">
        <f>SUM(E97-F97)</f>
        <v>4511000000</v>
      </c>
      <c r="H97" s="23">
        <f>1-(F97/E97)</f>
        <v>0.41672055427251731</v>
      </c>
      <c r="I97" s="2">
        <v>819000000</v>
      </c>
      <c r="J97" s="2">
        <v>1540000000</v>
      </c>
      <c r="K97" t="s">
        <v>12</v>
      </c>
      <c r="L97" s="2">
        <f>SUM(I97:K97)</f>
        <v>2359000000</v>
      </c>
      <c r="M97" s="2">
        <f>G97-L97</f>
        <v>2152000000</v>
      </c>
      <c r="N97" s="22">
        <f>M97/E97</f>
        <v>0.19879907621247114</v>
      </c>
      <c r="O97" t="s">
        <v>22</v>
      </c>
      <c r="P97" t="s">
        <v>68</v>
      </c>
    </row>
    <row r="98" spans="1:16" x14ac:dyDescent="0.2">
      <c r="A98">
        <v>100</v>
      </c>
      <c r="B98" t="s">
        <v>69</v>
      </c>
      <c r="C98" t="s">
        <v>11</v>
      </c>
      <c r="D98" s="1">
        <v>41274</v>
      </c>
      <c r="E98" s="2">
        <v>3334213000</v>
      </c>
      <c r="F98" s="2">
        <v>2154132000</v>
      </c>
      <c r="G98" s="2">
        <f>SUM(E98-F98)</f>
        <v>1180081000</v>
      </c>
      <c r="H98" s="23">
        <f>1-(F98/E98)</f>
        <v>0.35393089763611385</v>
      </c>
      <c r="I98" s="2">
        <v>380532000</v>
      </c>
      <c r="J98" t="s">
        <v>12</v>
      </c>
      <c r="K98" s="2">
        <v>53677000</v>
      </c>
      <c r="L98" s="2">
        <f>SUM(I98:K98)</f>
        <v>434209000</v>
      </c>
      <c r="M98" s="2">
        <f>G98-L98</f>
        <v>745872000</v>
      </c>
      <c r="N98" s="22">
        <f>M98/E98</f>
        <v>0.22370256489312471</v>
      </c>
      <c r="O98" t="s">
        <v>13</v>
      </c>
      <c r="P98" t="s">
        <v>70</v>
      </c>
    </row>
    <row r="99" spans="1:16" x14ac:dyDescent="0.2">
      <c r="A99">
        <v>101</v>
      </c>
      <c r="B99" t="s">
        <v>69</v>
      </c>
      <c r="C99" t="s">
        <v>15</v>
      </c>
      <c r="D99" s="1">
        <v>41639</v>
      </c>
      <c r="E99" s="2">
        <v>3594136000</v>
      </c>
      <c r="F99" s="2">
        <v>2323642000</v>
      </c>
      <c r="G99" s="2">
        <f>SUM(E99-F99)</f>
        <v>1270494000</v>
      </c>
      <c r="H99" s="23">
        <f>1-(F99/E99)</f>
        <v>0.35349079723193555</v>
      </c>
      <c r="I99" s="2">
        <v>398177000</v>
      </c>
      <c r="J99" t="s">
        <v>12</v>
      </c>
      <c r="K99" s="2">
        <v>57238000</v>
      </c>
      <c r="L99" s="2">
        <f>SUM(I99:K99)</f>
        <v>455415000</v>
      </c>
      <c r="M99" s="2">
        <f>G99-L99</f>
        <v>815079000</v>
      </c>
      <c r="N99" s="22">
        <f>M99/E99</f>
        <v>0.22678023313530707</v>
      </c>
      <c r="O99" t="s">
        <v>13</v>
      </c>
      <c r="P99" t="s">
        <v>70</v>
      </c>
    </row>
    <row r="100" spans="1:16" x14ac:dyDescent="0.2">
      <c r="A100">
        <v>102</v>
      </c>
      <c r="B100" t="s">
        <v>69</v>
      </c>
      <c r="C100" t="s">
        <v>16</v>
      </c>
      <c r="D100" s="1">
        <v>42004</v>
      </c>
      <c r="E100" s="2">
        <v>4021964000</v>
      </c>
      <c r="F100" s="2">
        <v>2597017000</v>
      </c>
      <c r="G100" s="2">
        <f>SUM(E100-F100)</f>
        <v>1424947000</v>
      </c>
      <c r="H100" s="23">
        <f>1-(F100/E100)</f>
        <v>0.35429133627252751</v>
      </c>
      <c r="I100" s="2">
        <v>462637000</v>
      </c>
      <c r="J100" t="s">
        <v>12</v>
      </c>
      <c r="K100" s="2">
        <v>63724000</v>
      </c>
      <c r="L100" s="2">
        <f>SUM(I100:K100)</f>
        <v>526361000</v>
      </c>
      <c r="M100" s="2">
        <f>G100-L100</f>
        <v>898586000</v>
      </c>
      <c r="N100" s="22">
        <f>M100/E100</f>
        <v>0.22341970241404449</v>
      </c>
      <c r="O100" t="s">
        <v>13</v>
      </c>
      <c r="P100" t="s">
        <v>70</v>
      </c>
    </row>
    <row r="101" spans="1:16" x14ac:dyDescent="0.2">
      <c r="A101">
        <v>103</v>
      </c>
      <c r="B101" t="s">
        <v>69</v>
      </c>
      <c r="C101" t="s">
        <v>17</v>
      </c>
      <c r="D101" s="1">
        <v>42369</v>
      </c>
      <c r="E101" s="2">
        <v>3974295000</v>
      </c>
      <c r="F101" s="2">
        <v>2549280000</v>
      </c>
      <c r="G101" s="2">
        <f>SUM(E101-F101)</f>
        <v>1425015000</v>
      </c>
      <c r="H101" s="23">
        <f>1-(F101/E101)</f>
        <v>0.35855793291640403</v>
      </c>
      <c r="I101" s="2">
        <v>448592000</v>
      </c>
      <c r="J101" t="s">
        <v>12</v>
      </c>
      <c r="K101" s="2">
        <v>68707000</v>
      </c>
      <c r="L101" s="2">
        <f>SUM(I101:K101)</f>
        <v>517299000</v>
      </c>
      <c r="M101" s="2">
        <f>G101-L101</f>
        <v>907716000</v>
      </c>
      <c r="N101" s="22">
        <f>M101/E101</f>
        <v>0.22839673451517817</v>
      </c>
      <c r="O101" t="s">
        <v>13</v>
      </c>
      <c r="P101" t="s">
        <v>70</v>
      </c>
    </row>
    <row r="102" spans="1:16" x14ac:dyDescent="0.2">
      <c r="A102">
        <v>108</v>
      </c>
      <c r="B102" t="s">
        <v>71</v>
      </c>
      <c r="C102" t="s">
        <v>11</v>
      </c>
      <c r="D102" s="1">
        <v>41639</v>
      </c>
      <c r="E102" s="2">
        <v>18676000000</v>
      </c>
      <c r="F102" s="2">
        <v>3346000000</v>
      </c>
      <c r="G102" s="2">
        <f>SUM(E102-F102)</f>
        <v>15330000000</v>
      </c>
      <c r="H102" s="23">
        <f>1-(F102/E102)</f>
        <v>0.82083958020989511</v>
      </c>
      <c r="I102" s="2">
        <v>5380000000</v>
      </c>
      <c r="J102" s="2">
        <v>4083000000</v>
      </c>
      <c r="K102" t="s">
        <v>12</v>
      </c>
      <c r="L102" s="2">
        <f>SUM(I102:K102)</f>
        <v>9463000000</v>
      </c>
      <c r="M102" s="2">
        <f>G102-L102</f>
        <v>5867000000</v>
      </c>
      <c r="N102" s="22">
        <f>M102/E102</f>
        <v>0.3141464981794817</v>
      </c>
      <c r="O102" t="s">
        <v>25</v>
      </c>
      <c r="P102" t="s">
        <v>66</v>
      </c>
    </row>
    <row r="103" spans="1:16" x14ac:dyDescent="0.2">
      <c r="A103">
        <v>109</v>
      </c>
      <c r="B103" t="s">
        <v>71</v>
      </c>
      <c r="C103" t="s">
        <v>15</v>
      </c>
      <c r="D103" s="1">
        <v>42004</v>
      </c>
      <c r="E103" s="2">
        <v>20063000000</v>
      </c>
      <c r="F103" s="2">
        <v>4422000000</v>
      </c>
      <c r="G103" s="2">
        <f>SUM(E103-F103)</f>
        <v>15641000000</v>
      </c>
      <c r="H103" s="23">
        <f>1-(F103/E103)</f>
        <v>0.77959427802422376</v>
      </c>
      <c r="I103" s="2">
        <v>5153000000</v>
      </c>
      <c r="J103" s="2">
        <v>4297000000</v>
      </c>
      <c r="K103" t="s">
        <v>12</v>
      </c>
      <c r="L103" s="2">
        <f>SUM(I103:K103)</f>
        <v>9450000000</v>
      </c>
      <c r="M103" s="2">
        <f>G103-L103</f>
        <v>6191000000</v>
      </c>
      <c r="N103" s="22">
        <f>M103/E103</f>
        <v>0.30857797936500025</v>
      </c>
      <c r="O103" t="s">
        <v>25</v>
      </c>
      <c r="P103" t="s">
        <v>66</v>
      </c>
    </row>
    <row r="104" spans="1:16" x14ac:dyDescent="0.2">
      <c r="A104">
        <v>110</v>
      </c>
      <c r="B104" t="s">
        <v>71</v>
      </c>
      <c r="C104" t="s">
        <v>16</v>
      </c>
      <c r="D104" s="1">
        <v>42369</v>
      </c>
      <c r="E104" s="2">
        <v>21662000000</v>
      </c>
      <c r="F104" s="2">
        <v>4227000000</v>
      </c>
      <c r="G104" s="2">
        <f>SUM(E104-F104)</f>
        <v>17435000000</v>
      </c>
      <c r="H104" s="23">
        <f>1-(F104/E104)</f>
        <v>0.80486566337364973</v>
      </c>
      <c r="I104" s="2">
        <v>4895000000</v>
      </c>
      <c r="J104" s="2">
        <v>4070000000</v>
      </c>
      <c r="K104" t="s">
        <v>12</v>
      </c>
      <c r="L104" s="2">
        <f>SUM(I104:K104)</f>
        <v>8965000000</v>
      </c>
      <c r="M104" s="2">
        <f>G104-L104</f>
        <v>8470000000</v>
      </c>
      <c r="N104" s="22">
        <f>M104/E104</f>
        <v>0.39100729387868155</v>
      </c>
      <c r="O104" t="s">
        <v>25</v>
      </c>
      <c r="P104" t="s">
        <v>66</v>
      </c>
    </row>
    <row r="105" spans="1:16" x14ac:dyDescent="0.2">
      <c r="A105">
        <v>111</v>
      </c>
      <c r="B105" t="s">
        <v>71</v>
      </c>
      <c r="C105" t="s">
        <v>17</v>
      </c>
      <c r="D105" s="1">
        <v>42735</v>
      </c>
      <c r="E105" s="2">
        <v>22991000000</v>
      </c>
      <c r="F105" s="2">
        <v>4162000000</v>
      </c>
      <c r="G105" s="2">
        <f>SUM(E105-F105)</f>
        <v>18829000000</v>
      </c>
      <c r="H105" s="23">
        <f>1-(F105/E105)</f>
        <v>0.81897264146840065</v>
      </c>
      <c r="I105" s="2">
        <v>5195000000</v>
      </c>
      <c r="J105" s="2">
        <v>3840000000</v>
      </c>
      <c r="K105" t="s">
        <v>12</v>
      </c>
      <c r="L105" s="2">
        <f>SUM(I105:K105)</f>
        <v>9035000000</v>
      </c>
      <c r="M105" s="2">
        <f>G105-L105</f>
        <v>9794000000</v>
      </c>
      <c r="N105" s="22">
        <f>M105/E105</f>
        <v>0.4259927797833935</v>
      </c>
      <c r="O105" t="s">
        <v>25</v>
      </c>
      <c r="P105" t="s">
        <v>66</v>
      </c>
    </row>
    <row r="106" spans="1:16" x14ac:dyDescent="0.2">
      <c r="A106">
        <v>112</v>
      </c>
      <c r="B106" t="s">
        <v>72</v>
      </c>
      <c r="C106" t="s">
        <v>11</v>
      </c>
      <c r="D106" s="1">
        <v>41274</v>
      </c>
      <c r="E106" s="2">
        <v>10259000000</v>
      </c>
      <c r="F106" s="2">
        <v>1899000000</v>
      </c>
      <c r="G106" s="2">
        <f>SUM(E106-F106)</f>
        <v>8360000000</v>
      </c>
      <c r="H106" s="23">
        <f>1-(F106/E106)</f>
        <v>0.8148942392046008</v>
      </c>
      <c r="I106" s="2">
        <v>3927000000</v>
      </c>
      <c r="J106" t="s">
        <v>12</v>
      </c>
      <c r="K106" s="2">
        <v>2877000000</v>
      </c>
      <c r="L106" s="2">
        <f>SUM(I106:K106)</f>
        <v>6804000000</v>
      </c>
      <c r="M106" s="2">
        <f>G106-L106</f>
        <v>1556000000</v>
      </c>
      <c r="N106" s="22">
        <f>M106/E106</f>
        <v>0.15167170289501899</v>
      </c>
      <c r="O106" t="s">
        <v>47</v>
      </c>
      <c r="P106" t="s">
        <v>73</v>
      </c>
    </row>
    <row r="107" spans="1:16" x14ac:dyDescent="0.2">
      <c r="A107">
        <v>113</v>
      </c>
      <c r="B107" t="s">
        <v>72</v>
      </c>
      <c r="C107" t="s">
        <v>15</v>
      </c>
      <c r="D107" s="1">
        <v>41639</v>
      </c>
      <c r="E107" s="2">
        <v>11230000000</v>
      </c>
      <c r="F107" s="2">
        <v>1954000000</v>
      </c>
      <c r="G107" s="2">
        <f>SUM(E107-F107)</f>
        <v>9276000000</v>
      </c>
      <c r="H107" s="23">
        <f>1-(F107/E107)</f>
        <v>0.8260017809439002</v>
      </c>
      <c r="I107" s="2">
        <v>3862000000</v>
      </c>
      <c r="J107" t="s">
        <v>12</v>
      </c>
      <c r="K107" s="2">
        <v>3132000000</v>
      </c>
      <c r="L107" s="2">
        <f>SUM(I107:K107)</f>
        <v>6994000000</v>
      </c>
      <c r="M107" s="2">
        <f>G107-L107</f>
        <v>2282000000</v>
      </c>
      <c r="N107" s="22">
        <f>M107/E107</f>
        <v>0.20320569902048086</v>
      </c>
      <c r="O107" t="s">
        <v>47</v>
      </c>
      <c r="P107" t="s">
        <v>73</v>
      </c>
    </row>
    <row r="108" spans="1:16" x14ac:dyDescent="0.2">
      <c r="A108">
        <v>114</v>
      </c>
      <c r="B108" t="s">
        <v>72</v>
      </c>
      <c r="C108" t="s">
        <v>16</v>
      </c>
      <c r="D108" s="1">
        <v>42004</v>
      </c>
      <c r="E108" s="2">
        <v>12296000000</v>
      </c>
      <c r="F108" s="2">
        <v>1982000000</v>
      </c>
      <c r="G108" s="2">
        <f>SUM(E108-F108)</f>
        <v>10314000000</v>
      </c>
      <c r="H108" s="23">
        <f>1-(F108/E108)</f>
        <v>0.83880936890045543</v>
      </c>
      <c r="I108" s="2">
        <v>3808000000</v>
      </c>
      <c r="J108" t="s">
        <v>12</v>
      </c>
      <c r="K108" s="2">
        <v>3603000000</v>
      </c>
      <c r="L108" s="2">
        <f>SUM(I108:K108)</f>
        <v>7411000000</v>
      </c>
      <c r="M108" s="2">
        <f>G108-L108</f>
        <v>2903000000</v>
      </c>
      <c r="N108" s="22">
        <f>M108/E108</f>
        <v>0.23609303838646714</v>
      </c>
      <c r="O108" t="s">
        <v>47</v>
      </c>
      <c r="P108" t="s">
        <v>73</v>
      </c>
    </row>
    <row r="109" spans="1:16" x14ac:dyDescent="0.2">
      <c r="A109">
        <v>115</v>
      </c>
      <c r="B109" t="s">
        <v>72</v>
      </c>
      <c r="C109" t="s">
        <v>17</v>
      </c>
      <c r="D109" s="1">
        <v>42369</v>
      </c>
      <c r="E109" s="2">
        <v>12200000000</v>
      </c>
      <c r="F109" s="2">
        <v>2261000000</v>
      </c>
      <c r="G109" s="2">
        <f>SUM(E109-F109)</f>
        <v>9939000000</v>
      </c>
      <c r="H109" s="23">
        <f>1-(F109/E109)</f>
        <v>0.814672131147541</v>
      </c>
      <c r="I109" s="2">
        <v>3750000000</v>
      </c>
      <c r="J109" t="s">
        <v>12</v>
      </c>
      <c r="K109" s="2">
        <v>3630000000</v>
      </c>
      <c r="L109" s="2">
        <f>SUM(I109:K109)</f>
        <v>7380000000</v>
      </c>
      <c r="M109" s="2">
        <f>G109-L109</f>
        <v>2559000000</v>
      </c>
      <c r="N109" s="22">
        <f>M109/E109</f>
        <v>0.20975409836065573</v>
      </c>
      <c r="O109" t="s">
        <v>47</v>
      </c>
      <c r="P109" t="s">
        <v>73</v>
      </c>
    </row>
    <row r="110" spans="1:16" x14ac:dyDescent="0.2">
      <c r="A110">
        <v>116</v>
      </c>
      <c r="B110" t="s">
        <v>74</v>
      </c>
      <c r="C110" t="s">
        <v>11</v>
      </c>
      <c r="D110" s="1">
        <v>41274</v>
      </c>
      <c r="E110" s="2">
        <v>2875960000</v>
      </c>
      <c r="F110" s="2">
        <v>722479000</v>
      </c>
      <c r="G110" s="2">
        <f>SUM(E110-F110)</f>
        <v>2153481000</v>
      </c>
      <c r="H110" s="23">
        <f>1-(F110/E110)</f>
        <v>0.74878683987259909</v>
      </c>
      <c r="I110" s="2">
        <v>389486000</v>
      </c>
      <c r="J110" t="s">
        <v>12</v>
      </c>
      <c r="K110" s="2">
        <v>644276000</v>
      </c>
      <c r="L110" s="2">
        <f>SUM(I110:K110)</f>
        <v>1033762000</v>
      </c>
      <c r="M110" s="2">
        <f>G110-L110</f>
        <v>1119719000</v>
      </c>
      <c r="N110" s="22">
        <f>M110/E110</f>
        <v>0.38933747340018637</v>
      </c>
      <c r="O110" t="s">
        <v>52</v>
      </c>
      <c r="P110" t="s">
        <v>75</v>
      </c>
    </row>
    <row r="111" spans="1:16" x14ac:dyDescent="0.2">
      <c r="A111">
        <v>117</v>
      </c>
      <c r="B111" t="s">
        <v>74</v>
      </c>
      <c r="C111" t="s">
        <v>15</v>
      </c>
      <c r="D111" s="1">
        <v>41639</v>
      </c>
      <c r="E111" s="2">
        <v>3361407000</v>
      </c>
      <c r="F111" s="2">
        <v>859873000</v>
      </c>
      <c r="G111" s="2">
        <f>SUM(E111-F111)</f>
        <v>2501534000</v>
      </c>
      <c r="H111" s="23">
        <f>1-(F111/E111)</f>
        <v>0.74419253604219904</v>
      </c>
      <c r="I111" s="2">
        <v>487084000</v>
      </c>
      <c r="J111" t="s">
        <v>12</v>
      </c>
      <c r="K111" s="2">
        <v>800145000</v>
      </c>
      <c r="L111" s="2">
        <f>SUM(I111:K111)</f>
        <v>1287229000</v>
      </c>
      <c r="M111" s="2">
        <f>G111-L111</f>
        <v>1214305000</v>
      </c>
      <c r="N111" s="22">
        <f>M111/E111</f>
        <v>0.36124902459000058</v>
      </c>
      <c r="O111" t="s">
        <v>52</v>
      </c>
      <c r="P111" t="s">
        <v>75</v>
      </c>
    </row>
    <row r="112" spans="1:16" x14ac:dyDescent="0.2">
      <c r="A112">
        <v>118</v>
      </c>
      <c r="B112" t="s">
        <v>74</v>
      </c>
      <c r="C112" t="s">
        <v>16</v>
      </c>
      <c r="D112" s="1">
        <v>42004</v>
      </c>
      <c r="E112" s="2">
        <v>4100048000</v>
      </c>
      <c r="F112" s="2">
        <v>1094265000</v>
      </c>
      <c r="G112" s="2">
        <f>SUM(E112-F112)</f>
        <v>3005783000</v>
      </c>
      <c r="H112" s="23">
        <f>1-(F112/E112)</f>
        <v>0.73310922213593599</v>
      </c>
      <c r="I112" s="2">
        <v>515059000</v>
      </c>
      <c r="J112" t="s">
        <v>12</v>
      </c>
      <c r="K112" s="2">
        <v>1003802000</v>
      </c>
      <c r="L112" s="2">
        <f>SUM(I112:K112)</f>
        <v>1518861000</v>
      </c>
      <c r="M112" s="2">
        <f>G112-L112</f>
        <v>1486922000</v>
      </c>
      <c r="N112" s="22">
        <f>M112/E112</f>
        <v>0.36265965666743416</v>
      </c>
      <c r="O112" t="s">
        <v>52</v>
      </c>
      <c r="P112" t="s">
        <v>75</v>
      </c>
    </row>
    <row r="113" spans="1:16" x14ac:dyDescent="0.2">
      <c r="A113">
        <v>119</v>
      </c>
      <c r="B113" t="s">
        <v>74</v>
      </c>
      <c r="C113" t="s">
        <v>17</v>
      </c>
      <c r="D113" s="1">
        <v>42369</v>
      </c>
      <c r="E113" s="2">
        <v>4771516000</v>
      </c>
      <c r="F113" s="2">
        <v>1308868000</v>
      </c>
      <c r="G113" s="2">
        <f>SUM(E113-F113)</f>
        <v>3462648000</v>
      </c>
      <c r="H113" s="23">
        <f>1-(F113/E113)</f>
        <v>0.72569137355926294</v>
      </c>
      <c r="I113" s="2">
        <v>564531000</v>
      </c>
      <c r="J113" t="s">
        <v>12</v>
      </c>
      <c r="K113" s="2">
        <v>1285328000</v>
      </c>
      <c r="L113" s="2">
        <f>SUM(I113:K113)</f>
        <v>1849859000</v>
      </c>
      <c r="M113" s="2">
        <f>G113-L113</f>
        <v>1612789000</v>
      </c>
      <c r="N113" s="22">
        <f>M113/E113</f>
        <v>0.33800347730155361</v>
      </c>
      <c r="O113" t="s">
        <v>52</v>
      </c>
      <c r="P113" t="s">
        <v>75</v>
      </c>
    </row>
    <row r="114" spans="1:16" x14ac:dyDescent="0.2">
      <c r="A114">
        <v>120</v>
      </c>
      <c r="B114" t="s">
        <v>76</v>
      </c>
      <c r="C114" t="s">
        <v>11</v>
      </c>
      <c r="D114" s="1">
        <v>41639</v>
      </c>
      <c r="E114" s="2">
        <v>74452000000</v>
      </c>
      <c r="F114" s="2">
        <v>54181000000</v>
      </c>
      <c r="G114" s="2">
        <f>SUM(E114-F114)</f>
        <v>20271000000</v>
      </c>
      <c r="H114" s="23">
        <f>1-(F114/E114)</f>
        <v>0.27226938161500025</v>
      </c>
      <c r="I114" s="2">
        <v>19526000000</v>
      </c>
      <c r="J114" t="s">
        <v>12</v>
      </c>
      <c r="K114" t="s">
        <v>12</v>
      </c>
      <c r="L114" s="2">
        <f>SUM(I114:K114)</f>
        <v>19526000000</v>
      </c>
      <c r="M114" s="2">
        <f>G114-L114</f>
        <v>745000000</v>
      </c>
      <c r="N114" s="22">
        <f>M114/E114</f>
        <v>1.0006447106860796E-2</v>
      </c>
      <c r="O114" t="s">
        <v>19</v>
      </c>
      <c r="P114" t="s">
        <v>77</v>
      </c>
    </row>
    <row r="115" spans="1:16" x14ac:dyDescent="0.2">
      <c r="A115">
        <v>121</v>
      </c>
      <c r="B115" t="s">
        <v>76</v>
      </c>
      <c r="C115" t="s">
        <v>15</v>
      </c>
      <c r="D115" s="1">
        <v>42004</v>
      </c>
      <c r="E115" s="2">
        <v>88988000000</v>
      </c>
      <c r="F115" s="2">
        <v>62752000000</v>
      </c>
      <c r="G115" s="2">
        <f>SUM(E115-F115)</f>
        <v>26236000000</v>
      </c>
      <c r="H115" s="23">
        <f>1-(F115/E115)</f>
        <v>0.29482626871038786</v>
      </c>
      <c r="I115" s="2">
        <v>26058000000</v>
      </c>
      <c r="J115" t="s">
        <v>12</v>
      </c>
      <c r="K115" t="s">
        <v>12</v>
      </c>
      <c r="L115" s="2">
        <f>SUM(I115:K115)</f>
        <v>26058000000</v>
      </c>
      <c r="M115" s="2">
        <f>G115-L115</f>
        <v>178000000</v>
      </c>
      <c r="N115" s="22">
        <f>M115/E115</f>
        <v>2.000269699285297E-3</v>
      </c>
      <c r="O115" t="s">
        <v>19</v>
      </c>
      <c r="P115" t="s">
        <v>77</v>
      </c>
    </row>
    <row r="116" spans="1:16" x14ac:dyDescent="0.2">
      <c r="A116">
        <v>122</v>
      </c>
      <c r="B116" t="s">
        <v>76</v>
      </c>
      <c r="C116" t="s">
        <v>16</v>
      </c>
      <c r="D116" s="1">
        <v>42369</v>
      </c>
      <c r="E116" s="2">
        <v>107006000000</v>
      </c>
      <c r="F116" s="2">
        <v>71651000000</v>
      </c>
      <c r="G116" s="2">
        <f>SUM(E116-F116)</f>
        <v>35355000000</v>
      </c>
      <c r="H116" s="23">
        <f>1-(F116/E116)</f>
        <v>0.33040203353083009</v>
      </c>
      <c r="I116" s="2">
        <v>33122000000</v>
      </c>
      <c r="J116" t="s">
        <v>12</v>
      </c>
      <c r="K116" t="s">
        <v>12</v>
      </c>
      <c r="L116" s="2">
        <f>SUM(I116:K116)</f>
        <v>33122000000</v>
      </c>
      <c r="M116" s="2">
        <f>G116-L116</f>
        <v>2233000000</v>
      </c>
      <c r="N116" s="22">
        <f>M116/E116</f>
        <v>2.0867988710913405E-2</v>
      </c>
      <c r="O116" t="s">
        <v>19</v>
      </c>
      <c r="P116" t="s">
        <v>77</v>
      </c>
    </row>
    <row r="117" spans="1:16" x14ac:dyDescent="0.2">
      <c r="A117">
        <v>123</v>
      </c>
      <c r="B117" t="s">
        <v>76</v>
      </c>
      <c r="C117" t="s">
        <v>17</v>
      </c>
      <c r="D117" s="1">
        <v>42735</v>
      </c>
      <c r="E117" s="2">
        <v>135987000000</v>
      </c>
      <c r="F117" s="2">
        <v>88265000000</v>
      </c>
      <c r="G117" s="2">
        <f>SUM(E117-F117)</f>
        <v>47722000000</v>
      </c>
      <c r="H117" s="23">
        <f>1-(F117/E117)</f>
        <v>0.35093060366064399</v>
      </c>
      <c r="I117" s="2">
        <v>43536000000</v>
      </c>
      <c r="J117" t="s">
        <v>12</v>
      </c>
      <c r="K117" t="s">
        <v>12</v>
      </c>
      <c r="L117" s="2">
        <f>SUM(I117:K117)</f>
        <v>43536000000</v>
      </c>
      <c r="M117" s="2">
        <f>G117-L117</f>
        <v>4186000000</v>
      </c>
      <c r="N117" s="22">
        <f>M117/E117</f>
        <v>3.0782354195621642E-2</v>
      </c>
      <c r="O117" t="s">
        <v>19</v>
      </c>
      <c r="P117" t="s">
        <v>77</v>
      </c>
    </row>
    <row r="118" spans="1:16" x14ac:dyDescent="0.2">
      <c r="A118">
        <v>124</v>
      </c>
      <c r="B118" t="s">
        <v>78</v>
      </c>
      <c r="C118" t="s">
        <v>11</v>
      </c>
      <c r="D118" s="1">
        <v>41639</v>
      </c>
      <c r="E118" s="2">
        <v>17517600000</v>
      </c>
      <c r="F118" s="2">
        <v>14757700000</v>
      </c>
      <c r="G118" s="2">
        <f>SUM(E118-F118)</f>
        <v>2759900000</v>
      </c>
      <c r="H118" s="23">
        <f>1-(F118/E118)</f>
        <v>0.15755012102114441</v>
      </c>
      <c r="I118" s="2">
        <v>1924300000</v>
      </c>
      <c r="J118" t="s">
        <v>12</v>
      </c>
      <c r="K118" s="2">
        <v>95300000</v>
      </c>
      <c r="L118" s="2">
        <f>SUM(I118:K118)</f>
        <v>2019600000</v>
      </c>
      <c r="M118" s="2">
        <f>G118-L118</f>
        <v>740300000</v>
      </c>
      <c r="N118" s="22">
        <f>M118/E118</f>
        <v>4.2260355299812757E-2</v>
      </c>
      <c r="O118" t="s">
        <v>19</v>
      </c>
      <c r="P118" t="s">
        <v>79</v>
      </c>
    </row>
    <row r="119" spans="1:16" x14ac:dyDescent="0.2">
      <c r="A119">
        <v>125</v>
      </c>
      <c r="B119" t="s">
        <v>78</v>
      </c>
      <c r="C119" t="s">
        <v>15</v>
      </c>
      <c r="D119" s="1">
        <v>42004</v>
      </c>
      <c r="E119" s="2">
        <v>19108800000</v>
      </c>
      <c r="F119" s="2">
        <v>16120100000</v>
      </c>
      <c r="G119" s="2">
        <f>SUM(E119-F119)</f>
        <v>2988700000</v>
      </c>
      <c r="H119" s="23">
        <f>1-(F119/E119)</f>
        <v>0.15640437913422089</v>
      </c>
      <c r="I119" s="2">
        <v>2061000000</v>
      </c>
      <c r="J119" t="s">
        <v>12</v>
      </c>
      <c r="K119" s="2">
        <v>106900000</v>
      </c>
      <c r="L119" s="2">
        <f>SUM(I119:K119)</f>
        <v>2167900000</v>
      </c>
      <c r="M119" s="2">
        <f>G119-L119</f>
        <v>820800000</v>
      </c>
      <c r="N119" s="22">
        <f>M119/E119</f>
        <v>4.2954031650339113E-2</v>
      </c>
      <c r="O119" t="s">
        <v>19</v>
      </c>
      <c r="P119" t="s">
        <v>79</v>
      </c>
    </row>
    <row r="120" spans="1:16" x14ac:dyDescent="0.2">
      <c r="A120">
        <v>126</v>
      </c>
      <c r="B120" t="s">
        <v>78</v>
      </c>
      <c r="C120" t="s">
        <v>16</v>
      </c>
      <c r="D120" s="1">
        <v>42369</v>
      </c>
      <c r="E120" s="2">
        <v>20862000000</v>
      </c>
      <c r="F120" s="2">
        <v>17600500000</v>
      </c>
      <c r="G120" s="2">
        <f>SUM(E120-F120)</f>
        <v>3261500000</v>
      </c>
      <c r="H120" s="23">
        <f>1-(F120/E120)</f>
        <v>0.15633688045249738</v>
      </c>
      <c r="I120" s="2">
        <v>2245600000</v>
      </c>
      <c r="J120" t="s">
        <v>12</v>
      </c>
      <c r="K120" s="2">
        <v>127400000</v>
      </c>
      <c r="L120" s="2">
        <f>SUM(I120:K120)</f>
        <v>2373000000</v>
      </c>
      <c r="M120" s="2">
        <f>G120-L120</f>
        <v>888500000</v>
      </c>
      <c r="N120" s="22">
        <f>M120/E120</f>
        <v>4.2589396989742116E-2</v>
      </c>
      <c r="O120" t="s">
        <v>19</v>
      </c>
      <c r="P120" t="s">
        <v>79</v>
      </c>
    </row>
    <row r="121" spans="1:16" x14ac:dyDescent="0.2">
      <c r="A121">
        <v>127</v>
      </c>
      <c r="B121" t="s">
        <v>78</v>
      </c>
      <c r="C121" t="s">
        <v>17</v>
      </c>
      <c r="D121" s="1">
        <v>42735</v>
      </c>
      <c r="E121" s="2">
        <v>21609000000</v>
      </c>
      <c r="F121" s="2">
        <v>18295800000</v>
      </c>
      <c r="G121" s="2">
        <f>SUM(E121-F121)</f>
        <v>3313200000</v>
      </c>
      <c r="H121" s="23">
        <f>1-(F121/E121)</f>
        <v>0.15332500347077604</v>
      </c>
      <c r="I121" s="2">
        <v>2280300000</v>
      </c>
      <c r="J121" t="s">
        <v>12</v>
      </c>
      <c r="K121" s="2">
        <v>143400000</v>
      </c>
      <c r="L121" s="2">
        <f>SUM(I121:K121)</f>
        <v>2423700000</v>
      </c>
      <c r="M121" s="2">
        <f>G121-L121</f>
        <v>889500000</v>
      </c>
      <c r="N121" s="22">
        <f>M121/E121</f>
        <v>4.1163404137165072E-2</v>
      </c>
      <c r="O121" t="s">
        <v>19</v>
      </c>
      <c r="P121" t="s">
        <v>79</v>
      </c>
    </row>
    <row r="122" spans="1:16" x14ac:dyDescent="0.2">
      <c r="A122">
        <v>128</v>
      </c>
      <c r="B122" t="s">
        <v>80</v>
      </c>
      <c r="C122" t="s">
        <v>11</v>
      </c>
      <c r="D122" s="1">
        <v>41274</v>
      </c>
      <c r="E122" s="2">
        <v>61497200000</v>
      </c>
      <c r="F122" s="2">
        <v>48213600000</v>
      </c>
      <c r="G122" s="2">
        <f>SUM(E122-F122)</f>
        <v>13283600000</v>
      </c>
      <c r="H122" s="23">
        <f>1-(F122/E122)</f>
        <v>0.21600333023292118</v>
      </c>
      <c r="I122" s="2">
        <v>8680500000</v>
      </c>
      <c r="J122" t="s">
        <v>12</v>
      </c>
      <c r="K122" s="2">
        <v>233000000</v>
      </c>
      <c r="L122" s="2">
        <f>SUM(I122:K122)</f>
        <v>8913500000</v>
      </c>
      <c r="M122" s="2">
        <f>G122-L122</f>
        <v>4370100000</v>
      </c>
      <c r="N122" s="22">
        <f>M122/E122</f>
        <v>7.1061771918071073E-2</v>
      </c>
      <c r="O122" t="s">
        <v>25</v>
      </c>
      <c r="P122" t="s">
        <v>81</v>
      </c>
    </row>
    <row r="123" spans="1:16" x14ac:dyDescent="0.2">
      <c r="A123">
        <v>129</v>
      </c>
      <c r="B123" t="s">
        <v>80</v>
      </c>
      <c r="C123" t="s">
        <v>15</v>
      </c>
      <c r="D123" s="1">
        <v>41639</v>
      </c>
      <c r="E123" s="2">
        <v>71023500000</v>
      </c>
      <c r="F123" s="2">
        <v>56237100000</v>
      </c>
      <c r="G123" s="2">
        <f>SUM(E123-F123)</f>
        <v>14786400000</v>
      </c>
      <c r="H123" s="23">
        <f>1-(F123/E123)</f>
        <v>0.20819024689011378</v>
      </c>
      <c r="I123" s="2">
        <v>9952900000</v>
      </c>
      <c r="J123" t="s">
        <v>12</v>
      </c>
      <c r="K123" s="2">
        <v>245300000</v>
      </c>
      <c r="L123" s="2">
        <f>SUM(I123:K123)</f>
        <v>10198200000</v>
      </c>
      <c r="M123" s="2">
        <f>G123-L123</f>
        <v>4588200000</v>
      </c>
      <c r="N123" s="22">
        <f>M123/E123</f>
        <v>6.4601153139453846E-2</v>
      </c>
      <c r="O123" t="s">
        <v>25</v>
      </c>
      <c r="P123" t="s">
        <v>81</v>
      </c>
    </row>
    <row r="124" spans="1:16" x14ac:dyDescent="0.2">
      <c r="A124">
        <v>130</v>
      </c>
      <c r="B124" t="s">
        <v>80</v>
      </c>
      <c r="C124" t="s">
        <v>16</v>
      </c>
      <c r="D124" s="1">
        <v>42004</v>
      </c>
      <c r="E124" s="2">
        <v>73874100000</v>
      </c>
      <c r="F124" s="2">
        <v>56854900000</v>
      </c>
      <c r="G124" s="2">
        <f>SUM(E124-F124)</f>
        <v>17019200000</v>
      </c>
      <c r="H124" s="23">
        <f>1-(F124/E124)</f>
        <v>0.23038114846746016</v>
      </c>
      <c r="I124" s="2">
        <v>11748400000</v>
      </c>
      <c r="J124" t="s">
        <v>12</v>
      </c>
      <c r="K124" s="2">
        <v>220900000</v>
      </c>
      <c r="L124" s="2">
        <f>SUM(I124:K124)</f>
        <v>11969300000</v>
      </c>
      <c r="M124" s="2">
        <f>G124-L124</f>
        <v>5049900000</v>
      </c>
      <c r="N124" s="22">
        <f>M124/E124</f>
        <v>6.8358193196262296E-2</v>
      </c>
      <c r="O124" t="s">
        <v>25</v>
      </c>
      <c r="P124" t="s">
        <v>81</v>
      </c>
    </row>
    <row r="125" spans="1:16" x14ac:dyDescent="0.2">
      <c r="A125">
        <v>131</v>
      </c>
      <c r="B125" t="s">
        <v>80</v>
      </c>
      <c r="C125" t="s">
        <v>17</v>
      </c>
      <c r="D125" s="1">
        <v>42369</v>
      </c>
      <c r="E125" s="2">
        <v>79156500000</v>
      </c>
      <c r="F125" s="2">
        <v>61116900000</v>
      </c>
      <c r="G125" s="2">
        <f>SUM(E125-F125)</f>
        <v>18039600000</v>
      </c>
      <c r="H125" s="23">
        <f>1-(F125/E125)</f>
        <v>0.22789789846696107</v>
      </c>
      <c r="I125" s="2">
        <v>12534800000</v>
      </c>
      <c r="J125" t="s">
        <v>12</v>
      </c>
      <c r="K125" s="2">
        <v>230100000</v>
      </c>
      <c r="L125" s="2">
        <f>SUM(I125:K125)</f>
        <v>12764900000</v>
      </c>
      <c r="M125" s="2">
        <f>G125-L125</f>
        <v>5274700000</v>
      </c>
      <c r="N125" s="22">
        <f>M125/E125</f>
        <v>6.6636346983507358E-2</v>
      </c>
      <c r="O125" t="s">
        <v>25</v>
      </c>
      <c r="P125" t="s">
        <v>81</v>
      </c>
    </row>
    <row r="126" spans="1:16" x14ac:dyDescent="0.2">
      <c r="A126">
        <v>136</v>
      </c>
      <c r="B126" t="s">
        <v>82</v>
      </c>
      <c r="C126" t="s">
        <v>11</v>
      </c>
      <c r="D126" s="1">
        <v>41274</v>
      </c>
      <c r="E126" s="2">
        <v>16428000000</v>
      </c>
      <c r="F126" s="2">
        <v>3079000000</v>
      </c>
      <c r="G126" s="2">
        <f>SUM(E126-F126)</f>
        <v>13349000000</v>
      </c>
      <c r="H126" s="23">
        <f>1-(F126/E126)</f>
        <v>0.81257608960311667</v>
      </c>
      <c r="I126" s="2">
        <v>1333000000</v>
      </c>
      <c r="J126" t="s">
        <v>12</v>
      </c>
      <c r="K126" s="2">
        <v>6881000000</v>
      </c>
      <c r="L126" s="2">
        <f>SUM(I126:K126)</f>
        <v>8214000000</v>
      </c>
      <c r="M126" s="2">
        <f>G126-L126</f>
        <v>5135000000</v>
      </c>
      <c r="N126" s="22">
        <f>M126/E126</f>
        <v>0.31257608960311661</v>
      </c>
      <c r="O126" t="s">
        <v>83</v>
      </c>
      <c r="P126" t="s">
        <v>84</v>
      </c>
    </row>
    <row r="127" spans="1:16" x14ac:dyDescent="0.2">
      <c r="A127">
        <v>137</v>
      </c>
      <c r="B127" t="s">
        <v>82</v>
      </c>
      <c r="C127" t="s">
        <v>15</v>
      </c>
      <c r="D127" s="1">
        <v>41639</v>
      </c>
      <c r="E127" s="2">
        <v>14771000000</v>
      </c>
      <c r="F127" s="2">
        <v>2938000000</v>
      </c>
      <c r="G127" s="2">
        <f>SUM(E127-F127)</f>
        <v>11833000000</v>
      </c>
      <c r="H127" s="23">
        <f>1-(F127/E127)</f>
        <v>0.80109674361925398</v>
      </c>
      <c r="I127" s="2">
        <v>1286000000</v>
      </c>
      <c r="J127" t="s">
        <v>12</v>
      </c>
      <c r="K127" s="2">
        <v>5866000000</v>
      </c>
      <c r="L127" s="2">
        <f>SUM(I127:K127)</f>
        <v>7152000000</v>
      </c>
      <c r="M127" s="2">
        <f>G127-L127</f>
        <v>4681000000</v>
      </c>
      <c r="N127" s="22">
        <f>M127/E127</f>
        <v>0.31690474578566108</v>
      </c>
      <c r="O127" t="s">
        <v>83</v>
      </c>
      <c r="P127" t="s">
        <v>84</v>
      </c>
    </row>
    <row r="128" spans="1:16" x14ac:dyDescent="0.2">
      <c r="A128">
        <v>138</v>
      </c>
      <c r="B128" t="s">
        <v>82</v>
      </c>
      <c r="C128" t="s">
        <v>16</v>
      </c>
      <c r="D128" s="1">
        <v>42004</v>
      </c>
      <c r="E128" s="2">
        <v>12691000000</v>
      </c>
      <c r="F128" s="2">
        <v>2511000000</v>
      </c>
      <c r="G128" s="2">
        <f>SUM(E128-F128)</f>
        <v>10180000000</v>
      </c>
      <c r="H128" s="23">
        <f>1-(F128/E128)</f>
        <v>0.80214325112284302</v>
      </c>
      <c r="I128" s="2">
        <v>1095000000</v>
      </c>
      <c r="J128" t="s">
        <v>12</v>
      </c>
      <c r="K128" s="2">
        <v>9720000000</v>
      </c>
      <c r="L128" s="2">
        <f>SUM(I128:K128)</f>
        <v>10815000000</v>
      </c>
      <c r="M128" s="2">
        <f>G128-L128</f>
        <v>-635000000</v>
      </c>
      <c r="N128" s="22">
        <f>M128/E128</f>
        <v>-5.0035458198723508E-2</v>
      </c>
      <c r="O128" t="s">
        <v>83</v>
      </c>
      <c r="P128" t="s">
        <v>84</v>
      </c>
    </row>
    <row r="129" spans="1:16" x14ac:dyDescent="0.2">
      <c r="A129">
        <v>139</v>
      </c>
      <c r="B129" t="s">
        <v>82</v>
      </c>
      <c r="C129" t="s">
        <v>17</v>
      </c>
      <c r="D129" s="1">
        <v>42369</v>
      </c>
      <c r="E129" s="2">
        <v>6383000000</v>
      </c>
      <c r="F129" s="2">
        <v>2065000000</v>
      </c>
      <c r="G129" s="2">
        <f>SUM(E129-F129)</f>
        <v>4318000000</v>
      </c>
      <c r="H129" s="23">
        <f>1-(F129/E129)</f>
        <v>0.67648441171862761</v>
      </c>
      <c r="I129" s="2">
        <v>791000000</v>
      </c>
      <c r="J129" t="s">
        <v>12</v>
      </c>
      <c r="K129" s="2">
        <v>29372000000</v>
      </c>
      <c r="L129" s="2">
        <f>SUM(I129:K129)</f>
        <v>30163000000</v>
      </c>
      <c r="M129" s="2">
        <f>G129-L129</f>
        <v>-25845000000</v>
      </c>
      <c r="N129" s="22">
        <f>M129/E129</f>
        <v>-4.0490365032116555</v>
      </c>
      <c r="O129" t="s">
        <v>83</v>
      </c>
      <c r="P129" t="s">
        <v>84</v>
      </c>
    </row>
    <row r="130" spans="1:16" x14ac:dyDescent="0.2">
      <c r="A130">
        <v>140</v>
      </c>
      <c r="B130" t="s">
        <v>85</v>
      </c>
      <c r="C130" t="s">
        <v>11</v>
      </c>
      <c r="D130" s="1">
        <v>41639</v>
      </c>
      <c r="E130" s="2">
        <v>14581000000</v>
      </c>
      <c r="F130" s="2">
        <v>2942000000</v>
      </c>
      <c r="G130" s="2">
        <f>SUM(E130-F130)</f>
        <v>11639000000</v>
      </c>
      <c r="H130" s="23">
        <f>1-(F130/E130)</f>
        <v>0.79823057403470266</v>
      </c>
      <c r="I130" s="2">
        <v>2256000000</v>
      </c>
      <c r="J130" t="s">
        <v>12</v>
      </c>
      <c r="K130" s="2">
        <v>3927000000</v>
      </c>
      <c r="L130" s="2">
        <f>SUM(I130:K130)</f>
        <v>6183000000</v>
      </c>
      <c r="M130" s="2">
        <f>G130-L130</f>
        <v>5456000000</v>
      </c>
      <c r="N130" s="22">
        <f>M130/E130</f>
        <v>0.37418558397915097</v>
      </c>
      <c r="O130" t="s">
        <v>83</v>
      </c>
      <c r="P130" t="s">
        <v>84</v>
      </c>
    </row>
    <row r="131" spans="1:16" x14ac:dyDescent="0.2">
      <c r="A131">
        <v>141</v>
      </c>
      <c r="B131" t="s">
        <v>85</v>
      </c>
      <c r="C131" t="s">
        <v>15</v>
      </c>
      <c r="D131" s="1">
        <v>42004</v>
      </c>
      <c r="E131" s="2">
        <v>18470000000</v>
      </c>
      <c r="F131" s="2">
        <v>3317000000</v>
      </c>
      <c r="G131" s="2">
        <f>SUM(E131-F131)</f>
        <v>15153000000</v>
      </c>
      <c r="H131" s="23">
        <f>1-(F131/E131)</f>
        <v>0.8204114780725501</v>
      </c>
      <c r="I131" s="2">
        <v>2725000000</v>
      </c>
      <c r="J131" t="s">
        <v>12</v>
      </c>
      <c r="K131" s="2">
        <v>4550000000</v>
      </c>
      <c r="L131" s="2">
        <f>SUM(I131:K131)</f>
        <v>7275000000</v>
      </c>
      <c r="M131" s="2">
        <f>G131-L131</f>
        <v>7878000000</v>
      </c>
      <c r="N131" s="22">
        <f>M131/E131</f>
        <v>0.42652950730914996</v>
      </c>
      <c r="O131" t="s">
        <v>83</v>
      </c>
      <c r="P131" t="s">
        <v>84</v>
      </c>
    </row>
    <row r="132" spans="1:16" x14ac:dyDescent="0.2">
      <c r="A132">
        <v>142</v>
      </c>
      <c r="B132" t="s">
        <v>85</v>
      </c>
      <c r="C132" t="s">
        <v>16</v>
      </c>
      <c r="D132" s="1">
        <v>42369</v>
      </c>
      <c r="E132" s="2">
        <v>8698000000</v>
      </c>
      <c r="F132" s="2">
        <v>3185000000</v>
      </c>
      <c r="G132" s="2">
        <f>SUM(E132-F132)</f>
        <v>5513000000</v>
      </c>
      <c r="H132" s="23">
        <f>1-(F132/E132)</f>
        <v>0.63382386755575992</v>
      </c>
      <c r="I132" s="2">
        <v>2000000000</v>
      </c>
      <c r="J132" t="s">
        <v>12</v>
      </c>
      <c r="K132" s="2">
        <v>4603000000</v>
      </c>
      <c r="L132" s="2">
        <f>SUM(I132:K132)</f>
        <v>6603000000</v>
      </c>
      <c r="M132" s="2">
        <f>G132-L132</f>
        <v>-1090000000</v>
      </c>
      <c r="N132" s="22">
        <f>M132/E132</f>
        <v>-0.1253161646355484</v>
      </c>
      <c r="O132" t="s">
        <v>83</v>
      </c>
      <c r="P132" t="s">
        <v>84</v>
      </c>
    </row>
    <row r="133" spans="1:16" x14ac:dyDescent="0.2">
      <c r="A133">
        <v>143</v>
      </c>
      <c r="B133" t="s">
        <v>85</v>
      </c>
      <c r="C133" t="s">
        <v>17</v>
      </c>
      <c r="D133" s="1">
        <v>42735</v>
      </c>
      <c r="E133" s="2">
        <v>7869000000</v>
      </c>
      <c r="F133" s="2">
        <v>2900000000</v>
      </c>
      <c r="G133" s="2">
        <f>SUM(E133-F133)</f>
        <v>4969000000</v>
      </c>
      <c r="H133" s="23">
        <f>1-(F133/E133)</f>
        <v>0.6314652433600203</v>
      </c>
      <c r="I133" s="2">
        <v>2094000000</v>
      </c>
      <c r="J133" t="s">
        <v>12</v>
      </c>
      <c r="K133" s="2">
        <v>4301000000</v>
      </c>
      <c r="L133" s="2">
        <f>SUM(I133:K133)</f>
        <v>6395000000</v>
      </c>
      <c r="M133" s="2">
        <f>G133-L133</f>
        <v>-1426000000</v>
      </c>
      <c r="N133" s="22">
        <f>M133/E133</f>
        <v>-0.18121743550641758</v>
      </c>
      <c r="O133" t="s">
        <v>83</v>
      </c>
      <c r="P133" t="s">
        <v>84</v>
      </c>
    </row>
    <row r="134" spans="1:16" x14ac:dyDescent="0.2">
      <c r="A134">
        <v>144</v>
      </c>
      <c r="B134" t="s">
        <v>86</v>
      </c>
      <c r="C134" t="s">
        <v>11</v>
      </c>
      <c r="D134" s="1">
        <v>41547</v>
      </c>
      <c r="E134" s="2">
        <v>10180400000</v>
      </c>
      <c r="F134" s="2">
        <v>7472100000</v>
      </c>
      <c r="G134" s="2">
        <f>SUM(E134-F134)</f>
        <v>2708300000</v>
      </c>
      <c r="H134" s="23">
        <f>1-(F134/E134)</f>
        <v>0.26603080429059767</v>
      </c>
      <c r="I134" s="2">
        <v>1018600000</v>
      </c>
      <c r="J134" s="2">
        <v>133700000</v>
      </c>
      <c r="K134" t="s">
        <v>12</v>
      </c>
      <c r="L134" s="2">
        <f>SUM(I134:K134)</f>
        <v>1152300000</v>
      </c>
      <c r="M134" s="2">
        <f>G134-L134</f>
        <v>1556000000</v>
      </c>
      <c r="N134" s="22">
        <f>M134/E134</f>
        <v>0.152842717378492</v>
      </c>
      <c r="O134" t="s">
        <v>59</v>
      </c>
      <c r="P134" t="s">
        <v>87</v>
      </c>
    </row>
    <row r="135" spans="1:16" x14ac:dyDescent="0.2">
      <c r="A135">
        <v>145</v>
      </c>
      <c r="B135" t="s">
        <v>86</v>
      </c>
      <c r="C135" t="s">
        <v>15</v>
      </c>
      <c r="D135" s="1">
        <v>41912</v>
      </c>
      <c r="E135" s="2">
        <v>10439000000</v>
      </c>
      <c r="F135" s="2">
        <v>7629900000</v>
      </c>
      <c r="G135" s="2">
        <f>SUM(E135-F135)</f>
        <v>2809100000</v>
      </c>
      <c r="H135" s="23">
        <f>1-(F135/E135)</f>
        <v>0.26909665676788963</v>
      </c>
      <c r="I135" s="2">
        <v>1007400000</v>
      </c>
      <c r="J135" s="2">
        <v>139800000</v>
      </c>
      <c r="K135" t="s">
        <v>12</v>
      </c>
      <c r="L135" s="2">
        <f>SUM(I135:K135)</f>
        <v>1147200000</v>
      </c>
      <c r="M135" s="2">
        <f>G135-L135</f>
        <v>1661900000</v>
      </c>
      <c r="N135" s="22">
        <f>M135/E135</f>
        <v>0.15920107289970303</v>
      </c>
      <c r="O135" t="s">
        <v>59</v>
      </c>
      <c r="P135" t="s">
        <v>87</v>
      </c>
    </row>
    <row r="136" spans="1:16" x14ac:dyDescent="0.2">
      <c r="A136">
        <v>146</v>
      </c>
      <c r="B136" t="s">
        <v>86</v>
      </c>
      <c r="C136" t="s">
        <v>16</v>
      </c>
      <c r="D136" s="1">
        <v>42277</v>
      </c>
      <c r="E136" s="2">
        <v>9894900000</v>
      </c>
      <c r="F136" s="2">
        <v>6939000000</v>
      </c>
      <c r="G136" s="2">
        <f>SUM(E136-F136)</f>
        <v>2955900000</v>
      </c>
      <c r="H136" s="23">
        <f>1-(F136/E136)</f>
        <v>0.29872964860685813</v>
      </c>
      <c r="I136" s="2">
        <v>895300000</v>
      </c>
      <c r="J136" s="2">
        <v>137100000</v>
      </c>
      <c r="K136" t="s">
        <v>12</v>
      </c>
      <c r="L136" s="2">
        <f>SUM(I136:K136)</f>
        <v>1032400000</v>
      </c>
      <c r="M136" s="2">
        <f>G136-L136</f>
        <v>1923500000</v>
      </c>
      <c r="N136" s="22">
        <f>M136/E136</f>
        <v>0.19439307117808163</v>
      </c>
      <c r="O136" t="s">
        <v>59</v>
      </c>
      <c r="P136" t="s">
        <v>87</v>
      </c>
    </row>
    <row r="137" spans="1:16" x14ac:dyDescent="0.2">
      <c r="A137">
        <v>147</v>
      </c>
      <c r="B137" t="s">
        <v>86</v>
      </c>
      <c r="C137" t="s">
        <v>17</v>
      </c>
      <c r="D137" s="1">
        <v>42643</v>
      </c>
      <c r="E137" s="2">
        <v>9524400000</v>
      </c>
      <c r="F137" s="2">
        <v>6402700000</v>
      </c>
      <c r="G137" s="2">
        <f>SUM(E137-F137)</f>
        <v>3121700000</v>
      </c>
      <c r="H137" s="23">
        <f>1-(F137/E137)</f>
        <v>0.32775817899290249</v>
      </c>
      <c r="I137" s="2">
        <v>797600000</v>
      </c>
      <c r="J137" s="2">
        <v>132000000</v>
      </c>
      <c r="K137" t="s">
        <v>12</v>
      </c>
      <c r="L137" s="2">
        <f>SUM(I137:K137)</f>
        <v>929600000</v>
      </c>
      <c r="M137" s="2">
        <f>G137-L137</f>
        <v>2192100000</v>
      </c>
      <c r="N137" s="22">
        <f>M137/E137</f>
        <v>0.23015623031372054</v>
      </c>
      <c r="O137" t="s">
        <v>59</v>
      </c>
      <c r="P137" t="s">
        <v>87</v>
      </c>
    </row>
    <row r="138" spans="1:16" x14ac:dyDescent="0.2">
      <c r="A138">
        <v>148</v>
      </c>
      <c r="B138" t="s">
        <v>88</v>
      </c>
      <c r="C138" t="s">
        <v>11</v>
      </c>
      <c r="D138" s="1">
        <v>41274</v>
      </c>
      <c r="E138" s="2">
        <v>4292100000</v>
      </c>
      <c r="F138" s="2">
        <v>2948900000</v>
      </c>
      <c r="G138" s="2">
        <f>SUM(E138-F138)</f>
        <v>1343200000</v>
      </c>
      <c r="H138" s="23">
        <f>1-(F138/E138)</f>
        <v>0.31294704224039516</v>
      </c>
      <c r="I138" s="2">
        <v>512900000</v>
      </c>
      <c r="J138" t="s">
        <v>12</v>
      </c>
      <c r="K138" t="s">
        <v>12</v>
      </c>
      <c r="L138" s="2">
        <f>SUM(I138:K138)</f>
        <v>512900000</v>
      </c>
      <c r="M138" s="2">
        <f>G138-L138</f>
        <v>830300000</v>
      </c>
      <c r="N138" s="22">
        <f>M138/E138</f>
        <v>0.19344842850818947</v>
      </c>
      <c r="O138" t="s">
        <v>22</v>
      </c>
      <c r="P138" t="s">
        <v>89</v>
      </c>
    </row>
    <row r="139" spans="1:16" x14ac:dyDescent="0.2">
      <c r="A139">
        <v>149</v>
      </c>
      <c r="B139" t="s">
        <v>88</v>
      </c>
      <c r="C139" t="s">
        <v>15</v>
      </c>
      <c r="D139" s="1">
        <v>41639</v>
      </c>
      <c r="E139" s="2">
        <v>4614700000</v>
      </c>
      <c r="F139" s="2">
        <v>3163900000</v>
      </c>
      <c r="G139" s="2">
        <f>SUM(E139-F139)</f>
        <v>1450800000</v>
      </c>
      <c r="H139" s="23">
        <f>1-(F139/E139)</f>
        <v>0.31438663401737921</v>
      </c>
      <c r="I139" s="2">
        <v>548000000</v>
      </c>
      <c r="J139" t="s">
        <v>12</v>
      </c>
      <c r="K139" t="s">
        <v>12</v>
      </c>
      <c r="L139" s="2">
        <f>SUM(I139:K139)</f>
        <v>548000000</v>
      </c>
      <c r="M139" s="2">
        <f>G139-L139</f>
        <v>902800000</v>
      </c>
      <c r="N139" s="22">
        <f>M139/E139</f>
        <v>0.19563568596008407</v>
      </c>
      <c r="O139" t="s">
        <v>22</v>
      </c>
      <c r="P139" t="s">
        <v>89</v>
      </c>
    </row>
    <row r="140" spans="1:16" x14ac:dyDescent="0.2">
      <c r="A140">
        <v>150</v>
      </c>
      <c r="B140" t="s">
        <v>88</v>
      </c>
      <c r="C140" t="s">
        <v>16</v>
      </c>
      <c r="D140" s="1">
        <v>42004</v>
      </c>
      <c r="E140" s="2">
        <v>5345500000</v>
      </c>
      <c r="F140" s="2">
        <v>3651700000</v>
      </c>
      <c r="G140" s="2">
        <f>SUM(E140-F140)</f>
        <v>1693800000</v>
      </c>
      <c r="H140" s="23">
        <f>1-(F140/E140)</f>
        <v>0.31686465251145823</v>
      </c>
      <c r="I140" s="2">
        <v>645100000</v>
      </c>
      <c r="J140" t="s">
        <v>12</v>
      </c>
      <c r="K140" t="s">
        <v>12</v>
      </c>
      <c r="L140" s="2">
        <f>SUM(I140:K140)</f>
        <v>645100000</v>
      </c>
      <c r="M140" s="2">
        <f>G140-L140</f>
        <v>1048700000</v>
      </c>
      <c r="N140" s="22">
        <f>M140/E140</f>
        <v>0.19618370592086801</v>
      </c>
      <c r="O140" t="s">
        <v>22</v>
      </c>
      <c r="P140" t="s">
        <v>89</v>
      </c>
    </row>
    <row r="141" spans="1:16" x14ac:dyDescent="0.2">
      <c r="A141">
        <v>151</v>
      </c>
      <c r="B141" t="s">
        <v>88</v>
      </c>
      <c r="C141" t="s">
        <v>17</v>
      </c>
      <c r="D141" s="1">
        <v>42369</v>
      </c>
      <c r="E141" s="2">
        <v>5568700000</v>
      </c>
      <c r="F141" s="2">
        <v>3789200000</v>
      </c>
      <c r="G141" s="2">
        <f>SUM(E141-F141)</f>
        <v>1779500000</v>
      </c>
      <c r="H141" s="23">
        <f>1-(F141/E141)</f>
        <v>0.31955393538886989</v>
      </c>
      <c r="I141" s="2">
        <v>669100000</v>
      </c>
      <c r="J141" t="s">
        <v>12</v>
      </c>
      <c r="K141" t="s">
        <v>12</v>
      </c>
      <c r="L141" s="2">
        <f>SUM(I141:K141)</f>
        <v>669100000</v>
      </c>
      <c r="M141" s="2">
        <f>G141-L141</f>
        <v>1110400000</v>
      </c>
      <c r="N141" s="22">
        <f>M141/E141</f>
        <v>0.19940021908165281</v>
      </c>
      <c r="O141" t="s">
        <v>22</v>
      </c>
      <c r="P141" t="s">
        <v>89</v>
      </c>
    </row>
    <row r="142" spans="1:16" x14ac:dyDescent="0.2">
      <c r="A142">
        <v>152</v>
      </c>
      <c r="B142" t="s">
        <v>90</v>
      </c>
      <c r="C142" t="s">
        <v>11</v>
      </c>
      <c r="D142" s="1">
        <v>41274</v>
      </c>
      <c r="E142" s="2">
        <v>23700000000</v>
      </c>
      <c r="F142" s="2">
        <v>20401000000</v>
      </c>
      <c r="G142" s="2">
        <f>SUM(E142-F142)</f>
        <v>3299000000</v>
      </c>
      <c r="H142" s="23">
        <f>1-(F142/E142)</f>
        <v>0.13919831223628687</v>
      </c>
      <c r="I142" s="2">
        <v>997000000</v>
      </c>
      <c r="J142" s="2">
        <v>197000000</v>
      </c>
      <c r="K142" s="2">
        <v>1460000000</v>
      </c>
      <c r="L142" s="2">
        <f>SUM(I142:K142)</f>
        <v>2654000000</v>
      </c>
      <c r="M142" s="2">
        <f>G142-L142</f>
        <v>645000000</v>
      </c>
      <c r="N142" s="22">
        <f>M142/E142</f>
        <v>2.7215189873417721E-2</v>
      </c>
      <c r="O142" t="s">
        <v>13</v>
      </c>
      <c r="P142" t="s">
        <v>91</v>
      </c>
    </row>
    <row r="143" spans="1:16" x14ac:dyDescent="0.2">
      <c r="A143">
        <v>153</v>
      </c>
      <c r="B143" t="s">
        <v>90</v>
      </c>
      <c r="C143" t="s">
        <v>15</v>
      </c>
      <c r="D143" s="1">
        <v>41639</v>
      </c>
      <c r="E143" s="2">
        <v>23032000000</v>
      </c>
      <c r="F143" s="2">
        <v>19286000000</v>
      </c>
      <c r="G143" s="2">
        <f>SUM(E143-F143)</f>
        <v>3746000000</v>
      </c>
      <c r="H143" s="23">
        <f>1-(F143/E143)</f>
        <v>0.16264327891629038</v>
      </c>
      <c r="I143" s="2">
        <v>1008000000</v>
      </c>
      <c r="J143" s="2">
        <v>192000000</v>
      </c>
      <c r="K143" s="2">
        <v>1421000000</v>
      </c>
      <c r="L143" s="2">
        <f>SUM(I143:K143)</f>
        <v>2621000000</v>
      </c>
      <c r="M143" s="2">
        <f>G143-L143</f>
        <v>1125000000</v>
      </c>
      <c r="N143" s="22">
        <f>M143/E143</f>
        <v>4.8845085098992706E-2</v>
      </c>
      <c r="O143" t="s">
        <v>13</v>
      </c>
      <c r="P143" t="s">
        <v>91</v>
      </c>
    </row>
    <row r="144" spans="1:16" x14ac:dyDescent="0.2">
      <c r="A144">
        <v>154</v>
      </c>
      <c r="B144" t="s">
        <v>90</v>
      </c>
      <c r="C144" t="s">
        <v>16</v>
      </c>
      <c r="D144" s="1">
        <v>42004</v>
      </c>
      <c r="E144" s="2">
        <v>23906000000</v>
      </c>
      <c r="F144" s="2">
        <v>19137000000</v>
      </c>
      <c r="G144" s="2">
        <f>SUM(E144-F144)</f>
        <v>4769000000</v>
      </c>
      <c r="H144" s="23">
        <f>1-(F144/E144)</f>
        <v>0.1994896678658078</v>
      </c>
      <c r="I144" s="2">
        <v>995000000</v>
      </c>
      <c r="J144" s="2">
        <v>218000000</v>
      </c>
      <c r="K144" s="2">
        <v>1371000000</v>
      </c>
      <c r="L144" s="2">
        <f>SUM(I144:K144)</f>
        <v>2584000000</v>
      </c>
      <c r="M144" s="2">
        <f>G144-L144</f>
        <v>2185000000</v>
      </c>
      <c r="N144" s="22">
        <f>M144/E144</f>
        <v>9.1399648623776461E-2</v>
      </c>
      <c r="O144" t="s">
        <v>13</v>
      </c>
      <c r="P144" t="s">
        <v>91</v>
      </c>
    </row>
    <row r="145" spans="1:16" x14ac:dyDescent="0.2">
      <c r="A145">
        <v>155</v>
      </c>
      <c r="B145" t="s">
        <v>90</v>
      </c>
      <c r="C145" t="s">
        <v>17</v>
      </c>
      <c r="D145" s="1">
        <v>42369</v>
      </c>
      <c r="E145" s="2">
        <v>22534000000</v>
      </c>
      <c r="F145" s="2">
        <v>18069000000</v>
      </c>
      <c r="G145" s="2">
        <f>SUM(E145-F145)</f>
        <v>4465000000</v>
      </c>
      <c r="H145" s="23">
        <f>1-(F145/E145)</f>
        <v>0.19814502529510958</v>
      </c>
      <c r="I145" s="2">
        <v>979000000</v>
      </c>
      <c r="J145" s="2">
        <v>238000000</v>
      </c>
      <c r="K145" s="2">
        <v>1280000000</v>
      </c>
      <c r="L145" s="2">
        <f>SUM(I145:K145)</f>
        <v>2497000000</v>
      </c>
      <c r="M145" s="2">
        <f>G145-L145</f>
        <v>1968000000</v>
      </c>
      <c r="N145" s="22">
        <f>M145/E145</f>
        <v>8.7334694239815394E-2</v>
      </c>
      <c r="O145" t="s">
        <v>13</v>
      </c>
      <c r="P145" t="s">
        <v>91</v>
      </c>
    </row>
    <row r="146" spans="1:16" x14ac:dyDescent="0.2">
      <c r="A146">
        <v>156</v>
      </c>
      <c r="B146" t="s">
        <v>92</v>
      </c>
      <c r="C146" t="s">
        <v>11</v>
      </c>
      <c r="D146" s="1">
        <v>41274</v>
      </c>
      <c r="E146" s="2">
        <v>4856000000</v>
      </c>
      <c r="F146" s="2">
        <v>1662000000</v>
      </c>
      <c r="G146" s="2">
        <f>SUM(E146-F146)</f>
        <v>3194000000</v>
      </c>
      <c r="H146" s="23">
        <f>1-(F146/E146)</f>
        <v>0.65774299835255357</v>
      </c>
      <c r="I146" s="2">
        <v>1139000000</v>
      </c>
      <c r="J146" s="2">
        <v>604000000</v>
      </c>
      <c r="K146" t="s">
        <v>12</v>
      </c>
      <c r="L146" s="2">
        <f>SUM(I146:K146)</f>
        <v>1743000000</v>
      </c>
      <c r="M146" s="2">
        <f>G146-L146</f>
        <v>1451000000</v>
      </c>
      <c r="N146" s="22">
        <f>M146/E146</f>
        <v>0.29880560131795719</v>
      </c>
      <c r="O146" t="s">
        <v>22</v>
      </c>
      <c r="P146" t="s">
        <v>93</v>
      </c>
    </row>
    <row r="147" spans="1:16" x14ac:dyDescent="0.2">
      <c r="A147">
        <v>157</v>
      </c>
      <c r="B147" t="s">
        <v>92</v>
      </c>
      <c r="C147" t="s">
        <v>15</v>
      </c>
      <c r="D147" s="1">
        <v>41639</v>
      </c>
      <c r="E147" s="2">
        <v>4583000000</v>
      </c>
      <c r="F147" s="2">
        <v>1531000000</v>
      </c>
      <c r="G147" s="2">
        <f>SUM(E147-F147)</f>
        <v>3052000000</v>
      </c>
      <c r="H147" s="23">
        <f>1-(F147/E147)</f>
        <v>0.66593934104298502</v>
      </c>
      <c r="I147" s="2">
        <v>1096000000</v>
      </c>
      <c r="J147" s="2">
        <v>584000000</v>
      </c>
      <c r="K147" t="s">
        <v>12</v>
      </c>
      <c r="L147" s="2">
        <f>SUM(I147:K147)</f>
        <v>1680000000</v>
      </c>
      <c r="M147" s="2">
        <f>G147-L147</f>
        <v>1372000000</v>
      </c>
      <c r="N147" s="22">
        <f>M147/E147</f>
        <v>0.29936722670739691</v>
      </c>
      <c r="O147" t="s">
        <v>22</v>
      </c>
      <c r="P147" t="s">
        <v>93</v>
      </c>
    </row>
    <row r="148" spans="1:16" x14ac:dyDescent="0.2">
      <c r="A148">
        <v>158</v>
      </c>
      <c r="B148" t="s">
        <v>92</v>
      </c>
      <c r="C148" t="s">
        <v>16</v>
      </c>
      <c r="D148" s="1">
        <v>42004</v>
      </c>
      <c r="E148" s="2">
        <v>4408000000</v>
      </c>
      <c r="F148" s="2">
        <v>1525000000</v>
      </c>
      <c r="G148" s="2">
        <f>SUM(E148-F148)</f>
        <v>2883000000</v>
      </c>
      <c r="H148" s="23">
        <f>1-(F148/E148)</f>
        <v>0.65403811252268595</v>
      </c>
      <c r="I148" s="2">
        <v>1129000000</v>
      </c>
      <c r="J148" s="2">
        <v>571000000</v>
      </c>
      <c r="K148" t="s">
        <v>12</v>
      </c>
      <c r="L148" s="2">
        <f>SUM(I148:K148)</f>
        <v>1700000000</v>
      </c>
      <c r="M148" s="2">
        <f>G148-L148</f>
        <v>1183000000</v>
      </c>
      <c r="N148" s="22">
        <f>M148/E148</f>
        <v>0.26837568058076228</v>
      </c>
      <c r="O148" t="s">
        <v>22</v>
      </c>
      <c r="P148" t="s">
        <v>93</v>
      </c>
    </row>
    <row r="149" spans="1:16" x14ac:dyDescent="0.2">
      <c r="A149">
        <v>159</v>
      </c>
      <c r="B149" t="s">
        <v>92</v>
      </c>
      <c r="C149" t="s">
        <v>17</v>
      </c>
      <c r="D149" s="1">
        <v>42369</v>
      </c>
      <c r="E149" s="2">
        <v>4664000000</v>
      </c>
      <c r="F149" s="2">
        <v>1585000000</v>
      </c>
      <c r="G149" s="2">
        <f>SUM(E149-F149)</f>
        <v>3079000000</v>
      </c>
      <c r="H149" s="23">
        <f>1-(F149/E149)</f>
        <v>0.66016295025728988</v>
      </c>
      <c r="I149" s="2">
        <v>1114000000</v>
      </c>
      <c r="J149" s="2">
        <v>646000000</v>
      </c>
      <c r="K149" t="s">
        <v>12</v>
      </c>
      <c r="L149" s="2">
        <f>SUM(I149:K149)</f>
        <v>1760000000</v>
      </c>
      <c r="M149" s="2">
        <f>G149-L149</f>
        <v>1319000000</v>
      </c>
      <c r="N149" s="22">
        <f>M149/E149</f>
        <v>0.28280445969125212</v>
      </c>
      <c r="O149" t="s">
        <v>22</v>
      </c>
      <c r="P149" t="s">
        <v>93</v>
      </c>
    </row>
    <row r="150" spans="1:16" x14ac:dyDescent="0.2">
      <c r="A150">
        <v>164</v>
      </c>
      <c r="B150" t="s">
        <v>94</v>
      </c>
      <c r="C150" t="s">
        <v>11</v>
      </c>
      <c r="D150" s="1">
        <v>42309</v>
      </c>
      <c r="E150" s="2">
        <v>6824000000</v>
      </c>
      <c r="F150" s="2">
        <v>3271000000</v>
      </c>
      <c r="G150" s="2">
        <f>SUM(E150-F150)</f>
        <v>3553000000</v>
      </c>
      <c r="H150" s="23">
        <f>1-(F150/E150)</f>
        <v>0.52066236811254396</v>
      </c>
      <c r="I150" s="2">
        <v>486000000</v>
      </c>
      <c r="J150" s="2">
        <v>1049000000</v>
      </c>
      <c r="K150" s="2">
        <v>249000000</v>
      </c>
      <c r="L150" s="2">
        <f>SUM(I150:K150)</f>
        <v>1784000000</v>
      </c>
      <c r="M150" s="2">
        <f>G150-L150</f>
        <v>1769000000</v>
      </c>
      <c r="N150" s="22">
        <f>M150/E150</f>
        <v>0.25923212192262601</v>
      </c>
      <c r="O150" t="s">
        <v>22</v>
      </c>
      <c r="P150" t="s">
        <v>34</v>
      </c>
    </row>
    <row r="151" spans="1:16" x14ac:dyDescent="0.2">
      <c r="A151">
        <v>165</v>
      </c>
      <c r="B151" t="s">
        <v>94</v>
      </c>
      <c r="C151" t="s">
        <v>15</v>
      </c>
      <c r="D151" s="1">
        <v>42673</v>
      </c>
      <c r="E151" s="2">
        <v>13240000000</v>
      </c>
      <c r="F151" s="2">
        <v>7300000000</v>
      </c>
      <c r="G151" s="2">
        <f>SUM(E151-F151)</f>
        <v>5940000000</v>
      </c>
      <c r="H151" s="23">
        <f>1-(F151/E151)</f>
        <v>0.44864048338368578</v>
      </c>
      <c r="I151" s="2">
        <v>806000000</v>
      </c>
      <c r="J151" s="2">
        <v>2674000000</v>
      </c>
      <c r="K151" s="2">
        <v>1873000000</v>
      </c>
      <c r="L151" s="2">
        <f>SUM(I151:K151)</f>
        <v>5353000000</v>
      </c>
      <c r="M151" s="2">
        <f>G151-L151</f>
        <v>587000000</v>
      </c>
      <c r="N151" s="22">
        <f>M151/E151</f>
        <v>4.4335347432024171E-2</v>
      </c>
      <c r="O151" t="s">
        <v>22</v>
      </c>
      <c r="P151" t="s">
        <v>34</v>
      </c>
    </row>
    <row r="152" spans="1:16" x14ac:dyDescent="0.2">
      <c r="A152">
        <v>166</v>
      </c>
      <c r="B152" t="s">
        <v>95</v>
      </c>
      <c r="C152" t="s">
        <v>11</v>
      </c>
      <c r="D152" s="1">
        <v>41274</v>
      </c>
      <c r="E152" s="2">
        <v>5863500000</v>
      </c>
      <c r="F152" s="2">
        <v>4335300000</v>
      </c>
      <c r="G152" s="2">
        <f>SUM(E152-F152)</f>
        <v>1528200000</v>
      </c>
      <c r="H152" s="23">
        <f>1-(F152/E152)</f>
        <v>0.26062931696085956</v>
      </c>
      <c r="I152" s="2">
        <v>1148900000</v>
      </c>
      <c r="J152" t="s">
        <v>12</v>
      </c>
      <c r="K152" t="s">
        <v>12</v>
      </c>
      <c r="L152" s="2">
        <f>SUM(I152:K152)</f>
        <v>1148900000</v>
      </c>
      <c r="M152" s="2">
        <f>G152-L152</f>
        <v>379300000</v>
      </c>
      <c r="N152" s="22">
        <f>M152/E152</f>
        <v>6.4688326085102749E-2</v>
      </c>
      <c r="O152" t="s">
        <v>59</v>
      </c>
      <c r="P152" t="s">
        <v>96</v>
      </c>
    </row>
    <row r="153" spans="1:16" x14ac:dyDescent="0.2">
      <c r="A153">
        <v>167</v>
      </c>
      <c r="B153" t="s">
        <v>95</v>
      </c>
      <c r="C153" t="s">
        <v>15</v>
      </c>
      <c r="D153" s="1">
        <v>41636</v>
      </c>
      <c r="E153" s="2">
        <v>6140000000</v>
      </c>
      <c r="F153" s="2">
        <v>4502300000</v>
      </c>
      <c r="G153" s="2">
        <f>SUM(E153-F153)</f>
        <v>1637700000</v>
      </c>
      <c r="H153" s="23">
        <f>1-(F153/E153)</f>
        <v>0.26672638436482088</v>
      </c>
      <c r="I153" s="2">
        <v>1174200000</v>
      </c>
      <c r="J153" t="s">
        <v>12</v>
      </c>
      <c r="K153" t="s">
        <v>12</v>
      </c>
      <c r="L153" s="2">
        <f>SUM(I153:K153)</f>
        <v>1174200000</v>
      </c>
      <c r="M153" s="2">
        <f>G153-L153</f>
        <v>463500000</v>
      </c>
      <c r="N153" s="22">
        <f>M153/E153</f>
        <v>7.5488599348534205E-2</v>
      </c>
      <c r="O153" t="s">
        <v>59</v>
      </c>
      <c r="P153" t="s">
        <v>96</v>
      </c>
    </row>
    <row r="154" spans="1:16" x14ac:dyDescent="0.2">
      <c r="A154">
        <v>168</v>
      </c>
      <c r="B154" t="s">
        <v>95</v>
      </c>
      <c r="C154" t="s">
        <v>16</v>
      </c>
      <c r="D154" s="1">
        <v>42007</v>
      </c>
      <c r="E154" s="2">
        <v>6330300000</v>
      </c>
      <c r="F154" s="2">
        <v>4679100000</v>
      </c>
      <c r="G154" s="2">
        <f>SUM(E154-F154)</f>
        <v>1651200000</v>
      </c>
      <c r="H154" s="23">
        <f>1-(F154/E154)</f>
        <v>0.26084071844936263</v>
      </c>
      <c r="I154" s="2">
        <v>1158900000</v>
      </c>
      <c r="J154" t="s">
        <v>12</v>
      </c>
      <c r="K154" t="s">
        <v>12</v>
      </c>
      <c r="L154" s="2">
        <f>SUM(I154:K154)</f>
        <v>1158900000</v>
      </c>
      <c r="M154" s="2">
        <f>G154-L154</f>
        <v>492300000</v>
      </c>
      <c r="N154" s="22">
        <f>M154/E154</f>
        <v>7.7768826121984741E-2</v>
      </c>
      <c r="O154" t="s">
        <v>59</v>
      </c>
      <c r="P154" t="s">
        <v>96</v>
      </c>
    </row>
    <row r="155" spans="1:16" x14ac:dyDescent="0.2">
      <c r="A155">
        <v>169</v>
      </c>
      <c r="B155" t="s">
        <v>95</v>
      </c>
      <c r="C155" t="s">
        <v>17</v>
      </c>
      <c r="D155" s="1">
        <v>42371</v>
      </c>
      <c r="E155" s="2">
        <v>5966900000</v>
      </c>
      <c r="F155" s="2">
        <v>4321100000</v>
      </c>
      <c r="G155" s="2">
        <f>SUM(E155-F155)</f>
        <v>1645800000</v>
      </c>
      <c r="H155" s="23">
        <f>1-(F155/E155)</f>
        <v>0.27582161591446142</v>
      </c>
      <c r="I155" s="2">
        <v>1108100000</v>
      </c>
      <c r="J155" t="s">
        <v>12</v>
      </c>
      <c r="K155" t="s">
        <v>12</v>
      </c>
      <c r="L155" s="2">
        <f>SUM(I155:K155)</f>
        <v>1108100000</v>
      </c>
      <c r="M155" s="2">
        <f>G155-L155</f>
        <v>537700000</v>
      </c>
      <c r="N155" s="22">
        <f>M155/E155</f>
        <v>9.0113794432619951E-2</v>
      </c>
      <c r="O155" t="s">
        <v>59</v>
      </c>
      <c r="P155" t="s">
        <v>96</v>
      </c>
    </row>
    <row r="156" spans="1:16" x14ac:dyDescent="0.2">
      <c r="A156">
        <v>170</v>
      </c>
      <c r="B156" t="s">
        <v>97</v>
      </c>
      <c r="C156" t="s">
        <v>11</v>
      </c>
      <c r="D156" s="1">
        <v>41274</v>
      </c>
      <c r="E156" s="2">
        <v>2853926000</v>
      </c>
      <c r="F156" s="2">
        <v>1329500000</v>
      </c>
      <c r="G156" s="2">
        <f>SUM(E156-F156)</f>
        <v>1524426000</v>
      </c>
      <c r="H156" s="23">
        <f>1-(F156/E156)</f>
        <v>0.53415050004800402</v>
      </c>
      <c r="I156" s="2">
        <v>220758000</v>
      </c>
      <c r="J156" t="s">
        <v>12</v>
      </c>
      <c r="K156" s="2">
        <v>380402000</v>
      </c>
      <c r="L156" s="2">
        <f>SUM(I156:K156)</f>
        <v>601160000</v>
      </c>
      <c r="M156" s="2">
        <f>G156-L156</f>
        <v>923266000</v>
      </c>
      <c r="N156" s="22">
        <f>M156/E156</f>
        <v>0.32350733691062766</v>
      </c>
      <c r="O156" t="s">
        <v>42</v>
      </c>
      <c r="P156" t="s">
        <v>98</v>
      </c>
    </row>
    <row r="157" spans="1:16" x14ac:dyDescent="0.2">
      <c r="A157">
        <v>171</v>
      </c>
      <c r="B157" t="s">
        <v>97</v>
      </c>
      <c r="C157" t="s">
        <v>15</v>
      </c>
      <c r="D157" s="1">
        <v>41639</v>
      </c>
      <c r="E157" s="2">
        <v>2879000000</v>
      </c>
      <c r="F157" s="2">
        <v>1289000000</v>
      </c>
      <c r="G157" s="2">
        <f>SUM(E157-F157)</f>
        <v>1590000000</v>
      </c>
      <c r="H157" s="23">
        <f>1-(F157/E157)</f>
        <v>0.55227509551927745</v>
      </c>
      <c r="I157" s="2">
        <v>234000000</v>
      </c>
      <c r="J157" t="s">
        <v>12</v>
      </c>
      <c r="K157" s="2">
        <v>407000000</v>
      </c>
      <c r="L157" s="2">
        <f>SUM(I157:K157)</f>
        <v>641000000</v>
      </c>
      <c r="M157" s="2">
        <f>G157-L157</f>
        <v>949000000</v>
      </c>
      <c r="N157" s="22">
        <f>M157/E157</f>
        <v>0.32962834317471346</v>
      </c>
      <c r="O157" t="s">
        <v>42</v>
      </c>
      <c r="P157" t="s">
        <v>98</v>
      </c>
    </row>
    <row r="158" spans="1:16" x14ac:dyDescent="0.2">
      <c r="A158">
        <v>172</v>
      </c>
      <c r="B158" t="s">
        <v>97</v>
      </c>
      <c r="C158" t="s">
        <v>16</v>
      </c>
      <c r="D158" s="1">
        <v>42004</v>
      </c>
      <c r="E158" s="2">
        <v>3011000000</v>
      </c>
      <c r="F158" s="2">
        <v>1350000000</v>
      </c>
      <c r="G158" s="2">
        <f>SUM(E158-F158)</f>
        <v>1661000000</v>
      </c>
      <c r="H158" s="23">
        <f>1-(F158/E158)</f>
        <v>0.55164397210229166</v>
      </c>
      <c r="I158" s="2">
        <v>236000000</v>
      </c>
      <c r="J158" t="s">
        <v>12</v>
      </c>
      <c r="K158" s="2">
        <v>424000000</v>
      </c>
      <c r="L158" s="2">
        <f>SUM(I158:K158)</f>
        <v>660000000</v>
      </c>
      <c r="M158" s="2">
        <f>G158-L158</f>
        <v>1001000000</v>
      </c>
      <c r="N158" s="22">
        <f>M158/E158</f>
        <v>0.33244769179674527</v>
      </c>
      <c r="O158" t="s">
        <v>42</v>
      </c>
      <c r="P158" t="s">
        <v>98</v>
      </c>
    </row>
    <row r="159" spans="1:16" x14ac:dyDescent="0.2">
      <c r="A159">
        <v>173</v>
      </c>
      <c r="B159" t="s">
        <v>97</v>
      </c>
      <c r="C159" t="s">
        <v>17</v>
      </c>
      <c r="D159" s="1">
        <v>42369</v>
      </c>
      <c r="E159" s="2">
        <v>3159000000</v>
      </c>
      <c r="F159" s="2">
        <v>1404000000</v>
      </c>
      <c r="G159" s="2">
        <f>SUM(E159-F159)</f>
        <v>1755000000</v>
      </c>
      <c r="H159" s="23">
        <f>1-(F159/E159)</f>
        <v>0.55555555555555558</v>
      </c>
      <c r="I159" s="2">
        <v>243000000</v>
      </c>
      <c r="J159" t="s">
        <v>12</v>
      </c>
      <c r="K159" s="2">
        <v>440000000</v>
      </c>
      <c r="L159" s="2">
        <f>SUM(I159:K159)</f>
        <v>683000000</v>
      </c>
      <c r="M159" s="2">
        <f>G159-L159</f>
        <v>1072000000</v>
      </c>
      <c r="N159" s="22">
        <f>M159/E159</f>
        <v>0.33934789490345046</v>
      </c>
      <c r="O159" t="s">
        <v>42</v>
      </c>
      <c r="P159" t="s">
        <v>98</v>
      </c>
    </row>
    <row r="160" spans="1:16" x14ac:dyDescent="0.2">
      <c r="A160">
        <v>174</v>
      </c>
      <c r="B160" t="s">
        <v>99</v>
      </c>
      <c r="C160" t="s">
        <v>11</v>
      </c>
      <c r="D160" s="1">
        <v>41274</v>
      </c>
      <c r="E160" s="2">
        <v>33781000000</v>
      </c>
      <c r="F160" s="2">
        <v>480000000</v>
      </c>
      <c r="G160" s="2">
        <f>SUM(E160-F160)</f>
        <v>33301000000</v>
      </c>
      <c r="H160" s="23">
        <f>1-(F160/E160)</f>
        <v>0.98579082916432315</v>
      </c>
      <c r="I160" s="2">
        <v>23392000000</v>
      </c>
      <c r="J160" t="s">
        <v>12</v>
      </c>
      <c r="K160" s="2">
        <v>1712000000</v>
      </c>
      <c r="L160" s="2">
        <f>SUM(I160:K160)</f>
        <v>25104000000</v>
      </c>
      <c r="M160" s="2">
        <f>G160-L160</f>
        <v>8197000000</v>
      </c>
      <c r="N160" s="22">
        <f>M160/E160</f>
        <v>0.24265119445842337</v>
      </c>
      <c r="O160" t="s">
        <v>47</v>
      </c>
      <c r="P160" t="s">
        <v>100</v>
      </c>
    </row>
    <row r="161" spans="1:16" x14ac:dyDescent="0.2">
      <c r="A161">
        <v>175</v>
      </c>
      <c r="B161" t="s">
        <v>99</v>
      </c>
      <c r="C161" t="s">
        <v>15</v>
      </c>
      <c r="D161" s="1">
        <v>41639</v>
      </c>
      <c r="E161" s="2">
        <v>34828000000</v>
      </c>
      <c r="F161" s="2">
        <v>442000000</v>
      </c>
      <c r="G161" s="2">
        <f>SUM(E161-F161)</f>
        <v>34386000000</v>
      </c>
      <c r="H161" s="23">
        <f>1-(F161/E161)</f>
        <v>0.98730906167451471</v>
      </c>
      <c r="I161" s="2">
        <v>23150000000</v>
      </c>
      <c r="J161" t="s">
        <v>12</v>
      </c>
      <c r="K161" s="2">
        <v>1832000000</v>
      </c>
      <c r="L161" s="2">
        <f>SUM(I161:K161)</f>
        <v>24982000000</v>
      </c>
      <c r="M161" s="2">
        <f>G161-L161</f>
        <v>9404000000</v>
      </c>
      <c r="N161" s="22">
        <f>M161/E161</f>
        <v>0.27001263351326521</v>
      </c>
      <c r="O161" t="s">
        <v>47</v>
      </c>
      <c r="P161" t="s">
        <v>100</v>
      </c>
    </row>
    <row r="162" spans="1:16" x14ac:dyDescent="0.2">
      <c r="A162">
        <v>176</v>
      </c>
      <c r="B162" t="s">
        <v>99</v>
      </c>
      <c r="C162" t="s">
        <v>16</v>
      </c>
      <c r="D162" s="1">
        <v>42004</v>
      </c>
      <c r="E162" s="2">
        <v>35895000000</v>
      </c>
      <c r="F162" s="2">
        <v>373000000</v>
      </c>
      <c r="G162" s="2">
        <f>SUM(E162-F162)</f>
        <v>35522000000</v>
      </c>
      <c r="H162" s="23">
        <f>1-(F162/E162)</f>
        <v>0.98960858058225376</v>
      </c>
      <c r="I162" s="2">
        <v>23153000000</v>
      </c>
      <c r="J162" t="s">
        <v>12</v>
      </c>
      <c r="K162" s="2">
        <v>2044000000</v>
      </c>
      <c r="L162" s="2">
        <f>SUM(I162:K162)</f>
        <v>25197000000</v>
      </c>
      <c r="M162" s="2">
        <f>G162-L162</f>
        <v>10325000000</v>
      </c>
      <c r="N162" s="22">
        <f>M162/E162</f>
        <v>0.28764451873519986</v>
      </c>
      <c r="O162" t="s">
        <v>47</v>
      </c>
      <c r="P162" t="s">
        <v>100</v>
      </c>
    </row>
    <row r="163" spans="1:16" x14ac:dyDescent="0.2">
      <c r="A163">
        <v>177</v>
      </c>
      <c r="B163" t="s">
        <v>99</v>
      </c>
      <c r="C163" t="s">
        <v>17</v>
      </c>
      <c r="D163" s="1">
        <v>42369</v>
      </c>
      <c r="E163" s="2">
        <v>34441000000</v>
      </c>
      <c r="F163" s="2">
        <v>475000000</v>
      </c>
      <c r="G163" s="2">
        <f>SUM(E163-F163)</f>
        <v>33966000000</v>
      </c>
      <c r="H163" s="23">
        <f>1-(F163/E163)</f>
        <v>0.98620829824917977</v>
      </c>
      <c r="I163" s="2">
        <v>22892000000</v>
      </c>
      <c r="J163" t="s">
        <v>12</v>
      </c>
      <c r="K163" s="2">
        <v>1988000000</v>
      </c>
      <c r="L163" s="2">
        <f>SUM(I163:K163)</f>
        <v>24880000000</v>
      </c>
      <c r="M163" s="2">
        <f>G163-L163</f>
        <v>9086000000</v>
      </c>
      <c r="N163" s="22">
        <f>M163/E163</f>
        <v>0.26381347812200573</v>
      </c>
      <c r="O163" t="s">
        <v>47</v>
      </c>
      <c r="P163" t="s">
        <v>100</v>
      </c>
    </row>
    <row r="164" spans="1:16" x14ac:dyDescent="0.2">
      <c r="A164">
        <v>178</v>
      </c>
      <c r="B164" t="s">
        <v>101</v>
      </c>
      <c r="C164" t="s">
        <v>11</v>
      </c>
      <c r="D164" s="1">
        <v>41517</v>
      </c>
      <c r="E164" s="2">
        <v>2089100000</v>
      </c>
      <c r="F164" s="2">
        <v>1251500000</v>
      </c>
      <c r="G164" s="2">
        <f>SUM(E164-F164)</f>
        <v>837600000</v>
      </c>
      <c r="H164" s="23">
        <f>1-(F164/E164)</f>
        <v>0.40093820305394667</v>
      </c>
      <c r="I164" s="2">
        <v>607600000</v>
      </c>
      <c r="J164" t="s">
        <v>12</v>
      </c>
      <c r="K164" t="s">
        <v>12</v>
      </c>
      <c r="L164" s="2">
        <f>SUM(I164:K164)</f>
        <v>607600000</v>
      </c>
      <c r="M164" s="2">
        <f>G164-L164</f>
        <v>230000000</v>
      </c>
      <c r="N164" s="22">
        <f>M164/E164</f>
        <v>0.11009525633047725</v>
      </c>
      <c r="O164" t="s">
        <v>13</v>
      </c>
      <c r="P164" t="s">
        <v>70</v>
      </c>
    </row>
    <row r="165" spans="1:16" x14ac:dyDescent="0.2">
      <c r="A165">
        <v>179</v>
      </c>
      <c r="B165" t="s">
        <v>101</v>
      </c>
      <c r="C165" t="s">
        <v>15</v>
      </c>
      <c r="D165" s="1">
        <v>41882</v>
      </c>
      <c r="E165" s="2">
        <v>2393500000</v>
      </c>
      <c r="F165" s="2">
        <v>1414300000</v>
      </c>
      <c r="G165" s="2">
        <f>SUM(E165-F165)</f>
        <v>979200000</v>
      </c>
      <c r="H165" s="23">
        <f>1-(F165/E165)</f>
        <v>0.4091080008355964</v>
      </c>
      <c r="I165" s="2">
        <v>680300000</v>
      </c>
      <c r="J165" t="s">
        <v>12</v>
      </c>
      <c r="K165" t="s">
        <v>12</v>
      </c>
      <c r="L165" s="2">
        <f>SUM(I165:K165)</f>
        <v>680300000</v>
      </c>
      <c r="M165" s="2">
        <f>G165-L165</f>
        <v>298900000</v>
      </c>
      <c r="N165" s="22">
        <f>M165/E165</f>
        <v>0.12487988301650303</v>
      </c>
      <c r="O165" t="s">
        <v>13</v>
      </c>
      <c r="P165" t="s">
        <v>70</v>
      </c>
    </row>
    <row r="166" spans="1:16" x14ac:dyDescent="0.2">
      <c r="A166">
        <v>180</v>
      </c>
      <c r="B166" t="s">
        <v>101</v>
      </c>
      <c r="C166" t="s">
        <v>16</v>
      </c>
      <c r="D166" s="1">
        <v>42247</v>
      </c>
      <c r="E166" s="2">
        <v>2706700000</v>
      </c>
      <c r="F166" s="2">
        <v>1561100000</v>
      </c>
      <c r="G166" s="2">
        <f>SUM(E166-F166)</f>
        <v>1145600000</v>
      </c>
      <c r="H166" s="23">
        <f>1-(F166/E166)</f>
        <v>0.42324601913769533</v>
      </c>
      <c r="I166" s="2">
        <v>756900000</v>
      </c>
      <c r="J166" t="s">
        <v>12</v>
      </c>
      <c r="K166" t="s">
        <v>12</v>
      </c>
      <c r="L166" s="2">
        <f>SUM(I166:K166)</f>
        <v>756900000</v>
      </c>
      <c r="M166" s="2">
        <f>G166-L166</f>
        <v>388700000</v>
      </c>
      <c r="N166" s="22">
        <f>M166/E166</f>
        <v>0.14360660582997747</v>
      </c>
      <c r="O166" t="s">
        <v>13</v>
      </c>
      <c r="P166" t="s">
        <v>70</v>
      </c>
    </row>
    <row r="167" spans="1:16" x14ac:dyDescent="0.2">
      <c r="A167">
        <v>181</v>
      </c>
      <c r="B167" t="s">
        <v>101</v>
      </c>
      <c r="C167" t="s">
        <v>17</v>
      </c>
      <c r="D167" s="1">
        <v>42613</v>
      </c>
      <c r="E167" s="2">
        <v>3291300000</v>
      </c>
      <c r="F167" s="2">
        <v>1855100000</v>
      </c>
      <c r="G167" s="2">
        <f>SUM(E167-F167)</f>
        <v>1436200000</v>
      </c>
      <c r="H167" s="23">
        <f>1-(F167/E167)</f>
        <v>0.43636253152249871</v>
      </c>
      <c r="I167" s="2">
        <v>946000000</v>
      </c>
      <c r="J167" t="s">
        <v>12</v>
      </c>
      <c r="K167" t="s">
        <v>12</v>
      </c>
      <c r="L167" s="2">
        <f>SUM(I167:K167)</f>
        <v>946000000</v>
      </c>
      <c r="M167" s="2">
        <f>G167-L167</f>
        <v>490200000</v>
      </c>
      <c r="N167" s="22">
        <f>M167/E167</f>
        <v>0.14893810956157141</v>
      </c>
      <c r="O167" t="s">
        <v>13</v>
      </c>
      <c r="P167" t="s">
        <v>70</v>
      </c>
    </row>
    <row r="168" spans="1:16" x14ac:dyDescent="0.2">
      <c r="A168">
        <v>182</v>
      </c>
      <c r="B168" t="s">
        <v>102</v>
      </c>
      <c r="C168" t="s">
        <v>11</v>
      </c>
      <c r="D168" s="1">
        <v>41517</v>
      </c>
      <c r="E168" s="2">
        <v>9147530000</v>
      </c>
      <c r="F168" s="2">
        <v>4406595000</v>
      </c>
      <c r="G168" s="2">
        <f>SUM(E168-F168)</f>
        <v>4740935000</v>
      </c>
      <c r="H168" s="23">
        <f>1-(F168/E168)</f>
        <v>0.51827487857377896</v>
      </c>
      <c r="I168" s="2">
        <v>2967837000</v>
      </c>
      <c r="J168" t="s">
        <v>12</v>
      </c>
      <c r="K168" t="s">
        <v>12</v>
      </c>
      <c r="L168" s="2">
        <f>SUM(I168:K168)</f>
        <v>2967837000</v>
      </c>
      <c r="M168" s="2">
        <f>G168-L168</f>
        <v>1773098000</v>
      </c>
      <c r="N168" s="22">
        <f>M168/E168</f>
        <v>0.19383352664599077</v>
      </c>
      <c r="O168" t="s">
        <v>19</v>
      </c>
      <c r="P168" t="s">
        <v>79</v>
      </c>
    </row>
    <row r="169" spans="1:16" x14ac:dyDescent="0.2">
      <c r="A169">
        <v>183</v>
      </c>
      <c r="B169" t="s">
        <v>102</v>
      </c>
      <c r="C169" t="s">
        <v>15</v>
      </c>
      <c r="D169" s="1">
        <v>41881</v>
      </c>
      <c r="E169" s="2">
        <v>9475313000</v>
      </c>
      <c r="F169" s="2">
        <v>4540406000</v>
      </c>
      <c r="G169" s="2">
        <f>SUM(E169-F169)</f>
        <v>4934907000</v>
      </c>
      <c r="H169" s="23">
        <f>1-(F169/E169)</f>
        <v>0.52081730703777285</v>
      </c>
      <c r="I169" s="2">
        <v>3104684000</v>
      </c>
      <c r="J169" t="s">
        <v>12</v>
      </c>
      <c r="K169" t="s">
        <v>12</v>
      </c>
      <c r="L169" s="2">
        <f>SUM(I169:K169)</f>
        <v>3104684000</v>
      </c>
      <c r="M169" s="2">
        <f>G169-L169</f>
        <v>1830223000</v>
      </c>
      <c r="N169" s="22">
        <f>M169/E169</f>
        <v>0.19315699650238466</v>
      </c>
      <c r="O169" t="s">
        <v>19</v>
      </c>
      <c r="P169" t="s">
        <v>79</v>
      </c>
    </row>
    <row r="170" spans="1:16" x14ac:dyDescent="0.2">
      <c r="A170">
        <v>184</v>
      </c>
      <c r="B170" t="s">
        <v>102</v>
      </c>
      <c r="C170" t="s">
        <v>16</v>
      </c>
      <c r="D170" s="1">
        <v>42245</v>
      </c>
      <c r="E170" s="2">
        <v>10187340000</v>
      </c>
      <c r="F170" s="2">
        <v>4860309000</v>
      </c>
      <c r="G170" s="2">
        <f>SUM(E170-F170)</f>
        <v>5327031000</v>
      </c>
      <c r="H170" s="23">
        <f>1-(F170/E170)</f>
        <v>0.52290696099276168</v>
      </c>
      <c r="I170" s="2">
        <v>3373980000</v>
      </c>
      <c r="J170" t="s">
        <v>12</v>
      </c>
      <c r="K170" t="s">
        <v>12</v>
      </c>
      <c r="L170" s="2">
        <f>SUM(I170:K170)</f>
        <v>3373980000</v>
      </c>
      <c r="M170" s="2">
        <f>G170-L170</f>
        <v>1953051000</v>
      </c>
      <c r="N170" s="22">
        <f>M170/E170</f>
        <v>0.19171353856845849</v>
      </c>
      <c r="O170" t="s">
        <v>19</v>
      </c>
      <c r="P170" t="s">
        <v>79</v>
      </c>
    </row>
    <row r="171" spans="1:16" x14ac:dyDescent="0.2">
      <c r="A171">
        <v>185</v>
      </c>
      <c r="B171" t="s">
        <v>102</v>
      </c>
      <c r="C171" t="s">
        <v>17</v>
      </c>
      <c r="D171" s="1">
        <v>42609</v>
      </c>
      <c r="E171" s="2">
        <v>10635676000</v>
      </c>
      <c r="F171" s="2">
        <v>5026940000</v>
      </c>
      <c r="G171" s="2">
        <f>SUM(E171-F171)</f>
        <v>5608736000</v>
      </c>
      <c r="H171" s="23">
        <f>1-(F171/E171)</f>
        <v>0.5273511528557282</v>
      </c>
      <c r="I171" s="2">
        <v>3548341000</v>
      </c>
      <c r="J171" t="s">
        <v>12</v>
      </c>
      <c r="K171" t="s">
        <v>12</v>
      </c>
      <c r="L171" s="2">
        <f>SUM(I171:K171)</f>
        <v>3548341000</v>
      </c>
      <c r="M171" s="2">
        <f>G171-L171</f>
        <v>2060395000</v>
      </c>
      <c r="N171" s="22">
        <f>M171/E171</f>
        <v>0.19372487465770863</v>
      </c>
      <c r="O171" t="s">
        <v>19</v>
      </c>
      <c r="P171" t="s">
        <v>79</v>
      </c>
    </row>
    <row r="172" spans="1:16" x14ac:dyDescent="0.2">
      <c r="A172">
        <v>186</v>
      </c>
      <c r="B172" t="s">
        <v>103</v>
      </c>
      <c r="C172" t="s">
        <v>11</v>
      </c>
      <c r="D172" s="1">
        <v>41639</v>
      </c>
      <c r="E172" s="2">
        <v>86623000000</v>
      </c>
      <c r="F172" s="2">
        <v>73268000000</v>
      </c>
      <c r="G172" s="2">
        <f>SUM(E172-F172)</f>
        <v>13355000000</v>
      </c>
      <c r="H172" s="23">
        <f>1-(F172/E172)</f>
        <v>0.15417383373930715</v>
      </c>
      <c r="I172" s="2">
        <v>3742000000</v>
      </c>
      <c r="J172" s="2">
        <v>3071000000</v>
      </c>
      <c r="K172" t="s">
        <v>12</v>
      </c>
      <c r="L172" s="2">
        <f>SUM(I172:K172)</f>
        <v>6813000000</v>
      </c>
      <c r="M172" s="2">
        <f>G172-L172</f>
        <v>6542000000</v>
      </c>
      <c r="N172" s="22">
        <f>M172/E172</f>
        <v>7.5522667190007275E-2</v>
      </c>
      <c r="O172" t="s">
        <v>13</v>
      </c>
      <c r="P172" t="s">
        <v>91</v>
      </c>
    </row>
    <row r="173" spans="1:16" x14ac:dyDescent="0.2">
      <c r="A173">
        <v>187</v>
      </c>
      <c r="B173" t="s">
        <v>103</v>
      </c>
      <c r="C173" t="s">
        <v>15</v>
      </c>
      <c r="D173" s="1">
        <v>42004</v>
      </c>
      <c r="E173" s="2">
        <v>90762000000</v>
      </c>
      <c r="F173" s="2">
        <v>76752000000</v>
      </c>
      <c r="G173" s="2">
        <f>SUM(E173-F173)</f>
        <v>14010000000</v>
      </c>
      <c r="H173" s="23">
        <f>1-(F173/E173)</f>
        <v>0.15435975408210489</v>
      </c>
      <c r="I173" s="2">
        <v>3480000000</v>
      </c>
      <c r="J173" s="2">
        <v>3047000000</v>
      </c>
      <c r="K173" t="s">
        <v>12</v>
      </c>
      <c r="L173" s="2">
        <f>SUM(I173:K173)</f>
        <v>6527000000</v>
      </c>
      <c r="M173" s="2">
        <f>G173-L173</f>
        <v>7483000000</v>
      </c>
      <c r="N173" s="22">
        <f>M173/E173</f>
        <v>8.2446398272404756E-2</v>
      </c>
      <c r="O173" t="s">
        <v>13</v>
      </c>
      <c r="P173" t="s">
        <v>91</v>
      </c>
    </row>
    <row r="174" spans="1:16" x14ac:dyDescent="0.2">
      <c r="A174">
        <v>188</v>
      </c>
      <c r="B174" t="s">
        <v>103</v>
      </c>
      <c r="C174" t="s">
        <v>16</v>
      </c>
      <c r="D174" s="1">
        <v>42369</v>
      </c>
      <c r="E174" s="2">
        <v>96114000000</v>
      </c>
      <c r="F174" s="2">
        <v>82088000000</v>
      </c>
      <c r="G174" s="2">
        <f>SUM(E174-F174)</f>
        <v>14026000000</v>
      </c>
      <c r="H174" s="23">
        <f>1-(F174/E174)</f>
        <v>0.14593087375408365</v>
      </c>
      <c r="I174" s="2">
        <v>3251000000</v>
      </c>
      <c r="J174" s="2">
        <v>3331000000</v>
      </c>
      <c r="K174" t="s">
        <v>12</v>
      </c>
      <c r="L174" s="2">
        <f>SUM(I174:K174)</f>
        <v>6582000000</v>
      </c>
      <c r="M174" s="2">
        <f>G174-L174</f>
        <v>7444000000</v>
      </c>
      <c r="N174" s="22">
        <f>M174/E174</f>
        <v>7.7449695153671685E-2</v>
      </c>
      <c r="O174" t="s">
        <v>13</v>
      </c>
      <c r="P174" t="s">
        <v>91</v>
      </c>
    </row>
    <row r="175" spans="1:16" x14ac:dyDescent="0.2">
      <c r="A175">
        <v>189</v>
      </c>
      <c r="B175" t="s">
        <v>103</v>
      </c>
      <c r="C175" t="s">
        <v>17</v>
      </c>
      <c r="D175" s="1">
        <v>42735</v>
      </c>
      <c r="E175" s="2">
        <v>94571000000</v>
      </c>
      <c r="F175" s="2">
        <v>80790000000</v>
      </c>
      <c r="G175" s="2">
        <f>SUM(E175-F175)</f>
        <v>13781000000</v>
      </c>
      <c r="H175" s="23">
        <f>1-(F175/E175)</f>
        <v>0.14572120417464129</v>
      </c>
      <c r="I175" s="2">
        <v>3313000000</v>
      </c>
      <c r="J175" s="2">
        <v>4627000000</v>
      </c>
      <c r="K175" t="s">
        <v>12</v>
      </c>
      <c r="L175" s="2">
        <f>SUM(I175:K175)</f>
        <v>7940000000</v>
      </c>
      <c r="M175" s="2">
        <f>G175-L175</f>
        <v>5841000000</v>
      </c>
      <c r="N175" s="22">
        <f>M175/E175</f>
        <v>6.1763119772446098E-2</v>
      </c>
      <c r="O175" t="s">
        <v>13</v>
      </c>
      <c r="P175" t="s">
        <v>91</v>
      </c>
    </row>
    <row r="176" spans="1:16" x14ac:dyDescent="0.2">
      <c r="A176">
        <v>190</v>
      </c>
      <c r="B176" t="s">
        <v>104</v>
      </c>
      <c r="C176" t="s">
        <v>11</v>
      </c>
      <c r="D176" s="1">
        <v>41274</v>
      </c>
      <c r="E176" s="2">
        <v>100078000000</v>
      </c>
      <c r="F176" s="2">
        <v>3753000000</v>
      </c>
      <c r="G176" s="2">
        <f>SUM(E176-F176)</f>
        <v>96325000000</v>
      </c>
      <c r="H176" s="23">
        <f>1-(F176/E176)</f>
        <v>0.962499250584544</v>
      </c>
      <c r="I176" s="2">
        <v>70829000000</v>
      </c>
      <c r="J176" t="s">
        <v>12</v>
      </c>
      <c r="K176" s="2">
        <v>9433000000</v>
      </c>
      <c r="L176" s="2">
        <f>SUM(I176:K176)</f>
        <v>80262000000</v>
      </c>
      <c r="M176" s="2">
        <f>G176-L176</f>
        <v>16063000000</v>
      </c>
      <c r="N176" s="22">
        <f>M176/E176</f>
        <v>0.16050480625112412</v>
      </c>
      <c r="O176" t="s">
        <v>47</v>
      </c>
      <c r="P176" t="s">
        <v>105</v>
      </c>
    </row>
    <row r="177" spans="1:16" x14ac:dyDescent="0.2">
      <c r="A177">
        <v>191</v>
      </c>
      <c r="B177" t="s">
        <v>104</v>
      </c>
      <c r="C177" t="s">
        <v>15</v>
      </c>
      <c r="D177" s="1">
        <v>41639</v>
      </c>
      <c r="E177" s="2">
        <v>101697000000</v>
      </c>
      <c r="F177" s="2">
        <v>3034000000</v>
      </c>
      <c r="G177" s="2">
        <f>SUM(E177-F177)</f>
        <v>98663000000</v>
      </c>
      <c r="H177" s="23">
        <f>1-(F177/E177)</f>
        <v>0.97016627825796242</v>
      </c>
      <c r="I177" s="2">
        <v>68128000000</v>
      </c>
      <c r="J177" t="s">
        <v>12</v>
      </c>
      <c r="K177" s="2">
        <v>4642000000</v>
      </c>
      <c r="L177" s="2">
        <f>SUM(I177:K177)</f>
        <v>72770000000</v>
      </c>
      <c r="M177" s="2">
        <f>G177-L177</f>
        <v>25893000000</v>
      </c>
      <c r="N177" s="22">
        <f>M177/E177</f>
        <v>0.25460928050974957</v>
      </c>
      <c r="O177" t="s">
        <v>47</v>
      </c>
      <c r="P177" t="s">
        <v>105</v>
      </c>
    </row>
    <row r="178" spans="1:16" x14ac:dyDescent="0.2">
      <c r="A178">
        <v>192</v>
      </c>
      <c r="B178" t="s">
        <v>104</v>
      </c>
      <c r="C178" t="s">
        <v>16</v>
      </c>
      <c r="D178" s="1">
        <v>42004</v>
      </c>
      <c r="E178" s="2">
        <v>95181000000</v>
      </c>
      <c r="F178" s="2">
        <v>2656000000</v>
      </c>
      <c r="G178" s="2">
        <f>SUM(E178-F178)</f>
        <v>92525000000</v>
      </c>
      <c r="H178" s="23">
        <f>1-(F178/E178)</f>
        <v>0.97209527111503347</v>
      </c>
      <c r="I178" s="2">
        <v>74181000000</v>
      </c>
      <c r="J178" t="s">
        <v>12</v>
      </c>
      <c r="K178" s="2">
        <v>3211000000</v>
      </c>
      <c r="L178" s="2">
        <f>SUM(I178:K178)</f>
        <v>77392000000</v>
      </c>
      <c r="M178" s="2">
        <f>G178-L178</f>
        <v>15133000000</v>
      </c>
      <c r="N178" s="22">
        <f>M178/E178</f>
        <v>0.15899181559344827</v>
      </c>
      <c r="O178" t="s">
        <v>47</v>
      </c>
      <c r="P178" t="s">
        <v>105</v>
      </c>
    </row>
    <row r="179" spans="1:16" x14ac:dyDescent="0.2">
      <c r="A179">
        <v>193</v>
      </c>
      <c r="B179" t="s">
        <v>104</v>
      </c>
      <c r="C179" t="s">
        <v>17</v>
      </c>
      <c r="D179" s="1">
        <v>42369</v>
      </c>
      <c r="E179" s="2">
        <v>93056000000</v>
      </c>
      <c r="F179" s="2">
        <v>2204000000</v>
      </c>
      <c r="G179" s="2">
        <f>SUM(E179-F179)</f>
        <v>90852000000</v>
      </c>
      <c r="H179" s="23">
        <f>1-(F179/E179)</f>
        <v>0.97631533700137552</v>
      </c>
      <c r="I179" s="2">
        <v>56358000000</v>
      </c>
      <c r="J179" t="s">
        <v>12</v>
      </c>
      <c r="K179" s="2">
        <v>3995000000</v>
      </c>
      <c r="L179" s="2">
        <f>SUM(I179:K179)</f>
        <v>60353000000</v>
      </c>
      <c r="M179" s="2">
        <f>G179-L179</f>
        <v>30499000000</v>
      </c>
      <c r="N179" s="22">
        <f>M179/E179</f>
        <v>0.3277488823933975</v>
      </c>
      <c r="O179" t="s">
        <v>47</v>
      </c>
      <c r="P179" t="s">
        <v>105</v>
      </c>
    </row>
    <row r="180" spans="1:16" x14ac:dyDescent="0.2">
      <c r="A180">
        <v>194</v>
      </c>
      <c r="B180" t="s">
        <v>106</v>
      </c>
      <c r="C180" t="s">
        <v>11</v>
      </c>
      <c r="D180" s="1">
        <v>41274</v>
      </c>
      <c r="E180" s="2">
        <v>13936000000</v>
      </c>
      <c r="F180" s="2">
        <v>6802000000</v>
      </c>
      <c r="G180" s="2">
        <f>SUM(E180-F180)</f>
        <v>7134000000</v>
      </c>
      <c r="H180" s="23">
        <f>1-(F180/E180)</f>
        <v>0.51191159586681967</v>
      </c>
      <c r="I180" s="2">
        <v>3283000000</v>
      </c>
      <c r="J180" s="2">
        <v>1081000000</v>
      </c>
      <c r="K180" t="s">
        <v>12</v>
      </c>
      <c r="L180" s="2">
        <f>SUM(I180:K180)</f>
        <v>4364000000</v>
      </c>
      <c r="M180" s="2">
        <f>G180-L180</f>
        <v>2770000000</v>
      </c>
      <c r="N180" s="22">
        <f>M180/E180</f>
        <v>0.19876578645235363</v>
      </c>
      <c r="O180" t="s">
        <v>25</v>
      </c>
      <c r="P180" t="s">
        <v>30</v>
      </c>
    </row>
    <row r="181" spans="1:16" x14ac:dyDescent="0.2">
      <c r="A181">
        <v>195</v>
      </c>
      <c r="B181" t="s">
        <v>106</v>
      </c>
      <c r="C181" t="s">
        <v>15</v>
      </c>
      <c r="D181" s="1">
        <v>41639</v>
      </c>
      <c r="E181" s="2">
        <v>9413000000</v>
      </c>
      <c r="F181" s="2">
        <v>5251000000</v>
      </c>
      <c r="G181" s="2">
        <f>SUM(E181-F181)</f>
        <v>4162000000</v>
      </c>
      <c r="H181" s="23">
        <f>1-(F181/E181)</f>
        <v>0.44215446722617657</v>
      </c>
      <c r="I181" s="2">
        <v>3084000000</v>
      </c>
      <c r="J181" s="2">
        <v>582000000</v>
      </c>
      <c r="K181" t="s">
        <v>12</v>
      </c>
      <c r="L181" s="2">
        <f>SUM(I181:K181)</f>
        <v>3666000000</v>
      </c>
      <c r="M181" s="2">
        <f>G181-L181</f>
        <v>496000000</v>
      </c>
      <c r="N181" s="22">
        <f>M181/E181</f>
        <v>5.2693084032720702E-2</v>
      </c>
      <c r="O181" t="s">
        <v>25</v>
      </c>
      <c r="P181" t="s">
        <v>30</v>
      </c>
    </row>
    <row r="182" spans="1:16" x14ac:dyDescent="0.2">
      <c r="A182">
        <v>196</v>
      </c>
      <c r="B182" t="s">
        <v>106</v>
      </c>
      <c r="C182" t="s">
        <v>16</v>
      </c>
      <c r="D182" s="1">
        <v>42004</v>
      </c>
      <c r="E182" s="2">
        <v>10719000000</v>
      </c>
      <c r="F182" s="2">
        <v>6138000000</v>
      </c>
      <c r="G182" s="2">
        <f>SUM(E182-F182)</f>
        <v>4581000000</v>
      </c>
      <c r="H182" s="23">
        <f>1-(F182/E182)</f>
        <v>0.42737195633921077</v>
      </c>
      <c r="I182" s="2">
        <v>3315000000</v>
      </c>
      <c r="J182" s="2">
        <v>610000000</v>
      </c>
      <c r="K182" t="s">
        <v>12</v>
      </c>
      <c r="L182" s="2">
        <f>SUM(I182:K182)</f>
        <v>3925000000</v>
      </c>
      <c r="M182" s="2">
        <f>G182-L182</f>
        <v>656000000</v>
      </c>
      <c r="N182" s="22">
        <f>M182/E182</f>
        <v>6.1199738781602758E-2</v>
      </c>
      <c r="O182" t="s">
        <v>25</v>
      </c>
      <c r="P182" t="s">
        <v>30</v>
      </c>
    </row>
    <row r="183" spans="1:16" x14ac:dyDescent="0.2">
      <c r="A183">
        <v>197</v>
      </c>
      <c r="B183" t="s">
        <v>106</v>
      </c>
      <c r="C183" t="s">
        <v>17</v>
      </c>
      <c r="D183" s="1">
        <v>42369</v>
      </c>
      <c r="E183" s="2">
        <v>9968000000</v>
      </c>
      <c r="F183" s="2">
        <v>5822000000</v>
      </c>
      <c r="G183" s="2">
        <f>SUM(E183-F183)</f>
        <v>4146000000</v>
      </c>
      <c r="H183" s="23">
        <f>1-(F183/E183)</f>
        <v>0.4159309791332263</v>
      </c>
      <c r="I183" s="2">
        <v>3094000000</v>
      </c>
      <c r="J183" s="2">
        <v>603000000</v>
      </c>
      <c r="K183" t="s">
        <v>12</v>
      </c>
      <c r="L183" s="2">
        <f>SUM(I183:K183)</f>
        <v>3697000000</v>
      </c>
      <c r="M183" s="2">
        <f>G183-L183</f>
        <v>449000000</v>
      </c>
      <c r="N183" s="22">
        <f>M183/E183</f>
        <v>4.5044141252006419E-2</v>
      </c>
      <c r="O183" t="s">
        <v>25</v>
      </c>
      <c r="P183" t="s">
        <v>30</v>
      </c>
    </row>
    <row r="184" spans="1:16" x14ac:dyDescent="0.2">
      <c r="A184">
        <v>198</v>
      </c>
      <c r="B184" t="s">
        <v>107</v>
      </c>
      <c r="C184" t="s">
        <v>11</v>
      </c>
      <c r="D184" s="1">
        <v>41335</v>
      </c>
      <c r="E184" s="2">
        <v>10914585000</v>
      </c>
      <c r="F184" s="2">
        <v>6525830000</v>
      </c>
      <c r="G184" s="2">
        <f>SUM(E184-F184)</f>
        <v>4388755000</v>
      </c>
      <c r="H184" s="23">
        <f>1-(F184/E184)</f>
        <v>0.40210003403702477</v>
      </c>
      <c r="I184" s="2">
        <v>2750537000</v>
      </c>
      <c r="J184" t="s">
        <v>12</v>
      </c>
      <c r="K184" t="s">
        <v>12</v>
      </c>
      <c r="L184" s="2">
        <f>SUM(I184:K184)</f>
        <v>2750537000</v>
      </c>
      <c r="M184" s="2">
        <f>G184-L184</f>
        <v>1638218000</v>
      </c>
      <c r="N184" s="22">
        <f>M184/E184</f>
        <v>0.15009439204513961</v>
      </c>
      <c r="O184" t="s">
        <v>19</v>
      </c>
      <c r="P184" t="s">
        <v>79</v>
      </c>
    </row>
    <row r="185" spans="1:16" x14ac:dyDescent="0.2">
      <c r="A185">
        <v>199</v>
      </c>
      <c r="B185" t="s">
        <v>107</v>
      </c>
      <c r="C185" t="s">
        <v>15</v>
      </c>
      <c r="D185" s="1">
        <v>41699</v>
      </c>
      <c r="E185" s="2">
        <v>11503963000</v>
      </c>
      <c r="F185" s="2">
        <v>6938381000</v>
      </c>
      <c r="G185" s="2">
        <f>SUM(E185-F185)</f>
        <v>4565582000</v>
      </c>
      <c r="H185" s="23">
        <f>1-(F185/E185)</f>
        <v>0.3968703654557999</v>
      </c>
      <c r="I185" s="2">
        <v>2950995000</v>
      </c>
      <c r="J185" t="s">
        <v>12</v>
      </c>
      <c r="K185" t="s">
        <v>12</v>
      </c>
      <c r="L185" s="2">
        <f>SUM(I185:K185)</f>
        <v>2950995000</v>
      </c>
      <c r="M185" s="2">
        <f>G185-L185</f>
        <v>1614587000</v>
      </c>
      <c r="N185" s="22">
        <f>M185/E185</f>
        <v>0.14035050356125103</v>
      </c>
      <c r="O185" t="s">
        <v>19</v>
      </c>
      <c r="P185" t="s">
        <v>79</v>
      </c>
    </row>
    <row r="186" spans="1:16" x14ac:dyDescent="0.2">
      <c r="A186">
        <v>200</v>
      </c>
      <c r="B186" t="s">
        <v>107</v>
      </c>
      <c r="C186" t="s">
        <v>16</v>
      </c>
      <c r="D186" s="1">
        <v>42063</v>
      </c>
      <c r="E186" s="2">
        <v>11881176000</v>
      </c>
      <c r="F186" s="2">
        <v>7261397000</v>
      </c>
      <c r="G186" s="2">
        <f>SUM(E186-F186)</f>
        <v>4619779000</v>
      </c>
      <c r="H186" s="23">
        <f>1-(F186/E186)</f>
        <v>0.38883179577509841</v>
      </c>
      <c r="I186" s="2">
        <v>3065486000</v>
      </c>
      <c r="J186" t="s">
        <v>12</v>
      </c>
      <c r="K186" t="s">
        <v>12</v>
      </c>
      <c r="L186" s="2">
        <f>SUM(I186:K186)</f>
        <v>3065486000</v>
      </c>
      <c r="M186" s="2">
        <f>G186-L186</f>
        <v>1554293000</v>
      </c>
      <c r="N186" s="22">
        <f>M186/E186</f>
        <v>0.13081979426952348</v>
      </c>
      <c r="O186" t="s">
        <v>19</v>
      </c>
      <c r="P186" t="s">
        <v>79</v>
      </c>
    </row>
    <row r="187" spans="1:16" x14ac:dyDescent="0.2">
      <c r="A187">
        <v>201</v>
      </c>
      <c r="B187" t="s">
        <v>107</v>
      </c>
      <c r="C187" t="s">
        <v>17</v>
      </c>
      <c r="D187" s="1">
        <v>42427</v>
      </c>
      <c r="E187" s="2">
        <v>12103887000</v>
      </c>
      <c r="F187" s="2">
        <v>7483577000</v>
      </c>
      <c r="G187" s="2">
        <f>SUM(E187-F187)</f>
        <v>4620310000</v>
      </c>
      <c r="H187" s="23">
        <f>1-(F187/E187)</f>
        <v>0.38172117766796732</v>
      </c>
      <c r="I187" s="2">
        <v>3205407000</v>
      </c>
      <c r="J187" t="s">
        <v>12</v>
      </c>
      <c r="K187" t="s">
        <v>12</v>
      </c>
      <c r="L187" s="2">
        <f>SUM(I187:K187)</f>
        <v>3205407000</v>
      </c>
      <c r="M187" s="2">
        <f>G187-L187</f>
        <v>1414903000</v>
      </c>
      <c r="N187" s="22">
        <f>M187/E187</f>
        <v>0.11689658041255672</v>
      </c>
      <c r="O187" t="s">
        <v>19</v>
      </c>
      <c r="P187" t="s">
        <v>79</v>
      </c>
    </row>
    <row r="188" spans="1:16" x14ac:dyDescent="0.2">
      <c r="A188">
        <v>202</v>
      </c>
      <c r="B188" t="s">
        <v>108</v>
      </c>
      <c r="C188" t="s">
        <v>11</v>
      </c>
      <c r="D188" s="1">
        <v>41274</v>
      </c>
      <c r="E188" s="2">
        <v>10737000000</v>
      </c>
      <c r="F188" s="2">
        <v>429000000</v>
      </c>
      <c r="G188" s="2">
        <f>SUM(E188-F188)</f>
        <v>10308000000</v>
      </c>
      <c r="H188" s="23">
        <f>1-(F188/E188)</f>
        <v>0.96004470522492313</v>
      </c>
      <c r="I188" s="2">
        <v>5650000000</v>
      </c>
      <c r="J188" t="s">
        <v>12</v>
      </c>
      <c r="K188" s="2">
        <v>1167000000</v>
      </c>
      <c r="L188" s="2">
        <f>SUM(I188:K188)</f>
        <v>6817000000</v>
      </c>
      <c r="M188" s="2">
        <f>G188-L188</f>
        <v>3491000000</v>
      </c>
      <c r="N188" s="22">
        <f>M188/E188</f>
        <v>0.32513737543075349</v>
      </c>
      <c r="O188" t="s">
        <v>47</v>
      </c>
      <c r="P188" t="s">
        <v>105</v>
      </c>
    </row>
    <row r="189" spans="1:16" x14ac:dyDescent="0.2">
      <c r="A189">
        <v>203</v>
      </c>
      <c r="B189" t="s">
        <v>108</v>
      </c>
      <c r="C189" t="s">
        <v>15</v>
      </c>
      <c r="D189" s="1">
        <v>41639</v>
      </c>
      <c r="E189" s="2">
        <v>10543000000</v>
      </c>
      <c r="F189" s="2">
        <v>301000000</v>
      </c>
      <c r="G189" s="2">
        <f>SUM(E189-F189)</f>
        <v>10242000000</v>
      </c>
      <c r="H189" s="23">
        <f>1-(F189/E189)</f>
        <v>0.97145025135160767</v>
      </c>
      <c r="I189" s="2">
        <v>5625000000</v>
      </c>
      <c r="J189" t="s">
        <v>12</v>
      </c>
      <c r="K189" s="2">
        <v>698000000</v>
      </c>
      <c r="L189" s="2">
        <f>SUM(I189:K189)</f>
        <v>6323000000</v>
      </c>
      <c r="M189" s="2">
        <f>G189-L189</f>
        <v>3919000000</v>
      </c>
      <c r="N189" s="22">
        <f>M189/E189</f>
        <v>0.37171583040880207</v>
      </c>
      <c r="O189" t="s">
        <v>47</v>
      </c>
      <c r="P189" t="s">
        <v>105</v>
      </c>
    </row>
    <row r="190" spans="1:16" x14ac:dyDescent="0.2">
      <c r="A190">
        <v>204</v>
      </c>
      <c r="B190" t="s">
        <v>108</v>
      </c>
      <c r="C190" t="s">
        <v>16</v>
      </c>
      <c r="D190" s="1">
        <v>42004</v>
      </c>
      <c r="E190" s="2">
        <v>9998000000</v>
      </c>
      <c r="F190" s="2">
        <v>239000000</v>
      </c>
      <c r="G190" s="2">
        <f>SUM(E190-F190)</f>
        <v>9759000000</v>
      </c>
      <c r="H190" s="23">
        <f>1-(F190/E190)</f>
        <v>0.9760952190438088</v>
      </c>
      <c r="I190" s="2">
        <v>5715000000</v>
      </c>
      <c r="J190" t="s">
        <v>12</v>
      </c>
      <c r="K190" s="2">
        <v>342000000</v>
      </c>
      <c r="L190" s="2">
        <f>SUM(I190:K190)</f>
        <v>6057000000</v>
      </c>
      <c r="M190" s="2">
        <f>G190-L190</f>
        <v>3702000000</v>
      </c>
      <c r="N190" s="22">
        <f>M190/E190</f>
        <v>0.37027405481096221</v>
      </c>
      <c r="O190" t="s">
        <v>47</v>
      </c>
      <c r="P190" t="s">
        <v>105</v>
      </c>
    </row>
    <row r="191" spans="1:16" x14ac:dyDescent="0.2">
      <c r="A191">
        <v>205</v>
      </c>
      <c r="B191" t="s">
        <v>108</v>
      </c>
      <c r="C191" t="s">
        <v>17</v>
      </c>
      <c r="D191" s="1">
        <v>42369</v>
      </c>
      <c r="E191" s="2">
        <v>10346000000</v>
      </c>
      <c r="F191" s="2">
        <v>233000000</v>
      </c>
      <c r="G191" s="2">
        <f>SUM(E191-F191)</f>
        <v>10113000000</v>
      </c>
      <c r="H191" s="23">
        <f>1-(F191/E191)</f>
        <v>0.9774792190218442</v>
      </c>
      <c r="I191" s="2">
        <v>5996000000</v>
      </c>
      <c r="J191" t="s">
        <v>12</v>
      </c>
      <c r="K191" s="2">
        <v>533000000</v>
      </c>
      <c r="L191" s="2">
        <f>SUM(I191:K191)</f>
        <v>6529000000</v>
      </c>
      <c r="M191" s="2">
        <f>G191-L191</f>
        <v>3584000000</v>
      </c>
      <c r="N191" s="22">
        <f>M191/E191</f>
        <v>0.34641407307171856</v>
      </c>
      <c r="O191" t="s">
        <v>47</v>
      </c>
      <c r="P191" t="s">
        <v>105</v>
      </c>
    </row>
    <row r="192" spans="1:16" x14ac:dyDescent="0.2">
      <c r="A192">
        <v>206</v>
      </c>
      <c r="B192" t="s">
        <v>109</v>
      </c>
      <c r="C192" t="s">
        <v>11</v>
      </c>
      <c r="D192" s="1">
        <v>40971</v>
      </c>
      <c r="E192" s="2">
        <v>45457000000</v>
      </c>
      <c r="F192" s="2">
        <v>34473000000</v>
      </c>
      <c r="G192" s="2">
        <f>SUM(E192-F192)</f>
        <v>10984000000</v>
      </c>
      <c r="H192" s="23">
        <f>1-(F192/E192)</f>
        <v>0.24163495171260752</v>
      </c>
      <c r="I192" s="2">
        <v>8755000000</v>
      </c>
      <c r="J192" t="s">
        <v>12</v>
      </c>
      <c r="K192" t="s">
        <v>12</v>
      </c>
      <c r="L192" s="2">
        <f>SUM(I192:K192)</f>
        <v>8755000000</v>
      </c>
      <c r="M192" s="2">
        <f>G192-L192</f>
        <v>2229000000</v>
      </c>
      <c r="N192" s="22">
        <f>M192/E192</f>
        <v>4.9035352090987083E-2</v>
      </c>
      <c r="O192" t="s">
        <v>19</v>
      </c>
      <c r="P192" t="s">
        <v>110</v>
      </c>
    </row>
    <row r="193" spans="1:16" x14ac:dyDescent="0.2">
      <c r="A193">
        <v>207</v>
      </c>
      <c r="B193" t="s">
        <v>109</v>
      </c>
      <c r="C193" t="s">
        <v>15</v>
      </c>
      <c r="D193" s="1">
        <v>41671</v>
      </c>
      <c r="E193" s="2">
        <v>40611000000</v>
      </c>
      <c r="F193" s="2">
        <v>31212000000</v>
      </c>
      <c r="G193" s="2">
        <f>SUM(E193-F193)</f>
        <v>9399000000</v>
      </c>
      <c r="H193" s="23">
        <f>1-(F193/E193)</f>
        <v>0.23143975770111547</v>
      </c>
      <c r="I193" s="2">
        <v>8106000000</v>
      </c>
      <c r="J193" t="s">
        <v>12</v>
      </c>
      <c r="K193" t="s">
        <v>12</v>
      </c>
      <c r="L193" s="2">
        <f>SUM(I193:K193)</f>
        <v>8106000000</v>
      </c>
      <c r="M193" s="2">
        <f>G193-L193</f>
        <v>1293000000</v>
      </c>
      <c r="N193" s="22">
        <f>M193/E193</f>
        <v>3.1838664401270589E-2</v>
      </c>
      <c r="O193" t="s">
        <v>19</v>
      </c>
      <c r="P193" t="s">
        <v>110</v>
      </c>
    </row>
    <row r="194" spans="1:16" x14ac:dyDescent="0.2">
      <c r="A194">
        <v>208</v>
      </c>
      <c r="B194" t="s">
        <v>109</v>
      </c>
      <c r="C194" t="s">
        <v>16</v>
      </c>
      <c r="D194" s="1">
        <v>42035</v>
      </c>
      <c r="E194" s="2">
        <v>40339000000</v>
      </c>
      <c r="F194" s="2">
        <v>31292000000</v>
      </c>
      <c r="G194" s="2">
        <f>SUM(E194-F194)</f>
        <v>9047000000</v>
      </c>
      <c r="H194" s="23">
        <f>1-(F194/E194)</f>
        <v>0.22427427551501034</v>
      </c>
      <c r="I194" s="2">
        <v>7592000000</v>
      </c>
      <c r="J194" t="s">
        <v>12</v>
      </c>
      <c r="K194" t="s">
        <v>12</v>
      </c>
      <c r="L194" s="2">
        <f>SUM(I194:K194)</f>
        <v>7592000000</v>
      </c>
      <c r="M194" s="2">
        <f>G194-L194</f>
        <v>1455000000</v>
      </c>
      <c r="N194" s="22">
        <f>M194/E194</f>
        <v>3.6069312575919082E-2</v>
      </c>
      <c r="O194" t="s">
        <v>19</v>
      </c>
      <c r="P194" t="s">
        <v>110</v>
      </c>
    </row>
    <row r="195" spans="1:16" x14ac:dyDescent="0.2">
      <c r="A195">
        <v>209</v>
      </c>
      <c r="B195" t="s">
        <v>109</v>
      </c>
      <c r="C195" t="s">
        <v>17</v>
      </c>
      <c r="D195" s="1">
        <v>42399</v>
      </c>
      <c r="E195" s="2">
        <v>39528000000</v>
      </c>
      <c r="F195" s="2">
        <v>30337000000</v>
      </c>
      <c r="G195" s="2">
        <f>SUM(E195-F195)</f>
        <v>9191000000</v>
      </c>
      <c r="H195" s="23">
        <f>1-(F195/E195)</f>
        <v>0.23251872090669901</v>
      </c>
      <c r="I195" s="2">
        <v>7618000000</v>
      </c>
      <c r="J195" t="s">
        <v>12</v>
      </c>
      <c r="K195" t="s">
        <v>12</v>
      </c>
      <c r="L195" s="2">
        <f>SUM(I195:K195)</f>
        <v>7618000000</v>
      </c>
      <c r="M195" s="2">
        <f>G195-L195</f>
        <v>1573000000</v>
      </c>
      <c r="N195" s="22">
        <f>M195/E195</f>
        <v>3.979457599676179E-2</v>
      </c>
      <c r="O195" t="s">
        <v>19</v>
      </c>
      <c r="P195" t="s">
        <v>110</v>
      </c>
    </row>
    <row r="196" spans="1:16" x14ac:dyDescent="0.2">
      <c r="A196">
        <v>210</v>
      </c>
      <c r="B196" t="s">
        <v>111</v>
      </c>
      <c r="C196" t="s">
        <v>11</v>
      </c>
      <c r="D196" s="1">
        <v>41639</v>
      </c>
      <c r="E196" s="2">
        <v>3049500000</v>
      </c>
      <c r="F196" s="2">
        <v>1194400000</v>
      </c>
      <c r="G196" s="2">
        <f>SUM(E196-F196)</f>
        <v>1855100000</v>
      </c>
      <c r="H196" s="23">
        <f>1-(F196/E196)</f>
        <v>0.60832923430070496</v>
      </c>
      <c r="I196" s="2">
        <v>920300000</v>
      </c>
      <c r="J196" s="2">
        <v>295700000</v>
      </c>
      <c r="K196" t="s">
        <v>12</v>
      </c>
      <c r="L196" s="2">
        <f>SUM(I196:K196)</f>
        <v>1216000000</v>
      </c>
      <c r="M196" s="2">
        <f>G196-L196</f>
        <v>639100000</v>
      </c>
      <c r="N196" s="22">
        <f>M196/E196</f>
        <v>0.20957534021970814</v>
      </c>
      <c r="O196" t="s">
        <v>25</v>
      </c>
      <c r="P196" t="s">
        <v>30</v>
      </c>
    </row>
    <row r="197" spans="1:16" x14ac:dyDescent="0.2">
      <c r="A197">
        <v>211</v>
      </c>
      <c r="B197" t="s">
        <v>111</v>
      </c>
      <c r="C197" t="s">
        <v>15</v>
      </c>
      <c r="D197" s="1">
        <v>42004</v>
      </c>
      <c r="E197" s="2">
        <v>3323600000</v>
      </c>
      <c r="F197" s="2">
        <v>1258600000</v>
      </c>
      <c r="G197" s="2">
        <f>SUM(E197-F197)</f>
        <v>2065000000</v>
      </c>
      <c r="H197" s="23">
        <f>1-(F197/E197)</f>
        <v>0.62131423757371529</v>
      </c>
      <c r="I197" s="2">
        <v>981500000</v>
      </c>
      <c r="J197" s="2">
        <v>302000000</v>
      </c>
      <c r="K197" t="s">
        <v>12</v>
      </c>
      <c r="L197" s="2">
        <f>SUM(I197:K197)</f>
        <v>1283500000</v>
      </c>
      <c r="M197" s="2">
        <f>G197-L197</f>
        <v>781500000</v>
      </c>
      <c r="N197" s="22">
        <f>M197/E197</f>
        <v>0.23513659886869659</v>
      </c>
      <c r="O197" t="s">
        <v>25</v>
      </c>
      <c r="P197" t="s">
        <v>30</v>
      </c>
    </row>
    <row r="198" spans="1:16" x14ac:dyDescent="0.2">
      <c r="A198">
        <v>212</v>
      </c>
      <c r="B198" t="s">
        <v>111</v>
      </c>
      <c r="C198" t="s">
        <v>16</v>
      </c>
      <c r="D198" s="1">
        <v>42369</v>
      </c>
      <c r="E198" s="2">
        <v>3416000000</v>
      </c>
      <c r="F198" s="2">
        <v>1301200000</v>
      </c>
      <c r="G198" s="2">
        <f>SUM(E198-F198)</f>
        <v>2114800000</v>
      </c>
      <c r="H198" s="23">
        <f>1-(F198/E198)</f>
        <v>0.61908665105386418</v>
      </c>
      <c r="I198" s="2">
        <v>1012100000</v>
      </c>
      <c r="J198" s="2">
        <v>259200000</v>
      </c>
      <c r="K198" t="s">
        <v>12</v>
      </c>
      <c r="L198" s="2">
        <f>SUM(I198:K198)</f>
        <v>1271300000</v>
      </c>
      <c r="M198" s="2">
        <f>G198-L198</f>
        <v>843500000</v>
      </c>
      <c r="N198" s="22">
        <f>M198/E198</f>
        <v>0.24692622950819673</v>
      </c>
      <c r="O198" t="s">
        <v>25</v>
      </c>
      <c r="P198" t="s">
        <v>30</v>
      </c>
    </row>
    <row r="199" spans="1:16" x14ac:dyDescent="0.2">
      <c r="A199">
        <v>213</v>
      </c>
      <c r="B199" t="s">
        <v>111</v>
      </c>
      <c r="C199" t="s">
        <v>17</v>
      </c>
      <c r="D199" s="1">
        <v>42735</v>
      </c>
      <c r="E199" s="2">
        <v>3714000000</v>
      </c>
      <c r="F199" s="2">
        <v>1371700000</v>
      </c>
      <c r="G199" s="2">
        <f>SUM(E199-F199)</f>
        <v>2342300000</v>
      </c>
      <c r="H199" s="23">
        <f>1-(F199/E199)</f>
        <v>0.63066774367259026</v>
      </c>
      <c r="I199" s="2">
        <v>1101900000</v>
      </c>
      <c r="J199" s="2">
        <v>292800000</v>
      </c>
      <c r="K199" t="s">
        <v>12</v>
      </c>
      <c r="L199" s="2">
        <f>SUM(I199:K199)</f>
        <v>1394700000</v>
      </c>
      <c r="M199" s="2">
        <f>G199-L199</f>
        <v>947600000</v>
      </c>
      <c r="N199" s="22">
        <f>M199/E199</f>
        <v>0.25514270328486804</v>
      </c>
      <c r="O199" t="s">
        <v>25</v>
      </c>
      <c r="P199" t="s">
        <v>30</v>
      </c>
    </row>
    <row r="200" spans="1:16" x14ac:dyDescent="0.2">
      <c r="A200">
        <v>214</v>
      </c>
      <c r="B200" t="s">
        <v>112</v>
      </c>
      <c r="C200" t="s">
        <v>11</v>
      </c>
      <c r="D200" s="1">
        <v>41547</v>
      </c>
      <c r="E200" s="2">
        <v>8054000000</v>
      </c>
      <c r="F200" s="2">
        <v>3883000000</v>
      </c>
      <c r="G200" s="2">
        <f>SUM(E200-F200)</f>
        <v>4171000000</v>
      </c>
      <c r="H200" s="23">
        <f>1-(F200/E200)</f>
        <v>0.51787931462627268</v>
      </c>
      <c r="I200" s="2">
        <v>2422000000</v>
      </c>
      <c r="J200" s="2">
        <v>494000000</v>
      </c>
      <c r="K200" t="s">
        <v>12</v>
      </c>
      <c r="L200" s="2">
        <f>SUM(I200:K200)</f>
        <v>2916000000</v>
      </c>
      <c r="M200" s="2">
        <f>G200-L200</f>
        <v>1255000000</v>
      </c>
      <c r="N200" s="22">
        <f>M200/E200</f>
        <v>0.1558231934442513</v>
      </c>
      <c r="O200" t="s">
        <v>25</v>
      </c>
      <c r="P200" t="s">
        <v>30</v>
      </c>
    </row>
    <row r="201" spans="1:16" x14ac:dyDescent="0.2">
      <c r="A201">
        <v>215</v>
      </c>
      <c r="B201" t="s">
        <v>112</v>
      </c>
      <c r="C201" t="s">
        <v>15</v>
      </c>
      <c r="D201" s="1">
        <v>41912</v>
      </c>
      <c r="E201" s="2">
        <v>8446000000</v>
      </c>
      <c r="F201" s="2">
        <v>4145000000</v>
      </c>
      <c r="G201" s="2">
        <f>SUM(E201-F201)</f>
        <v>4301000000</v>
      </c>
      <c r="H201" s="23">
        <f>1-(F201/E201)</f>
        <v>0.50923514089509825</v>
      </c>
      <c r="I201" s="2">
        <v>2145000000</v>
      </c>
      <c r="J201" s="2">
        <v>550000000</v>
      </c>
      <c r="K201" t="s">
        <v>12</v>
      </c>
      <c r="L201" s="2">
        <f>SUM(I201:K201)</f>
        <v>2695000000</v>
      </c>
      <c r="M201" s="2">
        <f>G201-L201</f>
        <v>1606000000</v>
      </c>
      <c r="N201" s="22">
        <f>M201/E201</f>
        <v>0.19014918304522851</v>
      </c>
      <c r="O201" t="s">
        <v>25</v>
      </c>
      <c r="P201" t="s">
        <v>30</v>
      </c>
    </row>
    <row r="202" spans="1:16" x14ac:dyDescent="0.2">
      <c r="A202">
        <v>216</v>
      </c>
      <c r="B202" t="s">
        <v>112</v>
      </c>
      <c r="C202" t="s">
        <v>16</v>
      </c>
      <c r="D202" s="1">
        <v>42277</v>
      </c>
      <c r="E202" s="2">
        <v>10282000000</v>
      </c>
      <c r="F202" s="2">
        <v>5587000000</v>
      </c>
      <c r="G202" s="2">
        <f>SUM(E202-F202)</f>
        <v>4695000000</v>
      </c>
      <c r="H202" s="23">
        <f>1-(F202/E202)</f>
        <v>0.45662322505349151</v>
      </c>
      <c r="I202" s="2">
        <v>2563000000</v>
      </c>
      <c r="J202" s="2">
        <v>632000000</v>
      </c>
      <c r="K202" t="s">
        <v>12</v>
      </c>
      <c r="L202" s="2">
        <f>SUM(I202:K202)</f>
        <v>3195000000</v>
      </c>
      <c r="M202" s="2">
        <f>G202-L202</f>
        <v>1500000000</v>
      </c>
      <c r="N202" s="22">
        <f>M202/E202</f>
        <v>0.14588601439408674</v>
      </c>
      <c r="O202" t="s">
        <v>25</v>
      </c>
      <c r="P202" t="s">
        <v>30</v>
      </c>
    </row>
    <row r="203" spans="1:16" x14ac:dyDescent="0.2">
      <c r="A203">
        <v>217</v>
      </c>
      <c r="B203" t="s">
        <v>112</v>
      </c>
      <c r="C203" t="s">
        <v>17</v>
      </c>
      <c r="D203" s="1">
        <v>42643</v>
      </c>
      <c r="E203" s="2">
        <v>12483000000</v>
      </c>
      <c r="F203" s="2">
        <v>6492000000</v>
      </c>
      <c r="G203" s="2">
        <f>SUM(E203-F203)</f>
        <v>5991000000</v>
      </c>
      <c r="H203" s="23">
        <f>1-(F203/E203)</f>
        <v>0.47993270848353764</v>
      </c>
      <c r="I203" s="2">
        <v>3005000000</v>
      </c>
      <c r="J203" s="2">
        <v>828000000</v>
      </c>
      <c r="K203" t="s">
        <v>12</v>
      </c>
      <c r="L203" s="2">
        <f>SUM(I203:K203)</f>
        <v>3833000000</v>
      </c>
      <c r="M203" s="2">
        <f>G203-L203</f>
        <v>2158000000</v>
      </c>
      <c r="N203" s="22">
        <f>M203/E203</f>
        <v>0.17287511014980372</v>
      </c>
      <c r="O203" t="s">
        <v>25</v>
      </c>
      <c r="P203" t="s">
        <v>30</v>
      </c>
    </row>
    <row r="204" spans="1:16" x14ac:dyDescent="0.2">
      <c r="A204">
        <v>218</v>
      </c>
      <c r="B204" t="s">
        <v>113</v>
      </c>
      <c r="C204" t="s">
        <v>11</v>
      </c>
      <c r="D204" s="1">
        <v>41639</v>
      </c>
      <c r="E204" s="2">
        <v>22364000000</v>
      </c>
      <c r="F204" s="2">
        <v>18553000000</v>
      </c>
      <c r="G204" s="2">
        <f>SUM(E204-F204)</f>
        <v>3811000000</v>
      </c>
      <c r="H204" s="23">
        <f>1-(F204/E204)</f>
        <v>0.170407798247183</v>
      </c>
      <c r="I204" s="2">
        <v>1306000000</v>
      </c>
      <c r="J204" s="2">
        <v>556000000</v>
      </c>
      <c r="K204" t="s">
        <v>12</v>
      </c>
      <c r="L204" s="2">
        <f>SUM(I204:K204)</f>
        <v>1862000000</v>
      </c>
      <c r="M204" s="2">
        <f>G204-L204</f>
        <v>1949000000</v>
      </c>
      <c r="N204" s="22">
        <f>M204/E204</f>
        <v>8.7148989447326061E-2</v>
      </c>
      <c r="O204" t="s">
        <v>83</v>
      </c>
      <c r="P204" t="s">
        <v>114</v>
      </c>
    </row>
    <row r="205" spans="1:16" x14ac:dyDescent="0.2">
      <c r="A205">
        <v>219</v>
      </c>
      <c r="B205" t="s">
        <v>113</v>
      </c>
      <c r="C205" t="s">
        <v>15</v>
      </c>
      <c r="D205" s="1">
        <v>42004</v>
      </c>
      <c r="E205" s="2">
        <v>24551000000</v>
      </c>
      <c r="F205" s="2">
        <v>19746000000</v>
      </c>
      <c r="G205" s="2">
        <f>SUM(E205-F205)</f>
        <v>4805000000</v>
      </c>
      <c r="H205" s="23">
        <f>1-(F205/E205)</f>
        <v>0.1957150421571423</v>
      </c>
      <c r="I205" s="2">
        <v>1333000000</v>
      </c>
      <c r="J205" s="2">
        <v>613000000</v>
      </c>
      <c r="K205" t="s">
        <v>12</v>
      </c>
      <c r="L205" s="2">
        <f>SUM(I205:K205)</f>
        <v>1946000000</v>
      </c>
      <c r="M205" s="2">
        <f>G205-L205</f>
        <v>2859000000</v>
      </c>
      <c r="N205" s="22">
        <f>M205/E205</f>
        <v>0.11645146837196041</v>
      </c>
      <c r="O205" t="s">
        <v>83</v>
      </c>
      <c r="P205" t="s">
        <v>114</v>
      </c>
    </row>
    <row r="206" spans="1:16" x14ac:dyDescent="0.2">
      <c r="A206">
        <v>220</v>
      </c>
      <c r="B206" t="s">
        <v>113</v>
      </c>
      <c r="C206" t="s">
        <v>16</v>
      </c>
      <c r="D206" s="1">
        <v>42369</v>
      </c>
      <c r="E206" s="2">
        <v>15742000000</v>
      </c>
      <c r="F206" s="2">
        <v>14415000000</v>
      </c>
      <c r="G206" s="2">
        <f>SUM(E206-F206)</f>
        <v>1327000000</v>
      </c>
      <c r="H206" s="23">
        <f>1-(F206/E206)</f>
        <v>8.4296785668911189E-2</v>
      </c>
      <c r="I206" s="2">
        <v>969000000</v>
      </c>
      <c r="J206" s="2">
        <v>466000000</v>
      </c>
      <c r="K206" t="s">
        <v>12</v>
      </c>
      <c r="L206" s="2">
        <f>SUM(I206:K206)</f>
        <v>1435000000</v>
      </c>
      <c r="M206" s="2">
        <f>G206-L206</f>
        <v>-108000000</v>
      </c>
      <c r="N206" s="22">
        <f>M206/E206</f>
        <v>-6.8606276203786046E-3</v>
      </c>
      <c r="O206" t="s">
        <v>83</v>
      </c>
      <c r="P206" t="s">
        <v>114</v>
      </c>
    </row>
    <row r="207" spans="1:16" x14ac:dyDescent="0.2">
      <c r="A207">
        <v>221</v>
      </c>
      <c r="B207" t="s">
        <v>113</v>
      </c>
      <c r="C207" t="s">
        <v>17</v>
      </c>
      <c r="D207" s="1">
        <v>42735</v>
      </c>
      <c r="E207" s="2">
        <v>9841000000</v>
      </c>
      <c r="F207" s="2">
        <v>9973000000</v>
      </c>
      <c r="G207" s="2">
        <f>SUM(E207-F207)</f>
        <v>-132000000</v>
      </c>
      <c r="H207" s="23">
        <f>1-(F207/E207)</f>
        <v>-1.341327100904377E-2</v>
      </c>
      <c r="I207" s="2">
        <v>815000000</v>
      </c>
      <c r="J207" s="2">
        <v>384000000</v>
      </c>
      <c r="K207" t="s">
        <v>12</v>
      </c>
      <c r="L207" s="2">
        <f>SUM(I207:K207)</f>
        <v>1199000000</v>
      </c>
      <c r="M207" s="2">
        <f>G207-L207</f>
        <v>-1331000000</v>
      </c>
      <c r="N207" s="22">
        <f>M207/E207</f>
        <v>-0.13525048267452494</v>
      </c>
      <c r="O207" t="s">
        <v>83</v>
      </c>
      <c r="P207" t="s">
        <v>114</v>
      </c>
    </row>
    <row r="208" spans="1:16" x14ac:dyDescent="0.2">
      <c r="A208">
        <v>222</v>
      </c>
      <c r="B208" t="s">
        <v>115</v>
      </c>
      <c r="C208" t="s">
        <v>11</v>
      </c>
      <c r="D208" s="1">
        <v>41639</v>
      </c>
      <c r="E208" s="2">
        <v>6932200000</v>
      </c>
      <c r="F208" s="2">
        <v>857700000</v>
      </c>
      <c r="G208" s="2">
        <f>SUM(E208-F208)</f>
        <v>6074500000</v>
      </c>
      <c r="H208" s="23">
        <f>1-(F208/E208)</f>
        <v>0.87627304463229572</v>
      </c>
      <c r="I208" s="2">
        <v>1797000000</v>
      </c>
      <c r="J208" s="2">
        <v>1444100000</v>
      </c>
      <c r="K208" s="2">
        <v>342900000</v>
      </c>
      <c r="L208" s="2">
        <f>SUM(I208:K208)</f>
        <v>3584000000</v>
      </c>
      <c r="M208" s="2">
        <f>G208-L208</f>
        <v>2490500000</v>
      </c>
      <c r="N208" s="22">
        <f>M208/E208</f>
        <v>0.35926545685352412</v>
      </c>
      <c r="O208" t="s">
        <v>25</v>
      </c>
      <c r="P208" t="s">
        <v>66</v>
      </c>
    </row>
    <row r="209" spans="1:16" x14ac:dyDescent="0.2">
      <c r="A209">
        <v>223</v>
      </c>
      <c r="B209" t="s">
        <v>115</v>
      </c>
      <c r="C209" t="s">
        <v>15</v>
      </c>
      <c r="D209" s="1">
        <v>42004</v>
      </c>
      <c r="E209" s="2">
        <v>9703300000</v>
      </c>
      <c r="F209" s="2">
        <v>1171000000</v>
      </c>
      <c r="G209" s="2">
        <f>SUM(E209-F209)</f>
        <v>8532300000</v>
      </c>
      <c r="H209" s="23">
        <f>1-(F209/E209)</f>
        <v>0.87931940679974852</v>
      </c>
      <c r="I209" s="2">
        <v>2193400000</v>
      </c>
      <c r="J209" s="2">
        <v>1893400000</v>
      </c>
      <c r="K209" s="2">
        <v>489800000</v>
      </c>
      <c r="L209" s="2">
        <f>SUM(I209:K209)</f>
        <v>4576600000</v>
      </c>
      <c r="M209" s="2">
        <f>G209-L209</f>
        <v>3955700000</v>
      </c>
      <c r="N209" s="22">
        <f>M209/E209</f>
        <v>0.40766543340925254</v>
      </c>
      <c r="O209" t="s">
        <v>25</v>
      </c>
      <c r="P209" t="s">
        <v>66</v>
      </c>
    </row>
    <row r="210" spans="1:16" x14ac:dyDescent="0.2">
      <c r="A210">
        <v>224</v>
      </c>
      <c r="B210" t="s">
        <v>115</v>
      </c>
      <c r="C210" t="s">
        <v>16</v>
      </c>
      <c r="D210" s="1">
        <v>42369</v>
      </c>
      <c r="E210" s="2">
        <v>10763800000</v>
      </c>
      <c r="F210" s="2">
        <v>1240400000</v>
      </c>
      <c r="G210" s="2">
        <f>SUM(E210-F210)</f>
        <v>9523400000</v>
      </c>
      <c r="H210" s="23">
        <f>1-(F210/E210)</f>
        <v>0.88476188706590608</v>
      </c>
      <c r="I210" s="2">
        <v>2143600000</v>
      </c>
      <c r="J210" s="2">
        <v>2012800000</v>
      </c>
      <c r="K210" s="2">
        <v>382600000</v>
      </c>
      <c r="L210" s="2">
        <f>SUM(I210:K210)</f>
        <v>4539000000</v>
      </c>
      <c r="M210" s="2">
        <f>G210-L210</f>
        <v>4984400000</v>
      </c>
      <c r="N210" s="22">
        <f>M210/E210</f>
        <v>0.46307066277708614</v>
      </c>
      <c r="O210" t="s">
        <v>25</v>
      </c>
      <c r="P210" t="s">
        <v>66</v>
      </c>
    </row>
    <row r="211" spans="1:16" x14ac:dyDescent="0.2">
      <c r="A211">
        <v>225</v>
      </c>
      <c r="B211" t="s">
        <v>115</v>
      </c>
      <c r="C211" t="s">
        <v>17</v>
      </c>
      <c r="D211" s="1">
        <v>42735</v>
      </c>
      <c r="E211" s="2">
        <v>11448800000</v>
      </c>
      <c r="F211" s="2">
        <v>1478700000</v>
      </c>
      <c r="G211" s="2">
        <f>SUM(E211-F211)</f>
        <v>9970100000</v>
      </c>
      <c r="H211" s="23">
        <f>1-(F211/E211)</f>
        <v>0.87084235902452656</v>
      </c>
      <c r="I211" s="2">
        <v>1972900000</v>
      </c>
      <c r="J211" s="2">
        <v>1973300000</v>
      </c>
      <c r="K211" s="2">
        <v>385600000</v>
      </c>
      <c r="L211" s="2">
        <f>SUM(I211:K211)</f>
        <v>4331800000</v>
      </c>
      <c r="M211" s="2">
        <f>G211-L211</f>
        <v>5638300000</v>
      </c>
      <c r="N211" s="22">
        <f>M211/E211</f>
        <v>0.49247956117671721</v>
      </c>
      <c r="O211" t="s">
        <v>25</v>
      </c>
      <c r="P211" t="s">
        <v>66</v>
      </c>
    </row>
    <row r="212" spans="1:16" x14ac:dyDescent="0.2">
      <c r="A212">
        <v>230</v>
      </c>
      <c r="B212" t="s">
        <v>116</v>
      </c>
      <c r="C212" t="s">
        <v>11</v>
      </c>
      <c r="D212" s="1">
        <v>41274</v>
      </c>
      <c r="E212" s="2">
        <v>8735700000</v>
      </c>
      <c r="F212" s="2">
        <v>7174000000</v>
      </c>
      <c r="G212" s="2">
        <f>SUM(E212-F212)</f>
        <v>1561700000</v>
      </c>
      <c r="H212" s="23">
        <f>1-(F212/E212)</f>
        <v>0.17877216479503644</v>
      </c>
      <c r="I212" s="2">
        <v>488300000</v>
      </c>
      <c r="J212" t="s">
        <v>12</v>
      </c>
      <c r="K212" s="2">
        <v>282900000</v>
      </c>
      <c r="L212" s="2">
        <f>SUM(I212:K212)</f>
        <v>771200000</v>
      </c>
      <c r="M212" s="2">
        <f>G212-L212</f>
        <v>790500000</v>
      </c>
      <c r="N212" s="22">
        <f>M212/E212</f>
        <v>9.0490744874480583E-2</v>
      </c>
      <c r="O212" t="s">
        <v>59</v>
      </c>
      <c r="P212" t="s">
        <v>117</v>
      </c>
    </row>
    <row r="213" spans="1:16" x14ac:dyDescent="0.2">
      <c r="A213">
        <v>231</v>
      </c>
      <c r="B213" t="s">
        <v>116</v>
      </c>
      <c r="C213" t="s">
        <v>15</v>
      </c>
      <c r="D213" s="1">
        <v>41639</v>
      </c>
      <c r="E213" s="2">
        <v>8468100000</v>
      </c>
      <c r="F213" s="2">
        <v>6875400000</v>
      </c>
      <c r="G213" s="2">
        <f>SUM(E213-F213)</f>
        <v>1592700000</v>
      </c>
      <c r="H213" s="23">
        <f>1-(F213/E213)</f>
        <v>0.1880823325185107</v>
      </c>
      <c r="I213" s="2">
        <v>497400000</v>
      </c>
      <c r="J213" t="s">
        <v>12</v>
      </c>
      <c r="K213" s="2">
        <v>299900000</v>
      </c>
      <c r="L213" s="2">
        <f>SUM(I213:K213)</f>
        <v>797300000</v>
      </c>
      <c r="M213" s="2">
        <f>G213-L213</f>
        <v>795400000</v>
      </c>
      <c r="N213" s="22">
        <f>M213/E213</f>
        <v>9.3928980526918671E-2</v>
      </c>
      <c r="O213" t="s">
        <v>59</v>
      </c>
      <c r="P213" t="s">
        <v>117</v>
      </c>
    </row>
    <row r="214" spans="1:16" x14ac:dyDescent="0.2">
      <c r="A214">
        <v>232</v>
      </c>
      <c r="B214" t="s">
        <v>116</v>
      </c>
      <c r="C214" t="s">
        <v>16</v>
      </c>
      <c r="D214" s="1">
        <v>42004</v>
      </c>
      <c r="E214" s="2">
        <v>8570000000</v>
      </c>
      <c r="F214" s="2">
        <v>6903500000</v>
      </c>
      <c r="G214" s="2">
        <f>SUM(E214-F214)</f>
        <v>1666500000</v>
      </c>
      <c r="H214" s="23">
        <f>1-(F214/E214)</f>
        <v>0.19445740956826141</v>
      </c>
      <c r="I214" s="2">
        <v>547000000</v>
      </c>
      <c r="J214" t="s">
        <v>12</v>
      </c>
      <c r="K214" s="2">
        <v>280900000</v>
      </c>
      <c r="L214" s="2">
        <f>SUM(I214:K214)</f>
        <v>827900000</v>
      </c>
      <c r="M214" s="2">
        <f>G214-L214</f>
        <v>838600000</v>
      </c>
      <c r="N214" s="22">
        <f>M214/E214</f>
        <v>9.7852975495915984E-2</v>
      </c>
      <c r="O214" t="s">
        <v>59</v>
      </c>
      <c r="P214" t="s">
        <v>117</v>
      </c>
    </row>
    <row r="215" spans="1:16" x14ac:dyDescent="0.2">
      <c r="A215">
        <v>233</v>
      </c>
      <c r="B215" t="s">
        <v>116</v>
      </c>
      <c r="C215" t="s">
        <v>17</v>
      </c>
      <c r="D215" s="1">
        <v>42369</v>
      </c>
      <c r="E215" s="2">
        <v>7997000000</v>
      </c>
      <c r="F215" s="2">
        <v>6460300000</v>
      </c>
      <c r="G215" s="2">
        <f>SUM(E215-F215)</f>
        <v>1536700000</v>
      </c>
      <c r="H215" s="23">
        <f>1-(F215/E215)</f>
        <v>0.19215955983493815</v>
      </c>
      <c r="I215" s="2">
        <v>646000000</v>
      </c>
      <c r="J215" t="s">
        <v>12</v>
      </c>
      <c r="K215" s="2">
        <v>285500000</v>
      </c>
      <c r="L215" s="2">
        <f>SUM(I215:K215)</f>
        <v>931500000</v>
      </c>
      <c r="M215" s="2">
        <f>G215-L215</f>
        <v>605200000</v>
      </c>
      <c r="N215" s="22">
        <f>M215/E215</f>
        <v>7.5678379392272108E-2</v>
      </c>
      <c r="O215" t="s">
        <v>59</v>
      </c>
      <c r="P215" t="s">
        <v>117</v>
      </c>
    </row>
    <row r="216" spans="1:16" x14ac:dyDescent="0.2">
      <c r="A216">
        <v>234</v>
      </c>
      <c r="B216" t="s">
        <v>118</v>
      </c>
      <c r="C216" t="s">
        <v>11</v>
      </c>
      <c r="D216" s="1">
        <v>41274</v>
      </c>
      <c r="E216" s="2">
        <v>17621000000</v>
      </c>
      <c r="F216" s="2">
        <v>4610000000</v>
      </c>
      <c r="G216" s="2">
        <f>SUM(E216-F216)</f>
        <v>13011000000</v>
      </c>
      <c r="H216" s="23">
        <f>1-(F216/E216)</f>
        <v>0.73838034163781852</v>
      </c>
      <c r="I216" s="2">
        <v>5017000000</v>
      </c>
      <c r="J216" s="2">
        <v>3904000000</v>
      </c>
      <c r="K216" t="s">
        <v>12</v>
      </c>
      <c r="L216" s="2">
        <f>SUM(I216:K216)</f>
        <v>8921000000</v>
      </c>
      <c r="M216" s="2">
        <f>G216-L216</f>
        <v>4090000000</v>
      </c>
      <c r="N216" s="22">
        <f>M216/E216</f>
        <v>0.23210941490267295</v>
      </c>
      <c r="O216" t="s">
        <v>25</v>
      </c>
      <c r="P216" t="s">
        <v>28</v>
      </c>
    </row>
    <row r="217" spans="1:16" x14ac:dyDescent="0.2">
      <c r="A217">
        <v>235</v>
      </c>
      <c r="B217" t="s">
        <v>118</v>
      </c>
      <c r="C217" t="s">
        <v>15</v>
      </c>
      <c r="D217" s="1">
        <v>41639</v>
      </c>
      <c r="E217" s="2">
        <v>16385000000</v>
      </c>
      <c r="F217" s="2">
        <v>4619000000</v>
      </c>
      <c r="G217" s="2">
        <f>SUM(E217-F217)</f>
        <v>11766000000</v>
      </c>
      <c r="H217" s="23">
        <f>1-(F217/E217)</f>
        <v>0.71809581934696376</v>
      </c>
      <c r="I217" s="2">
        <v>4939000000</v>
      </c>
      <c r="J217" s="2">
        <v>3731000000</v>
      </c>
      <c r="K217" t="s">
        <v>12</v>
      </c>
      <c r="L217" s="2">
        <f>SUM(I217:K217)</f>
        <v>8670000000</v>
      </c>
      <c r="M217" s="2">
        <f>G217-L217</f>
        <v>3096000000</v>
      </c>
      <c r="N217" s="22">
        <f>M217/E217</f>
        <v>0.1889533109551419</v>
      </c>
      <c r="O217" t="s">
        <v>25</v>
      </c>
      <c r="P217" t="s">
        <v>28</v>
      </c>
    </row>
    <row r="218" spans="1:16" x14ac:dyDescent="0.2">
      <c r="A218">
        <v>236</v>
      </c>
      <c r="B218" t="s">
        <v>118</v>
      </c>
      <c r="C218" t="s">
        <v>16</v>
      </c>
      <c r="D218" s="1">
        <v>42004</v>
      </c>
      <c r="E218" s="2">
        <v>15879000000</v>
      </c>
      <c r="F218" s="2">
        <v>3932000000</v>
      </c>
      <c r="G218" s="2">
        <f>SUM(E218-F218)</f>
        <v>11947000000</v>
      </c>
      <c r="H218" s="23">
        <f>1-(F218/E218)</f>
        <v>0.75237735373764092</v>
      </c>
      <c r="I218" s="2">
        <v>4822000000</v>
      </c>
      <c r="J218" s="2">
        <v>4534000000</v>
      </c>
      <c r="K218" t="s">
        <v>12</v>
      </c>
      <c r="L218" s="2">
        <f>SUM(I218:K218)</f>
        <v>9356000000</v>
      </c>
      <c r="M218" s="2">
        <f>G218-L218</f>
        <v>2591000000</v>
      </c>
      <c r="N218" s="22">
        <f>M218/E218</f>
        <v>0.16317148435039991</v>
      </c>
      <c r="O218" t="s">
        <v>25</v>
      </c>
      <c r="P218" t="s">
        <v>28</v>
      </c>
    </row>
    <row r="219" spans="1:16" x14ac:dyDescent="0.2">
      <c r="A219">
        <v>237</v>
      </c>
      <c r="B219" t="s">
        <v>118</v>
      </c>
      <c r="C219" t="s">
        <v>17</v>
      </c>
      <c r="D219" s="1">
        <v>42369</v>
      </c>
      <c r="E219" s="2">
        <v>16560000000</v>
      </c>
      <c r="F219" s="2">
        <v>3909000000</v>
      </c>
      <c r="G219" s="2">
        <f>SUM(E219-F219)</f>
        <v>12651000000</v>
      </c>
      <c r="H219" s="23">
        <f>1-(F219/E219)</f>
        <v>0.76394927536231882</v>
      </c>
      <c r="I219" s="2">
        <v>4841000000</v>
      </c>
      <c r="J219" s="2">
        <v>5920000000</v>
      </c>
      <c r="K219" t="s">
        <v>12</v>
      </c>
      <c r="L219" s="2">
        <f>SUM(I219:K219)</f>
        <v>10761000000</v>
      </c>
      <c r="M219" s="2">
        <f>G219-L219</f>
        <v>1890000000</v>
      </c>
      <c r="N219" s="22">
        <f>M219/E219</f>
        <v>0.11413043478260869</v>
      </c>
      <c r="O219" t="s">
        <v>25</v>
      </c>
      <c r="P219" t="s">
        <v>28</v>
      </c>
    </row>
    <row r="220" spans="1:16" x14ac:dyDescent="0.2">
      <c r="A220">
        <v>238</v>
      </c>
      <c r="B220" t="s">
        <v>119</v>
      </c>
      <c r="C220" t="s">
        <v>11</v>
      </c>
      <c r="D220" s="1">
        <v>41274</v>
      </c>
      <c r="E220" s="2">
        <v>7249000000</v>
      </c>
      <c r="F220" s="2">
        <v>2349000000</v>
      </c>
      <c r="G220" s="2">
        <f>SUM(E220-F220)</f>
        <v>4900000000</v>
      </c>
      <c r="H220" s="23">
        <f>1-(F220/E220)</f>
        <v>0.67595530417988692</v>
      </c>
      <c r="I220" s="2">
        <v>2529000000</v>
      </c>
      <c r="J220" s="2">
        <v>886000000</v>
      </c>
      <c r="K220" s="2">
        <v>395000000</v>
      </c>
      <c r="L220" s="2">
        <f>SUM(I220:K220)</f>
        <v>3810000000</v>
      </c>
      <c r="M220" s="2">
        <f>G220-L220</f>
        <v>1090000000</v>
      </c>
      <c r="N220" s="22">
        <f>M220/E220</f>
        <v>0.15036556766450546</v>
      </c>
      <c r="O220" t="s">
        <v>25</v>
      </c>
      <c r="P220" t="s">
        <v>30</v>
      </c>
    </row>
    <row r="221" spans="1:16" x14ac:dyDescent="0.2">
      <c r="A221">
        <v>239</v>
      </c>
      <c r="B221" t="s">
        <v>119</v>
      </c>
      <c r="C221" t="s">
        <v>15</v>
      </c>
      <c r="D221" s="1">
        <v>41639</v>
      </c>
      <c r="E221" s="2">
        <v>7143000000</v>
      </c>
      <c r="F221" s="2">
        <v>2174000000</v>
      </c>
      <c r="G221" s="2">
        <f>SUM(E221-F221)</f>
        <v>4969000000</v>
      </c>
      <c r="H221" s="23">
        <f>1-(F221/E221)</f>
        <v>0.69564608707825837</v>
      </c>
      <c r="I221" s="2">
        <v>2678000000</v>
      </c>
      <c r="J221" s="2">
        <v>861000000</v>
      </c>
      <c r="K221" s="2">
        <v>410000000</v>
      </c>
      <c r="L221" s="2">
        <f>SUM(I221:K221)</f>
        <v>3949000000</v>
      </c>
      <c r="M221" s="2">
        <f>G221-L221</f>
        <v>1020000000</v>
      </c>
      <c r="N221" s="22">
        <f>M221/E221</f>
        <v>0.14279714405711885</v>
      </c>
      <c r="O221" t="s">
        <v>25</v>
      </c>
      <c r="P221" t="s">
        <v>30</v>
      </c>
    </row>
    <row r="222" spans="1:16" x14ac:dyDescent="0.2">
      <c r="A222">
        <v>240</v>
      </c>
      <c r="B222" t="s">
        <v>119</v>
      </c>
      <c r="C222" t="s">
        <v>16</v>
      </c>
      <c r="D222" s="1">
        <v>42004</v>
      </c>
      <c r="E222" s="2">
        <v>7380000000</v>
      </c>
      <c r="F222" s="2">
        <v>2210000000</v>
      </c>
      <c r="G222" s="2">
        <f>SUM(E222-F222)</f>
        <v>5170000000</v>
      </c>
      <c r="H222" s="23">
        <f>1-(F222/E222)</f>
        <v>0.70054200542005418</v>
      </c>
      <c r="I222" s="2">
        <v>2817000000</v>
      </c>
      <c r="J222" s="2">
        <v>817000000</v>
      </c>
      <c r="K222" s="2">
        <v>438000000</v>
      </c>
      <c r="L222" s="2">
        <f>SUM(I222:K222)</f>
        <v>4072000000</v>
      </c>
      <c r="M222" s="2">
        <f>G222-L222</f>
        <v>1098000000</v>
      </c>
      <c r="N222" s="22">
        <f>M222/E222</f>
        <v>0.14878048780487804</v>
      </c>
      <c r="O222" t="s">
        <v>25</v>
      </c>
      <c r="P222" t="s">
        <v>30</v>
      </c>
    </row>
    <row r="223" spans="1:16" x14ac:dyDescent="0.2">
      <c r="A223">
        <v>241</v>
      </c>
      <c r="B223" t="s">
        <v>119</v>
      </c>
      <c r="C223" t="s">
        <v>17</v>
      </c>
      <c r="D223" s="1">
        <v>42369</v>
      </c>
      <c r="E223" s="2">
        <v>7477000000</v>
      </c>
      <c r="F223" s="2">
        <v>2173000000</v>
      </c>
      <c r="G223" s="2">
        <f>SUM(E223-F223)</f>
        <v>5304000000</v>
      </c>
      <c r="H223" s="23">
        <f>1-(F223/E223)</f>
        <v>0.709375417948375</v>
      </c>
      <c r="I223" s="2">
        <v>2996000000</v>
      </c>
      <c r="J223" s="2">
        <v>876000000</v>
      </c>
      <c r="K223" s="2">
        <v>495000000</v>
      </c>
      <c r="L223" s="2">
        <f>SUM(I223:K223)</f>
        <v>4367000000</v>
      </c>
      <c r="M223" s="2">
        <f>G223-L223</f>
        <v>937000000</v>
      </c>
      <c r="N223" s="22">
        <f>M223/E223</f>
        <v>0.1253176407650127</v>
      </c>
      <c r="O223" t="s">
        <v>25</v>
      </c>
      <c r="P223" t="s">
        <v>30</v>
      </c>
    </row>
    <row r="224" spans="1:16" x14ac:dyDescent="0.2">
      <c r="A224">
        <v>242</v>
      </c>
      <c r="B224" t="s">
        <v>120</v>
      </c>
      <c r="C224" t="s">
        <v>11</v>
      </c>
      <c r="D224" s="1">
        <v>41639</v>
      </c>
      <c r="E224" s="2">
        <v>7436600000</v>
      </c>
      <c r="F224" s="2">
        <v>5879100000</v>
      </c>
      <c r="G224" s="2">
        <f>SUM(E224-F224)</f>
        <v>1557500000</v>
      </c>
      <c r="H224" s="23">
        <f>1-(F224/E224)</f>
        <v>0.20943710835596907</v>
      </c>
      <c r="I224" s="2">
        <v>702300000</v>
      </c>
      <c r="J224" t="s">
        <v>12</v>
      </c>
      <c r="K224" t="s">
        <v>12</v>
      </c>
      <c r="L224" s="2">
        <f>SUM(I224:K224)</f>
        <v>702300000</v>
      </c>
      <c r="M224" s="2">
        <f>G224-L224</f>
        <v>855200000</v>
      </c>
      <c r="N224" s="22">
        <f>M224/E224</f>
        <v>0.11499878976951833</v>
      </c>
      <c r="O224" t="s">
        <v>19</v>
      </c>
      <c r="P224" t="s">
        <v>121</v>
      </c>
    </row>
    <row r="225" spans="1:16" x14ac:dyDescent="0.2">
      <c r="A225">
        <v>243</v>
      </c>
      <c r="B225" t="s">
        <v>120</v>
      </c>
      <c r="C225" t="s">
        <v>15</v>
      </c>
      <c r="D225" s="1">
        <v>42004</v>
      </c>
      <c r="E225" s="2">
        <v>8305100000</v>
      </c>
      <c r="F225" s="2">
        <v>6548700000</v>
      </c>
      <c r="G225" s="2">
        <f>SUM(E225-F225)</f>
        <v>1756400000</v>
      </c>
      <c r="H225" s="23">
        <f>1-(F225/E225)</f>
        <v>0.21148450951824782</v>
      </c>
      <c r="I225" s="2">
        <v>792700000</v>
      </c>
      <c r="J225" t="s">
        <v>12</v>
      </c>
      <c r="K225" t="s">
        <v>12</v>
      </c>
      <c r="L225" s="2">
        <f>SUM(I225:K225)</f>
        <v>792700000</v>
      </c>
      <c r="M225" s="2">
        <f>G225-L225</f>
        <v>963700000</v>
      </c>
      <c r="N225" s="22">
        <f>M225/E225</f>
        <v>0.11603713380934606</v>
      </c>
      <c r="O225" t="s">
        <v>19</v>
      </c>
      <c r="P225" t="s">
        <v>121</v>
      </c>
    </row>
    <row r="226" spans="1:16" x14ac:dyDescent="0.2">
      <c r="A226">
        <v>244</v>
      </c>
      <c r="B226" t="s">
        <v>120</v>
      </c>
      <c r="C226" t="s">
        <v>16</v>
      </c>
      <c r="D226" s="1">
        <v>42369</v>
      </c>
      <c r="E226" s="2">
        <v>8023200000</v>
      </c>
      <c r="F226" s="2">
        <v>6320100000</v>
      </c>
      <c r="G226" s="2">
        <f>SUM(E226-F226)</f>
        <v>1703100000</v>
      </c>
      <c r="H226" s="23">
        <f>1-(F226/E226)</f>
        <v>0.21227191145677538</v>
      </c>
      <c r="I226" s="2">
        <v>763400000</v>
      </c>
      <c r="J226" t="s">
        <v>12</v>
      </c>
      <c r="K226" t="s">
        <v>12</v>
      </c>
      <c r="L226" s="2">
        <f>SUM(I226:K226)</f>
        <v>763400000</v>
      </c>
      <c r="M226" s="2">
        <f>G226-L226</f>
        <v>939700000</v>
      </c>
      <c r="N226" s="22">
        <f>M226/E226</f>
        <v>0.11712284375311596</v>
      </c>
      <c r="O226" t="s">
        <v>19</v>
      </c>
      <c r="P226" t="s">
        <v>121</v>
      </c>
    </row>
    <row r="227" spans="1:16" x14ac:dyDescent="0.2">
      <c r="A227">
        <v>245</v>
      </c>
      <c r="B227" t="s">
        <v>120</v>
      </c>
      <c r="C227" t="s">
        <v>17</v>
      </c>
      <c r="D227" s="1">
        <v>42735</v>
      </c>
      <c r="E227" s="2">
        <v>9071000000</v>
      </c>
      <c r="F227" s="2">
        <v>7137900000</v>
      </c>
      <c r="G227" s="2">
        <f>SUM(E227-F227)</f>
        <v>1933100000</v>
      </c>
      <c r="H227" s="23">
        <f>1-(F227/E227)</f>
        <v>0.21310770587586814</v>
      </c>
      <c r="I227" s="2">
        <v>1707200000</v>
      </c>
      <c r="J227" t="s">
        <v>12</v>
      </c>
      <c r="K227" t="s">
        <v>12</v>
      </c>
      <c r="L227" s="2">
        <f>SUM(I227:K227)</f>
        <v>1707200000</v>
      </c>
      <c r="M227" s="2">
        <f>G227-L227</f>
        <v>225900000</v>
      </c>
      <c r="N227" s="22">
        <f>M227/E227</f>
        <v>2.4903538749862199E-2</v>
      </c>
      <c r="O227" t="s">
        <v>19</v>
      </c>
      <c r="P227" t="s">
        <v>121</v>
      </c>
    </row>
    <row r="228" spans="1:16" x14ac:dyDescent="0.2">
      <c r="A228">
        <v>246</v>
      </c>
      <c r="B228" t="s">
        <v>122</v>
      </c>
      <c r="C228" t="s">
        <v>11</v>
      </c>
      <c r="D228" s="1">
        <v>41274</v>
      </c>
      <c r="E228" s="2">
        <v>1847186000</v>
      </c>
      <c r="F228" s="2">
        <v>667208000</v>
      </c>
      <c r="G228" s="2">
        <f>SUM(E228-F228)</f>
        <v>1179978000</v>
      </c>
      <c r="H228" s="23">
        <f>1-(F228/E228)</f>
        <v>0.6387976089034888</v>
      </c>
      <c r="I228" s="2">
        <v>93782000</v>
      </c>
      <c r="J228" t="s">
        <v>12</v>
      </c>
      <c r="K228" s="2">
        <v>445875000</v>
      </c>
      <c r="L228" s="2">
        <f>SUM(I228:K228)</f>
        <v>539657000</v>
      </c>
      <c r="M228" s="2">
        <f>G228-L228</f>
        <v>640321000</v>
      </c>
      <c r="N228" s="22">
        <f>M228/E228</f>
        <v>0.34664673725331396</v>
      </c>
      <c r="O228" t="s">
        <v>52</v>
      </c>
      <c r="P228" t="s">
        <v>53</v>
      </c>
    </row>
    <row r="229" spans="1:16" x14ac:dyDescent="0.2">
      <c r="A229">
        <v>247</v>
      </c>
      <c r="B229" t="s">
        <v>122</v>
      </c>
      <c r="C229" t="s">
        <v>15</v>
      </c>
      <c r="D229" s="1">
        <v>41639</v>
      </c>
      <c r="E229" s="2">
        <v>2135539000</v>
      </c>
      <c r="F229" s="2">
        <v>771403000</v>
      </c>
      <c r="G229" s="2">
        <f>SUM(E229-F229)</f>
        <v>1364136000</v>
      </c>
      <c r="H229" s="23">
        <f>1-(F229/E229)</f>
        <v>0.63877831310971134</v>
      </c>
      <c r="I229" s="2">
        <v>117073000</v>
      </c>
      <c r="J229" t="s">
        <v>12</v>
      </c>
      <c r="K229" s="2">
        <v>560637000</v>
      </c>
      <c r="L229" s="2">
        <f>SUM(I229:K229)</f>
        <v>677710000</v>
      </c>
      <c r="M229" s="2">
        <f>G229-L229</f>
        <v>686426000</v>
      </c>
      <c r="N229" s="22">
        <f>M229/E229</f>
        <v>0.3214298591596782</v>
      </c>
      <c r="O229" t="s">
        <v>52</v>
      </c>
      <c r="P229" t="s">
        <v>53</v>
      </c>
    </row>
    <row r="230" spans="1:16" x14ac:dyDescent="0.2">
      <c r="A230">
        <v>248</v>
      </c>
      <c r="B230" t="s">
        <v>122</v>
      </c>
      <c r="C230" t="s">
        <v>16</v>
      </c>
      <c r="D230" s="1">
        <v>42004</v>
      </c>
      <c r="E230" s="2">
        <v>2396998000</v>
      </c>
      <c r="F230" s="2">
        <v>864526000</v>
      </c>
      <c r="G230" s="2">
        <f>SUM(E230-F230)</f>
        <v>1532472000</v>
      </c>
      <c r="H230" s="23">
        <f>1-(F230/E230)</f>
        <v>0.63932969489336244</v>
      </c>
      <c r="I230" s="2">
        <v>102077000</v>
      </c>
      <c r="J230" t="s">
        <v>12</v>
      </c>
      <c r="K230" s="2">
        <v>628573000</v>
      </c>
      <c r="L230" s="2">
        <f>SUM(I230:K230)</f>
        <v>730650000</v>
      </c>
      <c r="M230" s="2">
        <f>G230-L230</f>
        <v>801822000</v>
      </c>
      <c r="N230" s="22">
        <f>M230/E230</f>
        <v>0.33451091740585515</v>
      </c>
      <c r="O230" t="s">
        <v>52</v>
      </c>
      <c r="P230" t="s">
        <v>53</v>
      </c>
    </row>
    <row r="231" spans="1:16" x14ac:dyDescent="0.2">
      <c r="A231">
        <v>249</v>
      </c>
      <c r="B231" t="s">
        <v>122</v>
      </c>
      <c r="C231" t="s">
        <v>17</v>
      </c>
      <c r="D231" s="1">
        <v>42369</v>
      </c>
      <c r="E231" s="2">
        <v>2490821000</v>
      </c>
      <c r="F231" s="2">
        <v>904336000</v>
      </c>
      <c r="G231" s="2">
        <f>SUM(E231-F231)</f>
        <v>1586485000</v>
      </c>
      <c r="H231" s="23">
        <f>1-(F231/E231)</f>
        <v>0.63693256159314537</v>
      </c>
      <c r="I231" s="2">
        <v>97578000</v>
      </c>
      <c r="J231" t="s">
        <v>12</v>
      </c>
      <c r="K231" s="2">
        <v>639542000</v>
      </c>
      <c r="L231" s="2">
        <f>SUM(I231:K231)</f>
        <v>737120000</v>
      </c>
      <c r="M231" s="2">
        <f>G231-L231</f>
        <v>849365000</v>
      </c>
      <c r="N231" s="22">
        <f>M231/E231</f>
        <v>0.34099800828722737</v>
      </c>
      <c r="O231" t="s">
        <v>52</v>
      </c>
      <c r="P231" t="s">
        <v>53</v>
      </c>
    </row>
    <row r="232" spans="1:16" x14ac:dyDescent="0.2">
      <c r="A232">
        <v>254</v>
      </c>
      <c r="B232" t="s">
        <v>123</v>
      </c>
      <c r="C232" t="s">
        <v>11</v>
      </c>
      <c r="D232" s="1">
        <v>41420</v>
      </c>
      <c r="E232" s="2">
        <v>13469300000</v>
      </c>
      <c r="F232" s="2">
        <v>10104400000</v>
      </c>
      <c r="G232" s="2">
        <f>SUM(E232-F232)</f>
        <v>3364900000</v>
      </c>
      <c r="H232" s="23">
        <f>1-(F232/E232)</f>
        <v>0.24981996094823045</v>
      </c>
      <c r="I232" s="2">
        <v>2065900000</v>
      </c>
      <c r="J232" t="s">
        <v>12</v>
      </c>
      <c r="K232" t="s">
        <v>12</v>
      </c>
      <c r="L232" s="2">
        <f>SUM(I232:K232)</f>
        <v>2065900000</v>
      </c>
      <c r="M232" s="2">
        <f>G232-L232</f>
        <v>1299000000</v>
      </c>
      <c r="N232" s="22">
        <f>M232/E232</f>
        <v>9.6441537422137749E-2</v>
      </c>
      <c r="O232" t="s">
        <v>36</v>
      </c>
      <c r="P232" t="s">
        <v>124</v>
      </c>
    </row>
    <row r="233" spans="1:16" x14ac:dyDescent="0.2">
      <c r="A233">
        <v>255</v>
      </c>
      <c r="B233" t="s">
        <v>123</v>
      </c>
      <c r="C233" t="s">
        <v>15</v>
      </c>
      <c r="D233" s="1">
        <v>41784</v>
      </c>
      <c r="E233" s="2">
        <v>11838200000</v>
      </c>
      <c r="F233" s="2">
        <v>8910800000</v>
      </c>
      <c r="G233" s="2">
        <f>SUM(E233-F233)</f>
        <v>2927400000</v>
      </c>
      <c r="H233" s="23">
        <f>1-(F233/E233)</f>
        <v>0.24728421550573565</v>
      </c>
      <c r="I233" s="2">
        <v>1778900000</v>
      </c>
      <c r="J233" t="s">
        <v>12</v>
      </c>
      <c r="K233" t="s">
        <v>12</v>
      </c>
      <c r="L233" s="2">
        <f>SUM(I233:K233)</f>
        <v>1778900000</v>
      </c>
      <c r="M233" s="2">
        <f>G233-L233</f>
        <v>1148500000</v>
      </c>
      <c r="N233" s="22">
        <f>M233/E233</f>
        <v>9.7016438309878189E-2</v>
      </c>
      <c r="O233" t="s">
        <v>36</v>
      </c>
      <c r="P233" t="s">
        <v>124</v>
      </c>
    </row>
    <row r="234" spans="1:16" x14ac:dyDescent="0.2">
      <c r="A234">
        <v>256</v>
      </c>
      <c r="B234" t="s">
        <v>123</v>
      </c>
      <c r="C234" t="s">
        <v>16</v>
      </c>
      <c r="D234" s="1">
        <v>42155</v>
      </c>
      <c r="E234" s="2">
        <v>11937000000</v>
      </c>
      <c r="F234" s="2">
        <v>9061400000</v>
      </c>
      <c r="G234" s="2">
        <f>SUM(E234-F234)</f>
        <v>2875600000</v>
      </c>
      <c r="H234" s="23">
        <f>1-(F234/E234)</f>
        <v>0.24089804808578374</v>
      </c>
      <c r="I234" s="2">
        <v>1545300000</v>
      </c>
      <c r="J234" t="s">
        <v>12</v>
      </c>
      <c r="K234" t="s">
        <v>12</v>
      </c>
      <c r="L234" s="2">
        <f>SUM(I234:K234)</f>
        <v>1545300000</v>
      </c>
      <c r="M234" s="2">
        <f>G234-L234</f>
        <v>1330300000</v>
      </c>
      <c r="N234" s="22">
        <f>M234/E234</f>
        <v>0.1114434112423557</v>
      </c>
      <c r="O234" t="s">
        <v>36</v>
      </c>
      <c r="P234" t="s">
        <v>124</v>
      </c>
    </row>
    <row r="235" spans="1:16" x14ac:dyDescent="0.2">
      <c r="A235">
        <v>257</v>
      </c>
      <c r="B235" t="s">
        <v>123</v>
      </c>
      <c r="C235" t="s">
        <v>17</v>
      </c>
      <c r="D235" s="1">
        <v>42519</v>
      </c>
      <c r="E235" s="2">
        <v>11642900000</v>
      </c>
      <c r="F235" s="2">
        <v>8552100000</v>
      </c>
      <c r="G235" s="2">
        <f>SUM(E235-F235)</f>
        <v>3090800000</v>
      </c>
      <c r="H235" s="23">
        <f>1-(F235/E235)</f>
        <v>0.26546650748524847</v>
      </c>
      <c r="I235" s="2">
        <v>2209400000</v>
      </c>
      <c r="J235" t="s">
        <v>12</v>
      </c>
      <c r="K235" t="s">
        <v>12</v>
      </c>
      <c r="L235" s="2">
        <f>SUM(I235:K235)</f>
        <v>2209400000</v>
      </c>
      <c r="M235" s="2">
        <f>G235-L235</f>
        <v>881400000</v>
      </c>
      <c r="N235" s="22">
        <f>M235/E235</f>
        <v>7.570278882409022E-2</v>
      </c>
      <c r="O235" t="s">
        <v>36</v>
      </c>
      <c r="P235" t="s">
        <v>124</v>
      </c>
    </row>
    <row r="236" spans="1:16" x14ac:dyDescent="0.2">
      <c r="A236">
        <v>258</v>
      </c>
      <c r="B236" t="s">
        <v>125</v>
      </c>
      <c r="C236" t="s">
        <v>11</v>
      </c>
      <c r="D236" s="1">
        <v>41455</v>
      </c>
      <c r="E236" s="2">
        <v>101093000000</v>
      </c>
      <c r="F236" s="2">
        <v>96172000000</v>
      </c>
      <c r="G236" s="2">
        <f>SUM(E236-F236)</f>
        <v>4921000000</v>
      </c>
      <c r="H236" s="23">
        <f>1-(F236/E236)</f>
        <v>4.8677950006429715E-2</v>
      </c>
      <c r="I236" s="2">
        <v>2875000000</v>
      </c>
      <c r="J236" t="s">
        <v>12</v>
      </c>
      <c r="K236" s="2">
        <v>158000000</v>
      </c>
      <c r="L236" s="2">
        <f>SUM(I236:K236)</f>
        <v>3033000000</v>
      </c>
      <c r="M236" s="2">
        <f>G236-L236</f>
        <v>1888000000</v>
      </c>
      <c r="N236" s="22">
        <f>M236/E236</f>
        <v>1.8675872711265865E-2</v>
      </c>
      <c r="O236" t="s">
        <v>25</v>
      </c>
      <c r="P236" t="s">
        <v>28</v>
      </c>
    </row>
    <row r="237" spans="1:16" x14ac:dyDescent="0.2">
      <c r="A237">
        <v>259</v>
      </c>
      <c r="B237" t="s">
        <v>125</v>
      </c>
      <c r="C237" t="s">
        <v>15</v>
      </c>
      <c r="D237" s="1">
        <v>41820</v>
      </c>
      <c r="E237" s="2">
        <v>91084000000</v>
      </c>
      <c r="F237" s="2">
        <v>85923000000</v>
      </c>
      <c r="G237" s="2">
        <f>SUM(E237-F237)</f>
        <v>5161000000</v>
      </c>
      <c r="H237" s="23">
        <f>1-(F237/E237)</f>
        <v>5.6661982345966311E-2</v>
      </c>
      <c r="I237" s="2">
        <v>3028000000</v>
      </c>
      <c r="J237" t="s">
        <v>12</v>
      </c>
      <c r="K237" s="2">
        <v>223000000</v>
      </c>
      <c r="L237" s="2">
        <f>SUM(I237:K237)</f>
        <v>3251000000</v>
      </c>
      <c r="M237" s="2">
        <f>G237-L237</f>
        <v>1910000000</v>
      </c>
      <c r="N237" s="22">
        <f>M237/E237</f>
        <v>2.0969654384963329E-2</v>
      </c>
      <c r="O237" t="s">
        <v>25</v>
      </c>
      <c r="P237" t="s">
        <v>28</v>
      </c>
    </row>
    <row r="238" spans="1:16" x14ac:dyDescent="0.2">
      <c r="A238">
        <v>260</v>
      </c>
      <c r="B238" t="s">
        <v>125</v>
      </c>
      <c r="C238" t="s">
        <v>16</v>
      </c>
      <c r="D238" s="1">
        <v>42185</v>
      </c>
      <c r="E238" s="2">
        <v>102531000000</v>
      </c>
      <c r="F238" s="2">
        <v>96819000000</v>
      </c>
      <c r="G238" s="2">
        <f>SUM(E238-F238)</f>
        <v>5712000000</v>
      </c>
      <c r="H238" s="23">
        <f>1-(F238/E238)</f>
        <v>5.570998039617292E-2</v>
      </c>
      <c r="I238" s="2">
        <v>3240000000</v>
      </c>
      <c r="J238" t="s">
        <v>12</v>
      </c>
      <c r="K238" s="2">
        <v>281000000</v>
      </c>
      <c r="L238" s="2">
        <f>SUM(I238:K238)</f>
        <v>3521000000</v>
      </c>
      <c r="M238" s="2">
        <f>G238-L238</f>
        <v>2191000000</v>
      </c>
      <c r="N238" s="22">
        <f>M238/E238</f>
        <v>2.1369146892159446E-2</v>
      </c>
      <c r="O238" t="s">
        <v>25</v>
      </c>
      <c r="P238" t="s">
        <v>28</v>
      </c>
    </row>
    <row r="239" spans="1:16" x14ac:dyDescent="0.2">
      <c r="A239">
        <v>261</v>
      </c>
      <c r="B239" t="s">
        <v>125</v>
      </c>
      <c r="C239" t="s">
        <v>17</v>
      </c>
      <c r="D239" s="1">
        <v>42551</v>
      </c>
      <c r="E239" s="2">
        <v>121546000000</v>
      </c>
      <c r="F239" s="2">
        <v>115003000000</v>
      </c>
      <c r="G239" s="2">
        <f>SUM(E239-F239)</f>
        <v>6543000000</v>
      </c>
      <c r="H239" s="23">
        <f>1-(F239/E239)</f>
        <v>5.3831471212545057E-2</v>
      </c>
      <c r="I239" s="2">
        <v>3648000000</v>
      </c>
      <c r="J239" t="s">
        <v>12</v>
      </c>
      <c r="K239" s="2">
        <v>459000000</v>
      </c>
      <c r="L239" s="2">
        <f>SUM(I239:K239)</f>
        <v>4107000000</v>
      </c>
      <c r="M239" s="2">
        <f>G239-L239</f>
        <v>2436000000</v>
      </c>
      <c r="N239" s="22">
        <f>M239/E239</f>
        <v>2.004179487601402E-2</v>
      </c>
      <c r="O239" t="s">
        <v>25</v>
      </c>
      <c r="P239" t="s">
        <v>28</v>
      </c>
    </row>
    <row r="240" spans="1:16" x14ac:dyDescent="0.2">
      <c r="A240">
        <v>262</v>
      </c>
      <c r="B240" t="s">
        <v>126</v>
      </c>
      <c r="C240" t="s">
        <v>11</v>
      </c>
      <c r="D240" s="1">
        <v>41639</v>
      </c>
      <c r="E240" s="2">
        <v>55656000000</v>
      </c>
      <c r="F240" s="2">
        <v>41454000000</v>
      </c>
      <c r="G240" s="2">
        <f>SUM(E240-F240)</f>
        <v>14202000000</v>
      </c>
      <c r="H240" s="23">
        <f>1-(F240/E240)</f>
        <v>0.25517464424320824</v>
      </c>
      <c r="I240" s="2">
        <v>6528000000</v>
      </c>
      <c r="J240" s="2">
        <v>2046000000</v>
      </c>
      <c r="K240" t="s">
        <v>12</v>
      </c>
      <c r="L240" s="2">
        <f>SUM(I240:K240)</f>
        <v>8574000000</v>
      </c>
      <c r="M240" s="2">
        <f>G240-L240</f>
        <v>5628000000</v>
      </c>
      <c r="N240" s="22">
        <f>M240/E240</f>
        <v>0.10112117291936179</v>
      </c>
      <c r="O240" t="s">
        <v>13</v>
      </c>
      <c r="P240" t="s">
        <v>127</v>
      </c>
    </row>
    <row r="241" spans="1:16" x14ac:dyDescent="0.2">
      <c r="A241">
        <v>263</v>
      </c>
      <c r="B241" t="s">
        <v>126</v>
      </c>
      <c r="C241" t="s">
        <v>15</v>
      </c>
      <c r="D241" s="1">
        <v>42004</v>
      </c>
      <c r="E241" s="2">
        <v>55184000000</v>
      </c>
      <c r="F241" s="2">
        <v>41342000000</v>
      </c>
      <c r="G241" s="2">
        <f>SUM(E241-F241)</f>
        <v>13842000000</v>
      </c>
      <c r="H241" s="23">
        <f>1-(F241/E241)</f>
        <v>0.25083357494926062</v>
      </c>
      <c r="I241" s="2">
        <v>8148000000</v>
      </c>
      <c r="J241" s="2">
        <v>2380000000</v>
      </c>
      <c r="K241" t="s">
        <v>12</v>
      </c>
      <c r="L241" s="2">
        <f>SUM(I241:K241)</f>
        <v>10528000000</v>
      </c>
      <c r="M241" s="2">
        <f>G241-L241</f>
        <v>3314000000</v>
      </c>
      <c r="N241" s="22">
        <f>M241/E241</f>
        <v>6.0053638735865465E-2</v>
      </c>
      <c r="O241" t="s">
        <v>13</v>
      </c>
      <c r="P241" t="s">
        <v>127</v>
      </c>
    </row>
    <row r="242" spans="1:16" x14ac:dyDescent="0.2">
      <c r="A242">
        <v>264</v>
      </c>
      <c r="B242" t="s">
        <v>126</v>
      </c>
      <c r="C242" t="s">
        <v>16</v>
      </c>
      <c r="D242" s="1">
        <v>42369</v>
      </c>
      <c r="E242" s="2">
        <v>47011000000</v>
      </c>
      <c r="F242" s="2">
        <v>34133000000</v>
      </c>
      <c r="G242" s="2">
        <f>SUM(E242-F242)</f>
        <v>12878000000</v>
      </c>
      <c r="H242" s="23">
        <f>1-(F242/E242)</f>
        <v>0.27393588734551488</v>
      </c>
      <c r="I242" s="2">
        <v>6974000000</v>
      </c>
      <c r="J242" s="2">
        <v>2119000000</v>
      </c>
      <c r="K242" t="s">
        <v>12</v>
      </c>
      <c r="L242" s="2">
        <f>SUM(I242:K242)</f>
        <v>9093000000</v>
      </c>
      <c r="M242" s="2">
        <f>G242-L242</f>
        <v>3785000000</v>
      </c>
      <c r="N242" s="22">
        <f>M242/E242</f>
        <v>8.0513071408819206E-2</v>
      </c>
      <c r="O242" t="s">
        <v>13</v>
      </c>
      <c r="P242" t="s">
        <v>127</v>
      </c>
    </row>
    <row r="243" spans="1:16" x14ac:dyDescent="0.2">
      <c r="A243">
        <v>265</v>
      </c>
      <c r="B243" t="s">
        <v>126</v>
      </c>
      <c r="C243" t="s">
        <v>17</v>
      </c>
      <c r="D243" s="1">
        <v>42735</v>
      </c>
      <c r="E243" s="2">
        <v>38537000000</v>
      </c>
      <c r="F243" s="2">
        <v>28905000000</v>
      </c>
      <c r="G243" s="2">
        <f>SUM(E243-F243)</f>
        <v>9632000000</v>
      </c>
      <c r="H243" s="23">
        <f>1-(F243/E243)</f>
        <v>0.2499416145522485</v>
      </c>
      <c r="I243" s="2">
        <v>6588000000</v>
      </c>
      <c r="J243" s="2">
        <v>1951000000</v>
      </c>
      <c r="K243" t="s">
        <v>12</v>
      </c>
      <c r="L243" s="2">
        <f>SUM(I243:K243)</f>
        <v>8539000000</v>
      </c>
      <c r="M243" s="2">
        <f>G243-L243</f>
        <v>1093000000</v>
      </c>
      <c r="N243" s="22">
        <f>M243/E243</f>
        <v>2.8362353063289825E-2</v>
      </c>
      <c r="O243" t="s">
        <v>13</v>
      </c>
      <c r="P243" t="s">
        <v>127</v>
      </c>
    </row>
    <row r="244" spans="1:16" x14ac:dyDescent="0.2">
      <c r="A244">
        <v>266</v>
      </c>
      <c r="B244" t="s">
        <v>128</v>
      </c>
      <c r="C244" t="s">
        <v>11</v>
      </c>
      <c r="D244" s="1">
        <v>41274</v>
      </c>
      <c r="E244" s="2">
        <v>17936000000</v>
      </c>
      <c r="F244" s="2">
        <v>12620000000</v>
      </c>
      <c r="G244" s="2">
        <f>SUM(E244-F244)</f>
        <v>5316000000</v>
      </c>
      <c r="H244" s="23">
        <f>1-(F244/E244)</f>
        <v>0.29638715432649421</v>
      </c>
      <c r="I244" s="2">
        <v>2096000000</v>
      </c>
      <c r="J244" t="s">
        <v>12</v>
      </c>
      <c r="K244" s="2">
        <v>-6000000</v>
      </c>
      <c r="L244" s="2">
        <f>SUM(I244:K244)</f>
        <v>2090000000</v>
      </c>
      <c r="M244" s="2">
        <f>G244-L244</f>
        <v>3226000000</v>
      </c>
      <c r="N244" s="22">
        <f>M244/E244</f>
        <v>0.17986173059768065</v>
      </c>
      <c r="O244" t="s">
        <v>47</v>
      </c>
      <c r="P244" t="s">
        <v>50</v>
      </c>
    </row>
    <row r="245" spans="1:16" x14ac:dyDescent="0.2">
      <c r="A245">
        <v>267</v>
      </c>
      <c r="B245" t="s">
        <v>128</v>
      </c>
      <c r="C245" t="s">
        <v>15</v>
      </c>
      <c r="D245" s="1">
        <v>41639</v>
      </c>
      <c r="E245" s="2">
        <v>19261000000</v>
      </c>
      <c r="F245" s="2">
        <v>12522000000</v>
      </c>
      <c r="G245" s="2">
        <f>SUM(E245-F245)</f>
        <v>6739000000</v>
      </c>
      <c r="H245" s="23">
        <f>1-(F245/E245)</f>
        <v>0.34987799179689527</v>
      </c>
      <c r="I245" s="2">
        <v>2211000000</v>
      </c>
      <c r="J245" t="s">
        <v>12</v>
      </c>
      <c r="K245" s="2">
        <v>15000000</v>
      </c>
      <c r="L245" s="2">
        <f>SUM(I245:K245)</f>
        <v>2226000000</v>
      </c>
      <c r="M245" s="2">
        <f>G245-L245</f>
        <v>4513000000</v>
      </c>
      <c r="N245" s="22">
        <f>M245/E245</f>
        <v>0.2343076683453611</v>
      </c>
      <c r="O245" t="s">
        <v>47</v>
      </c>
      <c r="P245" t="s">
        <v>50</v>
      </c>
    </row>
    <row r="246" spans="1:16" x14ac:dyDescent="0.2">
      <c r="A246">
        <v>268</v>
      </c>
      <c r="B246" t="s">
        <v>128</v>
      </c>
      <c r="C246" t="s">
        <v>16</v>
      </c>
      <c r="D246" s="1">
        <v>42004</v>
      </c>
      <c r="E246" s="2">
        <v>19171000000</v>
      </c>
      <c r="F246" s="2">
        <v>13241000000</v>
      </c>
      <c r="G246" s="2">
        <f>SUM(E246-F246)</f>
        <v>5930000000</v>
      </c>
      <c r="H246" s="23">
        <f>1-(F246/E246)</f>
        <v>0.30932137082051014</v>
      </c>
      <c r="I246" s="2">
        <v>2245000000</v>
      </c>
      <c r="J246" t="s">
        <v>12</v>
      </c>
      <c r="K246" s="2">
        <v>-82000000</v>
      </c>
      <c r="L246" s="2">
        <f>SUM(I246:K246)</f>
        <v>2163000000</v>
      </c>
      <c r="M246" s="2">
        <f>G246-L246</f>
        <v>3767000000</v>
      </c>
      <c r="N246" s="22">
        <f>M246/E246</f>
        <v>0.19649470554483334</v>
      </c>
      <c r="O246" t="s">
        <v>47</v>
      </c>
      <c r="P246" t="s">
        <v>50</v>
      </c>
    </row>
    <row r="247" spans="1:16" x14ac:dyDescent="0.2">
      <c r="A247">
        <v>269</v>
      </c>
      <c r="B247" t="s">
        <v>128</v>
      </c>
      <c r="C247" t="s">
        <v>17</v>
      </c>
      <c r="D247" s="1">
        <v>42369</v>
      </c>
      <c r="E247" s="2">
        <v>18987000000</v>
      </c>
      <c r="F247" s="2">
        <v>12968000000</v>
      </c>
      <c r="G247" s="2">
        <f>SUM(E247-F247)</f>
        <v>6019000000</v>
      </c>
      <c r="H247" s="23">
        <f>1-(F247/E247)</f>
        <v>0.31700637278137678</v>
      </c>
      <c r="I247" s="2">
        <v>2270000000</v>
      </c>
      <c r="J247" t="s">
        <v>12</v>
      </c>
      <c r="K247" s="2">
        <v>120000000</v>
      </c>
      <c r="L247" s="2">
        <f>SUM(I247:K247)</f>
        <v>2390000000</v>
      </c>
      <c r="M247" s="2">
        <f>G247-L247</f>
        <v>3629000000</v>
      </c>
      <c r="N247" s="22">
        <f>M247/E247</f>
        <v>0.1911307736872597</v>
      </c>
      <c r="O247" t="s">
        <v>47</v>
      </c>
      <c r="P247" t="s">
        <v>50</v>
      </c>
    </row>
    <row r="248" spans="1:16" x14ac:dyDescent="0.2">
      <c r="A248">
        <v>270</v>
      </c>
      <c r="B248" t="s">
        <v>129</v>
      </c>
      <c r="C248" t="s">
        <v>11</v>
      </c>
      <c r="D248" s="1">
        <v>41274</v>
      </c>
      <c r="E248" s="2">
        <v>6514099000</v>
      </c>
      <c r="F248" s="2">
        <v>5745428000</v>
      </c>
      <c r="G248" s="2">
        <f>SUM(E248-F248)</f>
        <v>768671000</v>
      </c>
      <c r="H248" s="23">
        <f>1-(F248/E248)</f>
        <v>0.11800112340939251</v>
      </c>
      <c r="I248" t="s">
        <v>12</v>
      </c>
      <c r="J248" t="s">
        <v>12</v>
      </c>
      <c r="K248" s="2">
        <v>169645000</v>
      </c>
      <c r="L248" s="2">
        <f>SUM(I248:K248)</f>
        <v>169645000</v>
      </c>
      <c r="M248" s="2">
        <f>G248-L248</f>
        <v>599026000</v>
      </c>
      <c r="N248" s="22">
        <f>M248/E248</f>
        <v>9.1958381350974241E-2</v>
      </c>
      <c r="O248" t="s">
        <v>52</v>
      </c>
      <c r="P248" t="s">
        <v>130</v>
      </c>
    </row>
    <row r="249" spans="1:16" x14ac:dyDescent="0.2">
      <c r="A249">
        <v>271</v>
      </c>
      <c r="B249" t="s">
        <v>129</v>
      </c>
      <c r="C249" t="s">
        <v>15</v>
      </c>
      <c r="D249" s="1">
        <v>41639</v>
      </c>
      <c r="E249" s="2">
        <v>7184794000</v>
      </c>
      <c r="F249" s="2">
        <v>6293699000</v>
      </c>
      <c r="G249" s="2">
        <f>SUM(E249-F249)</f>
        <v>891095000</v>
      </c>
      <c r="H249" s="23">
        <f>1-(F249/E249)</f>
        <v>0.12402512862581727</v>
      </c>
      <c r="I249" t="s">
        <v>12</v>
      </c>
      <c r="J249" t="s">
        <v>12</v>
      </c>
      <c r="K249" s="2">
        <v>190390000</v>
      </c>
      <c r="L249" s="2">
        <f>SUM(I249:K249)</f>
        <v>190390000</v>
      </c>
      <c r="M249" s="2">
        <f>G249-L249</f>
        <v>700705000</v>
      </c>
      <c r="N249" s="22">
        <f>M249/E249</f>
        <v>9.7526108612160628E-2</v>
      </c>
      <c r="O249" t="s">
        <v>52</v>
      </c>
      <c r="P249" t="s">
        <v>130</v>
      </c>
    </row>
    <row r="250" spans="1:16" x14ac:dyDescent="0.2">
      <c r="A250">
        <v>272</v>
      </c>
      <c r="B250" t="s">
        <v>129</v>
      </c>
      <c r="C250" t="s">
        <v>16</v>
      </c>
      <c r="D250" s="1">
        <v>42004</v>
      </c>
      <c r="E250" s="2">
        <v>9049918000</v>
      </c>
      <c r="F250" s="2">
        <v>8050222000</v>
      </c>
      <c r="G250" s="2">
        <f>SUM(E250-F250)</f>
        <v>999696000</v>
      </c>
      <c r="H250" s="23">
        <f>1-(F250/E250)</f>
        <v>0.11046464730398664</v>
      </c>
      <c r="I250" t="s">
        <v>12</v>
      </c>
      <c r="J250" t="s">
        <v>12</v>
      </c>
      <c r="K250" s="2">
        <v>265101000</v>
      </c>
      <c r="L250" s="2">
        <f>SUM(I250:K250)</f>
        <v>265101000</v>
      </c>
      <c r="M250" s="2">
        <f>G250-L250</f>
        <v>734595000</v>
      </c>
      <c r="N250" s="22">
        <f>M250/E250</f>
        <v>8.1171453708199351E-2</v>
      </c>
      <c r="O250" t="s">
        <v>52</v>
      </c>
      <c r="P250" t="s">
        <v>130</v>
      </c>
    </row>
    <row r="251" spans="1:16" x14ac:dyDescent="0.2">
      <c r="A251">
        <v>273</v>
      </c>
      <c r="B251" t="s">
        <v>129</v>
      </c>
      <c r="C251" t="s">
        <v>17</v>
      </c>
      <c r="D251" s="1">
        <v>42369</v>
      </c>
      <c r="E251" s="2">
        <v>10855810000</v>
      </c>
      <c r="F251" s="2">
        <v>9716541000</v>
      </c>
      <c r="G251" s="2">
        <f>SUM(E251-F251)</f>
        <v>1139269000</v>
      </c>
      <c r="H251" s="23">
        <f>1-(F251/E251)</f>
        <v>0.10494555450030907</v>
      </c>
      <c r="I251" t="s">
        <v>12</v>
      </c>
      <c r="J251" t="s">
        <v>12</v>
      </c>
      <c r="K251" s="2">
        <v>314096000</v>
      </c>
      <c r="L251" s="2">
        <f>SUM(I251:K251)</f>
        <v>314096000</v>
      </c>
      <c r="M251" s="2">
        <f>G251-L251</f>
        <v>825173000</v>
      </c>
      <c r="N251" s="22">
        <f>M251/E251</f>
        <v>7.6012107802181511E-2</v>
      </c>
      <c r="O251" t="s">
        <v>52</v>
      </c>
      <c r="P251" t="s">
        <v>130</v>
      </c>
    </row>
    <row r="252" spans="1:16" x14ac:dyDescent="0.2">
      <c r="A252">
        <v>274</v>
      </c>
      <c r="B252" t="s">
        <v>131</v>
      </c>
      <c r="C252" t="s">
        <v>11</v>
      </c>
      <c r="D252" s="1">
        <v>41274</v>
      </c>
      <c r="E252" s="2">
        <v>2432680000</v>
      </c>
      <c r="F252" s="2">
        <v>728989000</v>
      </c>
      <c r="G252" s="2">
        <f>SUM(E252-F252)</f>
        <v>1703691000</v>
      </c>
      <c r="H252" s="23">
        <f>1-(F252/E252)</f>
        <v>0.70033502145781612</v>
      </c>
      <c r="I252" s="2">
        <v>212572000</v>
      </c>
      <c r="J252" t="s">
        <v>12</v>
      </c>
      <c r="K252" s="2">
        <v>622592000</v>
      </c>
      <c r="L252" s="2">
        <f>SUM(I252:K252)</f>
        <v>835164000</v>
      </c>
      <c r="M252" s="2">
        <f>G252-L252</f>
        <v>868527000</v>
      </c>
      <c r="N252" s="22">
        <f>M252/E252</f>
        <v>0.35702476281302925</v>
      </c>
      <c r="O252" t="s">
        <v>52</v>
      </c>
      <c r="P252" t="s">
        <v>53</v>
      </c>
    </row>
    <row r="253" spans="1:16" x14ac:dyDescent="0.2">
      <c r="A253">
        <v>275</v>
      </c>
      <c r="B253" t="s">
        <v>131</v>
      </c>
      <c r="C253" t="s">
        <v>15</v>
      </c>
      <c r="D253" s="1">
        <v>41639</v>
      </c>
      <c r="E253" s="2">
        <v>2865751000</v>
      </c>
      <c r="F253" s="2">
        <v>991017000</v>
      </c>
      <c r="G253" s="2">
        <f>SUM(E253-F253)</f>
        <v>1874734000</v>
      </c>
      <c r="H253" s="23">
        <f>1-(F253/E253)</f>
        <v>0.65418593590301466</v>
      </c>
      <c r="I253" s="2">
        <v>213519000</v>
      </c>
      <c r="J253" t="s">
        <v>12</v>
      </c>
      <c r="K253" s="2">
        <v>741342000</v>
      </c>
      <c r="L253" s="2">
        <f>SUM(I253:K253)</f>
        <v>954861000</v>
      </c>
      <c r="M253" s="2">
        <f>G253-L253</f>
        <v>919873000</v>
      </c>
      <c r="N253" s="22">
        <f>M253/E253</f>
        <v>0.32098845991853442</v>
      </c>
      <c r="O253" t="s">
        <v>52</v>
      </c>
      <c r="P253" t="s">
        <v>53</v>
      </c>
    </row>
    <row r="254" spans="1:16" x14ac:dyDescent="0.2">
      <c r="A254">
        <v>276</v>
      </c>
      <c r="B254" t="s">
        <v>131</v>
      </c>
      <c r="C254" t="s">
        <v>16</v>
      </c>
      <c r="D254" s="1">
        <v>42004</v>
      </c>
      <c r="E254" s="2">
        <v>3538756000</v>
      </c>
      <c r="F254" s="2">
        <v>1306606000</v>
      </c>
      <c r="G254" s="2">
        <f>SUM(E254-F254)</f>
        <v>2232150000</v>
      </c>
      <c r="H254" s="23">
        <f>1-(F254/E254)</f>
        <v>0.63077250875731472</v>
      </c>
      <c r="I254" s="2">
        <v>257296000</v>
      </c>
      <c r="J254" t="s">
        <v>12</v>
      </c>
      <c r="K254" s="2">
        <v>985781000</v>
      </c>
      <c r="L254" s="2">
        <f>SUM(I254:K254)</f>
        <v>1243077000</v>
      </c>
      <c r="M254" s="2">
        <f>G254-L254</f>
        <v>989073000</v>
      </c>
      <c r="N254" s="22">
        <f>M254/E254</f>
        <v>0.2794973713926589</v>
      </c>
      <c r="O254" t="s">
        <v>52</v>
      </c>
      <c r="P254" t="s">
        <v>53</v>
      </c>
    </row>
    <row r="255" spans="1:16" x14ac:dyDescent="0.2">
      <c r="A255">
        <v>277</v>
      </c>
      <c r="B255" t="s">
        <v>131</v>
      </c>
      <c r="C255" t="s">
        <v>17</v>
      </c>
      <c r="D255" s="1">
        <v>42369</v>
      </c>
      <c r="E255" s="2">
        <v>3663851000</v>
      </c>
      <c r="F255" s="2">
        <v>1321426000</v>
      </c>
      <c r="G255" s="2">
        <f>SUM(E255-F255)</f>
        <v>2342425000</v>
      </c>
      <c r="H255" s="23">
        <f>1-(F255/E255)</f>
        <v>0.6393341323105115</v>
      </c>
      <c r="I255" s="2">
        <v>310921000</v>
      </c>
      <c r="J255" t="s">
        <v>12</v>
      </c>
      <c r="K255" s="2">
        <v>1036178000</v>
      </c>
      <c r="L255" s="2">
        <f>SUM(I255:K255)</f>
        <v>1347099000</v>
      </c>
      <c r="M255" s="2">
        <f>G255-L255</f>
        <v>995326000</v>
      </c>
      <c r="N255" s="22">
        <f>M255/E255</f>
        <v>0.27166115652628886</v>
      </c>
      <c r="O255" t="s">
        <v>52</v>
      </c>
      <c r="P255" t="s">
        <v>53</v>
      </c>
    </row>
    <row r="256" spans="1:16" x14ac:dyDescent="0.2">
      <c r="A256">
        <v>278</v>
      </c>
      <c r="B256" t="s">
        <v>132</v>
      </c>
      <c r="C256" t="s">
        <v>11</v>
      </c>
      <c r="D256" s="1">
        <v>41608</v>
      </c>
      <c r="E256" s="2">
        <v>15456000000</v>
      </c>
      <c r="F256" s="2">
        <v>10645000000</v>
      </c>
      <c r="G256" s="2">
        <f>SUM(E256-F256)</f>
        <v>4811000000</v>
      </c>
      <c r="H256" s="23">
        <f>1-(F256/E256)</f>
        <v>0.31127070393374745</v>
      </c>
      <c r="I256" s="2">
        <v>1879000000</v>
      </c>
      <c r="J256" t="s">
        <v>12</v>
      </c>
      <c r="K256" s="2">
        <v>1590000000</v>
      </c>
      <c r="L256" s="2">
        <f>SUM(I256:K256)</f>
        <v>3469000000</v>
      </c>
      <c r="M256" s="2">
        <f>G256-L256</f>
        <v>1342000000</v>
      </c>
      <c r="N256" s="22">
        <f>M256/E256</f>
        <v>8.6827122153209105E-2</v>
      </c>
      <c r="O256" t="s">
        <v>19</v>
      </c>
      <c r="P256" t="s">
        <v>133</v>
      </c>
    </row>
    <row r="257" spans="1:16" x14ac:dyDescent="0.2">
      <c r="A257">
        <v>279</v>
      </c>
      <c r="B257" t="s">
        <v>132</v>
      </c>
      <c r="C257" t="s">
        <v>15</v>
      </c>
      <c r="D257" s="1">
        <v>41973</v>
      </c>
      <c r="E257" s="2">
        <v>15884000000</v>
      </c>
      <c r="F257" s="2">
        <v>10421000000</v>
      </c>
      <c r="G257" s="2">
        <f>SUM(E257-F257)</f>
        <v>5463000000</v>
      </c>
      <c r="H257" s="23">
        <f>1-(F257/E257)</f>
        <v>0.34393099974817432</v>
      </c>
      <c r="I257" s="2">
        <v>2054000000</v>
      </c>
      <c r="J257" t="s">
        <v>12</v>
      </c>
      <c r="K257" s="2">
        <v>1637000000</v>
      </c>
      <c r="L257" s="2">
        <f>SUM(I257:K257)</f>
        <v>3691000000</v>
      </c>
      <c r="M257" s="2">
        <f>G257-L257</f>
        <v>1772000000</v>
      </c>
      <c r="N257" s="22">
        <f>M257/E257</f>
        <v>0.11155880130949383</v>
      </c>
      <c r="O257" t="s">
        <v>19</v>
      </c>
      <c r="P257" t="s">
        <v>133</v>
      </c>
    </row>
    <row r="258" spans="1:16" x14ac:dyDescent="0.2">
      <c r="A258">
        <v>280</v>
      </c>
      <c r="B258" t="s">
        <v>132</v>
      </c>
      <c r="C258" t="s">
        <v>16</v>
      </c>
      <c r="D258" s="1">
        <v>42338</v>
      </c>
      <c r="E258" s="2">
        <v>15714000000</v>
      </c>
      <c r="F258" s="2">
        <v>9447000000</v>
      </c>
      <c r="G258" s="2">
        <f>SUM(E258-F258)</f>
        <v>6267000000</v>
      </c>
      <c r="H258" s="23">
        <f>1-(F258/E258)</f>
        <v>0.39881634211531114</v>
      </c>
      <c r="I258" s="2">
        <v>2067000000</v>
      </c>
      <c r="J258" t="s">
        <v>12</v>
      </c>
      <c r="K258" s="2">
        <v>1626000000</v>
      </c>
      <c r="L258" s="2">
        <f>SUM(I258:K258)</f>
        <v>3693000000</v>
      </c>
      <c r="M258" s="2">
        <f>G258-L258</f>
        <v>2574000000</v>
      </c>
      <c r="N258" s="22">
        <f>M258/E258</f>
        <v>0.16380297823596793</v>
      </c>
      <c r="O258" t="s">
        <v>19</v>
      </c>
      <c r="P258" t="s">
        <v>133</v>
      </c>
    </row>
    <row r="259" spans="1:16" x14ac:dyDescent="0.2">
      <c r="A259">
        <v>281</v>
      </c>
      <c r="B259" t="s">
        <v>132</v>
      </c>
      <c r="C259" t="s">
        <v>17</v>
      </c>
      <c r="D259" s="1">
        <v>42704</v>
      </c>
      <c r="E259" s="2">
        <v>16389000000</v>
      </c>
      <c r="F259" s="2">
        <v>9383000000</v>
      </c>
      <c r="G259" s="2">
        <f>SUM(E259-F259)</f>
        <v>7006000000</v>
      </c>
      <c r="H259" s="23">
        <f>1-(F259/E259)</f>
        <v>0.42748184758069441</v>
      </c>
      <c r="I259" s="2">
        <v>2197000000</v>
      </c>
      <c r="J259" t="s">
        <v>12</v>
      </c>
      <c r="K259" s="2">
        <v>1738000000</v>
      </c>
      <c r="L259" s="2">
        <f>SUM(I259:K259)</f>
        <v>3935000000</v>
      </c>
      <c r="M259" s="2">
        <f>G259-L259</f>
        <v>3071000000</v>
      </c>
      <c r="N259" s="22">
        <f>M259/E259</f>
        <v>0.18738178046250534</v>
      </c>
      <c r="O259" t="s">
        <v>19</v>
      </c>
      <c r="P259" t="s">
        <v>133</v>
      </c>
    </row>
    <row r="260" spans="1:16" x14ac:dyDescent="0.2">
      <c r="A260">
        <v>282</v>
      </c>
      <c r="B260" t="s">
        <v>134</v>
      </c>
      <c r="C260" t="s">
        <v>11</v>
      </c>
      <c r="D260" s="1">
        <v>41639</v>
      </c>
      <c r="E260" s="2">
        <v>6493900000</v>
      </c>
      <c r="F260" s="2">
        <v>340400000</v>
      </c>
      <c r="G260" s="2">
        <f>SUM(E260-F260)</f>
        <v>6153500000</v>
      </c>
      <c r="H260" s="23">
        <f>1-(F260/E260)</f>
        <v>0.94758157655646069</v>
      </c>
      <c r="I260" s="2">
        <v>1684500000</v>
      </c>
      <c r="J260" s="2">
        <v>2226200000</v>
      </c>
      <c r="K260" s="2">
        <v>262800000</v>
      </c>
      <c r="L260" s="2">
        <f>SUM(I260:K260)</f>
        <v>4173500000</v>
      </c>
      <c r="M260" s="2">
        <f>G260-L260</f>
        <v>1980000000</v>
      </c>
      <c r="N260" s="22">
        <f>M260/E260</f>
        <v>0.30490152296770817</v>
      </c>
      <c r="O260" t="s">
        <v>25</v>
      </c>
      <c r="P260" t="s">
        <v>66</v>
      </c>
    </row>
    <row r="261" spans="1:16" x14ac:dyDescent="0.2">
      <c r="A261">
        <v>283</v>
      </c>
      <c r="B261" t="s">
        <v>134</v>
      </c>
      <c r="C261" t="s">
        <v>15</v>
      </c>
      <c r="D261" s="1">
        <v>42004</v>
      </c>
      <c r="E261" s="2">
        <v>7670400000</v>
      </c>
      <c r="F261" s="2">
        <v>385900000</v>
      </c>
      <c r="G261" s="2">
        <f>SUM(E261-F261)</f>
        <v>7284500000</v>
      </c>
      <c r="H261" s="23">
        <f>1-(F261/E261)</f>
        <v>0.94968971631205679</v>
      </c>
      <c r="I261" s="2">
        <v>2027900000</v>
      </c>
      <c r="J261" s="2">
        <v>2430600000</v>
      </c>
      <c r="K261" s="2">
        <v>258300000</v>
      </c>
      <c r="L261" s="2">
        <f>SUM(I261:K261)</f>
        <v>4716800000</v>
      </c>
      <c r="M261" s="2">
        <f>G261-L261</f>
        <v>2567700000</v>
      </c>
      <c r="N261" s="22">
        <f>M261/E261</f>
        <v>0.33475438047559447</v>
      </c>
      <c r="O261" t="s">
        <v>25</v>
      </c>
      <c r="P261" t="s">
        <v>66</v>
      </c>
    </row>
    <row r="262" spans="1:16" x14ac:dyDescent="0.2">
      <c r="A262">
        <v>284</v>
      </c>
      <c r="B262" t="s">
        <v>134</v>
      </c>
      <c r="C262" t="s">
        <v>16</v>
      </c>
      <c r="D262" s="1">
        <v>42369</v>
      </c>
      <c r="E262" s="2">
        <v>9256000000</v>
      </c>
      <c r="F262" s="2">
        <v>420100000</v>
      </c>
      <c r="G262" s="2">
        <f>SUM(E262-F262)</f>
        <v>8835900000</v>
      </c>
      <c r="H262" s="23">
        <f>1-(F262/E262)</f>
        <v>0.95461322385479686</v>
      </c>
      <c r="I262" s="2">
        <v>2305400000</v>
      </c>
      <c r="J262" s="2">
        <v>3697300000</v>
      </c>
      <c r="K262" s="2">
        <v>279000000</v>
      </c>
      <c r="L262" s="2">
        <f>SUM(I262:K262)</f>
        <v>6281700000</v>
      </c>
      <c r="M262" s="2">
        <f>G262-L262</f>
        <v>2554200000</v>
      </c>
      <c r="N262" s="22">
        <f>M262/E262</f>
        <v>0.27595073465859982</v>
      </c>
      <c r="O262" t="s">
        <v>25</v>
      </c>
      <c r="P262" t="s">
        <v>66</v>
      </c>
    </row>
    <row r="263" spans="1:16" x14ac:dyDescent="0.2">
      <c r="A263">
        <v>285</v>
      </c>
      <c r="B263" t="s">
        <v>134</v>
      </c>
      <c r="C263" t="s">
        <v>17</v>
      </c>
      <c r="D263" s="1">
        <v>42735</v>
      </c>
      <c r="E263" s="2">
        <v>11229200000</v>
      </c>
      <c r="F263" s="2">
        <v>438000000</v>
      </c>
      <c r="G263" s="2">
        <f>SUM(E263-F263)</f>
        <v>10791200000</v>
      </c>
      <c r="H263" s="23">
        <f>1-(F263/E263)</f>
        <v>0.96099454992341393</v>
      </c>
      <c r="I263" s="2">
        <v>2657700000</v>
      </c>
      <c r="J263" s="2">
        <v>4470100000</v>
      </c>
      <c r="K263" s="2">
        <v>459000000</v>
      </c>
      <c r="L263" s="2">
        <f>SUM(I263:K263)</f>
        <v>7586800000</v>
      </c>
      <c r="M263" s="2">
        <f>G263-L263</f>
        <v>3204400000</v>
      </c>
      <c r="N263" s="22">
        <f>M263/E263</f>
        <v>0.28536316033199161</v>
      </c>
      <c r="O263" t="s">
        <v>25</v>
      </c>
      <c r="P263" t="s">
        <v>66</v>
      </c>
    </row>
    <row r="264" spans="1:16" x14ac:dyDescent="0.2">
      <c r="A264">
        <v>286</v>
      </c>
      <c r="B264" t="s">
        <v>135</v>
      </c>
      <c r="C264" t="s">
        <v>11</v>
      </c>
      <c r="D264" s="1">
        <v>41636</v>
      </c>
      <c r="E264" s="2">
        <v>2910748000</v>
      </c>
      <c r="F264" s="2">
        <v>514722000</v>
      </c>
      <c r="G264" s="2">
        <f>SUM(E264-F264)</f>
        <v>2396026000</v>
      </c>
      <c r="H264" s="23">
        <f>1-(F264/E264)</f>
        <v>0.82316504211288644</v>
      </c>
      <c r="I264" s="2">
        <v>1468434000</v>
      </c>
      <c r="J264" s="2">
        <v>338786000</v>
      </c>
      <c r="K264" s="2">
        <v>12794000</v>
      </c>
      <c r="L264" s="2">
        <f>SUM(I264:K264)</f>
        <v>1820014000</v>
      </c>
      <c r="M264" s="2">
        <f>G264-L264</f>
        <v>576012000</v>
      </c>
      <c r="N264" s="22">
        <f>M264/E264</f>
        <v>0.19789140111064235</v>
      </c>
      <c r="O264" t="s">
        <v>25</v>
      </c>
      <c r="P264" t="s">
        <v>136</v>
      </c>
    </row>
    <row r="265" spans="1:16" x14ac:dyDescent="0.2">
      <c r="A265">
        <v>287</v>
      </c>
      <c r="B265" t="s">
        <v>135</v>
      </c>
      <c r="C265" t="s">
        <v>15</v>
      </c>
      <c r="D265" s="1">
        <v>42007</v>
      </c>
      <c r="E265" s="2">
        <v>3402703000</v>
      </c>
      <c r="F265" s="2">
        <v>604377000</v>
      </c>
      <c r="G265" s="2">
        <f>SUM(E265-F265)</f>
        <v>2798326000</v>
      </c>
      <c r="H265" s="23">
        <f>1-(F265/E265)</f>
        <v>0.82238326412854723</v>
      </c>
      <c r="I265" s="2">
        <v>1628961000</v>
      </c>
      <c r="J265" s="2">
        <v>392805000</v>
      </c>
      <c r="K265" s="2">
        <v>13476000</v>
      </c>
      <c r="L265" s="2">
        <f>SUM(I265:K265)</f>
        <v>2035242000</v>
      </c>
      <c r="M265" s="2">
        <f>G265-L265</f>
        <v>763084000</v>
      </c>
      <c r="N265" s="22">
        <f>M265/E265</f>
        <v>0.22425818533089723</v>
      </c>
      <c r="O265" t="s">
        <v>25</v>
      </c>
      <c r="P265" t="s">
        <v>136</v>
      </c>
    </row>
    <row r="266" spans="1:16" x14ac:dyDescent="0.2">
      <c r="A266">
        <v>288</v>
      </c>
      <c r="B266" t="s">
        <v>135</v>
      </c>
      <c r="C266" t="s">
        <v>16</v>
      </c>
      <c r="D266" s="1">
        <v>42371</v>
      </c>
      <c r="E266" s="2">
        <v>4425267000</v>
      </c>
      <c r="F266" s="2">
        <v>750781000</v>
      </c>
      <c r="G266" s="2">
        <f>SUM(E266-F266)</f>
        <v>3674486000</v>
      </c>
      <c r="H266" s="23">
        <f>1-(F266/E266)</f>
        <v>0.83034221437938094</v>
      </c>
      <c r="I266" s="2">
        <v>2262024000</v>
      </c>
      <c r="J266" s="2">
        <v>539799000</v>
      </c>
      <c r="K266" s="2">
        <v>91527000</v>
      </c>
      <c r="L266" s="2">
        <f>SUM(I266:K266)</f>
        <v>2893350000</v>
      </c>
      <c r="M266" s="2">
        <f>G266-L266</f>
        <v>781136000</v>
      </c>
      <c r="N266" s="22">
        <f>M266/E266</f>
        <v>0.17651725873263693</v>
      </c>
      <c r="O266" t="s">
        <v>25</v>
      </c>
      <c r="P266" t="s">
        <v>136</v>
      </c>
    </row>
    <row r="267" spans="1:16" x14ac:dyDescent="0.2">
      <c r="A267">
        <v>289</v>
      </c>
      <c r="B267" t="s">
        <v>135</v>
      </c>
      <c r="C267" t="s">
        <v>17</v>
      </c>
      <c r="D267" s="1">
        <v>42735</v>
      </c>
      <c r="E267" s="2">
        <v>4796473000</v>
      </c>
      <c r="F267" s="2">
        <v>779116000</v>
      </c>
      <c r="G267" s="2">
        <f>SUM(E267-F267)</f>
        <v>4017357000</v>
      </c>
      <c r="H267" s="23">
        <f>1-(F267/E267)</f>
        <v>0.8375648106431538</v>
      </c>
      <c r="I267" s="2">
        <v>2464380000</v>
      </c>
      <c r="J267" s="2">
        <v>551418000</v>
      </c>
      <c r="K267" s="2">
        <v>90546000</v>
      </c>
      <c r="L267" s="2">
        <f>SUM(I267:K267)</f>
        <v>3106344000</v>
      </c>
      <c r="M267" s="2">
        <f>G267-L267</f>
        <v>911013000</v>
      </c>
      <c r="N267" s="22">
        <f>M267/E267</f>
        <v>0.18993393687403223</v>
      </c>
      <c r="O267" t="s">
        <v>25</v>
      </c>
      <c r="P267" t="s">
        <v>136</v>
      </c>
    </row>
    <row r="268" spans="1:16" x14ac:dyDescent="0.2">
      <c r="A268">
        <v>290</v>
      </c>
      <c r="B268" t="s">
        <v>137</v>
      </c>
      <c r="C268" t="s">
        <v>11</v>
      </c>
      <c r="D268" s="1">
        <v>41274</v>
      </c>
      <c r="E268" s="2">
        <v>6104000000</v>
      </c>
      <c r="F268" s="2">
        <v>2990700000</v>
      </c>
      <c r="G268" s="2">
        <f>SUM(E268-F268)</f>
        <v>3113300000</v>
      </c>
      <c r="H268" s="23">
        <f>1-(F268/E268)</f>
        <v>0.51004259501965921</v>
      </c>
      <c r="I268" s="2">
        <v>200900000</v>
      </c>
      <c r="J268" t="s">
        <v>12</v>
      </c>
      <c r="K268" t="s">
        <v>12</v>
      </c>
      <c r="L268" s="2">
        <f>SUM(I268:K268)</f>
        <v>200900000</v>
      </c>
      <c r="M268" s="2">
        <f>G268-L268</f>
        <v>2912400000</v>
      </c>
      <c r="N268" s="22">
        <f>M268/E268</f>
        <v>0.47712975098296201</v>
      </c>
      <c r="O268" t="s">
        <v>59</v>
      </c>
      <c r="P268" t="s">
        <v>138</v>
      </c>
    </row>
    <row r="269" spans="1:16" x14ac:dyDescent="0.2">
      <c r="A269">
        <v>291</v>
      </c>
      <c r="B269" t="s">
        <v>137</v>
      </c>
      <c r="C269" t="s">
        <v>15</v>
      </c>
      <c r="D269" s="1">
        <v>41639</v>
      </c>
      <c r="E269" s="2">
        <v>5474700000</v>
      </c>
      <c r="F269" s="2">
        <v>2954500000</v>
      </c>
      <c r="G269" s="2">
        <f>SUM(E269-F269)</f>
        <v>2520200000</v>
      </c>
      <c r="H269" s="23">
        <f>1-(F269/E269)</f>
        <v>0.46033572615851093</v>
      </c>
      <c r="I269" s="2">
        <v>150200000</v>
      </c>
      <c r="J269" t="s">
        <v>12</v>
      </c>
      <c r="K269" t="s">
        <v>12</v>
      </c>
      <c r="L269" s="2">
        <f>SUM(I269:K269)</f>
        <v>150200000</v>
      </c>
      <c r="M269" s="2">
        <f>G269-L269</f>
        <v>2370000000</v>
      </c>
      <c r="N269" s="22">
        <f>M269/E269</f>
        <v>0.4329004329004329</v>
      </c>
      <c r="O269" t="s">
        <v>59</v>
      </c>
      <c r="P269" t="s">
        <v>138</v>
      </c>
    </row>
    <row r="270" spans="1:16" x14ac:dyDescent="0.2">
      <c r="A270">
        <v>292</v>
      </c>
      <c r="B270" t="s">
        <v>137</v>
      </c>
      <c r="C270" t="s">
        <v>16</v>
      </c>
      <c r="D270" s="1">
        <v>42004</v>
      </c>
      <c r="E270" s="2">
        <v>4743200000</v>
      </c>
      <c r="F270" s="2">
        <v>2964700000</v>
      </c>
      <c r="G270" s="2">
        <f>SUM(E270-F270)</f>
        <v>1778500000</v>
      </c>
      <c r="H270" s="23">
        <f>1-(F270/E270)</f>
        <v>0.37495783437341879</v>
      </c>
      <c r="I270" s="2">
        <v>205200000</v>
      </c>
      <c r="J270" t="s">
        <v>12</v>
      </c>
      <c r="K270" t="s">
        <v>12</v>
      </c>
      <c r="L270" s="2">
        <f>SUM(I270:K270)</f>
        <v>205200000</v>
      </c>
      <c r="M270" s="2">
        <f>G270-L270</f>
        <v>1573300000</v>
      </c>
      <c r="N270" s="22">
        <f>M270/E270</f>
        <v>0.33169590150109629</v>
      </c>
      <c r="O270" t="s">
        <v>59</v>
      </c>
      <c r="P270" t="s">
        <v>138</v>
      </c>
    </row>
    <row r="271" spans="1:16" x14ac:dyDescent="0.2">
      <c r="A271">
        <v>293</v>
      </c>
      <c r="B271" t="s">
        <v>137</v>
      </c>
      <c r="C271" t="s">
        <v>17</v>
      </c>
      <c r="D271" s="1">
        <v>42369</v>
      </c>
      <c r="E271" s="2">
        <v>4308300000</v>
      </c>
      <c r="F271" s="2">
        <v>2761200000</v>
      </c>
      <c r="G271" s="2">
        <f>SUM(E271-F271)</f>
        <v>1547100000</v>
      </c>
      <c r="H271" s="23">
        <f>1-(F271/E271)</f>
        <v>0.35909755588050973</v>
      </c>
      <c r="I271" s="2">
        <v>319000000</v>
      </c>
      <c r="J271" t="s">
        <v>12</v>
      </c>
      <c r="K271" t="s">
        <v>12</v>
      </c>
      <c r="L271" s="2">
        <f>SUM(I271:K271)</f>
        <v>319000000</v>
      </c>
      <c r="M271" s="2">
        <f>G271-L271</f>
        <v>1228100000</v>
      </c>
      <c r="N271" s="22">
        <f>M271/E271</f>
        <v>0.2850544298215073</v>
      </c>
      <c r="O271" t="s">
        <v>59</v>
      </c>
      <c r="P271" t="s">
        <v>138</v>
      </c>
    </row>
    <row r="272" spans="1:16" x14ac:dyDescent="0.2">
      <c r="A272">
        <v>294</v>
      </c>
      <c r="B272" t="s">
        <v>139</v>
      </c>
      <c r="C272" t="s">
        <v>11</v>
      </c>
      <c r="D272" s="1">
        <v>41274</v>
      </c>
      <c r="E272" s="2">
        <v>5513000000</v>
      </c>
      <c r="F272" s="2">
        <v>375000000</v>
      </c>
      <c r="G272" s="2">
        <f>SUM(E272-F272)</f>
        <v>5138000000</v>
      </c>
      <c r="H272" s="23">
        <f>1-(F272/E272)</f>
        <v>0.93197895882459636</v>
      </c>
      <c r="I272" s="2">
        <v>3380000000</v>
      </c>
      <c r="J272" t="s">
        <v>12</v>
      </c>
      <c r="K272" s="2">
        <v>490000000</v>
      </c>
      <c r="L272" s="2">
        <f>SUM(I272:K272)</f>
        <v>3870000000</v>
      </c>
      <c r="M272" s="2">
        <f>G272-L272</f>
        <v>1268000000</v>
      </c>
      <c r="N272" s="22">
        <f>M272/E272</f>
        <v>0.23000181389443133</v>
      </c>
      <c r="O272" t="s">
        <v>47</v>
      </c>
      <c r="P272" t="s">
        <v>140</v>
      </c>
    </row>
    <row r="273" spans="1:16" x14ac:dyDescent="0.2">
      <c r="A273">
        <v>295</v>
      </c>
      <c r="B273" t="s">
        <v>139</v>
      </c>
      <c r="C273" t="s">
        <v>15</v>
      </c>
      <c r="D273" s="1">
        <v>41639</v>
      </c>
      <c r="E273" s="2">
        <v>5133000000</v>
      </c>
      <c r="F273" s="2">
        <v>216000000</v>
      </c>
      <c r="G273" s="2">
        <f>SUM(E273-F273)</f>
        <v>4917000000</v>
      </c>
      <c r="H273" s="23">
        <f>1-(F273/E273)</f>
        <v>0.95791934541203971</v>
      </c>
      <c r="I273" s="2">
        <v>3142000000</v>
      </c>
      <c r="J273" t="s">
        <v>12</v>
      </c>
      <c r="K273" s="2">
        <v>581000000</v>
      </c>
      <c r="L273" s="2">
        <f>SUM(I273:K273)</f>
        <v>3723000000</v>
      </c>
      <c r="M273" s="2">
        <f>G273-L273</f>
        <v>1194000000</v>
      </c>
      <c r="N273" s="22">
        <f>M273/E273</f>
        <v>0.23261250730566921</v>
      </c>
      <c r="O273" t="s">
        <v>47</v>
      </c>
      <c r="P273" t="s">
        <v>140</v>
      </c>
    </row>
    <row r="274" spans="1:16" x14ac:dyDescent="0.2">
      <c r="A274">
        <v>296</v>
      </c>
      <c r="B274" t="s">
        <v>139</v>
      </c>
      <c r="C274" t="s">
        <v>16</v>
      </c>
      <c r="D274" s="1">
        <v>42004</v>
      </c>
      <c r="E274" s="2">
        <v>5342000000</v>
      </c>
      <c r="F274" s="2">
        <v>160000000</v>
      </c>
      <c r="G274" s="2">
        <f>SUM(E274-F274)</f>
        <v>5182000000</v>
      </c>
      <c r="H274" s="23">
        <f>1-(F274/E274)</f>
        <v>0.97004867090977165</v>
      </c>
      <c r="I274" s="2">
        <v>3247000000</v>
      </c>
      <c r="J274" t="s">
        <v>12</v>
      </c>
      <c r="K274" s="2">
        <v>464000000</v>
      </c>
      <c r="L274" s="2">
        <f>SUM(I274:K274)</f>
        <v>3711000000</v>
      </c>
      <c r="M274" s="2">
        <f>G274-L274</f>
        <v>1471000000</v>
      </c>
      <c r="N274" s="22">
        <f>M274/E274</f>
        <v>0.27536503182328714</v>
      </c>
      <c r="O274" t="s">
        <v>47</v>
      </c>
      <c r="P274" t="s">
        <v>140</v>
      </c>
    </row>
    <row r="275" spans="1:16" x14ac:dyDescent="0.2">
      <c r="A275">
        <v>297</v>
      </c>
      <c r="B275" t="s">
        <v>139</v>
      </c>
      <c r="C275" t="s">
        <v>17</v>
      </c>
      <c r="D275" s="1">
        <v>42369</v>
      </c>
      <c r="E275" s="2">
        <v>5276000000</v>
      </c>
      <c r="F275" s="2">
        <v>237000000</v>
      </c>
      <c r="G275" s="2">
        <f>SUM(E275-F275)</f>
        <v>5039000000</v>
      </c>
      <c r="H275" s="23">
        <f>1-(F275/E275)</f>
        <v>0.95507960576194084</v>
      </c>
      <c r="I275" s="2">
        <v>3113000000</v>
      </c>
      <c r="J275" t="s">
        <v>12</v>
      </c>
      <c r="K275" s="2">
        <v>448000000</v>
      </c>
      <c r="L275" s="2">
        <f>SUM(I275:K275)</f>
        <v>3561000000</v>
      </c>
      <c r="M275" s="2">
        <f>G275-L275</f>
        <v>1478000000</v>
      </c>
      <c r="N275" s="22">
        <f>M275/E275</f>
        <v>0.28013646702047007</v>
      </c>
      <c r="O275" t="s">
        <v>47</v>
      </c>
      <c r="P275" t="s">
        <v>140</v>
      </c>
    </row>
    <row r="276" spans="1:16" x14ac:dyDescent="0.2">
      <c r="A276">
        <v>298</v>
      </c>
      <c r="B276" t="s">
        <v>141</v>
      </c>
      <c r="C276" t="s">
        <v>11</v>
      </c>
      <c r="D276" s="1">
        <v>41274</v>
      </c>
      <c r="E276" s="2">
        <v>2921900000</v>
      </c>
      <c r="F276" s="2">
        <v>1630500000</v>
      </c>
      <c r="G276" s="2">
        <f>SUM(E276-F276)</f>
        <v>1291400000</v>
      </c>
      <c r="H276" s="23">
        <f>1-(F276/E276)</f>
        <v>0.44197268900373043</v>
      </c>
      <c r="I276" s="2">
        <v>746300000</v>
      </c>
      <c r="J276" t="s">
        <v>12</v>
      </c>
      <c r="K276" t="s">
        <v>12</v>
      </c>
      <c r="L276" s="2">
        <f>SUM(I276:K276)</f>
        <v>746300000</v>
      </c>
      <c r="M276" s="2">
        <f>G276-L276</f>
        <v>545100000</v>
      </c>
      <c r="N276" s="22">
        <f>M276/E276</f>
        <v>0.18655669256305829</v>
      </c>
      <c r="O276" t="s">
        <v>36</v>
      </c>
      <c r="P276" t="s">
        <v>142</v>
      </c>
    </row>
    <row r="277" spans="1:16" x14ac:dyDescent="0.2">
      <c r="A277">
        <v>299</v>
      </c>
      <c r="B277" t="s">
        <v>141</v>
      </c>
      <c r="C277" t="s">
        <v>15</v>
      </c>
      <c r="D277" s="1">
        <v>41639</v>
      </c>
      <c r="E277" s="2">
        <v>3194300000</v>
      </c>
      <c r="F277" s="2">
        <v>1756300000</v>
      </c>
      <c r="G277" s="2">
        <f>SUM(E277-F277)</f>
        <v>1438000000</v>
      </c>
      <c r="H277" s="23">
        <f>1-(F277/E277)</f>
        <v>0.45017687756315938</v>
      </c>
      <c r="I277" s="2">
        <v>815800000</v>
      </c>
      <c r="J277" t="s">
        <v>12</v>
      </c>
      <c r="K277" t="s">
        <v>12</v>
      </c>
      <c r="L277" s="2">
        <f>SUM(I277:K277)</f>
        <v>815800000</v>
      </c>
      <c r="M277" s="2">
        <f>G277-L277</f>
        <v>622200000</v>
      </c>
      <c r="N277" s="22">
        <f>M277/E277</f>
        <v>0.19478445981905268</v>
      </c>
      <c r="O277" t="s">
        <v>36</v>
      </c>
      <c r="P277" t="s">
        <v>142</v>
      </c>
    </row>
    <row r="278" spans="1:16" x14ac:dyDescent="0.2">
      <c r="A278">
        <v>300</v>
      </c>
      <c r="B278" t="s">
        <v>141</v>
      </c>
      <c r="C278" t="s">
        <v>16</v>
      </c>
      <c r="D278" s="1">
        <v>42004</v>
      </c>
      <c r="E278" s="2">
        <v>3297600000</v>
      </c>
      <c r="F278" s="2">
        <v>1844700000</v>
      </c>
      <c r="G278" s="2">
        <f>SUM(E278-F278)</f>
        <v>1452900000</v>
      </c>
      <c r="H278" s="23">
        <f>1-(F278/E278)</f>
        <v>0.44059315866084425</v>
      </c>
      <c r="I278" s="2">
        <v>811700000</v>
      </c>
      <c r="J278" t="s">
        <v>12</v>
      </c>
      <c r="K278" t="s">
        <v>12</v>
      </c>
      <c r="L278" s="2">
        <f>SUM(I278:K278)</f>
        <v>811700000</v>
      </c>
      <c r="M278" s="2">
        <f>G278-L278</f>
        <v>641200000</v>
      </c>
      <c r="N278" s="22">
        <f>M278/E278</f>
        <v>0.19444444444444445</v>
      </c>
      <c r="O278" t="s">
        <v>36</v>
      </c>
      <c r="P278" t="s">
        <v>142</v>
      </c>
    </row>
    <row r="279" spans="1:16" x14ac:dyDescent="0.2">
      <c r="A279">
        <v>301</v>
      </c>
      <c r="B279" t="s">
        <v>141</v>
      </c>
      <c r="C279" t="s">
        <v>17</v>
      </c>
      <c r="D279" s="1">
        <v>42369</v>
      </c>
      <c r="E279" s="2">
        <v>3394800000</v>
      </c>
      <c r="F279" s="2">
        <v>1883000000</v>
      </c>
      <c r="G279" s="2">
        <f>SUM(E279-F279)</f>
        <v>1511800000</v>
      </c>
      <c r="H279" s="23">
        <f>1-(F279/E279)</f>
        <v>0.44532814893366324</v>
      </c>
      <c r="I279" s="2">
        <v>837600000</v>
      </c>
      <c r="J279" t="s">
        <v>12</v>
      </c>
      <c r="K279" t="s">
        <v>12</v>
      </c>
      <c r="L279" s="2">
        <f>SUM(I279:K279)</f>
        <v>837600000</v>
      </c>
      <c r="M279" s="2">
        <f>G279-L279</f>
        <v>674200000</v>
      </c>
      <c r="N279" s="22">
        <f>M279/E279</f>
        <v>0.19859785554377282</v>
      </c>
      <c r="O279" t="s">
        <v>36</v>
      </c>
      <c r="P279" t="s">
        <v>142</v>
      </c>
    </row>
    <row r="280" spans="1:16" x14ac:dyDescent="0.2">
      <c r="A280">
        <v>302</v>
      </c>
      <c r="B280" t="s">
        <v>143</v>
      </c>
      <c r="C280" t="s">
        <v>11</v>
      </c>
      <c r="D280" s="1">
        <v>41274</v>
      </c>
      <c r="E280" s="2">
        <v>12316000000</v>
      </c>
      <c r="F280" s="2">
        <v>7081000000</v>
      </c>
      <c r="G280" s="2">
        <f>SUM(E280-F280)</f>
        <v>5235000000</v>
      </c>
      <c r="H280" s="23">
        <f>1-(F280/E280)</f>
        <v>0.42505683663527116</v>
      </c>
      <c r="I280" s="2">
        <v>723000000</v>
      </c>
      <c r="J280" t="s">
        <v>12</v>
      </c>
      <c r="K280" s="2">
        <v>2811000000</v>
      </c>
      <c r="L280" s="2">
        <f>SUM(I280:K280)</f>
        <v>3534000000</v>
      </c>
      <c r="M280" s="2">
        <f>G280-L280</f>
        <v>1701000000</v>
      </c>
      <c r="N280" s="22">
        <f>M280/E280</f>
        <v>0.13811302370899642</v>
      </c>
      <c r="O280" t="s">
        <v>83</v>
      </c>
      <c r="P280" t="s">
        <v>144</v>
      </c>
    </row>
    <row r="281" spans="1:16" x14ac:dyDescent="0.2">
      <c r="A281">
        <v>303</v>
      </c>
      <c r="B281" t="s">
        <v>143</v>
      </c>
      <c r="C281" t="s">
        <v>15</v>
      </c>
      <c r="D281" s="1">
        <v>41639</v>
      </c>
      <c r="E281" s="2">
        <v>19080000000</v>
      </c>
      <c r="F281" s="2">
        <v>12930000000</v>
      </c>
      <c r="G281" s="2">
        <f>SUM(E281-F281)</f>
        <v>6150000000</v>
      </c>
      <c r="H281" s="23">
        <f>1-(F281/E281)</f>
        <v>0.32232704402515722</v>
      </c>
      <c r="I281" s="2">
        <v>686000000</v>
      </c>
      <c r="J281" t="s">
        <v>12</v>
      </c>
      <c r="K281" s="2">
        <v>2903000000</v>
      </c>
      <c r="L281" s="2">
        <f>SUM(I281:K281)</f>
        <v>3589000000</v>
      </c>
      <c r="M281" s="2">
        <f>G281-L281</f>
        <v>2561000000</v>
      </c>
      <c r="N281" s="22">
        <f>M281/E281</f>
        <v>0.13422431865828091</v>
      </c>
      <c r="O281" t="s">
        <v>83</v>
      </c>
      <c r="P281" t="s">
        <v>144</v>
      </c>
    </row>
    <row r="282" spans="1:16" x14ac:dyDescent="0.2">
      <c r="A282">
        <v>304</v>
      </c>
      <c r="B282" t="s">
        <v>143</v>
      </c>
      <c r="C282" t="s">
        <v>16</v>
      </c>
      <c r="D282" s="1">
        <v>42004</v>
      </c>
      <c r="E282" s="2">
        <v>23125000000</v>
      </c>
      <c r="F282" s="2">
        <v>16049000000</v>
      </c>
      <c r="G282" s="2">
        <f>SUM(E282-F282)</f>
        <v>7076000000</v>
      </c>
      <c r="H282" s="23">
        <f>1-(F282/E282)</f>
        <v>0.30598918918918916</v>
      </c>
      <c r="I282" s="2">
        <v>554000000</v>
      </c>
      <c r="J282" t="s">
        <v>12</v>
      </c>
      <c r="K282" s="2">
        <v>2915000000</v>
      </c>
      <c r="L282" s="2">
        <f>SUM(I282:K282)</f>
        <v>3469000000</v>
      </c>
      <c r="M282" s="2">
        <f>G282-L282</f>
        <v>3607000000</v>
      </c>
      <c r="N282" s="22">
        <f>M282/E282</f>
        <v>0.15597837837837839</v>
      </c>
      <c r="O282" t="s">
        <v>83</v>
      </c>
      <c r="P282" t="s">
        <v>144</v>
      </c>
    </row>
    <row r="283" spans="1:16" x14ac:dyDescent="0.2">
      <c r="A283">
        <v>305</v>
      </c>
      <c r="B283" t="s">
        <v>143</v>
      </c>
      <c r="C283" t="s">
        <v>17</v>
      </c>
      <c r="D283" s="1">
        <v>42369</v>
      </c>
      <c r="E283" s="2">
        <v>12764000000</v>
      </c>
      <c r="F283" s="2">
        <v>10295000000</v>
      </c>
      <c r="G283" s="2">
        <f>SUM(E283-F283)</f>
        <v>2469000000</v>
      </c>
      <c r="H283" s="23">
        <f>1-(F283/E283)</f>
        <v>0.19343465998119713</v>
      </c>
      <c r="I283" s="2">
        <v>334000000</v>
      </c>
      <c r="J283" t="s">
        <v>12</v>
      </c>
      <c r="K283" s="2">
        <v>2229000000</v>
      </c>
      <c r="L283" s="2">
        <f>SUM(I283:K283)</f>
        <v>2563000000</v>
      </c>
      <c r="M283" s="2">
        <f>G283-L283</f>
        <v>-94000000</v>
      </c>
      <c r="N283" s="22">
        <f>M283/E283</f>
        <v>-7.3644625509244749E-3</v>
      </c>
      <c r="O283" t="s">
        <v>83</v>
      </c>
      <c r="P283" t="s">
        <v>144</v>
      </c>
    </row>
    <row r="284" spans="1:16" x14ac:dyDescent="0.2">
      <c r="A284">
        <v>306</v>
      </c>
      <c r="B284" t="s">
        <v>145</v>
      </c>
      <c r="C284" t="s">
        <v>11</v>
      </c>
      <c r="D284" s="1">
        <v>41274</v>
      </c>
      <c r="E284" s="2">
        <v>11359113000</v>
      </c>
      <c r="F284" s="2">
        <v>9641542000</v>
      </c>
      <c r="G284" s="2">
        <f>SUM(E284-F284)</f>
        <v>1717571000</v>
      </c>
      <c r="H284" s="23">
        <f>1-(F284/E284)</f>
        <v>0.15120643662933897</v>
      </c>
      <c r="I284" s="2">
        <v>1042251000</v>
      </c>
      <c r="J284" t="s">
        <v>12</v>
      </c>
      <c r="K284" t="s">
        <v>12</v>
      </c>
      <c r="L284" s="2">
        <f>SUM(I284:K284)</f>
        <v>1042251000</v>
      </c>
      <c r="M284" s="2">
        <f>G284-L284</f>
        <v>675320000</v>
      </c>
      <c r="N284" s="22">
        <f>M284/E284</f>
        <v>5.9451825155714184E-2</v>
      </c>
      <c r="O284" t="s">
        <v>13</v>
      </c>
      <c r="P284" t="s">
        <v>146</v>
      </c>
    </row>
    <row r="285" spans="1:16" x14ac:dyDescent="0.2">
      <c r="A285">
        <v>307</v>
      </c>
      <c r="B285" t="s">
        <v>145</v>
      </c>
      <c r="C285" t="s">
        <v>15</v>
      </c>
      <c r="D285" s="1">
        <v>41639</v>
      </c>
      <c r="E285" s="2">
        <v>12752076000</v>
      </c>
      <c r="F285" s="2">
        <v>10915981000</v>
      </c>
      <c r="G285" s="2">
        <f>SUM(E285-F285)</f>
        <v>1836095000</v>
      </c>
      <c r="H285" s="23">
        <f>1-(F285/E285)</f>
        <v>0.14398400699619418</v>
      </c>
      <c r="I285" s="2">
        <v>1153445000</v>
      </c>
      <c r="J285" t="s">
        <v>12</v>
      </c>
      <c r="K285" t="s">
        <v>12</v>
      </c>
      <c r="L285" s="2">
        <f>SUM(I285:K285)</f>
        <v>1153445000</v>
      </c>
      <c r="M285" s="2">
        <f>G285-L285</f>
        <v>682650000</v>
      </c>
      <c r="N285" s="22">
        <f>M285/E285</f>
        <v>5.3532460126492348E-2</v>
      </c>
      <c r="O285" t="s">
        <v>13</v>
      </c>
      <c r="P285" t="s">
        <v>146</v>
      </c>
    </row>
    <row r="286" spans="1:16" x14ac:dyDescent="0.2">
      <c r="A286">
        <v>308</v>
      </c>
      <c r="B286" t="s">
        <v>145</v>
      </c>
      <c r="C286" t="s">
        <v>16</v>
      </c>
      <c r="D286" s="1">
        <v>42004</v>
      </c>
      <c r="E286" s="2">
        <v>13470067000</v>
      </c>
      <c r="F286" s="2">
        <v>11462415000</v>
      </c>
      <c r="G286" s="2">
        <f>SUM(E286-F286)</f>
        <v>2007652000</v>
      </c>
      <c r="H286" s="23">
        <f>1-(F286/E286)</f>
        <v>0.14904543533450876</v>
      </c>
      <c r="I286" s="2">
        <v>1259234000</v>
      </c>
      <c r="J286" t="s">
        <v>12</v>
      </c>
      <c r="K286" t="s">
        <v>12</v>
      </c>
      <c r="L286" s="2">
        <f>SUM(I286:K286)</f>
        <v>1259234000</v>
      </c>
      <c r="M286" s="2">
        <f>G286-L286</f>
        <v>748418000</v>
      </c>
      <c r="N286" s="22">
        <f>M286/E286</f>
        <v>5.5561564764302955E-2</v>
      </c>
      <c r="O286" t="s">
        <v>13</v>
      </c>
      <c r="P286" t="s">
        <v>146</v>
      </c>
    </row>
    <row r="287" spans="1:16" x14ac:dyDescent="0.2">
      <c r="A287">
        <v>309</v>
      </c>
      <c r="B287" t="s">
        <v>145</v>
      </c>
      <c r="C287" t="s">
        <v>17</v>
      </c>
      <c r="D287" s="1">
        <v>42369</v>
      </c>
      <c r="E287" s="2">
        <v>13476084000</v>
      </c>
      <c r="F287" s="2">
        <v>11207604000</v>
      </c>
      <c r="G287" s="2">
        <f>SUM(E287-F287)</f>
        <v>2268480000</v>
      </c>
      <c r="H287" s="23">
        <f>1-(F287/E287)</f>
        <v>0.16833376817775847</v>
      </c>
      <c r="I287" s="2">
        <v>1410170000</v>
      </c>
      <c r="J287" t="s">
        <v>12</v>
      </c>
      <c r="K287" t="s">
        <v>12</v>
      </c>
      <c r="L287" s="2">
        <f>SUM(I287:K287)</f>
        <v>1410170000</v>
      </c>
      <c r="M287" s="2">
        <f>G287-L287</f>
        <v>858310000</v>
      </c>
      <c r="N287" s="22">
        <f>M287/E287</f>
        <v>6.36913512857296E-2</v>
      </c>
      <c r="O287" t="s">
        <v>13</v>
      </c>
      <c r="P287" t="s">
        <v>146</v>
      </c>
    </row>
    <row r="288" spans="1:16" x14ac:dyDescent="0.2">
      <c r="A288">
        <v>310</v>
      </c>
      <c r="B288" t="s">
        <v>147</v>
      </c>
      <c r="C288" t="s">
        <v>11</v>
      </c>
      <c r="D288" s="1">
        <v>41639</v>
      </c>
      <c r="E288" s="2">
        <v>8155000000</v>
      </c>
      <c r="F288" s="2">
        <v>5345000000</v>
      </c>
      <c r="G288" s="2">
        <f>SUM(E288-F288)</f>
        <v>2810000000</v>
      </c>
      <c r="H288" s="23">
        <f>1-(F288/E288)</f>
        <v>0.34457388105456777</v>
      </c>
      <c r="I288" s="2">
        <v>47000000</v>
      </c>
      <c r="J288" t="s">
        <v>12</v>
      </c>
      <c r="K288" s="2">
        <v>1854000000</v>
      </c>
      <c r="L288" s="2">
        <f>SUM(I288:K288)</f>
        <v>1901000000</v>
      </c>
      <c r="M288" s="2">
        <f>G288-L288</f>
        <v>909000000</v>
      </c>
      <c r="N288" s="22">
        <f>M288/E288</f>
        <v>0.1114653586756591</v>
      </c>
      <c r="O288" t="s">
        <v>19</v>
      </c>
      <c r="P288" t="s">
        <v>148</v>
      </c>
    </row>
    <row r="289" spans="1:16" x14ac:dyDescent="0.2">
      <c r="A289">
        <v>311</v>
      </c>
      <c r="B289" t="s">
        <v>147</v>
      </c>
      <c r="C289" t="s">
        <v>15</v>
      </c>
      <c r="D289" s="1">
        <v>42004</v>
      </c>
      <c r="E289" s="2">
        <v>9108000000</v>
      </c>
      <c r="F289" s="2">
        <v>5973000000</v>
      </c>
      <c r="G289" s="2">
        <f>SUM(E289-F289)</f>
        <v>3135000000</v>
      </c>
      <c r="H289" s="23">
        <f>1-(F289/E289)</f>
        <v>0.34420289855072461</v>
      </c>
      <c r="I289" s="2">
        <v>62000000</v>
      </c>
      <c r="J289" t="s">
        <v>12</v>
      </c>
      <c r="K289" s="2">
        <v>2102000000</v>
      </c>
      <c r="L289" s="2">
        <f>SUM(I289:K289)</f>
        <v>2164000000</v>
      </c>
      <c r="M289" s="2">
        <f>G289-L289</f>
        <v>971000000</v>
      </c>
      <c r="N289" s="22">
        <f>M289/E289</f>
        <v>0.10660957400087835</v>
      </c>
      <c r="O289" t="s">
        <v>19</v>
      </c>
      <c r="P289" t="s">
        <v>148</v>
      </c>
    </row>
    <row r="290" spans="1:16" x14ac:dyDescent="0.2">
      <c r="A290">
        <v>312</v>
      </c>
      <c r="B290" t="s">
        <v>147</v>
      </c>
      <c r="C290" t="s">
        <v>16</v>
      </c>
      <c r="D290" s="1">
        <v>42369</v>
      </c>
      <c r="E290" s="2">
        <v>9754000000</v>
      </c>
      <c r="F290" s="2">
        <v>6426000000</v>
      </c>
      <c r="G290" s="2">
        <f>SUM(E290-F290)</f>
        <v>3328000000</v>
      </c>
      <c r="H290" s="23">
        <f>1-(F290/E290)</f>
        <v>0.34119335657166294</v>
      </c>
      <c r="I290" s="2">
        <v>89000000</v>
      </c>
      <c r="J290" t="s">
        <v>12</v>
      </c>
      <c r="K290" s="2">
        <v>2125000000</v>
      </c>
      <c r="L290" s="2">
        <f>SUM(I290:K290)</f>
        <v>2214000000</v>
      </c>
      <c r="M290" s="2">
        <f>G290-L290</f>
        <v>1114000000</v>
      </c>
      <c r="N290" s="22">
        <f>M290/E290</f>
        <v>0.11420955505433668</v>
      </c>
      <c r="O290" t="s">
        <v>19</v>
      </c>
      <c r="P290" t="s">
        <v>148</v>
      </c>
    </row>
    <row r="291" spans="1:16" x14ac:dyDescent="0.2">
      <c r="A291">
        <v>313</v>
      </c>
      <c r="B291" t="s">
        <v>147</v>
      </c>
      <c r="C291" t="s">
        <v>17</v>
      </c>
      <c r="D291" s="1">
        <v>42735</v>
      </c>
      <c r="E291" s="2">
        <v>29003000000</v>
      </c>
      <c r="F291" s="2">
        <v>18655000000</v>
      </c>
      <c r="G291" s="2">
        <f>SUM(E291-F291)</f>
        <v>10348000000</v>
      </c>
      <c r="H291" s="23">
        <f>1-(F291/E291)</f>
        <v>0.3567906768265352</v>
      </c>
      <c r="I291" s="2">
        <v>86000000</v>
      </c>
      <c r="J291" t="s">
        <v>12</v>
      </c>
      <c r="K291" s="2">
        <v>6907000000</v>
      </c>
      <c r="L291" s="2">
        <f>SUM(I291:K291)</f>
        <v>6993000000</v>
      </c>
      <c r="M291" s="2">
        <f>G291-L291</f>
        <v>3355000000</v>
      </c>
      <c r="N291" s="22">
        <f>M291/E291</f>
        <v>0.11567768851498121</v>
      </c>
      <c r="O291" t="s">
        <v>19</v>
      </c>
      <c r="P291" t="s">
        <v>148</v>
      </c>
    </row>
    <row r="292" spans="1:16" x14ac:dyDescent="0.2">
      <c r="A292">
        <v>314</v>
      </c>
      <c r="B292" t="s">
        <v>149</v>
      </c>
      <c r="C292" t="s">
        <v>11</v>
      </c>
      <c r="D292" s="1">
        <v>41274</v>
      </c>
      <c r="E292" s="2">
        <v>29119000000</v>
      </c>
      <c r="F292" s="2">
        <v>17900000000</v>
      </c>
      <c r="G292" s="2">
        <f>SUM(E292-F292)</f>
        <v>11219000000</v>
      </c>
      <c r="H292" s="23">
        <f>1-(F292/E292)</f>
        <v>0.38528108794944882</v>
      </c>
      <c r="I292" t="s">
        <v>12</v>
      </c>
      <c r="J292" t="s">
        <v>12</v>
      </c>
      <c r="K292" s="2">
        <v>8742000000</v>
      </c>
      <c r="L292" s="2">
        <f>SUM(I292:K292)</f>
        <v>8742000000</v>
      </c>
      <c r="M292" s="2">
        <f>G292-L292</f>
        <v>2477000000</v>
      </c>
      <c r="N292" s="22">
        <f>M292/E292</f>
        <v>8.5064734365877956E-2</v>
      </c>
      <c r="O292" t="s">
        <v>25</v>
      </c>
      <c r="P292" t="s">
        <v>81</v>
      </c>
    </row>
    <row r="293" spans="1:16" x14ac:dyDescent="0.2">
      <c r="A293">
        <v>315</v>
      </c>
      <c r="B293" t="s">
        <v>149</v>
      </c>
      <c r="C293" t="s">
        <v>15</v>
      </c>
      <c r="D293" s="1">
        <v>41639</v>
      </c>
      <c r="E293" s="2">
        <v>32380000000</v>
      </c>
      <c r="F293" s="2">
        <v>20865000000</v>
      </c>
      <c r="G293" s="2">
        <f>SUM(E293-F293)</f>
        <v>11515000000</v>
      </c>
      <c r="H293" s="23">
        <f>1-(F293/E293)</f>
        <v>0.35562075355157508</v>
      </c>
      <c r="I293" t="s">
        <v>12</v>
      </c>
      <c r="J293" t="s">
        <v>12</v>
      </c>
      <c r="K293" s="2">
        <v>9339000000</v>
      </c>
      <c r="L293" s="2">
        <f>SUM(I293:K293)</f>
        <v>9339000000</v>
      </c>
      <c r="M293" s="2">
        <f>G293-L293</f>
        <v>2176000000</v>
      </c>
      <c r="N293" s="22">
        <f>M293/E293</f>
        <v>6.7201976528721438E-2</v>
      </c>
      <c r="O293" t="s">
        <v>25</v>
      </c>
      <c r="P293" t="s">
        <v>81</v>
      </c>
    </row>
    <row r="294" spans="1:16" x14ac:dyDescent="0.2">
      <c r="A294">
        <v>316</v>
      </c>
      <c r="B294" t="s">
        <v>149</v>
      </c>
      <c r="C294" t="s">
        <v>16</v>
      </c>
      <c r="D294" s="1">
        <v>42004</v>
      </c>
      <c r="E294" s="2">
        <v>34914000000</v>
      </c>
      <c r="F294" s="2">
        <v>21334000000</v>
      </c>
      <c r="G294" s="2">
        <f>SUM(E294-F294)</f>
        <v>13580000000</v>
      </c>
      <c r="H294" s="23">
        <f>1-(F294/E294)</f>
        <v>0.38895571976857424</v>
      </c>
      <c r="I294" t="s">
        <v>12</v>
      </c>
      <c r="J294" t="s">
        <v>12</v>
      </c>
      <c r="K294" s="2">
        <v>10276000000</v>
      </c>
      <c r="L294" s="2">
        <f>SUM(I294:K294)</f>
        <v>10276000000</v>
      </c>
      <c r="M294" s="2">
        <f>G294-L294</f>
        <v>3304000000</v>
      </c>
      <c r="N294" s="22">
        <f>M294/E294</f>
        <v>9.4632525634415987E-2</v>
      </c>
      <c r="O294" t="s">
        <v>25</v>
      </c>
      <c r="P294" t="s">
        <v>81</v>
      </c>
    </row>
    <row r="295" spans="1:16" x14ac:dyDescent="0.2">
      <c r="A295">
        <v>317</v>
      </c>
      <c r="B295" t="s">
        <v>149</v>
      </c>
      <c r="C295" t="s">
        <v>17</v>
      </c>
      <c r="D295" s="1">
        <v>42369</v>
      </c>
      <c r="E295" s="2">
        <v>37876000000</v>
      </c>
      <c r="F295" s="2">
        <v>23290000000</v>
      </c>
      <c r="G295" s="2">
        <f>SUM(E295-F295)</f>
        <v>14586000000</v>
      </c>
      <c r="H295" s="23">
        <f>1-(F295/E295)</f>
        <v>0.38509874326750448</v>
      </c>
      <c r="I295" t="s">
        <v>12</v>
      </c>
      <c r="J295" t="s">
        <v>12</v>
      </c>
      <c r="K295" s="2">
        <v>11259000000</v>
      </c>
      <c r="L295" s="2">
        <f>SUM(I295:K295)</f>
        <v>11259000000</v>
      </c>
      <c r="M295" s="2">
        <f>G295-L295</f>
        <v>3327000000</v>
      </c>
      <c r="N295" s="22">
        <f>M295/E295</f>
        <v>8.7839264969901784E-2</v>
      </c>
      <c r="O295" t="s">
        <v>25</v>
      </c>
      <c r="P295" t="s">
        <v>81</v>
      </c>
    </row>
    <row r="296" spans="1:16" x14ac:dyDescent="0.2">
      <c r="A296">
        <v>318</v>
      </c>
      <c r="B296" t="s">
        <v>150</v>
      </c>
      <c r="C296" t="s">
        <v>11</v>
      </c>
      <c r="D296" s="1">
        <v>41274</v>
      </c>
      <c r="E296" s="2">
        <v>4111000000</v>
      </c>
      <c r="F296" s="2">
        <v>3477000000</v>
      </c>
      <c r="G296" s="2">
        <f>SUM(E296-F296)</f>
        <v>634000000</v>
      </c>
      <c r="H296" s="23">
        <f>1-(F296/E296)</f>
        <v>0.15422038433471175</v>
      </c>
      <c r="I296" t="s">
        <v>12</v>
      </c>
      <c r="J296" t="s">
        <v>12</v>
      </c>
      <c r="K296" s="2">
        <v>14000000</v>
      </c>
      <c r="L296" s="2">
        <f>SUM(I296:K296)</f>
        <v>14000000</v>
      </c>
      <c r="M296" s="2">
        <f>G296-L296</f>
        <v>620000000</v>
      </c>
      <c r="N296" s="22">
        <f>M296/E296</f>
        <v>0.15081488688883482</v>
      </c>
      <c r="O296" t="s">
        <v>47</v>
      </c>
      <c r="P296" t="s">
        <v>50</v>
      </c>
    </row>
    <row r="297" spans="1:16" x14ac:dyDescent="0.2">
      <c r="A297">
        <v>319</v>
      </c>
      <c r="B297" t="s">
        <v>150</v>
      </c>
      <c r="C297" t="s">
        <v>15</v>
      </c>
      <c r="D297" s="1">
        <v>41639</v>
      </c>
      <c r="E297" s="2">
        <v>4531000000</v>
      </c>
      <c r="F297" s="2">
        <v>3748000000</v>
      </c>
      <c r="G297" s="2">
        <f>SUM(E297-F297)</f>
        <v>783000000</v>
      </c>
      <c r="H297" s="23">
        <f>1-(F297/E297)</f>
        <v>0.17280953431913482</v>
      </c>
      <c r="I297" t="s">
        <v>12</v>
      </c>
      <c r="J297" t="s">
        <v>12</v>
      </c>
      <c r="K297" s="2">
        <v>15000000</v>
      </c>
      <c r="L297" s="2">
        <f>SUM(I297:K297)</f>
        <v>15000000</v>
      </c>
      <c r="M297" s="2">
        <f>G297-L297</f>
        <v>768000000</v>
      </c>
      <c r="N297" s="22">
        <f>M297/E297</f>
        <v>0.16949900684175678</v>
      </c>
      <c r="O297" t="s">
        <v>47</v>
      </c>
      <c r="P297" t="s">
        <v>50</v>
      </c>
    </row>
    <row r="298" spans="1:16" x14ac:dyDescent="0.2">
      <c r="A298">
        <v>320</v>
      </c>
      <c r="B298" t="s">
        <v>150</v>
      </c>
      <c r="C298" t="s">
        <v>16</v>
      </c>
      <c r="D298" s="1">
        <v>42004</v>
      </c>
      <c r="E298" s="2">
        <v>4945000000</v>
      </c>
      <c r="F298" s="2">
        <v>4157000000</v>
      </c>
      <c r="G298" s="2">
        <f>SUM(E298-F298)</f>
        <v>788000000</v>
      </c>
      <c r="H298" s="23">
        <f>1-(F298/E298)</f>
        <v>0.15935288169868556</v>
      </c>
      <c r="I298" t="s">
        <v>12</v>
      </c>
      <c r="J298" t="s">
        <v>12</v>
      </c>
      <c r="K298" s="2">
        <v>14000000</v>
      </c>
      <c r="L298" s="2">
        <f>SUM(I298:K298)</f>
        <v>14000000</v>
      </c>
      <c r="M298" s="2">
        <f>G298-L298</f>
        <v>774000000</v>
      </c>
      <c r="N298" s="22">
        <f>M298/E298</f>
        <v>0.15652173913043479</v>
      </c>
      <c r="O298" t="s">
        <v>47</v>
      </c>
      <c r="P298" t="s">
        <v>50</v>
      </c>
    </row>
    <row r="299" spans="1:16" x14ac:dyDescent="0.2">
      <c r="A299">
        <v>321</v>
      </c>
      <c r="B299" t="s">
        <v>150</v>
      </c>
      <c r="C299" t="s">
        <v>17</v>
      </c>
      <c r="D299" s="1">
        <v>42369</v>
      </c>
      <c r="E299" s="2">
        <v>5142000000</v>
      </c>
      <c r="F299" s="2">
        <v>4195000000</v>
      </c>
      <c r="G299" s="2">
        <f>SUM(E299-F299)</f>
        <v>947000000</v>
      </c>
      <c r="H299" s="23">
        <f>1-(F299/E299)</f>
        <v>0.18416958381952553</v>
      </c>
      <c r="I299" t="s">
        <v>12</v>
      </c>
      <c r="J299" t="s">
        <v>12</v>
      </c>
      <c r="K299" s="2">
        <v>13000000</v>
      </c>
      <c r="L299" s="2">
        <f>SUM(I299:K299)</f>
        <v>13000000</v>
      </c>
      <c r="M299" s="2">
        <f>G299-L299</f>
        <v>934000000</v>
      </c>
      <c r="N299" s="22">
        <f>M299/E299</f>
        <v>0.18164138467522364</v>
      </c>
      <c r="O299" t="s">
        <v>47</v>
      </c>
      <c r="P299" t="s">
        <v>50</v>
      </c>
    </row>
    <row r="300" spans="1:16" x14ac:dyDescent="0.2">
      <c r="A300">
        <v>322</v>
      </c>
      <c r="B300" t="s">
        <v>151</v>
      </c>
      <c r="C300" t="s">
        <v>11</v>
      </c>
      <c r="D300" s="1">
        <v>41274</v>
      </c>
      <c r="E300" s="2">
        <v>17085000000</v>
      </c>
      <c r="F300" s="2">
        <v>7153000000</v>
      </c>
      <c r="G300" s="2">
        <f>SUM(E300-F300)</f>
        <v>9932000000</v>
      </c>
      <c r="H300" s="23">
        <f>1-(F300/E300)</f>
        <v>0.58132865086333041</v>
      </c>
      <c r="I300" s="2">
        <v>6043000000</v>
      </c>
      <c r="J300" t="s">
        <v>12</v>
      </c>
      <c r="K300" t="s">
        <v>12</v>
      </c>
      <c r="L300" s="2">
        <f>SUM(I300:K300)</f>
        <v>6043000000</v>
      </c>
      <c r="M300" s="2">
        <f>G300-L300</f>
        <v>3889000000</v>
      </c>
      <c r="N300" s="22">
        <f>M300/E300</f>
        <v>0.2276265730172666</v>
      </c>
      <c r="O300" t="s">
        <v>36</v>
      </c>
      <c r="P300" t="s">
        <v>142</v>
      </c>
    </row>
    <row r="301" spans="1:16" x14ac:dyDescent="0.2">
      <c r="A301">
        <v>323</v>
      </c>
      <c r="B301" t="s">
        <v>151</v>
      </c>
      <c r="C301" t="s">
        <v>15</v>
      </c>
      <c r="D301" s="1">
        <v>41639</v>
      </c>
      <c r="E301" s="2">
        <v>17420000000</v>
      </c>
      <c r="F301" s="2">
        <v>7219000000</v>
      </c>
      <c r="G301" s="2">
        <f>SUM(E301-F301)</f>
        <v>10201000000</v>
      </c>
      <c r="H301" s="23">
        <f>1-(F301/E301)</f>
        <v>0.58559127439724457</v>
      </c>
      <c r="I301" s="2">
        <v>6645000000</v>
      </c>
      <c r="J301" t="s">
        <v>12</v>
      </c>
      <c r="K301" t="s">
        <v>12</v>
      </c>
      <c r="L301" s="2">
        <f>SUM(I301:K301)</f>
        <v>6645000000</v>
      </c>
      <c r="M301" s="2">
        <f>G301-L301</f>
        <v>3556000000</v>
      </c>
      <c r="N301" s="22">
        <f>M301/E301</f>
        <v>0.20413318025258323</v>
      </c>
      <c r="O301" t="s">
        <v>36</v>
      </c>
      <c r="P301" t="s">
        <v>142</v>
      </c>
    </row>
    <row r="302" spans="1:16" x14ac:dyDescent="0.2">
      <c r="A302">
        <v>324</v>
      </c>
      <c r="B302" t="s">
        <v>151</v>
      </c>
      <c r="C302" t="s">
        <v>16</v>
      </c>
      <c r="D302" s="1">
        <v>42004</v>
      </c>
      <c r="E302" s="2">
        <v>17277000000</v>
      </c>
      <c r="F302" s="2">
        <v>7168000000</v>
      </c>
      <c r="G302" s="2">
        <f>SUM(E302-F302)</f>
        <v>10109000000</v>
      </c>
      <c r="H302" s="23">
        <f>1-(F302/E302)</f>
        <v>0.58511315621925108</v>
      </c>
      <c r="I302" s="2">
        <v>6552000000</v>
      </c>
      <c r="J302" t="s">
        <v>12</v>
      </c>
      <c r="K302" t="s">
        <v>12</v>
      </c>
      <c r="L302" s="2">
        <f>SUM(I302:K302)</f>
        <v>6552000000</v>
      </c>
      <c r="M302" s="2">
        <f>G302-L302</f>
        <v>3557000000</v>
      </c>
      <c r="N302" s="22">
        <f>M302/E302</f>
        <v>0.20588065057591018</v>
      </c>
      <c r="O302" t="s">
        <v>36</v>
      </c>
      <c r="P302" t="s">
        <v>142</v>
      </c>
    </row>
    <row r="303" spans="1:16" x14ac:dyDescent="0.2">
      <c r="A303">
        <v>325</v>
      </c>
      <c r="B303" t="s">
        <v>151</v>
      </c>
      <c r="C303" t="s">
        <v>17</v>
      </c>
      <c r="D303" s="1">
        <v>42369</v>
      </c>
      <c r="E303" s="2">
        <v>16034000000</v>
      </c>
      <c r="F303" s="2">
        <v>6635000000</v>
      </c>
      <c r="G303" s="2">
        <f>SUM(E303-F303)</f>
        <v>9399000000</v>
      </c>
      <c r="H303" s="23">
        <f>1-(F303/E303)</f>
        <v>0.58619184233503807</v>
      </c>
      <c r="I303" s="2">
        <v>6610000000</v>
      </c>
      <c r="J303" t="s">
        <v>12</v>
      </c>
      <c r="K303" t="s">
        <v>12</v>
      </c>
      <c r="L303" s="2">
        <f>SUM(I303:K303)</f>
        <v>6610000000</v>
      </c>
      <c r="M303" s="2">
        <f>G303-L303</f>
        <v>2789000000</v>
      </c>
      <c r="N303" s="22">
        <f>M303/E303</f>
        <v>0.17394287139827866</v>
      </c>
      <c r="O303" t="s">
        <v>36</v>
      </c>
      <c r="P303" t="s">
        <v>142</v>
      </c>
    </row>
    <row r="304" spans="1:16" x14ac:dyDescent="0.2">
      <c r="A304">
        <v>326</v>
      </c>
      <c r="B304" t="s">
        <v>152</v>
      </c>
      <c r="C304" t="s">
        <v>11</v>
      </c>
      <c r="D304" s="1">
        <v>41455</v>
      </c>
      <c r="E304" s="2">
        <v>5533000000</v>
      </c>
      <c r="F304" s="2">
        <v>3142000000</v>
      </c>
      <c r="G304" s="2">
        <f>SUM(E304-F304)</f>
        <v>2391000000</v>
      </c>
      <c r="H304" s="23">
        <f>1-(F304/E304)</f>
        <v>0.43213446593168259</v>
      </c>
      <c r="I304" s="2">
        <v>1291000000</v>
      </c>
      <c r="J304" s="2">
        <v>130000000</v>
      </c>
      <c r="K304" t="s">
        <v>12</v>
      </c>
      <c r="L304" s="2">
        <f>SUM(I304:K304)</f>
        <v>1421000000</v>
      </c>
      <c r="M304" s="2">
        <f>G304-L304</f>
        <v>970000000</v>
      </c>
      <c r="N304" s="22">
        <f>M304/E304</f>
        <v>0.17531176576902224</v>
      </c>
      <c r="O304" t="s">
        <v>36</v>
      </c>
      <c r="P304" t="s">
        <v>142</v>
      </c>
    </row>
    <row r="305" spans="1:16" x14ac:dyDescent="0.2">
      <c r="A305">
        <v>327</v>
      </c>
      <c r="B305" t="s">
        <v>152</v>
      </c>
      <c r="C305" t="s">
        <v>15</v>
      </c>
      <c r="D305" s="1">
        <v>41820</v>
      </c>
      <c r="E305" s="2">
        <v>5514000000</v>
      </c>
      <c r="F305" s="2">
        <v>3158000000</v>
      </c>
      <c r="G305" s="2">
        <f>SUM(E305-F305)</f>
        <v>2356000000</v>
      </c>
      <c r="H305" s="23">
        <f>1-(F305/E305)</f>
        <v>0.42727602466449044</v>
      </c>
      <c r="I305" s="2">
        <v>1254000000</v>
      </c>
      <c r="J305" s="2">
        <v>125000000</v>
      </c>
      <c r="K305" t="s">
        <v>12</v>
      </c>
      <c r="L305" s="2">
        <f>SUM(I305:K305)</f>
        <v>1379000000</v>
      </c>
      <c r="M305" s="2">
        <f>G305-L305</f>
        <v>977000000</v>
      </c>
      <c r="N305" s="22">
        <f>M305/E305</f>
        <v>0.17718534639100472</v>
      </c>
      <c r="O305" t="s">
        <v>36</v>
      </c>
      <c r="P305" t="s">
        <v>142</v>
      </c>
    </row>
    <row r="306" spans="1:16" x14ac:dyDescent="0.2">
      <c r="A306">
        <v>328</v>
      </c>
      <c r="B306" t="s">
        <v>152</v>
      </c>
      <c r="C306" t="s">
        <v>16</v>
      </c>
      <c r="D306" s="1">
        <v>42185</v>
      </c>
      <c r="E306" s="2">
        <v>5655000000</v>
      </c>
      <c r="F306" s="2">
        <v>3190000000</v>
      </c>
      <c r="G306" s="2">
        <f>SUM(E306-F306)</f>
        <v>2465000000</v>
      </c>
      <c r="H306" s="23">
        <f>1-(F306/E306)</f>
        <v>0.4358974358974359</v>
      </c>
      <c r="I306" s="2">
        <v>1321000000</v>
      </c>
      <c r="J306" s="2">
        <v>136000000</v>
      </c>
      <c r="K306" t="s">
        <v>12</v>
      </c>
      <c r="L306" s="2">
        <f>SUM(I306:K306)</f>
        <v>1457000000</v>
      </c>
      <c r="M306" s="2">
        <f>G306-L306</f>
        <v>1008000000</v>
      </c>
      <c r="N306" s="22">
        <f>M306/E306</f>
        <v>0.17824933687002653</v>
      </c>
      <c r="O306" t="s">
        <v>36</v>
      </c>
      <c r="P306" t="s">
        <v>142</v>
      </c>
    </row>
    <row r="307" spans="1:16" x14ac:dyDescent="0.2">
      <c r="A307">
        <v>329</v>
      </c>
      <c r="B307" t="s">
        <v>152</v>
      </c>
      <c r="C307" t="s">
        <v>17</v>
      </c>
      <c r="D307" s="1">
        <v>42551</v>
      </c>
      <c r="E307" s="2">
        <v>5761000000</v>
      </c>
      <c r="F307" s="2">
        <v>3163000000</v>
      </c>
      <c r="G307" s="2">
        <f>SUM(E307-F307)</f>
        <v>2598000000</v>
      </c>
      <c r="H307" s="23">
        <f>1-(F307/E307)</f>
        <v>0.45096337441416423</v>
      </c>
      <c r="I307" s="2">
        <v>1393000000</v>
      </c>
      <c r="J307" s="2">
        <v>141000000</v>
      </c>
      <c r="K307" t="s">
        <v>12</v>
      </c>
      <c r="L307" s="2">
        <f>SUM(I307:K307)</f>
        <v>1534000000</v>
      </c>
      <c r="M307" s="2">
        <f>G307-L307</f>
        <v>1064000000</v>
      </c>
      <c r="N307" s="22">
        <f>M307/E307</f>
        <v>0.18469015795868773</v>
      </c>
      <c r="O307" t="s">
        <v>36</v>
      </c>
      <c r="P307" t="s">
        <v>142</v>
      </c>
    </row>
    <row r="308" spans="1:16" x14ac:dyDescent="0.2">
      <c r="A308">
        <v>330</v>
      </c>
      <c r="B308" t="s">
        <v>153</v>
      </c>
      <c r="C308" t="s">
        <v>11</v>
      </c>
      <c r="D308" s="1">
        <v>41639</v>
      </c>
      <c r="E308" s="2">
        <v>2666000000</v>
      </c>
      <c r="F308" s="2">
        <v>55000000</v>
      </c>
      <c r="G308" s="2">
        <f>SUM(E308-F308)</f>
        <v>2611000000</v>
      </c>
      <c r="H308" s="23">
        <f>1-(F308/E308)</f>
        <v>0.9793698424606152</v>
      </c>
      <c r="I308" s="2">
        <v>1670000000</v>
      </c>
      <c r="J308" t="s">
        <v>12</v>
      </c>
      <c r="K308" s="2">
        <v>46000000</v>
      </c>
      <c r="L308" s="2">
        <f>SUM(I308:K308)</f>
        <v>1716000000</v>
      </c>
      <c r="M308" s="2">
        <f>G308-L308</f>
        <v>895000000</v>
      </c>
      <c r="N308" s="22">
        <f>M308/E308</f>
        <v>0.33570892723180795</v>
      </c>
      <c r="O308" t="s">
        <v>47</v>
      </c>
      <c r="P308" t="s">
        <v>140</v>
      </c>
    </row>
    <row r="309" spans="1:16" x14ac:dyDescent="0.2">
      <c r="A309">
        <v>331</v>
      </c>
      <c r="B309" t="s">
        <v>153</v>
      </c>
      <c r="C309" t="s">
        <v>15</v>
      </c>
      <c r="D309" s="1">
        <v>42004</v>
      </c>
      <c r="E309" s="2">
        <v>2607000000</v>
      </c>
      <c r="F309" s="2">
        <v>45000000</v>
      </c>
      <c r="G309" s="2">
        <f>SUM(E309-F309)</f>
        <v>2562000000</v>
      </c>
      <c r="H309" s="23">
        <f>1-(F309/E309)</f>
        <v>0.98273878020713468</v>
      </c>
      <c r="I309" s="2">
        <v>1611000000</v>
      </c>
      <c r="J309" t="s">
        <v>12</v>
      </c>
      <c r="K309" s="2">
        <v>27000000</v>
      </c>
      <c r="L309" s="2">
        <f>SUM(I309:K309)</f>
        <v>1638000000</v>
      </c>
      <c r="M309" s="2">
        <f>G309-L309</f>
        <v>924000000</v>
      </c>
      <c r="N309" s="22">
        <f>M309/E309</f>
        <v>0.35443037974683544</v>
      </c>
      <c r="O309" t="s">
        <v>47</v>
      </c>
      <c r="P309" t="s">
        <v>140</v>
      </c>
    </row>
    <row r="310" spans="1:16" x14ac:dyDescent="0.2">
      <c r="A310">
        <v>332</v>
      </c>
      <c r="B310" t="s">
        <v>153</v>
      </c>
      <c r="C310" t="s">
        <v>16</v>
      </c>
      <c r="D310" s="1">
        <v>42369</v>
      </c>
      <c r="E310" s="2">
        <v>2819000000</v>
      </c>
      <c r="F310" s="2">
        <v>43000000</v>
      </c>
      <c r="G310" s="2">
        <f>SUM(E310-F310)</f>
        <v>2776000000</v>
      </c>
      <c r="H310" s="23">
        <f>1-(F310/E310)</f>
        <v>0.98474636395885062</v>
      </c>
      <c r="I310" s="2">
        <v>1859000000</v>
      </c>
      <c r="J310" t="s">
        <v>12</v>
      </c>
      <c r="K310" s="2">
        <v>147000000</v>
      </c>
      <c r="L310" s="2">
        <f>SUM(I310:K310)</f>
        <v>2006000000</v>
      </c>
      <c r="M310" s="2">
        <f>G310-L310</f>
        <v>770000000</v>
      </c>
      <c r="N310" s="22">
        <f>M310/E310</f>
        <v>0.27314650585313943</v>
      </c>
      <c r="O310" t="s">
        <v>47</v>
      </c>
      <c r="P310" t="s">
        <v>140</v>
      </c>
    </row>
    <row r="311" spans="1:16" x14ac:dyDescent="0.2">
      <c r="A311">
        <v>333</v>
      </c>
      <c r="B311" t="s">
        <v>153</v>
      </c>
      <c r="C311" t="s">
        <v>17</v>
      </c>
      <c r="D311" s="1">
        <v>42735</v>
      </c>
      <c r="E311" s="2">
        <v>2960000000</v>
      </c>
      <c r="F311" s="2">
        <v>40000000</v>
      </c>
      <c r="G311" s="2">
        <f>SUM(E311-F311)</f>
        <v>2920000000</v>
      </c>
      <c r="H311" s="23">
        <f>1-(F311/E311)</f>
        <v>0.98648648648648651</v>
      </c>
      <c r="I311" s="2">
        <v>1836000000</v>
      </c>
      <c r="J311" t="s">
        <v>12</v>
      </c>
      <c r="K311" s="2">
        <v>248000000</v>
      </c>
      <c r="L311" s="2">
        <f>SUM(I311:K311)</f>
        <v>2084000000</v>
      </c>
      <c r="M311" s="2">
        <f>G311-L311</f>
        <v>836000000</v>
      </c>
      <c r="N311" s="22">
        <f>M311/E311</f>
        <v>0.28243243243243243</v>
      </c>
      <c r="O311" t="s">
        <v>47</v>
      </c>
      <c r="P311" t="s">
        <v>140</v>
      </c>
    </row>
    <row r="312" spans="1:16" x14ac:dyDescent="0.2">
      <c r="A312">
        <v>338</v>
      </c>
      <c r="B312" t="s">
        <v>154</v>
      </c>
      <c r="C312" t="s">
        <v>11</v>
      </c>
      <c r="D312" s="1">
        <v>41639</v>
      </c>
      <c r="E312" s="2">
        <v>3214591000</v>
      </c>
      <c r="F312" s="2">
        <v>2359822000</v>
      </c>
      <c r="G312" s="2">
        <f>SUM(E312-F312)</f>
        <v>854769000</v>
      </c>
      <c r="H312" s="23">
        <f>1-(F312/E312)</f>
        <v>0.26590287846883165</v>
      </c>
      <c r="I312" s="2">
        <v>203733000</v>
      </c>
      <c r="J312" t="s">
        <v>12</v>
      </c>
      <c r="K312" s="2">
        <v>96054000</v>
      </c>
      <c r="L312" s="2">
        <f>SUM(I312:K312)</f>
        <v>299787000</v>
      </c>
      <c r="M312" s="2">
        <f>G312-L312</f>
        <v>554982000</v>
      </c>
      <c r="N312" s="22">
        <f>M312/E312</f>
        <v>0.1726446692596352</v>
      </c>
      <c r="O312" t="s">
        <v>19</v>
      </c>
      <c r="P312" t="s">
        <v>155</v>
      </c>
    </row>
    <row r="313" spans="1:16" x14ac:dyDescent="0.2">
      <c r="A313">
        <v>339</v>
      </c>
      <c r="B313" t="s">
        <v>154</v>
      </c>
      <c r="C313" t="s">
        <v>15</v>
      </c>
      <c r="D313" s="1">
        <v>42004</v>
      </c>
      <c r="E313" s="2">
        <v>4108269000</v>
      </c>
      <c r="F313" s="2">
        <v>2990513000</v>
      </c>
      <c r="G313" s="2">
        <f>SUM(E313-F313)</f>
        <v>1117756000</v>
      </c>
      <c r="H313" s="23">
        <f>1-(F313/E313)</f>
        <v>0.27207468644336585</v>
      </c>
      <c r="I313" s="2">
        <v>273897000</v>
      </c>
      <c r="J313" t="s">
        <v>12</v>
      </c>
      <c r="K313" s="2">
        <v>110474000</v>
      </c>
      <c r="L313" s="2">
        <f>SUM(I313:K313)</f>
        <v>384371000</v>
      </c>
      <c r="M313" s="2">
        <f>G313-L313</f>
        <v>733385000</v>
      </c>
      <c r="N313" s="22">
        <f>M313/E313</f>
        <v>0.17851435726336323</v>
      </c>
      <c r="O313" t="s">
        <v>19</v>
      </c>
      <c r="P313" t="s">
        <v>155</v>
      </c>
    </row>
    <row r="314" spans="1:16" x14ac:dyDescent="0.2">
      <c r="A314">
        <v>340</v>
      </c>
      <c r="B314" t="s">
        <v>154</v>
      </c>
      <c r="C314" t="s">
        <v>16</v>
      </c>
      <c r="D314" s="1">
        <v>42369</v>
      </c>
      <c r="E314" s="2">
        <v>4501223000</v>
      </c>
      <c r="F314" s="2">
        <v>3326936000</v>
      </c>
      <c r="G314" s="2">
        <f>SUM(E314-F314)</f>
        <v>1174287000</v>
      </c>
      <c r="H314" s="23">
        <f>1-(F314/E314)</f>
        <v>0.26088176480036651</v>
      </c>
      <c r="I314" s="2">
        <v>250214000</v>
      </c>
      <c r="J314" t="s">
        <v>12</v>
      </c>
      <c r="K314" s="2">
        <v>130368000</v>
      </c>
      <c r="L314" s="2">
        <f>SUM(I314:K314)</f>
        <v>380582000</v>
      </c>
      <c r="M314" s="2">
        <f>G314-L314</f>
        <v>793705000</v>
      </c>
      <c r="N314" s="22">
        <f>M314/E314</f>
        <v>0.17633096605078219</v>
      </c>
      <c r="O314" t="s">
        <v>19</v>
      </c>
      <c r="P314" t="s">
        <v>155</v>
      </c>
    </row>
    <row r="315" spans="1:16" x14ac:dyDescent="0.2">
      <c r="A315">
        <v>341</v>
      </c>
      <c r="B315" t="s">
        <v>154</v>
      </c>
      <c r="C315" t="s">
        <v>17</v>
      </c>
      <c r="D315" s="1">
        <v>42735</v>
      </c>
      <c r="E315" s="2">
        <v>3904384000</v>
      </c>
      <c r="F315" s="2">
        <v>3406170000</v>
      </c>
      <c r="G315" s="2">
        <f>SUM(E315-F315)</f>
        <v>498214000</v>
      </c>
      <c r="H315" s="23">
        <f>1-(F315/E315)</f>
        <v>0.12760373979608564</v>
      </c>
      <c r="I315" s="2">
        <v>276240000</v>
      </c>
      <c r="J315" t="s">
        <v>12</v>
      </c>
      <c r="K315" s="2">
        <v>146368000</v>
      </c>
      <c r="L315" s="2">
        <f>SUM(I315:K315)</f>
        <v>422608000</v>
      </c>
      <c r="M315" s="2">
        <f>G315-L315</f>
        <v>75606000</v>
      </c>
      <c r="N315" s="22">
        <f>M315/E315</f>
        <v>1.9364386289873126E-2</v>
      </c>
      <c r="O315" t="s">
        <v>19</v>
      </c>
      <c r="P315" t="s">
        <v>155</v>
      </c>
    </row>
    <row r="316" spans="1:16" x14ac:dyDescent="0.2">
      <c r="A316">
        <v>342</v>
      </c>
      <c r="B316" t="s">
        <v>156</v>
      </c>
      <c r="C316" t="s">
        <v>11</v>
      </c>
      <c r="D316" s="1">
        <v>41639</v>
      </c>
      <c r="E316" s="2">
        <v>17301000000</v>
      </c>
      <c r="F316" s="2">
        <v>13021000000</v>
      </c>
      <c r="G316" s="2">
        <f>SUM(E316-F316)</f>
        <v>4280000000</v>
      </c>
      <c r="H316" s="23">
        <f>1-(F316/E316)</f>
        <v>0.24738454424599732</v>
      </c>
      <c r="I316" s="2">
        <v>1827000000</v>
      </c>
      <c r="J316" s="2">
        <v>713000000</v>
      </c>
      <c r="K316" t="s">
        <v>12</v>
      </c>
      <c r="L316" s="2">
        <f>SUM(I316:K316)</f>
        <v>2540000000</v>
      </c>
      <c r="M316" s="2">
        <f>G316-L316</f>
        <v>1740000000</v>
      </c>
      <c r="N316" s="22">
        <f>M316/E316</f>
        <v>0.10057222125888678</v>
      </c>
      <c r="O316" t="s">
        <v>13</v>
      </c>
      <c r="P316" t="s">
        <v>157</v>
      </c>
    </row>
    <row r="317" spans="1:16" x14ac:dyDescent="0.2">
      <c r="A317">
        <v>343</v>
      </c>
      <c r="B317" t="s">
        <v>156</v>
      </c>
      <c r="C317" t="s">
        <v>15</v>
      </c>
      <c r="D317" s="1">
        <v>42004</v>
      </c>
      <c r="E317" s="2">
        <v>19221000000</v>
      </c>
      <c r="F317" s="2">
        <v>14360000000</v>
      </c>
      <c r="G317" s="2">
        <f>SUM(E317-F317)</f>
        <v>4861000000</v>
      </c>
      <c r="H317" s="23">
        <f>1-(F317/E317)</f>
        <v>0.25290047344050781</v>
      </c>
      <c r="I317" s="2">
        <v>2112000000</v>
      </c>
      <c r="J317" s="2">
        <v>754000000</v>
      </c>
      <c r="K317" t="s">
        <v>12</v>
      </c>
      <c r="L317" s="2">
        <f>SUM(I317:K317)</f>
        <v>2866000000</v>
      </c>
      <c r="M317" s="2">
        <f>G317-L317</f>
        <v>1995000000</v>
      </c>
      <c r="N317" s="22">
        <f>M317/E317</f>
        <v>0.10379272670516622</v>
      </c>
      <c r="O317" t="s">
        <v>13</v>
      </c>
      <c r="P317" t="s">
        <v>157</v>
      </c>
    </row>
    <row r="318" spans="1:16" x14ac:dyDescent="0.2">
      <c r="A318">
        <v>344</v>
      </c>
      <c r="B318" t="s">
        <v>156</v>
      </c>
      <c r="C318" t="s">
        <v>16</v>
      </c>
      <c r="D318" s="1">
        <v>42369</v>
      </c>
      <c r="E318" s="2">
        <v>19110000000</v>
      </c>
      <c r="F318" s="2">
        <v>14163000000</v>
      </c>
      <c r="G318" s="2">
        <f>SUM(E318-F318)</f>
        <v>4947000000</v>
      </c>
      <c r="H318" s="23">
        <f>1-(F318/E318)</f>
        <v>0.25886970172684454</v>
      </c>
      <c r="I318" s="2">
        <v>2169000000</v>
      </c>
      <c r="J318" s="2">
        <v>735000000</v>
      </c>
      <c r="K318" t="s">
        <v>12</v>
      </c>
      <c r="L318" s="2">
        <f>SUM(I318:K318)</f>
        <v>2904000000</v>
      </c>
      <c r="M318" s="2">
        <f>G318-L318</f>
        <v>2043000000</v>
      </c>
      <c r="N318" s="22">
        <f>M318/E318</f>
        <v>0.10690737833594977</v>
      </c>
      <c r="O318" t="s">
        <v>13</v>
      </c>
      <c r="P318" t="s">
        <v>157</v>
      </c>
    </row>
    <row r="319" spans="1:16" x14ac:dyDescent="0.2">
      <c r="A319">
        <v>345</v>
      </c>
      <c r="B319" t="s">
        <v>156</v>
      </c>
      <c r="C319" t="s">
        <v>17</v>
      </c>
      <c r="D319" s="1">
        <v>42735</v>
      </c>
      <c r="E319" s="2">
        <v>17509000000</v>
      </c>
      <c r="F319" s="2">
        <v>13057000000</v>
      </c>
      <c r="G319" s="2">
        <f>SUM(E319-F319)</f>
        <v>4452000000</v>
      </c>
      <c r="H319" s="23">
        <f>1-(F319/E319)</f>
        <v>0.2542692329659032</v>
      </c>
      <c r="I319" s="2">
        <v>2189000000</v>
      </c>
      <c r="J319" s="2">
        <v>636000000</v>
      </c>
      <c r="K319" t="s">
        <v>12</v>
      </c>
      <c r="L319" s="2">
        <f>SUM(I319:K319)</f>
        <v>2825000000</v>
      </c>
      <c r="M319" s="2">
        <f>G319-L319</f>
        <v>1627000000</v>
      </c>
      <c r="N319" s="22">
        <f>M319/E319</f>
        <v>9.2923639271231942E-2</v>
      </c>
      <c r="O319" t="s">
        <v>13</v>
      </c>
      <c r="P319" t="s">
        <v>157</v>
      </c>
    </row>
    <row r="320" spans="1:16" x14ac:dyDescent="0.2">
      <c r="A320">
        <v>346</v>
      </c>
      <c r="B320" t="s">
        <v>158</v>
      </c>
      <c r="C320" t="s">
        <v>11</v>
      </c>
      <c r="D320" s="1">
        <v>41639</v>
      </c>
      <c r="E320" s="2">
        <v>6566000000</v>
      </c>
      <c r="F320" s="2">
        <v>4562000000</v>
      </c>
      <c r="G320" s="2">
        <f>SUM(E320-F320)</f>
        <v>2004000000</v>
      </c>
      <c r="H320" s="23">
        <f>1-(F320/E320)</f>
        <v>0.30520865062442892</v>
      </c>
      <c r="I320" s="2">
        <v>234000000</v>
      </c>
      <c r="J320" t="s">
        <v>12</v>
      </c>
      <c r="K320" s="2">
        <v>628000000</v>
      </c>
      <c r="L320" s="2">
        <f>SUM(I320:K320)</f>
        <v>862000000</v>
      </c>
      <c r="M320" s="2">
        <f>G320-L320</f>
        <v>1142000000</v>
      </c>
      <c r="N320" s="22">
        <f>M320/E320</f>
        <v>0.17392628693268353</v>
      </c>
      <c r="O320" t="s">
        <v>42</v>
      </c>
      <c r="P320" t="s">
        <v>43</v>
      </c>
    </row>
    <row r="321" spans="1:16" x14ac:dyDescent="0.2">
      <c r="A321">
        <v>347</v>
      </c>
      <c r="B321" t="s">
        <v>158</v>
      </c>
      <c r="C321" t="s">
        <v>15</v>
      </c>
      <c r="D321" s="1">
        <v>42004</v>
      </c>
      <c r="E321" s="2">
        <v>7179000000</v>
      </c>
      <c r="F321" s="2">
        <v>5090000000</v>
      </c>
      <c r="G321" s="2">
        <f>SUM(E321-F321)</f>
        <v>2089000000</v>
      </c>
      <c r="H321" s="23">
        <f>1-(F321/E321)</f>
        <v>0.29098760273018531</v>
      </c>
      <c r="I321" s="2">
        <v>252000000</v>
      </c>
      <c r="J321" t="s">
        <v>12</v>
      </c>
      <c r="K321" s="2">
        <v>685000000</v>
      </c>
      <c r="L321" s="2">
        <f>SUM(I321:K321)</f>
        <v>937000000</v>
      </c>
      <c r="M321" s="2">
        <f>G321-L321</f>
        <v>1152000000</v>
      </c>
      <c r="N321" s="22">
        <f>M321/E321</f>
        <v>0.16046803175929794</v>
      </c>
      <c r="O321" t="s">
        <v>42</v>
      </c>
      <c r="P321" t="s">
        <v>43</v>
      </c>
    </row>
    <row r="322" spans="1:16" x14ac:dyDescent="0.2">
      <c r="A322">
        <v>348</v>
      </c>
      <c r="B322" t="s">
        <v>158</v>
      </c>
      <c r="C322" t="s">
        <v>16</v>
      </c>
      <c r="D322" s="1">
        <v>42369</v>
      </c>
      <c r="E322" s="2">
        <v>6456000000</v>
      </c>
      <c r="F322" s="2">
        <v>4281000000</v>
      </c>
      <c r="G322" s="2">
        <f>SUM(E322-F322)</f>
        <v>2175000000</v>
      </c>
      <c r="H322" s="23">
        <f>1-(F322/E322)</f>
        <v>0.33689591078066916</v>
      </c>
      <c r="I322" s="2">
        <v>262000000</v>
      </c>
      <c r="J322" t="s">
        <v>12</v>
      </c>
      <c r="K322" s="2">
        <v>750000000</v>
      </c>
      <c r="L322" s="2">
        <f>SUM(I322:K322)</f>
        <v>1012000000</v>
      </c>
      <c r="M322" s="2">
        <f>G322-L322</f>
        <v>1163000000</v>
      </c>
      <c r="N322" s="22">
        <f>M322/E322</f>
        <v>0.18014250309789342</v>
      </c>
      <c r="O322" t="s">
        <v>42</v>
      </c>
      <c r="P322" t="s">
        <v>43</v>
      </c>
    </row>
    <row r="323" spans="1:16" x14ac:dyDescent="0.2">
      <c r="A323">
        <v>349</v>
      </c>
      <c r="B323" t="s">
        <v>158</v>
      </c>
      <c r="C323" t="s">
        <v>17</v>
      </c>
      <c r="D323" s="1">
        <v>42735</v>
      </c>
      <c r="E323" s="2">
        <v>6399000000</v>
      </c>
      <c r="F323" s="2">
        <v>4010000000</v>
      </c>
      <c r="G323" s="2">
        <f>SUM(E323-F323)</f>
        <v>2389000000</v>
      </c>
      <c r="H323" s="23">
        <f>1-(F323/E323)</f>
        <v>0.37333958431004843</v>
      </c>
      <c r="I323" s="2">
        <v>281000000</v>
      </c>
      <c r="J323" t="s">
        <v>12</v>
      </c>
      <c r="K323" s="2">
        <v>811000000</v>
      </c>
      <c r="L323" s="2">
        <f>SUM(I323:K323)</f>
        <v>1092000000</v>
      </c>
      <c r="M323" s="2">
        <f>G323-L323</f>
        <v>1297000000</v>
      </c>
      <c r="N323" s="22">
        <f>M323/E323</f>
        <v>0.20268791998749805</v>
      </c>
      <c r="O323" t="s">
        <v>42</v>
      </c>
      <c r="P323" t="s">
        <v>43</v>
      </c>
    </row>
    <row r="324" spans="1:16" x14ac:dyDescent="0.2">
      <c r="A324">
        <v>350</v>
      </c>
      <c r="B324" t="s">
        <v>159</v>
      </c>
      <c r="C324" t="s">
        <v>11</v>
      </c>
      <c r="D324" s="1">
        <v>41274</v>
      </c>
      <c r="E324" s="2">
        <v>8110000000</v>
      </c>
      <c r="F324" s="2">
        <v>6781000000</v>
      </c>
      <c r="G324" s="2">
        <f>SUM(E324-F324)</f>
        <v>1329000000</v>
      </c>
      <c r="H324" s="23">
        <f>1-(F324/E324)</f>
        <v>0.16387176325524044</v>
      </c>
      <c r="I324" s="2">
        <v>1105000000</v>
      </c>
      <c r="J324" t="s">
        <v>12</v>
      </c>
      <c r="K324" s="2">
        <v>88000000</v>
      </c>
      <c r="L324" s="2">
        <f>SUM(I324:K324)</f>
        <v>1193000000</v>
      </c>
      <c r="M324" s="2">
        <f>G324-L324</f>
        <v>136000000</v>
      </c>
      <c r="N324" s="22">
        <f>M324/E324</f>
        <v>1.6769420468557335E-2</v>
      </c>
      <c r="O324" t="s">
        <v>25</v>
      </c>
      <c r="P324" t="s">
        <v>81</v>
      </c>
    </row>
    <row r="325" spans="1:16" x14ac:dyDescent="0.2">
      <c r="A325">
        <v>351</v>
      </c>
      <c r="B325" t="s">
        <v>159</v>
      </c>
      <c r="C325" t="s">
        <v>15</v>
      </c>
      <c r="D325" s="1">
        <v>41639</v>
      </c>
      <c r="E325" s="2">
        <v>10863000000</v>
      </c>
      <c r="F325" s="2">
        <v>8995000000</v>
      </c>
      <c r="G325" s="2">
        <f>SUM(E325-F325)</f>
        <v>1868000000</v>
      </c>
      <c r="H325" s="23">
        <f>1-(F325/E325)</f>
        <v>0.17195986375770966</v>
      </c>
      <c r="I325" s="2">
        <v>1264000000</v>
      </c>
      <c r="J325" t="s">
        <v>12</v>
      </c>
      <c r="K325" s="2">
        <v>327000000</v>
      </c>
      <c r="L325" s="2">
        <f>SUM(I325:K325)</f>
        <v>1591000000</v>
      </c>
      <c r="M325" s="2">
        <f>G325-L325</f>
        <v>277000000</v>
      </c>
      <c r="N325" s="22">
        <f>M325/E325</f>
        <v>2.5499401638589707E-2</v>
      </c>
      <c r="O325" t="s">
        <v>25</v>
      </c>
      <c r="P325" t="s">
        <v>81</v>
      </c>
    </row>
    <row r="326" spans="1:16" x14ac:dyDescent="0.2">
      <c r="A326">
        <v>352</v>
      </c>
      <c r="B326" t="s">
        <v>159</v>
      </c>
      <c r="C326" t="s">
        <v>16</v>
      </c>
      <c r="D326" s="1">
        <v>42004</v>
      </c>
      <c r="E326" s="2">
        <v>16560000000</v>
      </c>
      <c r="F326" s="2">
        <v>12678000000</v>
      </c>
      <c r="G326" s="2">
        <f>SUM(E326-F326)</f>
        <v>3882000000</v>
      </c>
      <c r="H326" s="23">
        <f>1-(F326/E326)</f>
        <v>0.23442028985507246</v>
      </c>
      <c r="I326" s="2">
        <v>2012000000</v>
      </c>
      <c r="J326" t="s">
        <v>12</v>
      </c>
      <c r="K326" s="2">
        <v>1406000000</v>
      </c>
      <c r="L326" s="2">
        <f>SUM(I326:K326)</f>
        <v>3418000000</v>
      </c>
      <c r="M326" s="2">
        <f>G326-L326</f>
        <v>464000000</v>
      </c>
      <c r="N326" s="22">
        <f>M326/E326</f>
        <v>2.8019323671497585E-2</v>
      </c>
      <c r="O326" t="s">
        <v>25</v>
      </c>
      <c r="P326" t="s">
        <v>81</v>
      </c>
    </row>
    <row r="327" spans="1:16" x14ac:dyDescent="0.2">
      <c r="A327">
        <v>353</v>
      </c>
      <c r="B327" t="s">
        <v>159</v>
      </c>
      <c r="C327" t="s">
        <v>17</v>
      </c>
      <c r="D327" s="1">
        <v>42369</v>
      </c>
      <c r="E327" s="2">
        <v>22760000000</v>
      </c>
      <c r="F327" s="2">
        <v>17242000000</v>
      </c>
      <c r="G327" s="2">
        <f>SUM(E327-F327)</f>
        <v>5518000000</v>
      </c>
      <c r="H327" s="23">
        <f>1-(F327/E327)</f>
        <v>0.24244288224956068</v>
      </c>
      <c r="I327" s="2">
        <v>2977000000</v>
      </c>
      <c r="J327" t="s">
        <v>12</v>
      </c>
      <c r="K327" s="2">
        <v>1836000000</v>
      </c>
      <c r="L327" s="2">
        <f>SUM(I327:K327)</f>
        <v>4813000000</v>
      </c>
      <c r="M327" s="2">
        <f>G327-L327</f>
        <v>705000000</v>
      </c>
      <c r="N327" s="22">
        <f>M327/E327</f>
        <v>3.0975395430579963E-2</v>
      </c>
      <c r="O327" t="s">
        <v>25</v>
      </c>
      <c r="P327" t="s">
        <v>81</v>
      </c>
    </row>
    <row r="328" spans="1:16" x14ac:dyDescent="0.2">
      <c r="A328">
        <v>354</v>
      </c>
      <c r="B328" t="s">
        <v>160</v>
      </c>
      <c r="C328" t="s">
        <v>11</v>
      </c>
      <c r="D328" s="1">
        <v>41274</v>
      </c>
      <c r="E328" s="2">
        <v>7452000000</v>
      </c>
      <c r="F328" s="2">
        <v>4747000000</v>
      </c>
      <c r="G328" s="2">
        <f>SUM(E328-F328)</f>
        <v>2705000000</v>
      </c>
      <c r="H328" s="23">
        <f>1-(F328/E328)</f>
        <v>0.36298980139559844</v>
      </c>
      <c r="I328" s="2">
        <v>365000000</v>
      </c>
      <c r="J328" t="s">
        <v>12</v>
      </c>
      <c r="K328" s="2">
        <v>1050000000</v>
      </c>
      <c r="L328" s="2">
        <f>SUM(I328:K328)</f>
        <v>1415000000</v>
      </c>
      <c r="M328" s="2">
        <f>G328-L328</f>
        <v>1290000000</v>
      </c>
      <c r="N328" s="22">
        <f>M328/E328</f>
        <v>0.17310789049919484</v>
      </c>
      <c r="O328" t="s">
        <v>42</v>
      </c>
      <c r="P328" t="s">
        <v>43</v>
      </c>
    </row>
    <row r="329" spans="1:16" x14ac:dyDescent="0.2">
      <c r="A329">
        <v>355</v>
      </c>
      <c r="B329" t="s">
        <v>160</v>
      </c>
      <c r="C329" t="s">
        <v>15</v>
      </c>
      <c r="D329" s="1">
        <v>41639</v>
      </c>
      <c r="E329" s="2">
        <v>8106000000</v>
      </c>
      <c r="F329" s="2">
        <v>5755000000</v>
      </c>
      <c r="G329" s="2">
        <f>SUM(E329-F329)</f>
        <v>2351000000</v>
      </c>
      <c r="H329" s="23">
        <f>1-(F329/E329)</f>
        <v>0.29003207500616823</v>
      </c>
      <c r="I329" s="2">
        <v>387000000</v>
      </c>
      <c r="J329" t="s">
        <v>12</v>
      </c>
      <c r="K329" s="2">
        <v>954000000</v>
      </c>
      <c r="L329" s="2">
        <f>SUM(I329:K329)</f>
        <v>1341000000</v>
      </c>
      <c r="M329" s="2">
        <f>G329-L329</f>
        <v>1010000000</v>
      </c>
      <c r="N329" s="22">
        <f>M329/E329</f>
        <v>0.12459906242289662</v>
      </c>
      <c r="O329" t="s">
        <v>42</v>
      </c>
      <c r="P329" t="s">
        <v>43</v>
      </c>
    </row>
    <row r="330" spans="1:16" x14ac:dyDescent="0.2">
      <c r="A330">
        <v>356</v>
      </c>
      <c r="B330" t="s">
        <v>160</v>
      </c>
      <c r="C330" t="s">
        <v>16</v>
      </c>
      <c r="D330" s="1">
        <v>42004</v>
      </c>
      <c r="E330" s="2">
        <v>9226000000</v>
      </c>
      <c r="F330" s="2">
        <v>6890000000</v>
      </c>
      <c r="G330" s="2">
        <f>SUM(E330-F330)</f>
        <v>2336000000</v>
      </c>
      <c r="H330" s="23">
        <f>1-(F330/E330)</f>
        <v>0.2531974853674398</v>
      </c>
      <c r="I330" s="2">
        <v>388000000</v>
      </c>
      <c r="J330" t="s">
        <v>12</v>
      </c>
      <c r="K330" s="2">
        <v>1013000000</v>
      </c>
      <c r="L330" s="2">
        <f>SUM(I330:K330)</f>
        <v>1401000000</v>
      </c>
      <c r="M330" s="2">
        <f>G330-L330</f>
        <v>935000000</v>
      </c>
      <c r="N330" s="22">
        <f>M330/E330</f>
        <v>0.10134402774766962</v>
      </c>
      <c r="O330" t="s">
        <v>42</v>
      </c>
      <c r="P330" t="s">
        <v>43</v>
      </c>
    </row>
    <row r="331" spans="1:16" x14ac:dyDescent="0.2">
      <c r="A331">
        <v>357</v>
      </c>
      <c r="B331" t="s">
        <v>160</v>
      </c>
      <c r="C331" t="s">
        <v>17</v>
      </c>
      <c r="D331" s="1">
        <v>42369</v>
      </c>
      <c r="E331" s="2">
        <v>7386000000</v>
      </c>
      <c r="F331" s="2">
        <v>5109000000</v>
      </c>
      <c r="G331" s="2">
        <f>SUM(E331-F331)</f>
        <v>2277000000</v>
      </c>
      <c r="H331" s="23">
        <f>1-(F331/E331)</f>
        <v>0.3082859463850528</v>
      </c>
      <c r="I331" s="2">
        <v>374000000</v>
      </c>
      <c r="J331" t="s">
        <v>12</v>
      </c>
      <c r="K331" s="2">
        <v>970000000</v>
      </c>
      <c r="L331" s="2">
        <f>SUM(I331:K331)</f>
        <v>1344000000</v>
      </c>
      <c r="M331" s="2">
        <f>G331-L331</f>
        <v>933000000</v>
      </c>
      <c r="N331" s="22">
        <f>M331/E331</f>
        <v>0.12632006498781478</v>
      </c>
      <c r="O331" t="s">
        <v>42</v>
      </c>
      <c r="P331" t="s">
        <v>43</v>
      </c>
    </row>
    <row r="332" spans="1:16" x14ac:dyDescent="0.2">
      <c r="A332">
        <v>358</v>
      </c>
      <c r="B332" t="s">
        <v>161</v>
      </c>
      <c r="C332" t="s">
        <v>11</v>
      </c>
      <c r="D332" s="1">
        <v>41274</v>
      </c>
      <c r="E332" s="2">
        <v>23771000000</v>
      </c>
      <c r="F332" s="2">
        <v>1403000000</v>
      </c>
      <c r="G332" s="2">
        <f>SUM(E332-F332)</f>
        <v>22368000000</v>
      </c>
      <c r="H332" s="23">
        <f>1-(F332/E332)</f>
        <v>0.94097850321820709</v>
      </c>
      <c r="I332" s="2">
        <v>11188000000</v>
      </c>
      <c r="J332" t="s">
        <v>12</v>
      </c>
      <c r="K332" s="2">
        <v>5024000000</v>
      </c>
      <c r="L332" s="2">
        <f>SUM(I332:K332)</f>
        <v>16212000000</v>
      </c>
      <c r="M332" s="2">
        <f>G332-L332</f>
        <v>6156000000</v>
      </c>
      <c r="N332" s="22">
        <f>M332/E332</f>
        <v>0.25897101510243575</v>
      </c>
      <c r="O332" t="s">
        <v>47</v>
      </c>
      <c r="P332" t="s">
        <v>100</v>
      </c>
    </row>
    <row r="333" spans="1:16" x14ac:dyDescent="0.2">
      <c r="A333">
        <v>359</v>
      </c>
      <c r="B333" t="s">
        <v>161</v>
      </c>
      <c r="C333" t="s">
        <v>15</v>
      </c>
      <c r="D333" s="1">
        <v>41639</v>
      </c>
      <c r="E333" s="2">
        <v>24176000000</v>
      </c>
      <c r="F333" s="2">
        <v>1241000000</v>
      </c>
      <c r="G333" s="2">
        <f>SUM(E333-F333)</f>
        <v>22935000000</v>
      </c>
      <c r="H333" s="23">
        <f>1-(F333/E333)</f>
        <v>0.948668100595632</v>
      </c>
      <c r="I333" s="2">
        <v>11682000000</v>
      </c>
      <c r="J333" t="s">
        <v>12</v>
      </c>
      <c r="K333" s="2">
        <v>4124000000</v>
      </c>
      <c r="L333" s="2">
        <f>SUM(I333:K333)</f>
        <v>15806000000</v>
      </c>
      <c r="M333" s="2">
        <f>G333-L333</f>
        <v>7129000000</v>
      </c>
      <c r="N333" s="22">
        <f>M333/E333</f>
        <v>0.29487921906022502</v>
      </c>
      <c r="O333" t="s">
        <v>47</v>
      </c>
      <c r="P333" t="s">
        <v>100</v>
      </c>
    </row>
    <row r="334" spans="1:16" x14ac:dyDescent="0.2">
      <c r="A334">
        <v>360</v>
      </c>
      <c r="B334" t="s">
        <v>161</v>
      </c>
      <c r="C334" t="s">
        <v>16</v>
      </c>
      <c r="D334" s="1">
        <v>42004</v>
      </c>
      <c r="E334" s="2">
        <v>23869000000</v>
      </c>
      <c r="F334" s="2">
        <v>1088000000</v>
      </c>
      <c r="G334" s="2">
        <f>SUM(E334-F334)</f>
        <v>22781000000</v>
      </c>
      <c r="H334" s="23">
        <f>1-(F334/E334)</f>
        <v>0.95441786417529018</v>
      </c>
      <c r="I334" s="2">
        <v>11648000000</v>
      </c>
      <c r="J334" t="s">
        <v>12</v>
      </c>
      <c r="K334" s="2">
        <v>4073000000</v>
      </c>
      <c r="L334" s="2">
        <f>SUM(I334:K334)</f>
        <v>15721000000</v>
      </c>
      <c r="M334" s="2">
        <f>G334-L334</f>
        <v>7060000000</v>
      </c>
      <c r="N334" s="22">
        <f>M334/E334</f>
        <v>0.29578113871548872</v>
      </c>
      <c r="O334" t="s">
        <v>47</v>
      </c>
      <c r="P334" t="s">
        <v>100</v>
      </c>
    </row>
    <row r="335" spans="1:16" x14ac:dyDescent="0.2">
      <c r="A335">
        <v>361</v>
      </c>
      <c r="B335" t="s">
        <v>161</v>
      </c>
      <c r="C335" t="s">
        <v>17</v>
      </c>
      <c r="D335" s="1">
        <v>42369</v>
      </c>
      <c r="E335" s="2">
        <v>25038000000</v>
      </c>
      <c r="F335" s="2">
        <v>1091000000</v>
      </c>
      <c r="G335" s="2">
        <f>SUM(E335-F335)</f>
        <v>23947000000</v>
      </c>
      <c r="H335" s="23">
        <f>1-(F335/E335)</f>
        <v>0.95642623212716671</v>
      </c>
      <c r="I335" s="2">
        <v>12566000000</v>
      </c>
      <c r="J335" t="s">
        <v>12</v>
      </c>
      <c r="K335" s="2">
        <v>4966000000</v>
      </c>
      <c r="L335" s="2">
        <f>SUM(I335:K335)</f>
        <v>17532000000</v>
      </c>
      <c r="M335" s="2">
        <f>G335-L335</f>
        <v>6415000000</v>
      </c>
      <c r="N335" s="22">
        <f>M335/E335</f>
        <v>0.2562105599488777</v>
      </c>
      <c r="O335" t="s">
        <v>47</v>
      </c>
      <c r="P335" t="s">
        <v>100</v>
      </c>
    </row>
    <row r="336" spans="1:16" x14ac:dyDescent="0.2">
      <c r="A336">
        <v>362</v>
      </c>
      <c r="B336" t="s">
        <v>162</v>
      </c>
      <c r="C336" t="s">
        <v>11</v>
      </c>
      <c r="D336" s="1">
        <v>41274</v>
      </c>
      <c r="E336" s="2">
        <v>1204546000</v>
      </c>
      <c r="F336" s="2">
        <v>290054000</v>
      </c>
      <c r="G336" s="2">
        <f>SUM(E336-F336)</f>
        <v>914492000</v>
      </c>
      <c r="H336" s="23">
        <f>1-(F336/E336)</f>
        <v>0.75920056187144369</v>
      </c>
      <c r="I336" s="2">
        <v>170113000</v>
      </c>
      <c r="J336" t="s">
        <v>12</v>
      </c>
      <c r="K336" s="2">
        <v>451405000</v>
      </c>
      <c r="L336" s="2">
        <f>SUM(I336:K336)</f>
        <v>621518000</v>
      </c>
      <c r="M336" s="2">
        <f>G336-L336</f>
        <v>292974000</v>
      </c>
      <c r="N336" s="22">
        <f>M336/E336</f>
        <v>0.2432235879742243</v>
      </c>
      <c r="O336" t="s">
        <v>83</v>
      </c>
      <c r="P336" t="s">
        <v>84</v>
      </c>
    </row>
    <row r="337" spans="1:16" x14ac:dyDescent="0.2">
      <c r="A337">
        <v>363</v>
      </c>
      <c r="B337" t="s">
        <v>162</v>
      </c>
      <c r="C337" t="s">
        <v>15</v>
      </c>
      <c r="D337" s="1">
        <v>41639</v>
      </c>
      <c r="E337" s="2">
        <v>1746278000</v>
      </c>
      <c r="F337" s="2">
        <v>400281000</v>
      </c>
      <c r="G337" s="2">
        <f>SUM(E337-F337)</f>
        <v>1345997000</v>
      </c>
      <c r="H337" s="23">
        <f>1-(F337/E337)</f>
        <v>0.77078048283263034</v>
      </c>
      <c r="I337" s="2">
        <v>147651000</v>
      </c>
      <c r="J337" t="s">
        <v>12</v>
      </c>
      <c r="K337" s="2">
        <v>651052000</v>
      </c>
      <c r="L337" s="2">
        <f>SUM(I337:K337)</f>
        <v>798703000</v>
      </c>
      <c r="M337" s="2">
        <f>G337-L337</f>
        <v>547294000</v>
      </c>
      <c r="N337" s="22">
        <f>M337/E337</f>
        <v>0.31340599835764982</v>
      </c>
      <c r="O337" t="s">
        <v>83</v>
      </c>
      <c r="P337" t="s">
        <v>84</v>
      </c>
    </row>
    <row r="338" spans="1:16" x14ac:dyDescent="0.2">
      <c r="A338">
        <v>364</v>
      </c>
      <c r="B338" t="s">
        <v>162</v>
      </c>
      <c r="C338" t="s">
        <v>16</v>
      </c>
      <c r="D338" s="1">
        <v>42004</v>
      </c>
      <c r="E338" s="2">
        <v>2173011000</v>
      </c>
      <c r="F338" s="2">
        <v>524880000</v>
      </c>
      <c r="G338" s="2">
        <f>SUM(E338-F338)</f>
        <v>1648131000</v>
      </c>
      <c r="H338" s="23">
        <f>1-(F338/E338)</f>
        <v>0.75845497330662381</v>
      </c>
      <c r="I338" s="2">
        <v>129602000</v>
      </c>
      <c r="J338" t="s">
        <v>12</v>
      </c>
      <c r="K338" s="2">
        <v>632760000</v>
      </c>
      <c r="L338" s="2">
        <f>SUM(I338:K338)</f>
        <v>762362000</v>
      </c>
      <c r="M338" s="2">
        <f>G338-L338</f>
        <v>885769000</v>
      </c>
      <c r="N338" s="22">
        <f>M338/E338</f>
        <v>0.40762287903742778</v>
      </c>
      <c r="O338" t="s">
        <v>83</v>
      </c>
      <c r="P338" t="s">
        <v>84</v>
      </c>
    </row>
    <row r="339" spans="1:16" x14ac:dyDescent="0.2">
      <c r="A339">
        <v>365</v>
      </c>
      <c r="B339" t="s">
        <v>162</v>
      </c>
      <c r="C339" t="s">
        <v>17</v>
      </c>
      <c r="D339" s="1">
        <v>42369</v>
      </c>
      <c r="E339" s="2">
        <v>1357150000</v>
      </c>
      <c r="F339" s="2">
        <v>580994000</v>
      </c>
      <c r="G339" s="2">
        <f>SUM(E339-F339)</f>
        <v>776156000</v>
      </c>
      <c r="H339" s="23">
        <f>1-(F339/E339)</f>
        <v>0.57190141104520498</v>
      </c>
      <c r="I339" s="2">
        <v>112253000</v>
      </c>
      <c r="J339" t="s">
        <v>12</v>
      </c>
      <c r="K339" s="2">
        <v>622211000</v>
      </c>
      <c r="L339" s="2">
        <f>SUM(I339:K339)</f>
        <v>734464000</v>
      </c>
      <c r="M339" s="2">
        <f>G339-L339</f>
        <v>41692000</v>
      </c>
      <c r="N339" s="22">
        <f>M339/E339</f>
        <v>3.0720259367055962E-2</v>
      </c>
      <c r="O339" t="s">
        <v>83</v>
      </c>
      <c r="P339" t="s">
        <v>84</v>
      </c>
    </row>
    <row r="340" spans="1:16" x14ac:dyDescent="0.2">
      <c r="A340">
        <v>366</v>
      </c>
      <c r="B340" t="s">
        <v>163</v>
      </c>
      <c r="C340" t="s">
        <v>11</v>
      </c>
      <c r="D340" s="1">
        <v>41547</v>
      </c>
      <c r="E340" s="2">
        <v>4474000000</v>
      </c>
      <c r="F340" s="2">
        <v>3103000000</v>
      </c>
      <c r="G340" s="2">
        <f>SUM(E340-F340)</f>
        <v>1371000000</v>
      </c>
      <c r="H340" s="23">
        <f>1-(F340/E340)</f>
        <v>0.3064371926687528</v>
      </c>
      <c r="I340" s="2">
        <v>495000000</v>
      </c>
      <c r="J340" t="s">
        <v>12</v>
      </c>
      <c r="K340" t="s">
        <v>12</v>
      </c>
      <c r="L340" s="2">
        <f>SUM(I340:K340)</f>
        <v>495000000</v>
      </c>
      <c r="M340" s="2">
        <f>G340-L340</f>
        <v>876000000</v>
      </c>
      <c r="N340" s="22">
        <f>M340/E340</f>
        <v>0.19579794367456416</v>
      </c>
      <c r="O340" t="s">
        <v>13</v>
      </c>
      <c r="P340" t="s">
        <v>164</v>
      </c>
    </row>
    <row r="341" spans="1:16" x14ac:dyDescent="0.2">
      <c r="A341">
        <v>367</v>
      </c>
      <c r="B341" t="s">
        <v>163</v>
      </c>
      <c r="C341" t="s">
        <v>15</v>
      </c>
      <c r="D341" s="1">
        <v>41912</v>
      </c>
      <c r="E341" s="2">
        <v>4979000000</v>
      </c>
      <c r="F341" s="2">
        <v>3469000000</v>
      </c>
      <c r="G341" s="2">
        <f>SUM(E341-F341)</f>
        <v>1510000000</v>
      </c>
      <c r="H341" s="23">
        <f>1-(F341/E341)</f>
        <v>0.30327374974894561</v>
      </c>
      <c r="I341" s="2">
        <v>594000000</v>
      </c>
      <c r="J341" t="s">
        <v>12</v>
      </c>
      <c r="K341" t="s">
        <v>12</v>
      </c>
      <c r="L341" s="2">
        <f>SUM(I341:K341)</f>
        <v>594000000</v>
      </c>
      <c r="M341" s="2">
        <f>G341-L341</f>
        <v>916000000</v>
      </c>
      <c r="N341" s="22">
        <f>M341/E341</f>
        <v>0.18397268527816832</v>
      </c>
      <c r="O341" t="s">
        <v>13</v>
      </c>
      <c r="P341" t="s">
        <v>164</v>
      </c>
    </row>
    <row r="342" spans="1:16" x14ac:dyDescent="0.2">
      <c r="A342">
        <v>368</v>
      </c>
      <c r="B342" t="s">
        <v>163</v>
      </c>
      <c r="C342" t="s">
        <v>16</v>
      </c>
      <c r="D342" s="1">
        <v>42277</v>
      </c>
      <c r="E342" s="2">
        <v>5244000000</v>
      </c>
      <c r="F342" s="2">
        <v>3630000000</v>
      </c>
      <c r="G342" s="2">
        <f>SUM(E342-F342)</f>
        <v>1614000000</v>
      </c>
      <c r="H342" s="23">
        <f>1-(F342/E342)</f>
        <v>0.30778032036613268</v>
      </c>
      <c r="I342" s="2">
        <v>606000000</v>
      </c>
      <c r="J342" t="s">
        <v>12</v>
      </c>
      <c r="K342" t="s">
        <v>12</v>
      </c>
      <c r="L342" s="2">
        <f>SUM(I342:K342)</f>
        <v>606000000</v>
      </c>
      <c r="M342" s="2">
        <f>G342-L342</f>
        <v>1008000000</v>
      </c>
      <c r="N342" s="22">
        <f>M342/E342</f>
        <v>0.19221967963386727</v>
      </c>
      <c r="O342" t="s">
        <v>13</v>
      </c>
      <c r="P342" t="s">
        <v>164</v>
      </c>
    </row>
    <row r="343" spans="1:16" x14ac:dyDescent="0.2">
      <c r="A343">
        <v>369</v>
      </c>
      <c r="B343" t="s">
        <v>163</v>
      </c>
      <c r="C343" t="s">
        <v>17</v>
      </c>
      <c r="D343" s="1">
        <v>42643</v>
      </c>
      <c r="E343" s="2">
        <v>5259000000</v>
      </c>
      <c r="F343" s="2">
        <v>3642000000</v>
      </c>
      <c r="G343" s="2">
        <f>SUM(E343-F343)</f>
        <v>1617000000</v>
      </c>
      <c r="H343" s="23">
        <f>1-(F343/E343)</f>
        <v>0.30747290359383916</v>
      </c>
      <c r="I343" s="2">
        <v>638000000</v>
      </c>
      <c r="J343" t="s">
        <v>12</v>
      </c>
      <c r="K343" t="s">
        <v>12</v>
      </c>
      <c r="L343" s="2">
        <f>SUM(I343:K343)</f>
        <v>638000000</v>
      </c>
      <c r="M343" s="2">
        <f>G343-L343</f>
        <v>979000000</v>
      </c>
      <c r="N343" s="22">
        <f>M343/E343</f>
        <v>0.18615706408062369</v>
      </c>
      <c r="O343" t="s">
        <v>13</v>
      </c>
      <c r="P343" t="s">
        <v>164</v>
      </c>
    </row>
    <row r="344" spans="1:16" x14ac:dyDescent="0.2">
      <c r="A344">
        <v>370</v>
      </c>
      <c r="B344" t="s">
        <v>165</v>
      </c>
      <c r="C344" t="s">
        <v>11</v>
      </c>
      <c r="D344" s="1">
        <v>41578</v>
      </c>
      <c r="E344" s="2">
        <v>1587725000</v>
      </c>
      <c r="F344" s="2">
        <v>560917000</v>
      </c>
      <c r="G344" s="2">
        <f>SUM(E344-F344)</f>
        <v>1026808000</v>
      </c>
      <c r="H344" s="23">
        <f>1-(F344/E344)</f>
        <v>0.64671652836605831</v>
      </c>
      <c r="I344" s="2">
        <v>610735000</v>
      </c>
      <c r="J344" s="2">
        <v>58827000</v>
      </c>
      <c r="K344" s="2">
        <v>30239000</v>
      </c>
      <c r="L344" s="2">
        <f>SUM(I344:K344)</f>
        <v>699801000</v>
      </c>
      <c r="M344" s="2">
        <f>G344-L344</f>
        <v>327007000</v>
      </c>
      <c r="N344" s="22">
        <f>M344/E344</f>
        <v>0.20595947031129447</v>
      </c>
      <c r="O344" t="s">
        <v>25</v>
      </c>
      <c r="P344" t="s">
        <v>166</v>
      </c>
    </row>
    <row r="345" spans="1:16" x14ac:dyDescent="0.2">
      <c r="A345">
        <v>371</v>
      </c>
      <c r="B345" t="s">
        <v>165</v>
      </c>
      <c r="C345" t="s">
        <v>15</v>
      </c>
      <c r="D345" s="1">
        <v>41943</v>
      </c>
      <c r="E345" s="2">
        <v>1717776000</v>
      </c>
      <c r="F345" s="2">
        <v>626206000</v>
      </c>
      <c r="G345" s="2">
        <f>SUM(E345-F345)</f>
        <v>1091570000</v>
      </c>
      <c r="H345" s="23">
        <f>1-(F345/E345)</f>
        <v>0.63545537951397624</v>
      </c>
      <c r="I345" s="2">
        <v>683115000</v>
      </c>
      <c r="J345" s="2">
        <v>66259000</v>
      </c>
      <c r="K345" s="2">
        <v>35710000</v>
      </c>
      <c r="L345" s="2">
        <f>SUM(I345:K345)</f>
        <v>785084000</v>
      </c>
      <c r="M345" s="2">
        <f>G345-L345</f>
        <v>306486000</v>
      </c>
      <c r="N345" s="22">
        <f>M345/E345</f>
        <v>0.17842023639869226</v>
      </c>
      <c r="O345" t="s">
        <v>25</v>
      </c>
      <c r="P345" t="s">
        <v>166</v>
      </c>
    </row>
    <row r="346" spans="1:16" x14ac:dyDescent="0.2">
      <c r="A346">
        <v>372</v>
      </c>
      <c r="B346" t="s">
        <v>165</v>
      </c>
      <c r="C346" t="s">
        <v>16</v>
      </c>
      <c r="D346" s="1">
        <v>42308</v>
      </c>
      <c r="E346" s="2">
        <v>1797060000</v>
      </c>
      <c r="F346" s="2">
        <v>726798000</v>
      </c>
      <c r="G346" s="2">
        <f>SUM(E346-F346)</f>
        <v>1070262000</v>
      </c>
      <c r="H346" s="23">
        <f>1-(F346/E346)</f>
        <v>0.59556275249574298</v>
      </c>
      <c r="I346" s="2">
        <v>712543000</v>
      </c>
      <c r="J346" s="2">
        <v>69589000</v>
      </c>
      <c r="K346" s="2">
        <v>51459000</v>
      </c>
      <c r="L346" s="2">
        <f>SUM(I346:K346)</f>
        <v>833591000</v>
      </c>
      <c r="M346" s="2">
        <f>G346-L346</f>
        <v>236671000</v>
      </c>
      <c r="N346" s="22">
        <f>M346/E346</f>
        <v>0.13169899725106562</v>
      </c>
      <c r="O346" t="s">
        <v>25</v>
      </c>
      <c r="P346" t="s">
        <v>166</v>
      </c>
    </row>
    <row r="347" spans="1:16" x14ac:dyDescent="0.2">
      <c r="A347">
        <v>373</v>
      </c>
      <c r="B347" t="s">
        <v>165</v>
      </c>
      <c r="C347" t="s">
        <v>17</v>
      </c>
      <c r="D347" s="1">
        <v>42674</v>
      </c>
      <c r="E347" s="2">
        <v>1966814000</v>
      </c>
      <c r="F347" s="2">
        <v>793735000</v>
      </c>
      <c r="G347" s="2">
        <f>SUM(E347-F347)</f>
        <v>1173079000</v>
      </c>
      <c r="H347" s="23">
        <f>1-(F347/E347)</f>
        <v>0.59643616529066801</v>
      </c>
      <c r="I347" s="2">
        <v>722798000</v>
      </c>
      <c r="J347" s="2">
        <v>65411000</v>
      </c>
      <c r="K347" s="2">
        <v>60790000</v>
      </c>
      <c r="L347" s="2">
        <f>SUM(I347:K347)</f>
        <v>848999000</v>
      </c>
      <c r="M347" s="2">
        <f>G347-L347</f>
        <v>324080000</v>
      </c>
      <c r="N347" s="22">
        <f>M347/E347</f>
        <v>0.16477409658462874</v>
      </c>
      <c r="O347" t="s">
        <v>25</v>
      </c>
      <c r="P347" t="s">
        <v>166</v>
      </c>
    </row>
    <row r="348" spans="1:16" x14ac:dyDescent="0.2">
      <c r="A348">
        <v>374</v>
      </c>
      <c r="B348" t="s">
        <v>167</v>
      </c>
      <c r="C348" t="s">
        <v>11</v>
      </c>
      <c r="D348" s="1">
        <v>41518</v>
      </c>
      <c r="E348" s="2">
        <v>105156000000</v>
      </c>
      <c r="F348" s="2">
        <v>91948000000</v>
      </c>
      <c r="G348" s="2">
        <f>SUM(E348-F348)</f>
        <v>13208000000</v>
      </c>
      <c r="H348" s="23">
        <f>1-(F348/E348)</f>
        <v>0.12560386473429952</v>
      </c>
      <c r="I348" s="2">
        <v>10104000000</v>
      </c>
      <c r="J348" t="s">
        <v>12</v>
      </c>
      <c r="K348" t="s">
        <v>12</v>
      </c>
      <c r="L348" s="2">
        <f>SUM(I348:K348)</f>
        <v>10104000000</v>
      </c>
      <c r="M348" s="2">
        <f>G348-L348</f>
        <v>3104000000</v>
      </c>
      <c r="N348" s="22">
        <f>M348/E348</f>
        <v>2.9518049374263E-2</v>
      </c>
      <c r="O348" t="s">
        <v>36</v>
      </c>
      <c r="P348" t="s">
        <v>168</v>
      </c>
    </row>
    <row r="349" spans="1:16" x14ac:dyDescent="0.2">
      <c r="A349">
        <v>375</v>
      </c>
      <c r="B349" t="s">
        <v>167</v>
      </c>
      <c r="C349" t="s">
        <v>15</v>
      </c>
      <c r="D349" s="1">
        <v>41882</v>
      </c>
      <c r="E349" s="2">
        <v>112640000000</v>
      </c>
      <c r="F349" s="2">
        <v>98458000000</v>
      </c>
      <c r="G349" s="2">
        <f>SUM(E349-F349)</f>
        <v>14182000000</v>
      </c>
      <c r="H349" s="23">
        <f>1-(F349/E349)</f>
        <v>0.12590553977272723</v>
      </c>
      <c r="I349" s="2">
        <v>10899000000</v>
      </c>
      <c r="J349" t="s">
        <v>12</v>
      </c>
      <c r="K349" t="s">
        <v>12</v>
      </c>
      <c r="L349" s="2">
        <f>SUM(I349:K349)</f>
        <v>10899000000</v>
      </c>
      <c r="M349" s="2">
        <f>G349-L349</f>
        <v>3283000000</v>
      </c>
      <c r="N349" s="22">
        <f>M349/E349</f>
        <v>2.9145951704545453E-2</v>
      </c>
      <c r="O349" t="s">
        <v>36</v>
      </c>
      <c r="P349" t="s">
        <v>168</v>
      </c>
    </row>
    <row r="350" spans="1:16" x14ac:dyDescent="0.2">
      <c r="A350">
        <v>376</v>
      </c>
      <c r="B350" t="s">
        <v>167</v>
      </c>
      <c r="C350" t="s">
        <v>16</v>
      </c>
      <c r="D350" s="1">
        <v>42246</v>
      </c>
      <c r="E350" s="2">
        <v>116199000000</v>
      </c>
      <c r="F350" s="2">
        <v>101065000000</v>
      </c>
      <c r="G350" s="2">
        <f>SUM(E350-F350)</f>
        <v>15134000000</v>
      </c>
      <c r="H350" s="23">
        <f>1-(F350/E350)</f>
        <v>0.13024208469952414</v>
      </c>
      <c r="I350" s="2">
        <v>11445000000</v>
      </c>
      <c r="J350" t="s">
        <v>12</v>
      </c>
      <c r="K350" t="s">
        <v>12</v>
      </c>
      <c r="L350" s="2">
        <f>SUM(I350:K350)</f>
        <v>11445000000</v>
      </c>
      <c r="M350" s="2">
        <f>G350-L350</f>
        <v>3689000000</v>
      </c>
      <c r="N350" s="22">
        <f>M350/E350</f>
        <v>3.1747261164037553E-2</v>
      </c>
      <c r="O350" t="s">
        <v>36</v>
      </c>
      <c r="P350" t="s">
        <v>168</v>
      </c>
    </row>
    <row r="351" spans="1:16" x14ac:dyDescent="0.2">
      <c r="A351">
        <v>377</v>
      </c>
      <c r="B351" t="s">
        <v>167</v>
      </c>
      <c r="C351" t="s">
        <v>17</v>
      </c>
      <c r="D351" s="1">
        <v>42610</v>
      </c>
      <c r="E351" s="2">
        <v>118719000000</v>
      </c>
      <c r="F351" s="2">
        <v>102901000000</v>
      </c>
      <c r="G351" s="2">
        <f>SUM(E351-F351)</f>
        <v>15818000000</v>
      </c>
      <c r="H351" s="23">
        <f>1-(F351/E351)</f>
        <v>0.13323899291604546</v>
      </c>
      <c r="I351" s="2">
        <v>12068000000</v>
      </c>
      <c r="J351" t="s">
        <v>12</v>
      </c>
      <c r="K351" t="s">
        <v>12</v>
      </c>
      <c r="L351" s="2">
        <f>SUM(I351:K351)</f>
        <v>12068000000</v>
      </c>
      <c r="M351" s="2">
        <f>G351-L351</f>
        <v>3750000000</v>
      </c>
      <c r="N351" s="22">
        <f>M351/E351</f>
        <v>3.1587193288353167E-2</v>
      </c>
      <c r="O351" t="s">
        <v>36</v>
      </c>
      <c r="P351" t="s">
        <v>168</v>
      </c>
    </row>
    <row r="352" spans="1:16" x14ac:dyDescent="0.2">
      <c r="A352">
        <v>378</v>
      </c>
      <c r="B352" t="s">
        <v>169</v>
      </c>
      <c r="C352" t="s">
        <v>11</v>
      </c>
      <c r="D352" s="1">
        <v>37802</v>
      </c>
      <c r="E352" s="2">
        <v>1577000</v>
      </c>
      <c r="F352" s="2">
        <v>258000</v>
      </c>
      <c r="G352" s="2">
        <f>SUM(E352-F352)</f>
        <v>1319000</v>
      </c>
      <c r="H352" s="23">
        <f>1-(F352/E352)</f>
        <v>0.83639822447685486</v>
      </c>
      <c r="I352" s="2">
        <v>2410000</v>
      </c>
      <c r="J352" s="2">
        <v>65000</v>
      </c>
      <c r="K352" t="s">
        <v>12</v>
      </c>
      <c r="L352" s="2">
        <f>SUM(I352:K352)</f>
        <v>2475000</v>
      </c>
      <c r="M352" s="2">
        <f>G352-L352</f>
        <v>-1156000</v>
      </c>
      <c r="N352" s="22">
        <f>M352/E352</f>
        <v>-0.73303741280913126</v>
      </c>
      <c r="O352" t="s">
        <v>36</v>
      </c>
      <c r="P352" t="s">
        <v>170</v>
      </c>
    </row>
    <row r="353" spans="1:16" x14ac:dyDescent="0.2">
      <c r="A353">
        <v>379</v>
      </c>
      <c r="B353" t="s">
        <v>169</v>
      </c>
      <c r="C353" t="s">
        <v>15</v>
      </c>
      <c r="D353" s="1">
        <v>38168</v>
      </c>
      <c r="E353" s="2">
        <v>1514000</v>
      </c>
      <c r="F353" s="2">
        <v>142000</v>
      </c>
      <c r="G353" s="2">
        <f>SUM(E353-F353)</f>
        <v>1372000</v>
      </c>
      <c r="H353" s="23">
        <f>1-(F353/E353)</f>
        <v>0.90620871862615582</v>
      </c>
      <c r="I353" s="2">
        <v>3940000</v>
      </c>
      <c r="J353" s="2">
        <v>30000</v>
      </c>
      <c r="K353" s="2">
        <v>163000</v>
      </c>
      <c r="L353" s="2">
        <f>SUM(I353:K353)</f>
        <v>4133000</v>
      </c>
      <c r="M353" s="2">
        <f>G353-L353</f>
        <v>-2761000</v>
      </c>
      <c r="N353" s="22">
        <f>M353/E353</f>
        <v>-1.8236459709379129</v>
      </c>
      <c r="O353" t="s">
        <v>36</v>
      </c>
      <c r="P353" t="s">
        <v>170</v>
      </c>
    </row>
    <row r="354" spans="1:16" x14ac:dyDescent="0.2">
      <c r="A354">
        <v>380</v>
      </c>
      <c r="B354" t="s">
        <v>169</v>
      </c>
      <c r="C354" t="s">
        <v>16</v>
      </c>
      <c r="D354" s="1">
        <v>38776</v>
      </c>
      <c r="E354" s="2">
        <v>79562000</v>
      </c>
      <c r="F354" s="2">
        <v>75508000</v>
      </c>
      <c r="G354" s="2">
        <f>SUM(E354-F354)</f>
        <v>4054000</v>
      </c>
      <c r="H354" s="23">
        <f>1-(F354/E354)</f>
        <v>5.0953973002186959E-2</v>
      </c>
      <c r="I354" s="2">
        <v>15359000</v>
      </c>
      <c r="J354" t="s">
        <v>12</v>
      </c>
      <c r="K354" t="s">
        <v>12</v>
      </c>
      <c r="L354" s="2">
        <f>SUM(I354:K354)</f>
        <v>15359000</v>
      </c>
      <c r="M354" s="2">
        <f>G354-L354</f>
        <v>-11305000</v>
      </c>
      <c r="N354" s="22">
        <f>M354/E354</f>
        <v>-0.14209044518740102</v>
      </c>
      <c r="O354" t="s">
        <v>36</v>
      </c>
      <c r="P354" t="s">
        <v>170</v>
      </c>
    </row>
    <row r="355" spans="1:16" x14ac:dyDescent="0.2">
      <c r="A355">
        <v>381</v>
      </c>
      <c r="B355" t="s">
        <v>169</v>
      </c>
      <c r="C355" t="s">
        <v>17</v>
      </c>
      <c r="D355" s="1">
        <v>39141</v>
      </c>
      <c r="E355" s="2">
        <v>99642000</v>
      </c>
      <c r="F355" s="2">
        <v>84477000</v>
      </c>
      <c r="G355" s="2">
        <f>SUM(E355-F355)</f>
        <v>15165000</v>
      </c>
      <c r="H355" s="23">
        <f>1-(F355/E355)</f>
        <v>0.15219485759017282</v>
      </c>
      <c r="I355" s="2">
        <v>25853000</v>
      </c>
      <c r="J355" t="s">
        <v>12</v>
      </c>
      <c r="K355" t="s">
        <v>12</v>
      </c>
      <c r="L355" s="2">
        <f>SUM(I355:K355)</f>
        <v>25853000</v>
      </c>
      <c r="M355" s="2">
        <f>G355-L355</f>
        <v>-10688000</v>
      </c>
      <c r="N355" s="22">
        <f>M355/E355</f>
        <v>-0.10726400513839546</v>
      </c>
      <c r="O355" t="s">
        <v>36</v>
      </c>
      <c r="P355" t="s">
        <v>170</v>
      </c>
    </row>
    <row r="356" spans="1:16" x14ac:dyDescent="0.2">
      <c r="A356">
        <v>382</v>
      </c>
      <c r="B356" t="s">
        <v>171</v>
      </c>
      <c r="C356" t="s">
        <v>11</v>
      </c>
      <c r="D356" s="1">
        <v>41483</v>
      </c>
      <c r="E356" s="2">
        <v>8052000000</v>
      </c>
      <c r="F356" s="2">
        <v>5140000000</v>
      </c>
      <c r="G356" s="2">
        <f>SUM(E356-F356)</f>
        <v>2912000000</v>
      </c>
      <c r="H356" s="23">
        <f>1-(F356/E356)</f>
        <v>0.36164927968206662</v>
      </c>
      <c r="I356" s="2">
        <v>1653000000</v>
      </c>
      <c r="J356" s="2">
        <v>128000000</v>
      </c>
      <c r="K356" t="s">
        <v>12</v>
      </c>
      <c r="L356" s="2">
        <f>SUM(I356:K356)</f>
        <v>1781000000</v>
      </c>
      <c r="M356" s="2">
        <f>G356-L356</f>
        <v>1131000000</v>
      </c>
      <c r="N356" s="22">
        <f>M356/E356</f>
        <v>0.14046199701937406</v>
      </c>
      <c r="O356" t="s">
        <v>36</v>
      </c>
      <c r="P356" t="s">
        <v>124</v>
      </c>
    </row>
    <row r="357" spans="1:16" x14ac:dyDescent="0.2">
      <c r="A357">
        <v>383</v>
      </c>
      <c r="B357" t="s">
        <v>171</v>
      </c>
      <c r="C357" t="s">
        <v>15</v>
      </c>
      <c r="D357" s="1">
        <v>41854</v>
      </c>
      <c r="E357" s="2">
        <v>8268000000</v>
      </c>
      <c r="F357" s="2">
        <v>5297000000</v>
      </c>
      <c r="G357" s="2">
        <f>SUM(E357-F357)</f>
        <v>2971000000</v>
      </c>
      <c r="H357" s="23">
        <f>1-(F357/E357)</f>
        <v>0.35933720367682631</v>
      </c>
      <c r="I357" s="2">
        <v>1527000000</v>
      </c>
      <c r="J357" s="2">
        <v>122000000</v>
      </c>
      <c r="K357" t="s">
        <v>12</v>
      </c>
      <c r="L357" s="2">
        <f>SUM(I357:K357)</f>
        <v>1649000000</v>
      </c>
      <c r="M357" s="2">
        <f>G357-L357</f>
        <v>1322000000</v>
      </c>
      <c r="N357" s="22">
        <f>M357/E357</f>
        <v>0.15989356555394291</v>
      </c>
      <c r="O357" t="s">
        <v>36</v>
      </c>
      <c r="P357" t="s">
        <v>124</v>
      </c>
    </row>
    <row r="358" spans="1:16" x14ac:dyDescent="0.2">
      <c r="A358">
        <v>384</v>
      </c>
      <c r="B358" t="s">
        <v>171</v>
      </c>
      <c r="C358" t="s">
        <v>16</v>
      </c>
      <c r="D358" s="1">
        <v>42218</v>
      </c>
      <c r="E358" s="2">
        <v>8082000000</v>
      </c>
      <c r="F358" s="2">
        <v>5300000000</v>
      </c>
      <c r="G358" s="2">
        <f>SUM(E358-F358)</f>
        <v>2782000000</v>
      </c>
      <c r="H358" s="23">
        <f>1-(F358/E358)</f>
        <v>0.34422172729522393</v>
      </c>
      <c r="I358" s="2">
        <v>1509000000</v>
      </c>
      <c r="J358" s="2">
        <v>117000000</v>
      </c>
      <c r="K358" t="s">
        <v>12</v>
      </c>
      <c r="L358" s="2">
        <f>SUM(I358:K358)</f>
        <v>1626000000</v>
      </c>
      <c r="M358" s="2">
        <f>G358-L358</f>
        <v>1156000000</v>
      </c>
      <c r="N358" s="22">
        <f>M358/E358</f>
        <v>0.14303390249938133</v>
      </c>
      <c r="O358" t="s">
        <v>36</v>
      </c>
      <c r="P358" t="s">
        <v>124</v>
      </c>
    </row>
    <row r="359" spans="1:16" x14ac:dyDescent="0.2">
      <c r="A359">
        <v>385</v>
      </c>
      <c r="B359" t="s">
        <v>171</v>
      </c>
      <c r="C359" t="s">
        <v>17</v>
      </c>
      <c r="D359" s="1">
        <v>42582</v>
      </c>
      <c r="E359" s="2">
        <v>7961000000</v>
      </c>
      <c r="F359" s="2">
        <v>5181000000</v>
      </c>
      <c r="G359" s="2">
        <f>SUM(E359-F359)</f>
        <v>2780000000</v>
      </c>
      <c r="H359" s="23">
        <f>1-(F359/E359)</f>
        <v>0.34920236151237283</v>
      </c>
      <c r="I359" s="2">
        <v>1665000000</v>
      </c>
      <c r="J359" s="2">
        <v>124000000</v>
      </c>
      <c r="K359" t="s">
        <v>12</v>
      </c>
      <c r="L359" s="2">
        <f>SUM(I359:K359)</f>
        <v>1789000000</v>
      </c>
      <c r="M359" s="2">
        <f>G359-L359</f>
        <v>991000000</v>
      </c>
      <c r="N359" s="22">
        <f>M359/E359</f>
        <v>0.12448184901394298</v>
      </c>
      <c r="O359" t="s">
        <v>36</v>
      </c>
      <c r="P359" t="s">
        <v>124</v>
      </c>
    </row>
    <row r="360" spans="1:16" x14ac:dyDescent="0.2">
      <c r="A360">
        <v>386</v>
      </c>
      <c r="B360" t="s">
        <v>172</v>
      </c>
      <c r="C360" t="s">
        <v>11</v>
      </c>
      <c r="D360" s="1">
        <v>41305</v>
      </c>
      <c r="E360" s="2">
        <v>3050195000</v>
      </c>
      <c r="F360" s="2">
        <v>683579000</v>
      </c>
      <c r="G360" s="2">
        <f>SUM(E360-F360)</f>
        <v>2366616000</v>
      </c>
      <c r="H360" s="23">
        <f>1-(F360/E360)</f>
        <v>0.7758900660449578</v>
      </c>
      <c r="I360" s="2">
        <v>2047847000</v>
      </c>
      <c r="J360" s="2">
        <v>429479000</v>
      </c>
      <c r="K360" t="s">
        <v>12</v>
      </c>
      <c r="L360" s="2">
        <f>SUM(I360:K360)</f>
        <v>2477326000</v>
      </c>
      <c r="M360" s="2">
        <f>G360-L360</f>
        <v>-110710000</v>
      </c>
      <c r="N360" s="22">
        <f>M360/E360</f>
        <v>-3.6296040089240193E-2</v>
      </c>
      <c r="O360" t="s">
        <v>22</v>
      </c>
      <c r="P360" t="s">
        <v>57</v>
      </c>
    </row>
    <row r="361" spans="1:16" x14ac:dyDescent="0.2">
      <c r="A361">
        <v>387</v>
      </c>
      <c r="B361" t="s">
        <v>172</v>
      </c>
      <c r="C361" t="s">
        <v>15</v>
      </c>
      <c r="D361" s="1">
        <v>41670</v>
      </c>
      <c r="E361" s="2">
        <v>4071003000</v>
      </c>
      <c r="F361" s="2">
        <v>968428000</v>
      </c>
      <c r="G361" s="2">
        <f>SUM(E361-F361)</f>
        <v>3102575000</v>
      </c>
      <c r="H361" s="23">
        <f>1-(F361/E361)</f>
        <v>0.76211562605087735</v>
      </c>
      <c r="I361" s="2">
        <v>2764851000</v>
      </c>
      <c r="J361" s="2">
        <v>623798000</v>
      </c>
      <c r="K361" t="s">
        <v>12</v>
      </c>
      <c r="L361" s="2">
        <f>SUM(I361:K361)</f>
        <v>3388649000</v>
      </c>
      <c r="M361" s="2">
        <f>G361-L361</f>
        <v>-286074000</v>
      </c>
      <c r="N361" s="22">
        <f>M361/E361</f>
        <v>-7.0271134656496204E-2</v>
      </c>
      <c r="O361" t="s">
        <v>22</v>
      </c>
      <c r="P361" t="s">
        <v>57</v>
      </c>
    </row>
    <row r="362" spans="1:16" x14ac:dyDescent="0.2">
      <c r="A362">
        <v>388</v>
      </c>
      <c r="B362" t="s">
        <v>172</v>
      </c>
      <c r="C362" t="s">
        <v>16</v>
      </c>
      <c r="D362" s="1">
        <v>42035</v>
      </c>
      <c r="E362" s="2">
        <v>5373586000</v>
      </c>
      <c r="F362" s="2">
        <v>1289270000</v>
      </c>
      <c r="G362" s="2">
        <f>SUM(E362-F362)</f>
        <v>4084316000</v>
      </c>
      <c r="H362" s="23">
        <f>1-(F362/E362)</f>
        <v>0.76007269633350982</v>
      </c>
      <c r="I362" s="2">
        <v>3437032000</v>
      </c>
      <c r="J362" s="2">
        <v>792917000</v>
      </c>
      <c r="K362" t="s">
        <v>12</v>
      </c>
      <c r="L362" s="2">
        <f>SUM(I362:K362)</f>
        <v>4229949000</v>
      </c>
      <c r="M362" s="2">
        <f>G362-L362</f>
        <v>-145633000</v>
      </c>
      <c r="N362" s="22">
        <f>M362/E362</f>
        <v>-2.7101641250368003E-2</v>
      </c>
      <c r="O362" t="s">
        <v>22</v>
      </c>
      <c r="P362" t="s">
        <v>57</v>
      </c>
    </row>
    <row r="363" spans="1:16" x14ac:dyDescent="0.2">
      <c r="A363">
        <v>389</v>
      </c>
      <c r="B363" t="s">
        <v>172</v>
      </c>
      <c r="C363" t="s">
        <v>17</v>
      </c>
      <c r="D363" s="1">
        <v>42400</v>
      </c>
      <c r="E363" s="2">
        <v>6667216000</v>
      </c>
      <c r="F363" s="2">
        <v>1654548000</v>
      </c>
      <c r="G363" s="2">
        <f>SUM(E363-F363)</f>
        <v>5012668000</v>
      </c>
      <c r="H363" s="23">
        <f>1-(F363/E363)</f>
        <v>0.75183824852832126</v>
      </c>
      <c r="I363" s="2">
        <v>3951445000</v>
      </c>
      <c r="J363" s="2">
        <v>946300000</v>
      </c>
      <c r="K363" t="s">
        <v>12</v>
      </c>
      <c r="L363" s="2">
        <f>SUM(I363:K363)</f>
        <v>4897745000</v>
      </c>
      <c r="M363" s="2">
        <f>G363-L363</f>
        <v>114923000</v>
      </c>
      <c r="N363" s="22">
        <f>M363/E363</f>
        <v>1.7237029668755295E-2</v>
      </c>
      <c r="O363" t="s">
        <v>22</v>
      </c>
      <c r="P363" t="s">
        <v>57</v>
      </c>
    </row>
    <row r="364" spans="1:16" x14ac:dyDescent="0.2">
      <c r="A364">
        <v>390</v>
      </c>
      <c r="B364" t="s">
        <v>173</v>
      </c>
      <c r="C364" t="s">
        <v>11</v>
      </c>
      <c r="D364" s="1">
        <v>41482</v>
      </c>
      <c r="E364" s="2">
        <v>48607000000</v>
      </c>
      <c r="F364" s="2">
        <v>19167000000</v>
      </c>
      <c r="G364" s="2">
        <f>SUM(E364-F364)</f>
        <v>29440000000</v>
      </c>
      <c r="H364" s="23">
        <f>1-(F364/E364)</f>
        <v>0.60567407986503996</v>
      </c>
      <c r="I364" s="2">
        <v>11802000000</v>
      </c>
      <c r="J364" s="2">
        <v>5942000000</v>
      </c>
      <c r="K364" s="2">
        <v>395000000</v>
      </c>
      <c r="L364" s="2">
        <f>SUM(I364:K364)</f>
        <v>18139000000</v>
      </c>
      <c r="M364" s="2">
        <f>G364-L364</f>
        <v>11301000000</v>
      </c>
      <c r="N364" s="22">
        <f>M364/E364</f>
        <v>0.2324973769210196</v>
      </c>
      <c r="O364" t="s">
        <v>22</v>
      </c>
      <c r="P364" t="s">
        <v>174</v>
      </c>
    </row>
    <row r="365" spans="1:16" x14ac:dyDescent="0.2">
      <c r="A365">
        <v>391</v>
      </c>
      <c r="B365" t="s">
        <v>173</v>
      </c>
      <c r="C365" t="s">
        <v>15</v>
      </c>
      <c r="D365" s="1">
        <v>41846</v>
      </c>
      <c r="E365" s="2">
        <v>47142000000</v>
      </c>
      <c r="F365" s="2">
        <v>19373000000</v>
      </c>
      <c r="G365" s="2">
        <f>SUM(E365-F365)</f>
        <v>27769000000</v>
      </c>
      <c r="H365" s="23">
        <f>1-(F365/E365)</f>
        <v>0.58905010394128376</v>
      </c>
      <c r="I365" s="2">
        <v>11437000000</v>
      </c>
      <c r="J365" s="2">
        <v>6294000000</v>
      </c>
      <c r="K365" s="2">
        <v>275000000</v>
      </c>
      <c r="L365" s="2">
        <f>SUM(I365:K365)</f>
        <v>18006000000</v>
      </c>
      <c r="M365" s="2">
        <f>G365-L365</f>
        <v>9763000000</v>
      </c>
      <c r="N365" s="22">
        <f>M365/E365</f>
        <v>0.20709770480675407</v>
      </c>
      <c r="O365" t="s">
        <v>22</v>
      </c>
      <c r="P365" t="s">
        <v>174</v>
      </c>
    </row>
    <row r="366" spans="1:16" x14ac:dyDescent="0.2">
      <c r="A366">
        <v>392</v>
      </c>
      <c r="B366" t="s">
        <v>173</v>
      </c>
      <c r="C366" t="s">
        <v>16</v>
      </c>
      <c r="D366" s="1">
        <v>42210</v>
      </c>
      <c r="E366" s="2">
        <v>49161000000</v>
      </c>
      <c r="F366" s="2">
        <v>19480000000</v>
      </c>
      <c r="G366" s="2">
        <f>SUM(E366-F366)</f>
        <v>29681000000</v>
      </c>
      <c r="H366" s="23">
        <f>1-(F366/E366)</f>
        <v>0.60375094078639568</v>
      </c>
      <c r="I366" s="2">
        <v>11861000000</v>
      </c>
      <c r="J366" s="2">
        <v>6207000000</v>
      </c>
      <c r="K366" s="2">
        <v>359000000</v>
      </c>
      <c r="L366" s="2">
        <f>SUM(I366:K366)</f>
        <v>18427000000</v>
      </c>
      <c r="M366" s="2">
        <f>G366-L366</f>
        <v>11254000000</v>
      </c>
      <c r="N366" s="22">
        <f>M366/E366</f>
        <v>0.22892129940399911</v>
      </c>
      <c r="O366" t="s">
        <v>22</v>
      </c>
      <c r="P366" t="s">
        <v>174</v>
      </c>
    </row>
    <row r="367" spans="1:16" x14ac:dyDescent="0.2">
      <c r="A367">
        <v>393</v>
      </c>
      <c r="B367" t="s">
        <v>173</v>
      </c>
      <c r="C367" t="s">
        <v>17</v>
      </c>
      <c r="D367" s="1">
        <v>42581</v>
      </c>
      <c r="E367" s="2">
        <v>49247000000</v>
      </c>
      <c r="F367" s="2">
        <v>18287000000</v>
      </c>
      <c r="G367" s="2">
        <f>SUM(E367-F367)</f>
        <v>30960000000</v>
      </c>
      <c r="H367" s="23">
        <f>1-(F367/E367)</f>
        <v>0.62866773610575266</v>
      </c>
      <c r="I367" s="2">
        <v>11433000000</v>
      </c>
      <c r="J367" s="2">
        <v>6296000000</v>
      </c>
      <c r="K367" s="2">
        <v>303000000</v>
      </c>
      <c r="L367" s="2">
        <f>SUM(I367:K367)</f>
        <v>18032000000</v>
      </c>
      <c r="M367" s="2">
        <f>G367-L367</f>
        <v>12928000000</v>
      </c>
      <c r="N367" s="22">
        <f>M367/E367</f>
        <v>0.26251345259609721</v>
      </c>
      <c r="O367" t="s">
        <v>22</v>
      </c>
      <c r="P367" t="s">
        <v>174</v>
      </c>
    </row>
    <row r="368" spans="1:16" x14ac:dyDescent="0.2">
      <c r="A368">
        <v>394</v>
      </c>
      <c r="B368" t="s">
        <v>175</v>
      </c>
      <c r="C368" t="s">
        <v>11</v>
      </c>
      <c r="D368" s="1">
        <v>42097</v>
      </c>
      <c r="E368" s="2">
        <v>4069746000</v>
      </c>
      <c r="F368" s="2">
        <v>3282301000</v>
      </c>
      <c r="G368" s="2">
        <f>SUM(E368-F368)</f>
        <v>787445000</v>
      </c>
      <c r="H368" s="23">
        <f>1-(F368/E368)</f>
        <v>0.19348750511702695</v>
      </c>
      <c r="I368" s="2">
        <v>194207000</v>
      </c>
      <c r="J368" t="s">
        <v>12</v>
      </c>
      <c r="K368" s="2">
        <v>137058000</v>
      </c>
      <c r="L368" s="2">
        <f>SUM(I368:K368)</f>
        <v>331265000</v>
      </c>
      <c r="M368" s="2">
        <f>G368-L368</f>
        <v>456180000</v>
      </c>
      <c r="N368" s="22">
        <f>M368/E368</f>
        <v>0.11209053341412462</v>
      </c>
      <c r="O368" t="s">
        <v>22</v>
      </c>
      <c r="P368" t="s">
        <v>176</v>
      </c>
    </row>
    <row r="369" spans="1:16" x14ac:dyDescent="0.2">
      <c r="A369">
        <v>395</v>
      </c>
      <c r="B369" t="s">
        <v>175</v>
      </c>
      <c r="C369" t="s">
        <v>15</v>
      </c>
      <c r="D369" s="1">
        <v>42461</v>
      </c>
      <c r="E369" s="2">
        <v>4250447000</v>
      </c>
      <c r="F369" s="2">
        <v>3575631000</v>
      </c>
      <c r="G369" s="2">
        <f>SUM(E369-F369)</f>
        <v>674816000</v>
      </c>
      <c r="H369" s="23">
        <f>1-(F369/E369)</f>
        <v>0.15876353710562674</v>
      </c>
      <c r="I369" s="2">
        <v>187244000</v>
      </c>
      <c r="J369" t="s">
        <v>12</v>
      </c>
      <c r="K369" s="2">
        <v>182242000</v>
      </c>
      <c r="L369" s="2">
        <f>SUM(I369:K369)</f>
        <v>369486000</v>
      </c>
      <c r="M369" s="2">
        <f>G369-L369</f>
        <v>305330000</v>
      </c>
      <c r="N369" s="22">
        <f>M369/E369</f>
        <v>7.1834797610698359E-2</v>
      </c>
      <c r="O369" t="s">
        <v>22</v>
      </c>
      <c r="P369" t="s">
        <v>176</v>
      </c>
    </row>
    <row r="370" spans="1:16" x14ac:dyDescent="0.2">
      <c r="A370">
        <v>396</v>
      </c>
      <c r="B370" t="s">
        <v>177</v>
      </c>
      <c r="C370" t="s">
        <v>11</v>
      </c>
      <c r="D370" s="1">
        <v>41639</v>
      </c>
      <c r="E370" s="2">
        <v>12026000000</v>
      </c>
      <c r="F370" s="2">
        <v>3931000000</v>
      </c>
      <c r="G370" s="2">
        <f>SUM(E370-F370)</f>
        <v>8095000000</v>
      </c>
      <c r="H370" s="23">
        <f>1-(F370/E370)</f>
        <v>0.67312489605853987</v>
      </c>
      <c r="I370" s="2">
        <v>3518000000</v>
      </c>
      <c r="J370" t="s">
        <v>12</v>
      </c>
      <c r="K370" s="2">
        <v>1104000000</v>
      </c>
      <c r="L370" s="2">
        <f>SUM(I370:K370)</f>
        <v>4622000000</v>
      </c>
      <c r="M370" s="2">
        <f>G370-L370</f>
        <v>3473000000</v>
      </c>
      <c r="N370" s="22">
        <f>M370/E370</f>
        <v>0.28879095293530682</v>
      </c>
      <c r="O370" t="s">
        <v>13</v>
      </c>
      <c r="P370" t="s">
        <v>178</v>
      </c>
    </row>
    <row r="371" spans="1:16" x14ac:dyDescent="0.2">
      <c r="A371">
        <v>397</v>
      </c>
      <c r="B371" t="s">
        <v>177</v>
      </c>
      <c r="C371" t="s">
        <v>15</v>
      </c>
      <c r="D371" s="1">
        <v>41999</v>
      </c>
      <c r="E371" s="2">
        <v>12669000000</v>
      </c>
      <c r="F371" s="2">
        <v>4100000000</v>
      </c>
      <c r="G371" s="2">
        <f>SUM(E371-F371)</f>
        <v>8569000000</v>
      </c>
      <c r="H371" s="23">
        <f>1-(F371/E371)</f>
        <v>0.67637540453074441</v>
      </c>
      <c r="I371" s="2">
        <v>3805000000</v>
      </c>
      <c r="J371" t="s">
        <v>12</v>
      </c>
      <c r="K371" s="2">
        <v>1151000000</v>
      </c>
      <c r="L371" s="2">
        <f>SUM(I371:K371)</f>
        <v>4956000000</v>
      </c>
      <c r="M371" s="2">
        <f>G371-L371</f>
        <v>3613000000</v>
      </c>
      <c r="N371" s="22">
        <f>M371/E371</f>
        <v>0.28518430815376117</v>
      </c>
      <c r="O371" t="s">
        <v>13</v>
      </c>
      <c r="P371" t="s">
        <v>178</v>
      </c>
    </row>
    <row r="372" spans="1:16" x14ac:dyDescent="0.2">
      <c r="A372">
        <v>398</v>
      </c>
      <c r="B372" t="s">
        <v>177</v>
      </c>
      <c r="C372" t="s">
        <v>16</v>
      </c>
      <c r="D372" s="1">
        <v>42363</v>
      </c>
      <c r="E372" s="2">
        <v>11811000000</v>
      </c>
      <c r="F372" s="2">
        <v>3293000000</v>
      </c>
      <c r="G372" s="2">
        <f>SUM(E372-F372)</f>
        <v>8518000000</v>
      </c>
      <c r="H372" s="23">
        <f>1-(F372/E372)</f>
        <v>0.72119210905088482</v>
      </c>
      <c r="I372" s="2">
        <v>3726000000</v>
      </c>
      <c r="J372" t="s">
        <v>12</v>
      </c>
      <c r="K372" s="2">
        <v>1208000000</v>
      </c>
      <c r="L372" s="2">
        <f>SUM(I372:K372)</f>
        <v>4934000000</v>
      </c>
      <c r="M372" s="2">
        <f>G372-L372</f>
        <v>3584000000</v>
      </c>
      <c r="N372" s="22">
        <f>M372/E372</f>
        <v>0.30344594022521376</v>
      </c>
      <c r="O372" t="s">
        <v>13</v>
      </c>
      <c r="P372" t="s">
        <v>178</v>
      </c>
    </row>
    <row r="373" spans="1:16" x14ac:dyDescent="0.2">
      <c r="A373">
        <v>399</v>
      </c>
      <c r="B373" t="s">
        <v>177</v>
      </c>
      <c r="C373" t="s">
        <v>17</v>
      </c>
      <c r="D373" s="1">
        <v>42734</v>
      </c>
      <c r="E373" s="2">
        <v>11069000000</v>
      </c>
      <c r="F373" s="2">
        <v>2782000000</v>
      </c>
      <c r="G373" s="2">
        <f>SUM(E373-F373)</f>
        <v>8287000000</v>
      </c>
      <c r="H373" s="23">
        <f>1-(F373/E373)</f>
        <v>0.74866744963411325</v>
      </c>
      <c r="I373" s="2">
        <v>3597000000</v>
      </c>
      <c r="J373" t="s">
        <v>12</v>
      </c>
      <c r="K373" s="2">
        <v>1301000000</v>
      </c>
      <c r="L373" s="2">
        <f>SUM(I373:K373)</f>
        <v>4898000000</v>
      </c>
      <c r="M373" s="2">
        <f>G373-L373</f>
        <v>3389000000</v>
      </c>
      <c r="N373" s="22">
        <f>M373/E373</f>
        <v>0.30617038576203814</v>
      </c>
      <c r="O373" t="s">
        <v>13</v>
      </c>
      <c r="P373" t="s">
        <v>178</v>
      </c>
    </row>
    <row r="374" spans="1:16" x14ac:dyDescent="0.2">
      <c r="A374">
        <v>400</v>
      </c>
      <c r="B374" t="s">
        <v>179</v>
      </c>
      <c r="C374" t="s">
        <v>11</v>
      </c>
      <c r="D374" s="1">
        <v>41425</v>
      </c>
      <c r="E374" s="2">
        <v>4245964000</v>
      </c>
      <c r="F374" s="2">
        <v>2492655000</v>
      </c>
      <c r="G374" s="2">
        <f>SUM(E374-F374)</f>
        <v>1753309000</v>
      </c>
      <c r="H374" s="23">
        <f>1-(F374/E374)</f>
        <v>0.41293543704091695</v>
      </c>
      <c r="I374" s="2">
        <v>1187331000</v>
      </c>
      <c r="J374" t="s">
        <v>12</v>
      </c>
      <c r="K374" t="s">
        <v>12</v>
      </c>
      <c r="L374" s="2">
        <f>SUM(I374:K374)</f>
        <v>1187331000</v>
      </c>
      <c r="M374" s="2">
        <f>G374-L374</f>
        <v>565978000</v>
      </c>
      <c r="N374" s="22">
        <f>M374/E374</f>
        <v>0.13329788005739096</v>
      </c>
      <c r="O374" t="s">
        <v>13</v>
      </c>
      <c r="P374" t="s">
        <v>180</v>
      </c>
    </row>
    <row r="375" spans="1:16" x14ac:dyDescent="0.2">
      <c r="A375">
        <v>401</v>
      </c>
      <c r="B375" t="s">
        <v>179</v>
      </c>
      <c r="C375" t="s">
        <v>15</v>
      </c>
      <c r="D375" s="1">
        <v>41790</v>
      </c>
      <c r="E375" s="2">
        <v>4193844000</v>
      </c>
      <c r="F375" s="2">
        <v>2444085000</v>
      </c>
      <c r="G375" s="2">
        <f>SUM(E375-F375)</f>
        <v>1749759000</v>
      </c>
      <c r="H375" s="23">
        <f>1-(F375/E375)</f>
        <v>0.41722081221905249</v>
      </c>
      <c r="I375" s="2">
        <v>1147039000</v>
      </c>
      <c r="J375" t="s">
        <v>12</v>
      </c>
      <c r="K375" t="s">
        <v>12</v>
      </c>
      <c r="L375" s="2">
        <f>SUM(I375:K375)</f>
        <v>1147039000</v>
      </c>
      <c r="M375" s="2">
        <f>G375-L375</f>
        <v>602720000</v>
      </c>
      <c r="N375" s="22">
        <f>M375/E375</f>
        <v>0.14371540763080362</v>
      </c>
      <c r="O375" t="s">
        <v>13</v>
      </c>
      <c r="P375" t="s">
        <v>180</v>
      </c>
    </row>
    <row r="376" spans="1:16" x14ac:dyDescent="0.2">
      <c r="A376">
        <v>402</v>
      </c>
      <c r="B376" t="s">
        <v>179</v>
      </c>
      <c r="C376" t="s">
        <v>16</v>
      </c>
      <c r="D376" s="1">
        <v>42155</v>
      </c>
      <c r="E376" s="2">
        <v>4476886000</v>
      </c>
      <c r="F376" s="2">
        <v>2555549000</v>
      </c>
      <c r="G376" s="2">
        <f>SUM(E376-F376)</f>
        <v>1921337000</v>
      </c>
      <c r="H376" s="23">
        <f>1-(F376/E376)</f>
        <v>0.42916817627252513</v>
      </c>
      <c r="I376" s="2">
        <v>1224930000</v>
      </c>
      <c r="J376" t="s">
        <v>12</v>
      </c>
      <c r="K376" t="s">
        <v>12</v>
      </c>
      <c r="L376" s="2">
        <f>SUM(I376:K376)</f>
        <v>1224930000</v>
      </c>
      <c r="M376" s="2">
        <f>G376-L376</f>
        <v>696407000</v>
      </c>
      <c r="N376" s="22">
        <f>M376/E376</f>
        <v>0.15555611646130815</v>
      </c>
      <c r="O376" t="s">
        <v>13</v>
      </c>
      <c r="P376" t="s">
        <v>180</v>
      </c>
    </row>
    <row r="377" spans="1:16" x14ac:dyDescent="0.2">
      <c r="A377">
        <v>403</v>
      </c>
      <c r="B377" t="s">
        <v>179</v>
      </c>
      <c r="C377" t="s">
        <v>17</v>
      </c>
      <c r="D377" s="1">
        <v>42521</v>
      </c>
      <c r="E377" s="2">
        <v>4905458000</v>
      </c>
      <c r="F377" s="2">
        <v>2775588000</v>
      </c>
      <c r="G377" s="2">
        <f>SUM(E377-F377)</f>
        <v>2129870000</v>
      </c>
      <c r="H377" s="23">
        <f>1-(F377/E377)</f>
        <v>0.43418371944067202</v>
      </c>
      <c r="I377" s="2">
        <v>1348122000</v>
      </c>
      <c r="J377" t="s">
        <v>12</v>
      </c>
      <c r="K377" t="s">
        <v>12</v>
      </c>
      <c r="L377" s="2">
        <f>SUM(I377:K377)</f>
        <v>1348122000</v>
      </c>
      <c r="M377" s="2">
        <f>G377-L377</f>
        <v>781748000</v>
      </c>
      <c r="N377" s="22">
        <f>M377/E377</f>
        <v>0.15936289740937543</v>
      </c>
      <c r="O377" t="s">
        <v>13</v>
      </c>
      <c r="P377" t="s">
        <v>180</v>
      </c>
    </row>
    <row r="378" spans="1:16" x14ac:dyDescent="0.2">
      <c r="A378">
        <v>404</v>
      </c>
      <c r="B378" t="s">
        <v>181</v>
      </c>
      <c r="C378" t="s">
        <v>11</v>
      </c>
      <c r="D378" s="1">
        <v>41274</v>
      </c>
      <c r="E378" s="2">
        <v>18376000000</v>
      </c>
      <c r="F378" s="2">
        <v>7639000000</v>
      </c>
      <c r="G378" s="2">
        <f>SUM(E378-F378)</f>
        <v>10737000000</v>
      </c>
      <c r="H378" s="23">
        <f>1-(F378/E378)</f>
        <v>0.58429473225946893</v>
      </c>
      <c r="I378" s="2">
        <v>3244000000</v>
      </c>
      <c r="J378" t="s">
        <v>12</v>
      </c>
      <c r="K378" s="2">
        <v>4780000000</v>
      </c>
      <c r="L378" s="2">
        <f>SUM(I378:K378)</f>
        <v>8024000000</v>
      </c>
      <c r="M378" s="2">
        <f>G378-L378</f>
        <v>2713000000</v>
      </c>
      <c r="N378" s="22">
        <f>M378/E378</f>
        <v>0.14763822377013497</v>
      </c>
      <c r="O378" t="s">
        <v>182</v>
      </c>
      <c r="P378" t="s">
        <v>183</v>
      </c>
    </row>
    <row r="379" spans="1:16" x14ac:dyDescent="0.2">
      <c r="A379">
        <v>405</v>
      </c>
      <c r="B379" t="s">
        <v>181</v>
      </c>
      <c r="C379" t="s">
        <v>15</v>
      </c>
      <c r="D379" s="1">
        <v>41639</v>
      </c>
      <c r="E379" s="2">
        <v>18095000000</v>
      </c>
      <c r="F379" s="2">
        <v>7507000000</v>
      </c>
      <c r="G379" s="2">
        <f>SUM(E379-F379)</f>
        <v>10588000000</v>
      </c>
      <c r="H379" s="23">
        <f>1-(F379/E379)</f>
        <v>0.58513401492124895</v>
      </c>
      <c r="I379" s="2">
        <v>3502000000</v>
      </c>
      <c r="J379" t="s">
        <v>12</v>
      </c>
      <c r="K379" s="2">
        <v>4541000000</v>
      </c>
      <c r="L379" s="2">
        <f>SUM(I379:K379)</f>
        <v>8043000000</v>
      </c>
      <c r="M379" s="2">
        <f>G379-L379</f>
        <v>2545000000</v>
      </c>
      <c r="N379" s="22">
        <f>M379/E379</f>
        <v>0.14064658745509809</v>
      </c>
      <c r="O379" t="s">
        <v>182</v>
      </c>
      <c r="P379" t="s">
        <v>183</v>
      </c>
    </row>
    <row r="380" spans="1:16" x14ac:dyDescent="0.2">
      <c r="A380">
        <v>406</v>
      </c>
      <c r="B380" t="s">
        <v>181</v>
      </c>
      <c r="C380" t="s">
        <v>16</v>
      </c>
      <c r="D380" s="1">
        <v>42004</v>
      </c>
      <c r="E380" s="2">
        <v>18031000000</v>
      </c>
      <c r="F380" s="2">
        <v>7846000000</v>
      </c>
      <c r="G380" s="2">
        <f>SUM(E380-F380)</f>
        <v>10185000000</v>
      </c>
      <c r="H380" s="23">
        <f>1-(F380/E380)</f>
        <v>0.56486051799678338</v>
      </c>
      <c r="I380" s="2">
        <v>3347000000</v>
      </c>
      <c r="J380" t="s">
        <v>12</v>
      </c>
      <c r="K380" s="2">
        <v>4428000000</v>
      </c>
      <c r="L380" s="2">
        <f>SUM(I380:K380)</f>
        <v>7775000000</v>
      </c>
      <c r="M380" s="2">
        <f>G380-L380</f>
        <v>2410000000</v>
      </c>
      <c r="N380" s="22">
        <f>M380/E380</f>
        <v>0.1336586989074372</v>
      </c>
      <c r="O380" t="s">
        <v>182</v>
      </c>
      <c r="P380" t="s">
        <v>183</v>
      </c>
    </row>
    <row r="381" spans="1:16" x14ac:dyDescent="0.2">
      <c r="A381">
        <v>407</v>
      </c>
      <c r="B381" t="s">
        <v>181</v>
      </c>
      <c r="C381" t="s">
        <v>17</v>
      </c>
      <c r="D381" s="1">
        <v>42369</v>
      </c>
      <c r="E381" s="2">
        <v>17900000000</v>
      </c>
      <c r="F381" s="2">
        <v>7778000000</v>
      </c>
      <c r="G381" s="2">
        <f>SUM(E381-F381)</f>
        <v>10122000000</v>
      </c>
      <c r="H381" s="23">
        <f>1-(F381/E381)</f>
        <v>0.56547486033519556</v>
      </c>
      <c r="I381" s="2">
        <v>3328000000</v>
      </c>
      <c r="J381" t="s">
        <v>12</v>
      </c>
      <c r="K381" s="2">
        <v>4189000000</v>
      </c>
      <c r="L381" s="2">
        <f>SUM(I381:K381)</f>
        <v>7517000000</v>
      </c>
      <c r="M381" s="2">
        <f>G381-L381</f>
        <v>2605000000</v>
      </c>
      <c r="N381" s="22">
        <f>M381/E381</f>
        <v>0.14553072625698324</v>
      </c>
      <c r="O381" t="s">
        <v>182</v>
      </c>
      <c r="P381" t="s">
        <v>183</v>
      </c>
    </row>
    <row r="382" spans="1:16" x14ac:dyDescent="0.2">
      <c r="A382">
        <v>408</v>
      </c>
      <c r="B382" t="s">
        <v>184</v>
      </c>
      <c r="C382" t="s">
        <v>11</v>
      </c>
      <c r="D382" s="1">
        <v>41274</v>
      </c>
      <c r="E382" s="2">
        <v>7346472000</v>
      </c>
      <c r="F382" s="2">
        <v>4278241000</v>
      </c>
      <c r="G382" s="2">
        <f>SUM(E382-F382)</f>
        <v>3068231000</v>
      </c>
      <c r="H382" s="23">
        <f>1-(F382/E382)</f>
        <v>0.4176468650530486</v>
      </c>
      <c r="I382" s="2">
        <v>1557646000</v>
      </c>
      <c r="J382" t="s">
        <v>12</v>
      </c>
      <c r="K382" s="2">
        <v>149089000</v>
      </c>
      <c r="L382" s="2">
        <f>SUM(I382:K382)</f>
        <v>1706735000</v>
      </c>
      <c r="M382" s="2">
        <f>G382-L382</f>
        <v>1361496000</v>
      </c>
      <c r="N382" s="22">
        <f>M382/E382</f>
        <v>0.18532650774412535</v>
      </c>
      <c r="O382" t="s">
        <v>22</v>
      </c>
      <c r="P382" t="s">
        <v>176</v>
      </c>
    </row>
    <row r="383" spans="1:16" x14ac:dyDescent="0.2">
      <c r="A383">
        <v>409</v>
      </c>
      <c r="B383" t="s">
        <v>184</v>
      </c>
      <c r="C383" t="s">
        <v>15</v>
      </c>
      <c r="D383" s="1">
        <v>41639</v>
      </c>
      <c r="E383" s="2">
        <v>8843200000</v>
      </c>
      <c r="F383" s="2">
        <v>5265500000</v>
      </c>
      <c r="G383" s="2">
        <f>SUM(E383-F383)</f>
        <v>3577700000</v>
      </c>
      <c r="H383" s="23">
        <f>1-(F383/E383)</f>
        <v>0.40457074362221823</v>
      </c>
      <c r="I383" s="2">
        <v>1727600000</v>
      </c>
      <c r="J383" t="s">
        <v>12</v>
      </c>
      <c r="K383" s="2">
        <v>172200000</v>
      </c>
      <c r="L383" s="2">
        <f>SUM(I383:K383)</f>
        <v>1899800000</v>
      </c>
      <c r="M383" s="2">
        <f>G383-L383</f>
        <v>1677900000</v>
      </c>
      <c r="N383" s="22">
        <f>M383/E383</f>
        <v>0.18973900850370906</v>
      </c>
      <c r="O383" t="s">
        <v>22</v>
      </c>
      <c r="P383" t="s">
        <v>176</v>
      </c>
    </row>
    <row r="384" spans="1:16" x14ac:dyDescent="0.2">
      <c r="A384">
        <v>410</v>
      </c>
      <c r="B384" t="s">
        <v>184</v>
      </c>
      <c r="C384" t="s">
        <v>16</v>
      </c>
      <c r="D384" s="1">
        <v>42004</v>
      </c>
      <c r="E384" s="2">
        <v>10262700000</v>
      </c>
      <c r="F384" s="2">
        <v>6141100000</v>
      </c>
      <c r="G384" s="2">
        <f>SUM(E384-F384)</f>
        <v>4121600000</v>
      </c>
      <c r="H384" s="23">
        <f>1-(F384/E384)</f>
        <v>0.4016097128435987</v>
      </c>
      <c r="I384" s="2">
        <v>2037000000</v>
      </c>
      <c r="J384" t="s">
        <v>12</v>
      </c>
      <c r="K384" s="2">
        <v>199700000</v>
      </c>
      <c r="L384" s="2">
        <f>SUM(I384:K384)</f>
        <v>2236700000</v>
      </c>
      <c r="M384" s="2">
        <f>G384-L384</f>
        <v>1884900000</v>
      </c>
      <c r="N384" s="22">
        <f>M384/E384</f>
        <v>0.18366511736677482</v>
      </c>
      <c r="O384" t="s">
        <v>22</v>
      </c>
      <c r="P384" t="s">
        <v>176</v>
      </c>
    </row>
    <row r="385" spans="1:16" x14ac:dyDescent="0.2">
      <c r="A385">
        <v>411</v>
      </c>
      <c r="B385" t="s">
        <v>184</v>
      </c>
      <c r="C385" t="s">
        <v>17</v>
      </c>
      <c r="D385" s="1">
        <v>42369</v>
      </c>
      <c r="E385" s="2">
        <v>12416000000</v>
      </c>
      <c r="F385" s="2">
        <v>7440200000</v>
      </c>
      <c r="G385" s="2">
        <f>SUM(E385-F385)</f>
        <v>4975800000</v>
      </c>
      <c r="H385" s="23">
        <f>1-(F385/E385)</f>
        <v>0.40075708762886597</v>
      </c>
      <c r="I385" s="2">
        <v>2508600000</v>
      </c>
      <c r="J385" t="s">
        <v>12</v>
      </c>
      <c r="K385" s="2">
        <v>325200000</v>
      </c>
      <c r="L385" s="2">
        <f>SUM(I385:K385)</f>
        <v>2833800000</v>
      </c>
      <c r="M385" s="2">
        <f>G385-L385</f>
        <v>2142000000</v>
      </c>
      <c r="N385" s="22">
        <f>M385/E385</f>
        <v>0.17251932989690721</v>
      </c>
      <c r="O385" t="s">
        <v>22</v>
      </c>
      <c r="P385" t="s">
        <v>176</v>
      </c>
    </row>
    <row r="386" spans="1:16" x14ac:dyDescent="0.2">
      <c r="A386">
        <v>412</v>
      </c>
      <c r="B386" t="s">
        <v>185</v>
      </c>
      <c r="C386" t="s">
        <v>11</v>
      </c>
      <c r="D386" s="1">
        <v>41639</v>
      </c>
      <c r="E386" s="2">
        <v>2918434000</v>
      </c>
      <c r="F386" s="2">
        <v>502795000</v>
      </c>
      <c r="G386" s="2">
        <f>SUM(E386-F386)</f>
        <v>2415639000</v>
      </c>
      <c r="H386" s="23">
        <f>1-(F386/E386)</f>
        <v>0.82771753618550226</v>
      </c>
      <c r="I386" s="2">
        <v>1476916000</v>
      </c>
      <c r="J386" s="2">
        <v>516338000</v>
      </c>
      <c r="K386" s="2">
        <v>41668000</v>
      </c>
      <c r="L386" s="2">
        <f>SUM(I386:K386)</f>
        <v>2034922000</v>
      </c>
      <c r="M386" s="2">
        <f>G386-L386</f>
        <v>380717000</v>
      </c>
      <c r="N386" s="22">
        <f>M386/E386</f>
        <v>0.13045249609893525</v>
      </c>
      <c r="O386" t="s">
        <v>22</v>
      </c>
      <c r="P386" t="s">
        <v>57</v>
      </c>
    </row>
    <row r="387" spans="1:16" x14ac:dyDescent="0.2">
      <c r="A387">
        <v>413</v>
      </c>
      <c r="B387" t="s">
        <v>185</v>
      </c>
      <c r="C387" t="s">
        <v>15</v>
      </c>
      <c r="D387" s="1">
        <v>42004</v>
      </c>
      <c r="E387" s="2">
        <v>3142856000</v>
      </c>
      <c r="F387" s="2">
        <v>620219000</v>
      </c>
      <c r="G387" s="2">
        <f>SUM(E387-F387)</f>
        <v>2522637000</v>
      </c>
      <c r="H387" s="23">
        <f>1-(F387/E387)</f>
        <v>0.80265751914818884</v>
      </c>
      <c r="I387" s="2">
        <v>1600187000</v>
      </c>
      <c r="J387" s="2">
        <v>553817000</v>
      </c>
      <c r="K387" s="2">
        <v>39577000</v>
      </c>
      <c r="L387" s="2">
        <f>SUM(I387:K387)</f>
        <v>2193581000</v>
      </c>
      <c r="M387" s="2">
        <f>G387-L387</f>
        <v>329056000</v>
      </c>
      <c r="N387" s="22">
        <f>M387/E387</f>
        <v>0.10469967443624525</v>
      </c>
      <c r="O387" t="s">
        <v>22</v>
      </c>
      <c r="P387" t="s">
        <v>57</v>
      </c>
    </row>
    <row r="388" spans="1:16" x14ac:dyDescent="0.2">
      <c r="A388">
        <v>414</v>
      </c>
      <c r="B388" t="s">
        <v>185</v>
      </c>
      <c r="C388" t="s">
        <v>16</v>
      </c>
      <c r="D388" s="1">
        <v>42369</v>
      </c>
      <c r="E388" s="2">
        <v>3275594000</v>
      </c>
      <c r="F388" s="2">
        <v>614364000</v>
      </c>
      <c r="G388" s="2">
        <f>SUM(E388-F388)</f>
        <v>2661230000</v>
      </c>
      <c r="H388" s="23">
        <f>1-(F388/E388)</f>
        <v>0.81244195709236244</v>
      </c>
      <c r="I388" s="2">
        <v>1538027000</v>
      </c>
      <c r="J388" s="2">
        <v>563975000</v>
      </c>
      <c r="K388" s="2">
        <v>41595000</v>
      </c>
      <c r="L388" s="2">
        <f>SUM(I388:K388)</f>
        <v>2143597000</v>
      </c>
      <c r="M388" s="2">
        <f>G388-L388</f>
        <v>517633000</v>
      </c>
      <c r="N388" s="22">
        <f>M388/E388</f>
        <v>0.1580272158271141</v>
      </c>
      <c r="O388" t="s">
        <v>22</v>
      </c>
      <c r="P388" t="s">
        <v>57</v>
      </c>
    </row>
    <row r="389" spans="1:16" x14ac:dyDescent="0.2">
      <c r="A389">
        <v>415</v>
      </c>
      <c r="B389" t="s">
        <v>185</v>
      </c>
      <c r="C389" t="s">
        <v>17</v>
      </c>
      <c r="D389" s="1">
        <v>42735</v>
      </c>
      <c r="E389" s="2">
        <v>3418265000</v>
      </c>
      <c r="F389" s="2">
        <v>559541000</v>
      </c>
      <c r="G389" s="2">
        <f>SUM(E389-F389)</f>
        <v>2858724000</v>
      </c>
      <c r="H389" s="23">
        <f>1-(F389/E389)</f>
        <v>0.83630847813144971</v>
      </c>
      <c r="I389" s="2">
        <v>1620006000</v>
      </c>
      <c r="J389" s="2">
        <v>489265000</v>
      </c>
      <c r="K389" s="2">
        <v>29173000</v>
      </c>
      <c r="L389" s="2">
        <f>SUM(I389:K389)</f>
        <v>2138444000</v>
      </c>
      <c r="M389" s="2">
        <f>G389-L389</f>
        <v>720280000</v>
      </c>
      <c r="N389" s="22">
        <f>M389/E389</f>
        <v>0.21071508499194766</v>
      </c>
      <c r="O389" t="s">
        <v>22</v>
      </c>
      <c r="P389" t="s">
        <v>57</v>
      </c>
    </row>
    <row r="390" spans="1:16" x14ac:dyDescent="0.2">
      <c r="A390">
        <v>416</v>
      </c>
      <c r="B390" t="s">
        <v>186</v>
      </c>
      <c r="C390" t="s">
        <v>11</v>
      </c>
      <c r="D390" s="1">
        <v>41639</v>
      </c>
      <c r="E390" s="2">
        <v>126761000000</v>
      </c>
      <c r="F390" s="2">
        <v>102978000000</v>
      </c>
      <c r="G390" s="2">
        <f>SUM(E390-F390)</f>
        <v>23783000000</v>
      </c>
      <c r="H390" s="23">
        <f>1-(F390/E390)</f>
        <v>0.18762079819502842</v>
      </c>
      <c r="I390" t="s">
        <v>12</v>
      </c>
      <c r="J390" t="s">
        <v>12</v>
      </c>
      <c r="K390" t="s">
        <v>12</v>
      </c>
      <c r="L390" s="2">
        <f>SUM(I390:K390)</f>
        <v>0</v>
      </c>
      <c r="M390" s="2">
        <f>G390-L390</f>
        <v>23783000000</v>
      </c>
      <c r="N390" s="22">
        <f>M390/E390</f>
        <v>0.18762079819502844</v>
      </c>
      <c r="O390" t="s">
        <v>36</v>
      </c>
      <c r="P390" t="s">
        <v>187</v>
      </c>
    </row>
    <row r="391" spans="1:16" x14ac:dyDescent="0.2">
      <c r="A391">
        <v>417</v>
      </c>
      <c r="B391" t="s">
        <v>186</v>
      </c>
      <c r="C391" t="s">
        <v>15</v>
      </c>
      <c r="D391" s="1">
        <v>42004</v>
      </c>
      <c r="E391" s="2">
        <v>139367000000</v>
      </c>
      <c r="F391" s="2">
        <v>114000000000</v>
      </c>
      <c r="G391" s="2">
        <f>SUM(E391-F391)</f>
        <v>25367000000</v>
      </c>
      <c r="H391" s="23">
        <f>1-(F391/E391)</f>
        <v>0.18201582871124444</v>
      </c>
      <c r="I391" t="s">
        <v>12</v>
      </c>
      <c r="J391" t="s">
        <v>12</v>
      </c>
      <c r="K391" t="s">
        <v>12</v>
      </c>
      <c r="L391" s="2">
        <f>SUM(I391:K391)</f>
        <v>0</v>
      </c>
      <c r="M391" s="2">
        <f>G391-L391</f>
        <v>25367000000</v>
      </c>
      <c r="N391" s="22">
        <f>M391/E391</f>
        <v>0.18201582871124442</v>
      </c>
      <c r="O391" t="s">
        <v>36</v>
      </c>
      <c r="P391" t="s">
        <v>187</v>
      </c>
    </row>
    <row r="392" spans="1:16" x14ac:dyDescent="0.2">
      <c r="A392">
        <v>418</v>
      </c>
      <c r="B392" t="s">
        <v>186</v>
      </c>
      <c r="C392" t="s">
        <v>16</v>
      </c>
      <c r="D392" s="1">
        <v>42369</v>
      </c>
      <c r="E392" s="2">
        <v>153290000000</v>
      </c>
      <c r="F392" s="2">
        <v>126762000000</v>
      </c>
      <c r="G392" s="2">
        <f>SUM(E392-F392)</f>
        <v>26528000000</v>
      </c>
      <c r="H392" s="23">
        <f>1-(F392/E392)</f>
        <v>0.17305760323569708</v>
      </c>
      <c r="I392" t="s">
        <v>12</v>
      </c>
      <c r="J392" t="s">
        <v>12</v>
      </c>
      <c r="K392" t="s">
        <v>12</v>
      </c>
      <c r="L392" s="2">
        <f>SUM(I392:K392)</f>
        <v>0</v>
      </c>
      <c r="M392" s="2">
        <f>G392-L392</f>
        <v>26528000000</v>
      </c>
      <c r="N392" s="22">
        <f>M392/E392</f>
        <v>0.17305760323569705</v>
      </c>
      <c r="O392" t="s">
        <v>36</v>
      </c>
      <c r="P392" t="s">
        <v>187</v>
      </c>
    </row>
    <row r="393" spans="1:16" x14ac:dyDescent="0.2">
      <c r="A393">
        <v>419</v>
      </c>
      <c r="B393" t="s">
        <v>186</v>
      </c>
      <c r="C393" t="s">
        <v>17</v>
      </c>
      <c r="D393" s="1">
        <v>42735</v>
      </c>
      <c r="E393" s="2">
        <v>177526000000</v>
      </c>
      <c r="F393" s="2">
        <v>148669000000</v>
      </c>
      <c r="G393" s="2">
        <f>SUM(E393-F393)</f>
        <v>28857000000</v>
      </c>
      <c r="H393" s="23">
        <f>1-(F393/E393)</f>
        <v>0.16255083762378464</v>
      </c>
      <c r="I393" t="s">
        <v>12</v>
      </c>
      <c r="J393" t="s">
        <v>12</v>
      </c>
      <c r="K393" t="s">
        <v>12</v>
      </c>
      <c r="L393" s="2">
        <f>SUM(I393:K393)</f>
        <v>0</v>
      </c>
      <c r="M393" s="2">
        <f>G393-L393</f>
        <v>28857000000</v>
      </c>
      <c r="N393" s="22">
        <f>M393/E393</f>
        <v>0.16255083762378469</v>
      </c>
      <c r="O393" t="s">
        <v>36</v>
      </c>
      <c r="P393" t="s">
        <v>187</v>
      </c>
    </row>
    <row r="394" spans="1:16" x14ac:dyDescent="0.2">
      <c r="A394">
        <v>420</v>
      </c>
      <c r="B394" t="s">
        <v>188</v>
      </c>
      <c r="C394" t="s">
        <v>11</v>
      </c>
      <c r="D394" s="1">
        <v>41274</v>
      </c>
      <c r="E394" s="2">
        <v>230590000000</v>
      </c>
      <c r="F394" s="2">
        <v>163336000000</v>
      </c>
      <c r="G394" s="2">
        <f>SUM(E394-F394)</f>
        <v>67254000000</v>
      </c>
      <c r="H394" s="23">
        <f>1-(F394/E394)</f>
        <v>0.29166052300620149</v>
      </c>
      <c r="I394" s="2">
        <v>17100000000</v>
      </c>
      <c r="J394" t="s">
        <v>12</v>
      </c>
      <c r="K394" s="2">
        <v>13413000000</v>
      </c>
      <c r="L394" s="2">
        <f>SUM(I394:K394)</f>
        <v>30513000000</v>
      </c>
      <c r="M394" s="2">
        <f>G394-L394</f>
        <v>36741000000</v>
      </c>
      <c r="N394" s="22">
        <f>M394/E394</f>
        <v>0.15933474998915825</v>
      </c>
      <c r="O394" t="s">
        <v>83</v>
      </c>
      <c r="P394" t="s">
        <v>144</v>
      </c>
    </row>
    <row r="395" spans="1:16" x14ac:dyDescent="0.2">
      <c r="A395">
        <v>421</v>
      </c>
      <c r="B395" t="s">
        <v>188</v>
      </c>
      <c r="C395" t="s">
        <v>15</v>
      </c>
      <c r="D395" s="1">
        <v>41639</v>
      </c>
      <c r="E395" s="2">
        <v>220156000000</v>
      </c>
      <c r="F395" s="2">
        <v>159323000000</v>
      </c>
      <c r="G395" s="2">
        <f>SUM(E395-F395)</f>
        <v>60833000000</v>
      </c>
      <c r="H395" s="23">
        <f>1-(F395/E395)</f>
        <v>0.2763177019931321</v>
      </c>
      <c r="I395" s="2">
        <v>17573000000</v>
      </c>
      <c r="J395" t="s">
        <v>12</v>
      </c>
      <c r="K395" s="2">
        <v>14186000000</v>
      </c>
      <c r="L395" s="2">
        <f>SUM(I395:K395)</f>
        <v>31759000000</v>
      </c>
      <c r="M395" s="2">
        <f>G395-L395</f>
        <v>29074000000</v>
      </c>
      <c r="N395" s="22">
        <f>M395/E395</f>
        <v>0.13206090226929995</v>
      </c>
      <c r="O395" t="s">
        <v>83</v>
      </c>
      <c r="P395" t="s">
        <v>144</v>
      </c>
    </row>
    <row r="396" spans="1:16" x14ac:dyDescent="0.2">
      <c r="A396">
        <v>422</v>
      </c>
      <c r="B396" t="s">
        <v>188</v>
      </c>
      <c r="C396" t="s">
        <v>16</v>
      </c>
      <c r="D396" s="1">
        <v>42004</v>
      </c>
      <c r="E396" s="2">
        <v>200494000000</v>
      </c>
      <c r="F396" s="2">
        <v>144956000000</v>
      </c>
      <c r="G396" s="2">
        <f>SUM(E396-F396)</f>
        <v>55538000000</v>
      </c>
      <c r="H396" s="23">
        <f>1-(F396/E396)</f>
        <v>0.27700579568465888</v>
      </c>
      <c r="I396" s="2">
        <v>17034000000</v>
      </c>
      <c r="J396" t="s">
        <v>12</v>
      </c>
      <c r="K396" s="2">
        <v>16793000000</v>
      </c>
      <c r="L396" s="2">
        <f>SUM(I396:K396)</f>
        <v>33827000000</v>
      </c>
      <c r="M396" s="2">
        <f>G396-L396</f>
        <v>21711000000</v>
      </c>
      <c r="N396" s="22">
        <f>M396/E396</f>
        <v>0.10828752980139056</v>
      </c>
      <c r="O396" t="s">
        <v>83</v>
      </c>
      <c r="P396" t="s">
        <v>144</v>
      </c>
    </row>
    <row r="397" spans="1:16" x14ac:dyDescent="0.2">
      <c r="A397">
        <v>423</v>
      </c>
      <c r="B397" t="s">
        <v>188</v>
      </c>
      <c r="C397" t="s">
        <v>17</v>
      </c>
      <c r="D397" s="1">
        <v>42369</v>
      </c>
      <c r="E397" s="2">
        <v>129925000000</v>
      </c>
      <c r="F397" s="2">
        <v>92785000000</v>
      </c>
      <c r="G397" s="2">
        <f>SUM(E397-F397)</f>
        <v>37140000000</v>
      </c>
      <c r="H397" s="23">
        <f>1-(F397/E397)</f>
        <v>0.28585722532230129</v>
      </c>
      <c r="I397" s="2">
        <v>16473000000</v>
      </c>
      <c r="J397" t="s">
        <v>12</v>
      </c>
      <c r="K397" s="2">
        <v>21037000000</v>
      </c>
      <c r="L397" s="2">
        <f>SUM(I397:K397)</f>
        <v>37510000000</v>
      </c>
      <c r="M397" s="2">
        <f>G397-L397</f>
        <v>-370000000</v>
      </c>
      <c r="N397" s="22">
        <f>M397/E397</f>
        <v>-2.8477968058495287E-3</v>
      </c>
      <c r="O397" t="s">
        <v>83</v>
      </c>
      <c r="P397" t="s">
        <v>144</v>
      </c>
    </row>
    <row r="398" spans="1:16" x14ac:dyDescent="0.2">
      <c r="A398">
        <v>424</v>
      </c>
      <c r="B398" t="s">
        <v>189</v>
      </c>
      <c r="C398" t="s">
        <v>11</v>
      </c>
      <c r="D398" s="1">
        <v>41274</v>
      </c>
      <c r="E398" s="2">
        <v>1819814000</v>
      </c>
      <c r="F398" s="2">
        <v>343743000</v>
      </c>
      <c r="G398" s="2">
        <f>SUM(E398-F398)</f>
        <v>1476071000</v>
      </c>
      <c r="H398" s="23">
        <f>1-(F398/E398)</f>
        <v>0.81111091573094829</v>
      </c>
      <c r="I398" s="2">
        <v>133796000</v>
      </c>
      <c r="J398" t="s">
        <v>12</v>
      </c>
      <c r="K398" s="2">
        <v>579315000</v>
      </c>
      <c r="L398" s="2">
        <f>SUM(I398:K398)</f>
        <v>713111000</v>
      </c>
      <c r="M398" s="2">
        <f>G398-L398</f>
        <v>762960000</v>
      </c>
      <c r="N398" s="22">
        <f>M398/E398</f>
        <v>0.41925163780474267</v>
      </c>
      <c r="O398" t="s">
        <v>83</v>
      </c>
      <c r="P398" t="s">
        <v>84</v>
      </c>
    </row>
    <row r="399" spans="1:16" x14ac:dyDescent="0.2">
      <c r="A399">
        <v>425</v>
      </c>
      <c r="B399" t="s">
        <v>189</v>
      </c>
      <c r="C399" t="s">
        <v>15</v>
      </c>
      <c r="D399" s="1">
        <v>41639</v>
      </c>
      <c r="E399" s="2">
        <v>2319919000</v>
      </c>
      <c r="F399" s="2">
        <v>455436000</v>
      </c>
      <c r="G399" s="2">
        <f>SUM(E399-F399)</f>
        <v>1864483000</v>
      </c>
      <c r="H399" s="23">
        <f>1-(F399/E399)</f>
        <v>0.80368452519247435</v>
      </c>
      <c r="I399" s="2">
        <v>169815000</v>
      </c>
      <c r="J399" t="s">
        <v>12</v>
      </c>
      <c r="K399" s="2">
        <v>778655000</v>
      </c>
      <c r="L399" s="2">
        <f>SUM(I399:K399)</f>
        <v>948470000</v>
      </c>
      <c r="M399" s="2">
        <f>G399-L399</f>
        <v>916013000</v>
      </c>
      <c r="N399" s="22">
        <f>M399/E399</f>
        <v>0.39484697526077417</v>
      </c>
      <c r="O399" t="s">
        <v>83</v>
      </c>
      <c r="P399" t="s">
        <v>84</v>
      </c>
    </row>
    <row r="400" spans="1:16" x14ac:dyDescent="0.2">
      <c r="A400">
        <v>426</v>
      </c>
      <c r="B400" t="s">
        <v>189</v>
      </c>
      <c r="C400" t="s">
        <v>16</v>
      </c>
      <c r="D400" s="1">
        <v>42004</v>
      </c>
      <c r="E400" s="2">
        <v>2660147000</v>
      </c>
      <c r="F400" s="2">
        <v>538374000</v>
      </c>
      <c r="G400" s="2">
        <f>SUM(E400-F400)</f>
        <v>2121773000</v>
      </c>
      <c r="H400" s="23">
        <f>1-(F400/E400)</f>
        <v>0.79761494383581055</v>
      </c>
      <c r="I400" s="2">
        <v>204161000</v>
      </c>
      <c r="J400" t="s">
        <v>12</v>
      </c>
      <c r="K400" s="2">
        <v>986812000</v>
      </c>
      <c r="L400" s="2">
        <f>SUM(I400:K400)</f>
        <v>1190973000</v>
      </c>
      <c r="M400" s="2">
        <f>G400-L400</f>
        <v>930800000</v>
      </c>
      <c r="N400" s="22">
        <f>M400/E400</f>
        <v>0.3499054751485538</v>
      </c>
      <c r="O400" t="s">
        <v>83</v>
      </c>
      <c r="P400" t="s">
        <v>84</v>
      </c>
    </row>
    <row r="401" spans="1:16" x14ac:dyDescent="0.2">
      <c r="A401">
        <v>427</v>
      </c>
      <c r="B401" t="s">
        <v>189</v>
      </c>
      <c r="C401" t="s">
        <v>17</v>
      </c>
      <c r="D401" s="1">
        <v>42369</v>
      </c>
      <c r="E401" s="2">
        <v>1803573000</v>
      </c>
      <c r="F401" s="2">
        <v>541359000</v>
      </c>
      <c r="G401" s="2">
        <f>SUM(E401-F401)</f>
        <v>1262214000</v>
      </c>
      <c r="H401" s="23">
        <f>1-(F401/E401)</f>
        <v>0.69984081598027914</v>
      </c>
      <c r="I401" s="2">
        <v>230734000</v>
      </c>
      <c r="J401" t="s">
        <v>12</v>
      </c>
      <c r="K401" s="2">
        <v>1230853000</v>
      </c>
      <c r="L401" s="2">
        <f>SUM(I401:K401)</f>
        <v>1461587000</v>
      </c>
      <c r="M401" s="2">
        <f>G401-L401</f>
        <v>-199373000</v>
      </c>
      <c r="N401" s="22">
        <f>M401/E401</f>
        <v>-0.11054334922955711</v>
      </c>
      <c r="O401" t="s">
        <v>83</v>
      </c>
      <c r="P401" t="s">
        <v>84</v>
      </c>
    </row>
    <row r="402" spans="1:16" x14ac:dyDescent="0.2">
      <c r="A402">
        <v>428</v>
      </c>
      <c r="B402" t="s">
        <v>190</v>
      </c>
      <c r="C402" t="s">
        <v>11</v>
      </c>
      <c r="D402" s="1">
        <v>41274</v>
      </c>
      <c r="E402" s="2">
        <v>12835000000</v>
      </c>
      <c r="F402" s="2">
        <v>8300000000</v>
      </c>
      <c r="G402" s="2">
        <f>SUM(E402-F402)</f>
        <v>4535000000</v>
      </c>
      <c r="H402" s="23">
        <f>1-(F402/E402)</f>
        <v>0.35333073626801714</v>
      </c>
      <c r="I402" s="2">
        <v>550000000</v>
      </c>
      <c r="J402" t="s">
        <v>12</v>
      </c>
      <c r="K402" s="2">
        <v>1127000000</v>
      </c>
      <c r="L402" s="2">
        <f>SUM(I402:K402)</f>
        <v>1677000000</v>
      </c>
      <c r="M402" s="2">
        <f>G402-L402</f>
        <v>2858000000</v>
      </c>
      <c r="N402" s="22">
        <f>M402/E402</f>
        <v>0.22267238021036229</v>
      </c>
      <c r="O402" t="s">
        <v>42</v>
      </c>
      <c r="P402" t="s">
        <v>45</v>
      </c>
    </row>
    <row r="403" spans="1:16" x14ac:dyDescent="0.2">
      <c r="A403">
        <v>429</v>
      </c>
      <c r="B403" t="s">
        <v>190</v>
      </c>
      <c r="C403" t="s">
        <v>15</v>
      </c>
      <c r="D403" s="1">
        <v>41639</v>
      </c>
      <c r="E403" s="2">
        <v>13120000000</v>
      </c>
      <c r="F403" s="2">
        <v>8033000000</v>
      </c>
      <c r="G403" s="2">
        <f>SUM(E403-F403)</f>
        <v>5087000000</v>
      </c>
      <c r="H403" s="23">
        <f>1-(F403/E403)</f>
        <v>0.38772865853658534</v>
      </c>
      <c r="I403" s="2">
        <v>563000000</v>
      </c>
      <c r="J403" t="s">
        <v>12</v>
      </c>
      <c r="K403" s="2">
        <v>1208000000</v>
      </c>
      <c r="L403" s="2">
        <f>SUM(I403:K403)</f>
        <v>1771000000</v>
      </c>
      <c r="M403" s="2">
        <f>G403-L403</f>
        <v>3316000000</v>
      </c>
      <c r="N403" s="22">
        <f>M403/E403</f>
        <v>0.25274390243902439</v>
      </c>
      <c r="O403" t="s">
        <v>42</v>
      </c>
      <c r="P403" t="s">
        <v>45</v>
      </c>
    </row>
    <row r="404" spans="1:16" x14ac:dyDescent="0.2">
      <c r="A404">
        <v>430</v>
      </c>
      <c r="B404" t="s">
        <v>190</v>
      </c>
      <c r="C404" t="s">
        <v>16</v>
      </c>
      <c r="D404" s="1">
        <v>42004</v>
      </c>
      <c r="E404" s="2">
        <v>12436000000</v>
      </c>
      <c r="F404" s="2">
        <v>7881000000</v>
      </c>
      <c r="G404" s="2">
        <f>SUM(E404-F404)</f>
        <v>4555000000</v>
      </c>
      <c r="H404" s="23">
        <f>1-(F404/E404)</f>
        <v>0.36627532968800258</v>
      </c>
      <c r="I404" s="2">
        <v>542000000</v>
      </c>
      <c r="J404" t="s">
        <v>12</v>
      </c>
      <c r="K404" s="2">
        <v>1292000000</v>
      </c>
      <c r="L404" s="2">
        <f>SUM(I404:K404)</f>
        <v>1834000000</v>
      </c>
      <c r="M404" s="2">
        <f>G404-L404</f>
        <v>2721000000</v>
      </c>
      <c r="N404" s="22">
        <f>M404/E404</f>
        <v>0.21880025731746541</v>
      </c>
      <c r="O404" t="s">
        <v>42</v>
      </c>
      <c r="P404" t="s">
        <v>45</v>
      </c>
    </row>
    <row r="405" spans="1:16" x14ac:dyDescent="0.2">
      <c r="A405">
        <v>431</v>
      </c>
      <c r="B405" t="s">
        <v>190</v>
      </c>
      <c r="C405" t="s">
        <v>17</v>
      </c>
      <c r="D405" s="1">
        <v>42369</v>
      </c>
      <c r="E405" s="2">
        <v>11683000000</v>
      </c>
      <c r="F405" s="2">
        <v>6201000000</v>
      </c>
      <c r="G405" s="2">
        <f>SUM(E405-F405)</f>
        <v>5482000000</v>
      </c>
      <c r="H405" s="23">
        <f>1-(F405/E405)</f>
        <v>0.46922879397415052</v>
      </c>
      <c r="I405" s="2">
        <v>551000000</v>
      </c>
      <c r="J405" t="s">
        <v>12</v>
      </c>
      <c r="K405" s="2">
        <v>1395000000</v>
      </c>
      <c r="L405" s="2">
        <f>SUM(I405:K405)</f>
        <v>1946000000</v>
      </c>
      <c r="M405" s="2">
        <f>G405-L405</f>
        <v>3536000000</v>
      </c>
      <c r="N405" s="22">
        <f>M405/E405</f>
        <v>0.30266198750320977</v>
      </c>
      <c r="O405" t="s">
        <v>42</v>
      </c>
      <c r="P405" t="s">
        <v>45</v>
      </c>
    </row>
    <row r="406" spans="1:16" x14ac:dyDescent="0.2">
      <c r="A406">
        <v>432</v>
      </c>
      <c r="B406" t="s">
        <v>191</v>
      </c>
      <c r="C406" t="s">
        <v>11</v>
      </c>
      <c r="D406" s="1">
        <v>41639</v>
      </c>
      <c r="E406" s="2">
        <v>37773000000</v>
      </c>
      <c r="F406" s="2">
        <v>20964000000</v>
      </c>
      <c r="G406" s="2">
        <f>SUM(E406-F406)</f>
        <v>16809000000</v>
      </c>
      <c r="H406" s="23">
        <f>1-(F406/E406)</f>
        <v>0.44500039710904615</v>
      </c>
      <c r="I406" s="2">
        <v>11349000000</v>
      </c>
      <c r="J406" t="s">
        <v>12</v>
      </c>
      <c r="K406" s="2">
        <v>1658000000</v>
      </c>
      <c r="L406" s="2">
        <f>SUM(I406:K406)</f>
        <v>13007000000</v>
      </c>
      <c r="M406" s="2">
        <f>G406-L406</f>
        <v>3802000000</v>
      </c>
      <c r="N406" s="22">
        <f>M406/E406</f>
        <v>0.10065390622931723</v>
      </c>
      <c r="O406" t="s">
        <v>13</v>
      </c>
      <c r="P406" t="s">
        <v>14</v>
      </c>
    </row>
    <row r="407" spans="1:16" x14ac:dyDescent="0.2">
      <c r="A407">
        <v>433</v>
      </c>
      <c r="B407" t="s">
        <v>191</v>
      </c>
      <c r="C407" t="s">
        <v>15</v>
      </c>
      <c r="D407" s="1">
        <v>42004</v>
      </c>
      <c r="E407" s="2">
        <v>40362000000</v>
      </c>
      <c r="F407" s="2">
        <v>22967000000</v>
      </c>
      <c r="G407" s="2">
        <f>SUM(E407-F407)</f>
        <v>17395000000</v>
      </c>
      <c r="H407" s="23">
        <f>1-(F407/E407)</f>
        <v>0.43097467915365939</v>
      </c>
      <c r="I407" s="2">
        <v>12702000000</v>
      </c>
      <c r="J407" t="s">
        <v>12</v>
      </c>
      <c r="K407" s="2">
        <v>1771000000</v>
      </c>
      <c r="L407" s="2">
        <f>SUM(I407:K407)</f>
        <v>14473000000</v>
      </c>
      <c r="M407" s="2">
        <f>G407-L407</f>
        <v>2922000000</v>
      </c>
      <c r="N407" s="22">
        <f>M407/E407</f>
        <v>7.2394826817303401E-2</v>
      </c>
      <c r="O407" t="s">
        <v>13</v>
      </c>
      <c r="P407" t="s">
        <v>14</v>
      </c>
    </row>
    <row r="408" spans="1:16" x14ac:dyDescent="0.2">
      <c r="A408">
        <v>434</v>
      </c>
      <c r="B408" t="s">
        <v>191</v>
      </c>
      <c r="C408" t="s">
        <v>16</v>
      </c>
      <c r="D408" s="1">
        <v>42369</v>
      </c>
      <c r="E408" s="2">
        <v>40704000000</v>
      </c>
      <c r="F408" s="2">
        <v>17096000000</v>
      </c>
      <c r="G408" s="2">
        <f>SUM(E408-F408)</f>
        <v>23608000000</v>
      </c>
      <c r="H408" s="23">
        <f>1-(F408/E408)</f>
        <v>0.57999213836477992</v>
      </c>
      <c r="I408" s="2">
        <v>13936000000</v>
      </c>
      <c r="J408" t="s">
        <v>12</v>
      </c>
      <c r="K408" s="2">
        <v>1835000000</v>
      </c>
      <c r="L408" s="2">
        <f>SUM(I408:K408)</f>
        <v>15771000000</v>
      </c>
      <c r="M408" s="2">
        <f>G408-L408</f>
        <v>7837000000</v>
      </c>
      <c r="N408" s="22">
        <f>M408/E408</f>
        <v>0.19253636006289307</v>
      </c>
      <c r="O408" t="s">
        <v>13</v>
      </c>
      <c r="P408" t="s">
        <v>14</v>
      </c>
    </row>
    <row r="409" spans="1:16" x14ac:dyDescent="0.2">
      <c r="A409">
        <v>435</v>
      </c>
      <c r="B409" t="s">
        <v>191</v>
      </c>
      <c r="C409" t="s">
        <v>17</v>
      </c>
      <c r="D409" s="1">
        <v>42735</v>
      </c>
      <c r="E409" s="2">
        <v>39639000000</v>
      </c>
      <c r="F409" s="2">
        <v>15940000000</v>
      </c>
      <c r="G409" s="2">
        <f>SUM(E409-F409)</f>
        <v>23699000000</v>
      </c>
      <c r="H409" s="23">
        <f>1-(F409/E409)</f>
        <v>0.59787078382401171</v>
      </c>
      <c r="I409" s="2">
        <v>14845000000</v>
      </c>
      <c r="J409" t="s">
        <v>12</v>
      </c>
      <c r="K409" s="2">
        <v>1902000000</v>
      </c>
      <c r="L409" s="2">
        <f>SUM(I409:K409)</f>
        <v>16747000000</v>
      </c>
      <c r="M409" s="2">
        <f>G409-L409</f>
        <v>6952000000</v>
      </c>
      <c r="N409" s="22">
        <f>M409/E409</f>
        <v>0.17538283004112112</v>
      </c>
      <c r="O409" t="s">
        <v>13</v>
      </c>
      <c r="P409" t="s">
        <v>14</v>
      </c>
    </row>
    <row r="410" spans="1:16" x14ac:dyDescent="0.2">
      <c r="A410">
        <v>436</v>
      </c>
      <c r="B410" t="s">
        <v>192</v>
      </c>
      <c r="C410" t="s">
        <v>11</v>
      </c>
      <c r="D410" s="1">
        <v>41639</v>
      </c>
      <c r="E410" s="2">
        <v>28998000000</v>
      </c>
      <c r="F410" s="2">
        <v>17642000000</v>
      </c>
      <c r="G410" s="2">
        <f>SUM(E410-F410)</f>
        <v>11356000000</v>
      </c>
      <c r="H410" s="23">
        <f>1-(F410/E410)</f>
        <v>0.39161321470446242</v>
      </c>
      <c r="I410" s="2">
        <v>6564000000</v>
      </c>
      <c r="J410" s="2">
        <v>2037000000</v>
      </c>
      <c r="K410" t="s">
        <v>12</v>
      </c>
      <c r="L410" s="2">
        <f>SUM(I410:K410)</f>
        <v>8601000000</v>
      </c>
      <c r="M410" s="2">
        <f>G410-L410</f>
        <v>2755000000</v>
      </c>
      <c r="N410" s="22">
        <f>M410/E410</f>
        <v>9.5006552176012143E-2</v>
      </c>
      <c r="O410" t="s">
        <v>59</v>
      </c>
      <c r="P410" t="s">
        <v>193</v>
      </c>
    </row>
    <row r="411" spans="1:16" x14ac:dyDescent="0.2">
      <c r="A411">
        <v>437</v>
      </c>
      <c r="B411" t="s">
        <v>192</v>
      </c>
      <c r="C411" t="s">
        <v>15</v>
      </c>
      <c r="D411" s="1">
        <v>42004</v>
      </c>
      <c r="E411" s="2">
        <v>28406000000</v>
      </c>
      <c r="F411" s="2">
        <v>17023000000</v>
      </c>
      <c r="G411" s="2">
        <f>SUM(E411-F411)</f>
        <v>11383000000</v>
      </c>
      <c r="H411" s="23">
        <f>1-(F411/E411)</f>
        <v>0.40072519890164049</v>
      </c>
      <c r="I411" s="2">
        <v>5536000000</v>
      </c>
      <c r="J411" s="2">
        <v>1958000000</v>
      </c>
      <c r="K411" t="s">
        <v>12</v>
      </c>
      <c r="L411" s="2">
        <f>SUM(I411:K411)</f>
        <v>7494000000</v>
      </c>
      <c r="M411" s="2">
        <f>G411-L411</f>
        <v>3889000000</v>
      </c>
      <c r="N411" s="22">
        <f>M411/E411</f>
        <v>0.13690769555727664</v>
      </c>
      <c r="O411" t="s">
        <v>59</v>
      </c>
      <c r="P411" t="s">
        <v>193</v>
      </c>
    </row>
    <row r="412" spans="1:16" x14ac:dyDescent="0.2">
      <c r="A412">
        <v>438</v>
      </c>
      <c r="B412" t="s">
        <v>192</v>
      </c>
      <c r="C412" t="s">
        <v>16</v>
      </c>
      <c r="D412" s="1">
        <v>42369</v>
      </c>
      <c r="E412" s="2">
        <v>25130000000</v>
      </c>
      <c r="F412" s="2">
        <v>15112000000</v>
      </c>
      <c r="G412" s="2">
        <f>SUM(E412-F412)</f>
        <v>10018000000</v>
      </c>
      <c r="H412" s="23">
        <f>1-(F412/E412)</f>
        <v>0.39864703541583768</v>
      </c>
      <c r="I412" s="2">
        <v>5074000000</v>
      </c>
      <c r="J412" s="2">
        <v>1898000000</v>
      </c>
      <c r="K412" t="s">
        <v>12</v>
      </c>
      <c r="L412" s="2">
        <f>SUM(I412:K412)</f>
        <v>6972000000</v>
      </c>
      <c r="M412" s="2">
        <f>G412-L412</f>
        <v>3046000000</v>
      </c>
      <c r="N412" s="22">
        <f>M412/E412</f>
        <v>0.12120970951054516</v>
      </c>
      <c r="O412" t="s">
        <v>59</v>
      </c>
      <c r="P412" t="s">
        <v>193</v>
      </c>
    </row>
    <row r="413" spans="1:16" x14ac:dyDescent="0.2">
      <c r="A413">
        <v>439</v>
      </c>
      <c r="B413" t="s">
        <v>192</v>
      </c>
      <c r="C413" t="s">
        <v>17</v>
      </c>
      <c r="D413" s="1">
        <v>42735</v>
      </c>
      <c r="E413" s="2">
        <v>24594000000</v>
      </c>
      <c r="F413" s="2">
        <v>14469000000</v>
      </c>
      <c r="G413" s="2">
        <f>SUM(E413-F413)</f>
        <v>10125000000</v>
      </c>
      <c r="H413" s="23">
        <f>1-(F413/E413)</f>
        <v>0.41168577701878506</v>
      </c>
      <c r="I413" s="2">
        <v>5005000000</v>
      </c>
      <c r="J413" s="2">
        <v>1641000000</v>
      </c>
      <c r="K413" t="s">
        <v>12</v>
      </c>
      <c r="L413" s="2">
        <f>SUM(I413:K413)</f>
        <v>6646000000</v>
      </c>
      <c r="M413" s="2">
        <f>G413-L413</f>
        <v>3479000000</v>
      </c>
      <c r="N413" s="22">
        <f>M413/E413</f>
        <v>0.14145726599983735</v>
      </c>
      <c r="O413" t="s">
        <v>59</v>
      </c>
      <c r="P413" t="s">
        <v>193</v>
      </c>
    </row>
    <row r="414" spans="1:16" x14ac:dyDescent="0.2">
      <c r="A414">
        <v>440</v>
      </c>
      <c r="B414" t="s">
        <v>194</v>
      </c>
      <c r="C414" t="s">
        <v>11</v>
      </c>
      <c r="D414" s="1">
        <v>41578</v>
      </c>
      <c r="E414" s="2">
        <v>37795400000</v>
      </c>
      <c r="F414" s="2">
        <v>25667300000</v>
      </c>
      <c r="G414" s="2">
        <f>SUM(E414-F414)</f>
        <v>12128100000</v>
      </c>
      <c r="H414" s="23">
        <f>1-(F414/E414)</f>
        <v>0.32088825624282324</v>
      </c>
      <c r="I414" s="2">
        <v>4426100000</v>
      </c>
      <c r="J414" s="2">
        <v>1477300000</v>
      </c>
      <c r="K414" t="s">
        <v>12</v>
      </c>
      <c r="L414" s="2">
        <f>SUM(I414:K414)</f>
        <v>5903400000</v>
      </c>
      <c r="M414" s="2">
        <f>G414-L414</f>
        <v>6224700000</v>
      </c>
      <c r="N414" s="22">
        <f>M414/E414</f>
        <v>0.16469464538012563</v>
      </c>
      <c r="O414" t="s">
        <v>13</v>
      </c>
      <c r="P414" t="s">
        <v>127</v>
      </c>
    </row>
    <row r="415" spans="1:16" x14ac:dyDescent="0.2">
      <c r="A415">
        <v>441</v>
      </c>
      <c r="B415" t="s">
        <v>194</v>
      </c>
      <c r="C415" t="s">
        <v>15</v>
      </c>
      <c r="D415" s="1">
        <v>41943</v>
      </c>
      <c r="E415" s="2">
        <v>36066900000</v>
      </c>
      <c r="F415" s="2">
        <v>24775800000</v>
      </c>
      <c r="G415" s="2">
        <f>SUM(E415-F415)</f>
        <v>11291100000</v>
      </c>
      <c r="H415" s="23">
        <f>1-(F415/E415)</f>
        <v>0.31305989702469572</v>
      </c>
      <c r="I415" s="2">
        <v>4377700000</v>
      </c>
      <c r="J415" s="2">
        <v>1452000000</v>
      </c>
      <c r="K415" t="s">
        <v>12</v>
      </c>
      <c r="L415" s="2">
        <f>SUM(I415:K415)</f>
        <v>5829700000</v>
      </c>
      <c r="M415" s="2">
        <f>G415-L415</f>
        <v>5461400000</v>
      </c>
      <c r="N415" s="22">
        <f>M415/E415</f>
        <v>0.15142415899342609</v>
      </c>
      <c r="O415" t="s">
        <v>13</v>
      </c>
      <c r="P415" t="s">
        <v>127</v>
      </c>
    </row>
    <row r="416" spans="1:16" x14ac:dyDescent="0.2">
      <c r="A416">
        <v>442</v>
      </c>
      <c r="B416" t="s">
        <v>194</v>
      </c>
      <c r="C416" t="s">
        <v>16</v>
      </c>
      <c r="D416" s="1">
        <v>42308</v>
      </c>
      <c r="E416" s="2">
        <v>28862800000</v>
      </c>
      <c r="F416" s="2">
        <v>20143200000</v>
      </c>
      <c r="G416" s="2">
        <f>SUM(E416-F416)</f>
        <v>8719600000</v>
      </c>
      <c r="H416" s="23">
        <f>1-(F416/E416)</f>
        <v>0.30210513186523835</v>
      </c>
      <c r="I416" s="2">
        <v>3834400000</v>
      </c>
      <c r="J416" s="2">
        <v>1425100000</v>
      </c>
      <c r="K416" t="s">
        <v>12</v>
      </c>
      <c r="L416" s="2">
        <f>SUM(I416:K416)</f>
        <v>5259500000</v>
      </c>
      <c r="M416" s="2">
        <f>G416-L416</f>
        <v>3460100000</v>
      </c>
      <c r="N416" s="22">
        <f>M416/E416</f>
        <v>0.11988095403079396</v>
      </c>
      <c r="O416" t="s">
        <v>13</v>
      </c>
      <c r="P416" t="s">
        <v>127</v>
      </c>
    </row>
    <row r="417" spans="1:16" x14ac:dyDescent="0.2">
      <c r="A417">
        <v>443</v>
      </c>
      <c r="B417" t="s">
        <v>194</v>
      </c>
      <c r="C417" t="s">
        <v>17</v>
      </c>
      <c r="D417" s="1">
        <v>42674</v>
      </c>
      <c r="E417" s="2">
        <v>26644000000</v>
      </c>
      <c r="F417" s="2">
        <v>18248900000</v>
      </c>
      <c r="G417" s="2">
        <f>SUM(E417-F417)</f>
        <v>8395100000</v>
      </c>
      <c r="H417" s="23">
        <f>1-(F417/E417)</f>
        <v>0.31508407146074158</v>
      </c>
      <c r="I417" s="2">
        <v>4018300000</v>
      </c>
      <c r="J417" s="2">
        <v>1389100000</v>
      </c>
      <c r="K417" t="s">
        <v>12</v>
      </c>
      <c r="L417" s="2">
        <f>SUM(I417:K417)</f>
        <v>5407400000</v>
      </c>
      <c r="M417" s="2">
        <f>G417-L417</f>
        <v>2987700000</v>
      </c>
      <c r="N417" s="22">
        <f>M417/E417</f>
        <v>0.11213406395436121</v>
      </c>
      <c r="O417" t="s">
        <v>13</v>
      </c>
      <c r="P417" t="s">
        <v>127</v>
      </c>
    </row>
    <row r="418" spans="1:16" x14ac:dyDescent="0.2">
      <c r="A418">
        <v>444</v>
      </c>
      <c r="B418" t="s">
        <v>195</v>
      </c>
      <c r="C418" t="s">
        <v>11</v>
      </c>
      <c r="D418" s="1">
        <v>41243</v>
      </c>
      <c r="E418" s="2">
        <v>8984000000</v>
      </c>
      <c r="F418" s="2">
        <v>845000000</v>
      </c>
      <c r="G418" s="2">
        <f>SUM(E418-F418)</f>
        <v>8139000000</v>
      </c>
      <c r="H418" s="23">
        <f>1-(F418/E418)</f>
        <v>0.90594390026714156</v>
      </c>
      <c r="I418" s="2">
        <v>3052000000</v>
      </c>
      <c r="J418" t="s">
        <v>12</v>
      </c>
      <c r="K418" s="2">
        <v>848000000</v>
      </c>
      <c r="L418" s="2">
        <f>SUM(I418:K418)</f>
        <v>3900000000</v>
      </c>
      <c r="M418" s="2">
        <f>G418-L418</f>
        <v>4239000000</v>
      </c>
      <c r="N418" s="22">
        <f>M418/E418</f>
        <v>0.47183882457702581</v>
      </c>
      <c r="O418" t="s">
        <v>47</v>
      </c>
      <c r="P418" t="s">
        <v>100</v>
      </c>
    </row>
    <row r="419" spans="1:16" x14ac:dyDescent="0.2">
      <c r="A419">
        <v>445</v>
      </c>
      <c r="B419" t="s">
        <v>195</v>
      </c>
      <c r="C419" t="s">
        <v>15</v>
      </c>
      <c r="D419" s="1">
        <v>41639</v>
      </c>
      <c r="E419" s="2">
        <v>9370000000</v>
      </c>
      <c r="F419" s="2">
        <v>698000000</v>
      </c>
      <c r="G419" s="2">
        <f>SUM(E419-F419)</f>
        <v>8672000000</v>
      </c>
      <c r="H419" s="23">
        <f>1-(F419/E419)</f>
        <v>0.92550693703308429</v>
      </c>
      <c r="I419" s="2">
        <v>3194000000</v>
      </c>
      <c r="J419" t="s">
        <v>12</v>
      </c>
      <c r="K419" s="2">
        <v>1086000000</v>
      </c>
      <c r="L419" s="2">
        <f>SUM(I419:K419)</f>
        <v>4280000000</v>
      </c>
      <c r="M419" s="2">
        <f>G419-L419</f>
        <v>4392000000</v>
      </c>
      <c r="N419" s="22">
        <f>M419/E419</f>
        <v>0.46872998932764143</v>
      </c>
      <c r="O419" t="s">
        <v>47</v>
      </c>
      <c r="P419" t="s">
        <v>100</v>
      </c>
    </row>
    <row r="420" spans="1:16" x14ac:dyDescent="0.2">
      <c r="A420">
        <v>446</v>
      </c>
      <c r="B420" t="s">
        <v>195</v>
      </c>
      <c r="C420" t="s">
        <v>16</v>
      </c>
      <c r="D420" s="1">
        <v>42004</v>
      </c>
      <c r="E420" s="2">
        <v>9611000000</v>
      </c>
      <c r="F420" s="2">
        <v>614000000</v>
      </c>
      <c r="G420" s="2">
        <f>SUM(E420-F420)</f>
        <v>8997000000</v>
      </c>
      <c r="H420" s="23">
        <f>1-(F420/E420)</f>
        <v>0.93611486837998126</v>
      </c>
      <c r="I420" s="2">
        <v>3340000000</v>
      </c>
      <c r="J420" t="s">
        <v>12</v>
      </c>
      <c r="K420" s="2">
        <v>1443000000</v>
      </c>
      <c r="L420" s="2">
        <f>SUM(I420:K420)</f>
        <v>4783000000</v>
      </c>
      <c r="M420" s="2">
        <f>G420-L420</f>
        <v>4214000000</v>
      </c>
      <c r="N420" s="22">
        <f>M420/E420</f>
        <v>0.43845593590677351</v>
      </c>
      <c r="O420" t="s">
        <v>47</v>
      </c>
      <c r="P420" t="s">
        <v>100</v>
      </c>
    </row>
    <row r="421" spans="1:16" x14ac:dyDescent="0.2">
      <c r="A421">
        <v>447</v>
      </c>
      <c r="B421" t="s">
        <v>195</v>
      </c>
      <c r="C421" t="s">
        <v>17</v>
      </c>
      <c r="D421" s="1">
        <v>42369</v>
      </c>
      <c r="E421" s="2">
        <v>10002000000</v>
      </c>
      <c r="F421" s="2">
        <v>623000000</v>
      </c>
      <c r="G421" s="2">
        <f>SUM(E421-F421)</f>
        <v>9379000000</v>
      </c>
      <c r="H421" s="23">
        <f>1-(F421/E421)</f>
        <v>0.9377124575084983</v>
      </c>
      <c r="I421" s="2">
        <v>3615000000</v>
      </c>
      <c r="J421" t="s">
        <v>12</v>
      </c>
      <c r="K421" s="2">
        <v>1512000000</v>
      </c>
      <c r="L421" s="2">
        <f>SUM(I421:K421)</f>
        <v>5127000000</v>
      </c>
      <c r="M421" s="2">
        <f>G421-L421</f>
        <v>4252000000</v>
      </c>
      <c r="N421" s="22">
        <f>M421/E421</f>
        <v>0.4251149770045991</v>
      </c>
      <c r="O421" t="s">
        <v>47</v>
      </c>
      <c r="P421" t="s">
        <v>100</v>
      </c>
    </row>
    <row r="422" spans="1:16" x14ac:dyDescent="0.2">
      <c r="A422">
        <v>448</v>
      </c>
      <c r="B422" t="s">
        <v>196</v>
      </c>
      <c r="C422" t="s">
        <v>11</v>
      </c>
      <c r="D422" s="1">
        <v>41306</v>
      </c>
      <c r="E422" s="2">
        <v>16022128000</v>
      </c>
      <c r="F422" s="2">
        <v>10936727000</v>
      </c>
      <c r="G422" s="2">
        <f>SUM(E422-F422)</f>
        <v>5085401000</v>
      </c>
      <c r="H422" s="23">
        <f>1-(F422/E422)</f>
        <v>0.31739860023587374</v>
      </c>
      <c r="I422" s="2">
        <v>3430125000</v>
      </c>
      <c r="J422" t="s">
        <v>12</v>
      </c>
      <c r="K422" t="s">
        <v>12</v>
      </c>
      <c r="L422" s="2">
        <f>SUM(I422:K422)</f>
        <v>3430125000</v>
      </c>
      <c r="M422" s="2">
        <f>G422-L422</f>
        <v>1655276000</v>
      </c>
      <c r="N422" s="22">
        <f>M422/E422</f>
        <v>0.10331186968422672</v>
      </c>
      <c r="O422" t="s">
        <v>19</v>
      </c>
      <c r="P422" t="s">
        <v>197</v>
      </c>
    </row>
    <row r="423" spans="1:16" x14ac:dyDescent="0.2">
      <c r="A423">
        <v>449</v>
      </c>
      <c r="B423" t="s">
        <v>196</v>
      </c>
      <c r="C423" t="s">
        <v>15</v>
      </c>
      <c r="D423" s="1">
        <v>41670</v>
      </c>
      <c r="E423" s="2">
        <v>17504167000</v>
      </c>
      <c r="F423" s="2">
        <v>12068425000</v>
      </c>
      <c r="G423" s="2">
        <f>SUM(E423-F423)</f>
        <v>5435742000</v>
      </c>
      <c r="H423" s="23">
        <f>1-(F423/E423)</f>
        <v>0.31053988458862392</v>
      </c>
      <c r="I423" s="2">
        <v>3699557000</v>
      </c>
      <c r="J423" t="s">
        <v>12</v>
      </c>
      <c r="K423" t="s">
        <v>12</v>
      </c>
      <c r="L423" s="2">
        <f>SUM(I423:K423)</f>
        <v>3699557000</v>
      </c>
      <c r="M423" s="2">
        <f>G423-L423</f>
        <v>1736185000</v>
      </c>
      <c r="N423" s="22">
        <f>M423/E423</f>
        <v>9.918695359796327E-2</v>
      </c>
      <c r="O423" t="s">
        <v>19</v>
      </c>
      <c r="P423" t="s">
        <v>197</v>
      </c>
    </row>
    <row r="424" spans="1:16" x14ac:dyDescent="0.2">
      <c r="A424">
        <v>450</v>
      </c>
      <c r="B424" t="s">
        <v>196</v>
      </c>
      <c r="C424" t="s">
        <v>16</v>
      </c>
      <c r="D424" s="1">
        <v>42034</v>
      </c>
      <c r="E424" s="2">
        <v>18909588000</v>
      </c>
      <c r="F424" s="2">
        <v>13107081000</v>
      </c>
      <c r="G424" s="2">
        <f>SUM(E424-F424)</f>
        <v>5802507000</v>
      </c>
      <c r="H424" s="23">
        <f>1-(F424/E424)</f>
        <v>0.30685528420820163</v>
      </c>
      <c r="I424" s="2">
        <v>4033414000</v>
      </c>
      <c r="J424" t="s">
        <v>12</v>
      </c>
      <c r="K424" t="s">
        <v>12</v>
      </c>
      <c r="L424" s="2">
        <f>SUM(I424:K424)</f>
        <v>4033414000</v>
      </c>
      <c r="M424" s="2">
        <f>G424-L424</f>
        <v>1769093000</v>
      </c>
      <c r="N424" s="22">
        <f>M424/E424</f>
        <v>9.3555343458567156E-2</v>
      </c>
      <c r="O424" t="s">
        <v>19</v>
      </c>
      <c r="P424" t="s">
        <v>197</v>
      </c>
    </row>
    <row r="425" spans="1:16" x14ac:dyDescent="0.2">
      <c r="A425">
        <v>451</v>
      </c>
      <c r="B425" t="s">
        <v>196</v>
      </c>
      <c r="C425" t="s">
        <v>17</v>
      </c>
      <c r="D425" s="1">
        <v>42398</v>
      </c>
      <c r="E425" s="2">
        <v>20368562000</v>
      </c>
      <c r="F425" s="2">
        <v>14062471000</v>
      </c>
      <c r="G425" s="2">
        <f>SUM(E425-F425)</f>
        <v>6306091000</v>
      </c>
      <c r="H425" s="23">
        <f>1-(F425/E425)</f>
        <v>0.30959922453043076</v>
      </c>
      <c r="I425" s="2">
        <v>4365797000</v>
      </c>
      <c r="J425" t="s">
        <v>12</v>
      </c>
      <c r="K425" t="s">
        <v>12</v>
      </c>
      <c r="L425" s="2">
        <f>SUM(I425:K425)</f>
        <v>4365797000</v>
      </c>
      <c r="M425" s="2">
        <f>G425-L425</f>
        <v>1940294000</v>
      </c>
      <c r="N425" s="22">
        <f>M425/E425</f>
        <v>9.5259252960518279E-2</v>
      </c>
      <c r="O425" t="s">
        <v>19</v>
      </c>
      <c r="P425" t="s">
        <v>197</v>
      </c>
    </row>
    <row r="426" spans="1:16" x14ac:dyDescent="0.2">
      <c r="A426">
        <v>452</v>
      </c>
      <c r="B426" t="s">
        <v>198</v>
      </c>
      <c r="C426" t="s">
        <v>11</v>
      </c>
      <c r="D426" s="1">
        <v>41274</v>
      </c>
      <c r="E426" s="2">
        <v>7383000000</v>
      </c>
      <c r="F426" s="2">
        <v>4365000000</v>
      </c>
      <c r="G426" s="2">
        <f>SUM(E426-F426)</f>
        <v>3018000000</v>
      </c>
      <c r="H426" s="23">
        <f>1-(F426/E426)</f>
        <v>0.40877691995123933</v>
      </c>
      <c r="I426" s="2">
        <v>1742000000</v>
      </c>
      <c r="J426" t="s">
        <v>12</v>
      </c>
      <c r="K426" s="2">
        <v>75000000</v>
      </c>
      <c r="L426" s="2">
        <f>SUM(I426:K426)</f>
        <v>1817000000</v>
      </c>
      <c r="M426" s="2">
        <f>G426-L426</f>
        <v>1201000000</v>
      </c>
      <c r="N426" s="22">
        <f>M426/E426</f>
        <v>0.16267100094812406</v>
      </c>
      <c r="O426" t="s">
        <v>25</v>
      </c>
      <c r="P426" t="s">
        <v>199</v>
      </c>
    </row>
    <row r="427" spans="1:16" x14ac:dyDescent="0.2">
      <c r="A427">
        <v>453</v>
      </c>
      <c r="B427" t="s">
        <v>198</v>
      </c>
      <c r="C427" t="s">
        <v>15</v>
      </c>
      <c r="D427" s="1">
        <v>41639</v>
      </c>
      <c r="E427" s="2">
        <v>7146000000</v>
      </c>
      <c r="F427" s="2">
        <v>4326000000</v>
      </c>
      <c r="G427" s="2">
        <f>SUM(E427-F427)</f>
        <v>2820000000</v>
      </c>
      <c r="H427" s="23">
        <f>1-(F427/E427)</f>
        <v>0.39462636439966414</v>
      </c>
      <c r="I427" s="2">
        <v>1740000000</v>
      </c>
      <c r="J427" t="s">
        <v>12</v>
      </c>
      <c r="K427" s="2">
        <v>79000000</v>
      </c>
      <c r="L427" s="2">
        <f>SUM(I427:K427)</f>
        <v>1819000000</v>
      </c>
      <c r="M427" s="2">
        <f>G427-L427</f>
        <v>1001000000</v>
      </c>
      <c r="N427" s="22">
        <f>M427/E427</f>
        <v>0.14007836551917158</v>
      </c>
      <c r="O427" t="s">
        <v>25</v>
      </c>
      <c r="P427" t="s">
        <v>199</v>
      </c>
    </row>
    <row r="428" spans="1:16" x14ac:dyDescent="0.2">
      <c r="A428">
        <v>454</v>
      </c>
      <c r="B428" t="s">
        <v>198</v>
      </c>
      <c r="C428" t="s">
        <v>16</v>
      </c>
      <c r="D428" s="1">
        <v>42004</v>
      </c>
      <c r="E428" s="2">
        <v>7435000000</v>
      </c>
      <c r="F428" s="2">
        <v>4637000000</v>
      </c>
      <c r="G428" s="2">
        <f>SUM(E428-F428)</f>
        <v>2798000000</v>
      </c>
      <c r="H428" s="23">
        <f>1-(F428/E428)</f>
        <v>0.37632817753866843</v>
      </c>
      <c r="I428" s="2">
        <v>1721000000</v>
      </c>
      <c r="J428" t="s">
        <v>12</v>
      </c>
      <c r="K428" s="2">
        <v>94000000</v>
      </c>
      <c r="L428" s="2">
        <f>SUM(I428:K428)</f>
        <v>1815000000</v>
      </c>
      <c r="M428" s="2">
        <f>G428-L428</f>
        <v>983000000</v>
      </c>
      <c r="N428" s="22">
        <f>M428/E428</f>
        <v>0.13221250840618695</v>
      </c>
      <c r="O428" t="s">
        <v>25</v>
      </c>
      <c r="P428" t="s">
        <v>199</v>
      </c>
    </row>
    <row r="429" spans="1:16" x14ac:dyDescent="0.2">
      <c r="A429">
        <v>455</v>
      </c>
      <c r="B429" t="s">
        <v>198</v>
      </c>
      <c r="C429" t="s">
        <v>17</v>
      </c>
      <c r="D429" s="1">
        <v>42369</v>
      </c>
      <c r="E429" s="2">
        <v>7493000000</v>
      </c>
      <c r="F429" s="2">
        <v>4657000000</v>
      </c>
      <c r="G429" s="2">
        <f>SUM(E429-F429)</f>
        <v>2836000000</v>
      </c>
      <c r="H429" s="23">
        <f>1-(F429/E429)</f>
        <v>0.37848658748164954</v>
      </c>
      <c r="I429" s="2">
        <v>1356000000</v>
      </c>
      <c r="J429" t="s">
        <v>12</v>
      </c>
      <c r="K429" s="2">
        <v>81000000</v>
      </c>
      <c r="L429" s="2">
        <f>SUM(I429:K429)</f>
        <v>1437000000</v>
      </c>
      <c r="M429" s="2">
        <f>G429-L429</f>
        <v>1399000000</v>
      </c>
      <c r="N429" s="22">
        <f>M429/E429</f>
        <v>0.18670759375417056</v>
      </c>
      <c r="O429" t="s">
        <v>25</v>
      </c>
      <c r="P429" t="s">
        <v>199</v>
      </c>
    </row>
    <row r="430" spans="1:16" x14ac:dyDescent="0.2">
      <c r="A430">
        <v>456</v>
      </c>
      <c r="B430" t="s">
        <v>200</v>
      </c>
      <c r="C430" t="s">
        <v>11</v>
      </c>
      <c r="D430" s="1">
        <v>41547</v>
      </c>
      <c r="E430" s="2">
        <v>6259300000</v>
      </c>
      <c r="F430" s="2">
        <v>4853500000</v>
      </c>
      <c r="G430" s="2">
        <f>SUM(E430-F430)</f>
        <v>1405800000</v>
      </c>
      <c r="H430" s="23">
        <f>1-(F430/E430)</f>
        <v>0.22459380441902455</v>
      </c>
      <c r="I430" s="2">
        <v>649900000</v>
      </c>
      <c r="J430" t="s">
        <v>12</v>
      </c>
      <c r="K430" t="s">
        <v>12</v>
      </c>
      <c r="L430" s="2">
        <f>SUM(I430:K430)</f>
        <v>649900000</v>
      </c>
      <c r="M430" s="2">
        <f>G430-L430</f>
        <v>755900000</v>
      </c>
      <c r="N430" s="22">
        <f>M430/E430</f>
        <v>0.12076430271755628</v>
      </c>
      <c r="O430" t="s">
        <v>19</v>
      </c>
      <c r="P430" t="s">
        <v>201</v>
      </c>
    </row>
    <row r="431" spans="1:16" x14ac:dyDescent="0.2">
      <c r="A431">
        <v>457</v>
      </c>
      <c r="B431" t="s">
        <v>200</v>
      </c>
      <c r="C431" t="s">
        <v>15</v>
      </c>
      <c r="D431" s="1">
        <v>41912</v>
      </c>
      <c r="E431" s="2">
        <v>8024900000</v>
      </c>
      <c r="F431" s="2">
        <v>6268600000</v>
      </c>
      <c r="G431" s="2">
        <f>SUM(E431-F431)</f>
        <v>1756300000</v>
      </c>
      <c r="H431" s="23">
        <f>1-(F431/E431)</f>
        <v>0.21885630973594683</v>
      </c>
      <c r="I431" s="2">
        <v>826900000</v>
      </c>
      <c r="J431" t="s">
        <v>12</v>
      </c>
      <c r="K431" t="s">
        <v>12</v>
      </c>
      <c r="L431" s="2">
        <f>SUM(I431:K431)</f>
        <v>826900000</v>
      </c>
      <c r="M431" s="2">
        <f>G431-L431</f>
        <v>929400000</v>
      </c>
      <c r="N431" s="22">
        <f>M431/E431</f>
        <v>0.11581452728382909</v>
      </c>
      <c r="O431" t="s">
        <v>19</v>
      </c>
      <c r="P431" t="s">
        <v>201</v>
      </c>
    </row>
    <row r="432" spans="1:16" x14ac:dyDescent="0.2">
      <c r="A432">
        <v>458</v>
      </c>
      <c r="B432" t="s">
        <v>200</v>
      </c>
      <c r="C432" t="s">
        <v>16</v>
      </c>
      <c r="D432" s="1">
        <v>42277</v>
      </c>
      <c r="E432" s="2">
        <v>10824000000</v>
      </c>
      <c r="F432" s="2">
        <v>8535700000</v>
      </c>
      <c r="G432" s="2">
        <f>SUM(E432-F432)</f>
        <v>2288300000</v>
      </c>
      <c r="H432" s="23">
        <f>1-(F432/E432)</f>
        <v>0.211409830007391</v>
      </c>
      <c r="I432" s="2">
        <v>1003000000</v>
      </c>
      <c r="J432" t="s">
        <v>12</v>
      </c>
      <c r="K432" t="s">
        <v>12</v>
      </c>
      <c r="L432" s="2">
        <f>SUM(I432:K432)</f>
        <v>1003000000</v>
      </c>
      <c r="M432" s="2">
        <f>G432-L432</f>
        <v>1285300000</v>
      </c>
      <c r="N432" s="22">
        <f>M432/E432</f>
        <v>0.11874538063562454</v>
      </c>
      <c r="O432" t="s">
        <v>19</v>
      </c>
      <c r="P432" t="s">
        <v>201</v>
      </c>
    </row>
    <row r="433" spans="1:16" x14ac:dyDescent="0.2">
      <c r="A433">
        <v>459</v>
      </c>
      <c r="B433" t="s">
        <v>200</v>
      </c>
      <c r="C433" t="s">
        <v>17</v>
      </c>
      <c r="D433" s="1">
        <v>42643</v>
      </c>
      <c r="E433" s="2">
        <v>12157400000</v>
      </c>
      <c r="F433" s="2">
        <v>9502600000</v>
      </c>
      <c r="G433" s="2">
        <f>SUM(E433-F433)</f>
        <v>2654800000</v>
      </c>
      <c r="H433" s="23">
        <f>1-(F433/E433)</f>
        <v>0.21836905917383653</v>
      </c>
      <c r="I433" s="2">
        <v>1100300000</v>
      </c>
      <c r="J433" t="s">
        <v>12</v>
      </c>
      <c r="K433" t="s">
        <v>12</v>
      </c>
      <c r="L433" s="2">
        <f>SUM(I433:K433)</f>
        <v>1100300000</v>
      </c>
      <c r="M433" s="2">
        <f>G433-L433</f>
        <v>1554500000</v>
      </c>
      <c r="N433" s="22">
        <f>M433/E433</f>
        <v>0.12786451050389064</v>
      </c>
      <c r="O433" t="s">
        <v>19</v>
      </c>
      <c r="P433" t="s">
        <v>201</v>
      </c>
    </row>
    <row r="434" spans="1:16" x14ac:dyDescent="0.2">
      <c r="A434">
        <v>460</v>
      </c>
      <c r="B434" t="s">
        <v>202</v>
      </c>
      <c r="C434" t="s">
        <v>11</v>
      </c>
      <c r="D434" s="1">
        <v>41274</v>
      </c>
      <c r="E434" s="2">
        <v>18260400000</v>
      </c>
      <c r="F434" s="2">
        <v>8846100000</v>
      </c>
      <c r="G434" s="2">
        <f>SUM(E434-F434)</f>
        <v>9414300000</v>
      </c>
      <c r="H434" s="23">
        <f>1-(F434/E434)</f>
        <v>0.51555825721232829</v>
      </c>
      <c r="I434" s="2">
        <v>5181200000</v>
      </c>
      <c r="J434" s="2">
        <v>1137900000</v>
      </c>
      <c r="K434" t="s">
        <v>12</v>
      </c>
      <c r="L434" s="2">
        <f>SUM(I434:K434)</f>
        <v>6319100000</v>
      </c>
      <c r="M434" s="2">
        <f>G434-L434</f>
        <v>3095200000</v>
      </c>
      <c r="N434" s="22">
        <f>M434/E434</f>
        <v>0.1695034062780662</v>
      </c>
      <c r="O434" t="s">
        <v>13</v>
      </c>
      <c r="P434" t="s">
        <v>164</v>
      </c>
    </row>
    <row r="435" spans="1:16" x14ac:dyDescent="0.2">
      <c r="A435">
        <v>461</v>
      </c>
      <c r="B435" t="s">
        <v>202</v>
      </c>
      <c r="C435" t="s">
        <v>15</v>
      </c>
      <c r="D435" s="1">
        <v>41639</v>
      </c>
      <c r="E435" s="2">
        <v>18283100000</v>
      </c>
      <c r="F435" s="2">
        <v>8941100000</v>
      </c>
      <c r="G435" s="2">
        <f>SUM(E435-F435)</f>
        <v>9342000000</v>
      </c>
      <c r="H435" s="23">
        <f>1-(F435/E435)</f>
        <v>0.5109636768381729</v>
      </c>
      <c r="I435" s="2">
        <v>5117100000</v>
      </c>
      <c r="J435" s="2">
        <v>1104400000</v>
      </c>
      <c r="K435" t="s">
        <v>12</v>
      </c>
      <c r="L435" s="2">
        <f>SUM(I435:K435)</f>
        <v>6221500000</v>
      </c>
      <c r="M435" s="2">
        <f>G435-L435</f>
        <v>3120500000</v>
      </c>
      <c r="N435" s="22">
        <f>M435/E435</f>
        <v>0.17067674519091403</v>
      </c>
      <c r="O435" t="s">
        <v>13</v>
      </c>
      <c r="P435" t="s">
        <v>164</v>
      </c>
    </row>
    <row r="436" spans="1:16" x14ac:dyDescent="0.2">
      <c r="A436">
        <v>462</v>
      </c>
      <c r="B436" t="s">
        <v>202</v>
      </c>
      <c r="C436" t="s">
        <v>16</v>
      </c>
      <c r="D436" s="1">
        <v>42004</v>
      </c>
      <c r="E436" s="2">
        <v>19154000000</v>
      </c>
      <c r="F436" s="2">
        <v>9261400000</v>
      </c>
      <c r="G436" s="2">
        <f>SUM(E436-F436)</f>
        <v>9892600000</v>
      </c>
      <c r="H436" s="23">
        <f>1-(F436/E436)</f>
        <v>0.51647697608854548</v>
      </c>
      <c r="I436" s="2">
        <v>5389000000</v>
      </c>
      <c r="J436" s="2">
        <v>1157000000</v>
      </c>
      <c r="K436" t="s">
        <v>12</v>
      </c>
      <c r="L436" s="2">
        <f>SUM(I436:K436)</f>
        <v>6546000000</v>
      </c>
      <c r="M436" s="2">
        <f>G436-L436</f>
        <v>3346600000</v>
      </c>
      <c r="N436" s="22">
        <f>M436/E436</f>
        <v>0.17472068497441787</v>
      </c>
      <c r="O436" t="s">
        <v>13</v>
      </c>
      <c r="P436" t="s">
        <v>164</v>
      </c>
    </row>
    <row r="437" spans="1:16" x14ac:dyDescent="0.2">
      <c r="A437">
        <v>463</v>
      </c>
      <c r="B437" t="s">
        <v>202</v>
      </c>
      <c r="C437" t="s">
        <v>17</v>
      </c>
      <c r="D437" s="1">
        <v>42369</v>
      </c>
      <c r="E437" s="2">
        <v>20563100000</v>
      </c>
      <c r="F437" s="2">
        <v>9800600000</v>
      </c>
      <c r="G437" s="2">
        <f>SUM(E437-F437)</f>
        <v>10762500000</v>
      </c>
      <c r="H437" s="23">
        <f>1-(F437/E437)</f>
        <v>0.52338898317860627</v>
      </c>
      <c r="I437" s="2">
        <v>6054300000</v>
      </c>
      <c r="J437" s="2">
        <v>1239100000</v>
      </c>
      <c r="K437" t="s">
        <v>12</v>
      </c>
      <c r="L437" s="2">
        <f>SUM(I437:K437)</f>
        <v>7293400000</v>
      </c>
      <c r="M437" s="2">
        <f>G437-L437</f>
        <v>3469100000</v>
      </c>
      <c r="N437" s="22">
        <f>M437/E437</f>
        <v>0.16870510769290623</v>
      </c>
      <c r="O437" t="s">
        <v>13</v>
      </c>
      <c r="P437" t="s">
        <v>164</v>
      </c>
    </row>
    <row r="438" spans="1:16" x14ac:dyDescent="0.2">
      <c r="A438">
        <v>464</v>
      </c>
      <c r="B438" t="s">
        <v>203</v>
      </c>
      <c r="C438" t="s">
        <v>11</v>
      </c>
      <c r="D438" s="1">
        <v>41545</v>
      </c>
      <c r="E438" s="2">
        <v>45041000000</v>
      </c>
      <c r="F438" s="2">
        <v>25034000000</v>
      </c>
      <c r="G438" s="2">
        <f>SUM(E438-F438)</f>
        <v>20007000000</v>
      </c>
      <c r="H438" s="23">
        <f>1-(F438/E438)</f>
        <v>0.4441952887369286</v>
      </c>
      <c r="I438" s="2">
        <v>8365000000</v>
      </c>
      <c r="J438" t="s">
        <v>12</v>
      </c>
      <c r="K438" s="2">
        <v>2192000000</v>
      </c>
      <c r="L438" s="2">
        <f>SUM(I438:K438)</f>
        <v>10557000000</v>
      </c>
      <c r="M438" s="2">
        <f>G438-L438</f>
        <v>9450000000</v>
      </c>
      <c r="N438" s="22">
        <f>M438/E438</f>
        <v>0.20980884083390688</v>
      </c>
      <c r="O438" t="s">
        <v>19</v>
      </c>
      <c r="P438" t="s">
        <v>204</v>
      </c>
    </row>
    <row r="439" spans="1:16" x14ac:dyDescent="0.2">
      <c r="A439">
        <v>465</v>
      </c>
      <c r="B439" t="s">
        <v>203</v>
      </c>
      <c r="C439" t="s">
        <v>15</v>
      </c>
      <c r="D439" s="1">
        <v>41909</v>
      </c>
      <c r="E439" s="2">
        <v>48813000000</v>
      </c>
      <c r="F439" s="2">
        <v>26420000000</v>
      </c>
      <c r="G439" s="2">
        <f>SUM(E439-F439)</f>
        <v>22393000000</v>
      </c>
      <c r="H439" s="23">
        <f>1-(F439/E439)</f>
        <v>0.45875074263003712</v>
      </c>
      <c r="I439" s="2">
        <v>8565000000</v>
      </c>
      <c r="J439" t="s">
        <v>12</v>
      </c>
      <c r="K439" s="2">
        <v>2288000000</v>
      </c>
      <c r="L439" s="2">
        <f>SUM(I439:K439)</f>
        <v>10853000000</v>
      </c>
      <c r="M439" s="2">
        <f>G439-L439</f>
        <v>11540000000</v>
      </c>
      <c r="N439" s="22">
        <f>M439/E439</f>
        <v>0.23641243111466209</v>
      </c>
      <c r="O439" t="s">
        <v>19</v>
      </c>
      <c r="P439" t="s">
        <v>204</v>
      </c>
    </row>
    <row r="440" spans="1:16" x14ac:dyDescent="0.2">
      <c r="A440">
        <v>466</v>
      </c>
      <c r="B440" t="s">
        <v>203</v>
      </c>
      <c r="C440" t="s">
        <v>16</v>
      </c>
      <c r="D440" s="1">
        <v>42280</v>
      </c>
      <c r="E440" s="2">
        <v>52465000000</v>
      </c>
      <c r="F440" s="2">
        <v>28364000000</v>
      </c>
      <c r="G440" s="2">
        <f>SUM(E440-F440)</f>
        <v>24101000000</v>
      </c>
      <c r="H440" s="23">
        <f>1-(F440/E440)</f>
        <v>0.4593729152768512</v>
      </c>
      <c r="I440" s="2">
        <v>8523000000</v>
      </c>
      <c r="J440" t="s">
        <v>12</v>
      </c>
      <c r="K440" s="2">
        <v>2354000000</v>
      </c>
      <c r="L440" s="2">
        <f>SUM(I440:K440)</f>
        <v>10877000000</v>
      </c>
      <c r="M440" s="2">
        <f>G440-L440</f>
        <v>13224000000</v>
      </c>
      <c r="N440" s="22">
        <f>M440/E440</f>
        <v>0.25205375011912706</v>
      </c>
      <c r="O440" t="s">
        <v>19</v>
      </c>
      <c r="P440" t="s">
        <v>204</v>
      </c>
    </row>
    <row r="441" spans="1:16" x14ac:dyDescent="0.2">
      <c r="A441">
        <v>467</v>
      </c>
      <c r="B441" t="s">
        <v>203</v>
      </c>
      <c r="C441" t="s">
        <v>17</v>
      </c>
      <c r="D441" s="1">
        <v>42644</v>
      </c>
      <c r="E441" s="2">
        <v>55632000000</v>
      </c>
      <c r="F441" s="2">
        <v>29993000000</v>
      </c>
      <c r="G441" s="2">
        <f>SUM(E441-F441)</f>
        <v>25639000000</v>
      </c>
      <c r="H441" s="23">
        <f>1-(F441/E441)</f>
        <v>0.46086784584411844</v>
      </c>
      <c r="I441" s="2">
        <v>8754000000</v>
      </c>
      <c r="J441" t="s">
        <v>12</v>
      </c>
      <c r="K441" s="2">
        <v>2527000000</v>
      </c>
      <c r="L441" s="2">
        <f>SUM(I441:K441)</f>
        <v>11281000000</v>
      </c>
      <c r="M441" s="2">
        <f>G441-L441</f>
        <v>14358000000</v>
      </c>
      <c r="N441" s="22">
        <f>M441/E441</f>
        <v>0.25808886971527178</v>
      </c>
      <c r="O441" t="s">
        <v>19</v>
      </c>
      <c r="P441" t="s">
        <v>204</v>
      </c>
    </row>
    <row r="442" spans="1:16" x14ac:dyDescent="0.2">
      <c r="A442">
        <v>468</v>
      </c>
      <c r="B442" t="s">
        <v>205</v>
      </c>
      <c r="C442" t="s">
        <v>11</v>
      </c>
      <c r="D442" s="1">
        <v>41639</v>
      </c>
      <c r="E442" s="2">
        <v>5535000000</v>
      </c>
      <c r="F442" s="2">
        <v>1689000000</v>
      </c>
      <c r="G442" s="2">
        <f>SUM(E442-F442)</f>
        <v>3846000000</v>
      </c>
      <c r="H442" s="23">
        <f>1-(F442/E442)</f>
        <v>0.69485094850948514</v>
      </c>
      <c r="I442" s="2">
        <v>1598000000</v>
      </c>
      <c r="J442" t="s">
        <v>12</v>
      </c>
      <c r="K442" s="2">
        <v>276000000</v>
      </c>
      <c r="L442" s="2">
        <f>SUM(I442:K442)</f>
        <v>1874000000</v>
      </c>
      <c r="M442" s="2">
        <f>G442-L442</f>
        <v>1972000000</v>
      </c>
      <c r="N442" s="22">
        <f>M442/E442</f>
        <v>0.35627822944896115</v>
      </c>
      <c r="O442" t="s">
        <v>19</v>
      </c>
      <c r="P442" t="s">
        <v>148</v>
      </c>
    </row>
    <row r="443" spans="1:16" x14ac:dyDescent="0.2">
      <c r="A443">
        <v>469</v>
      </c>
      <c r="B443" t="s">
        <v>205</v>
      </c>
      <c r="C443" t="s">
        <v>15</v>
      </c>
      <c r="D443" s="1">
        <v>42004</v>
      </c>
      <c r="E443" s="2">
        <v>6265000000</v>
      </c>
      <c r="F443" s="2">
        <v>2124000000</v>
      </c>
      <c r="G443" s="2">
        <f>SUM(E443-F443)</f>
        <v>4141000000</v>
      </c>
      <c r="H443" s="23">
        <f>1-(F443/E443)</f>
        <v>0.66097366320830009</v>
      </c>
      <c r="I443" s="2">
        <v>1692000000</v>
      </c>
      <c r="J443" t="s">
        <v>12</v>
      </c>
      <c r="K443" s="2">
        <v>329000000</v>
      </c>
      <c r="L443" s="2">
        <f>SUM(I443:K443)</f>
        <v>2021000000</v>
      </c>
      <c r="M443" s="2">
        <f>G443-L443</f>
        <v>2120000000</v>
      </c>
      <c r="N443" s="22">
        <f>M443/E443</f>
        <v>0.33838786911412611</v>
      </c>
      <c r="O443" t="s">
        <v>19</v>
      </c>
      <c r="P443" t="s">
        <v>148</v>
      </c>
    </row>
    <row r="444" spans="1:16" x14ac:dyDescent="0.2">
      <c r="A444">
        <v>470</v>
      </c>
      <c r="B444" t="s">
        <v>205</v>
      </c>
      <c r="C444" t="s">
        <v>16</v>
      </c>
      <c r="D444" s="1">
        <v>42369</v>
      </c>
      <c r="E444" s="2">
        <v>6394000000</v>
      </c>
      <c r="F444" s="2">
        <v>2343000000</v>
      </c>
      <c r="G444" s="2">
        <f>SUM(E444-F444)</f>
        <v>4051000000</v>
      </c>
      <c r="H444" s="23">
        <f>1-(F444/E444)</f>
        <v>0.633562715045355</v>
      </c>
      <c r="I444" s="2">
        <v>1669000000</v>
      </c>
      <c r="J444" t="s">
        <v>12</v>
      </c>
      <c r="K444" s="2">
        <v>330000000</v>
      </c>
      <c r="L444" s="2">
        <f>SUM(I444:K444)</f>
        <v>1999000000</v>
      </c>
      <c r="M444" s="2">
        <f>G444-L444</f>
        <v>2052000000</v>
      </c>
      <c r="N444" s="22">
        <f>M444/E444</f>
        <v>0.32092586800125117</v>
      </c>
      <c r="O444" t="s">
        <v>19</v>
      </c>
      <c r="P444" t="s">
        <v>148</v>
      </c>
    </row>
    <row r="445" spans="1:16" x14ac:dyDescent="0.2">
      <c r="A445">
        <v>471</v>
      </c>
      <c r="B445" t="s">
        <v>205</v>
      </c>
      <c r="C445" t="s">
        <v>17</v>
      </c>
      <c r="D445" s="1">
        <v>42735</v>
      </c>
      <c r="E445" s="2">
        <v>6497000000</v>
      </c>
      <c r="F445" s="2">
        <v>2432000000</v>
      </c>
      <c r="G445" s="2">
        <f>SUM(E445-F445)</f>
        <v>4065000000</v>
      </c>
      <c r="H445" s="23">
        <f>1-(F445/E445)</f>
        <v>0.6256733877174081</v>
      </c>
      <c r="I445" s="2">
        <v>1690000000</v>
      </c>
      <c r="J445" t="s">
        <v>12</v>
      </c>
      <c r="K445" s="2">
        <v>322000000</v>
      </c>
      <c r="L445" s="2">
        <f>SUM(I445:K445)</f>
        <v>2012000000</v>
      </c>
      <c r="M445" s="2">
        <f>G445-L445</f>
        <v>2053000000</v>
      </c>
      <c r="N445" s="22">
        <f>M445/E445</f>
        <v>0.3159919963059874</v>
      </c>
      <c r="O445" t="s">
        <v>19</v>
      </c>
      <c r="P445" t="s">
        <v>148</v>
      </c>
    </row>
    <row r="446" spans="1:16" x14ac:dyDescent="0.2">
      <c r="A446">
        <v>472</v>
      </c>
      <c r="B446" t="s">
        <v>206</v>
      </c>
      <c r="C446" t="s">
        <v>11</v>
      </c>
      <c r="D446" s="1">
        <v>41639</v>
      </c>
      <c r="E446" s="2">
        <v>5535000000</v>
      </c>
      <c r="F446" s="2">
        <v>1689000000</v>
      </c>
      <c r="G446" s="2">
        <f>SUM(E446-F446)</f>
        <v>3846000000</v>
      </c>
      <c r="H446" s="23">
        <f>1-(F446/E446)</f>
        <v>0.69485094850948514</v>
      </c>
      <c r="I446" s="2">
        <v>1598000000</v>
      </c>
      <c r="J446" t="s">
        <v>12</v>
      </c>
      <c r="K446" s="2">
        <v>276000000</v>
      </c>
      <c r="L446" s="2">
        <f>SUM(I446:K446)</f>
        <v>1874000000</v>
      </c>
      <c r="M446" s="2">
        <f>G446-L446</f>
        <v>1972000000</v>
      </c>
      <c r="N446" s="22">
        <f>M446/E446</f>
        <v>0.35627822944896115</v>
      </c>
      <c r="O446" t="s">
        <v>19</v>
      </c>
      <c r="P446" t="s">
        <v>148</v>
      </c>
    </row>
    <row r="447" spans="1:16" x14ac:dyDescent="0.2">
      <c r="A447">
        <v>473</v>
      </c>
      <c r="B447" t="s">
        <v>206</v>
      </c>
      <c r="C447" t="s">
        <v>15</v>
      </c>
      <c r="D447" s="1">
        <v>42004</v>
      </c>
      <c r="E447" s="2">
        <v>6265000000</v>
      </c>
      <c r="F447" s="2">
        <v>2124000000</v>
      </c>
      <c r="G447" s="2">
        <f>SUM(E447-F447)</f>
        <v>4141000000</v>
      </c>
      <c r="H447" s="23">
        <f>1-(F447/E447)</f>
        <v>0.66097366320830009</v>
      </c>
      <c r="I447" s="2">
        <v>1692000000</v>
      </c>
      <c r="J447" t="s">
        <v>12</v>
      </c>
      <c r="K447" s="2">
        <v>329000000</v>
      </c>
      <c r="L447" s="2">
        <f>SUM(I447:K447)</f>
        <v>2021000000</v>
      </c>
      <c r="M447" s="2">
        <f>G447-L447</f>
        <v>2120000000</v>
      </c>
      <c r="N447" s="22">
        <f>M447/E447</f>
        <v>0.33838786911412611</v>
      </c>
      <c r="O447" t="s">
        <v>19</v>
      </c>
      <c r="P447" t="s">
        <v>148</v>
      </c>
    </row>
    <row r="448" spans="1:16" x14ac:dyDescent="0.2">
      <c r="A448">
        <v>474</v>
      </c>
      <c r="B448" t="s">
        <v>206</v>
      </c>
      <c r="C448" t="s">
        <v>16</v>
      </c>
      <c r="D448" s="1">
        <v>42369</v>
      </c>
      <c r="E448" s="2">
        <v>6394000000</v>
      </c>
      <c r="F448" s="2">
        <v>2343000000</v>
      </c>
      <c r="G448" s="2">
        <f>SUM(E448-F448)</f>
        <v>4051000000</v>
      </c>
      <c r="H448" s="23">
        <f>1-(F448/E448)</f>
        <v>0.633562715045355</v>
      </c>
      <c r="I448" s="2">
        <v>1669000000</v>
      </c>
      <c r="J448" t="s">
        <v>12</v>
      </c>
      <c r="K448" s="2">
        <v>330000000</v>
      </c>
      <c r="L448" s="2">
        <f>SUM(I448:K448)</f>
        <v>1999000000</v>
      </c>
      <c r="M448" s="2">
        <f>G448-L448</f>
        <v>2052000000</v>
      </c>
      <c r="N448" s="22">
        <f>M448/E448</f>
        <v>0.32092586800125117</v>
      </c>
      <c r="O448" t="s">
        <v>19</v>
      </c>
      <c r="P448" t="s">
        <v>148</v>
      </c>
    </row>
    <row r="449" spans="1:16" x14ac:dyDescent="0.2">
      <c r="A449">
        <v>475</v>
      </c>
      <c r="B449" t="s">
        <v>206</v>
      </c>
      <c r="C449" t="s">
        <v>17</v>
      </c>
      <c r="D449" s="1">
        <v>42735</v>
      </c>
      <c r="E449" s="2">
        <v>6497000000</v>
      </c>
      <c r="F449" s="2">
        <v>2432000000</v>
      </c>
      <c r="G449" s="2">
        <f>SUM(E449-F449)</f>
        <v>4065000000</v>
      </c>
      <c r="H449" s="23">
        <f>1-(F449/E449)</f>
        <v>0.6256733877174081</v>
      </c>
      <c r="I449" s="2">
        <v>1690000000</v>
      </c>
      <c r="J449" t="s">
        <v>12</v>
      </c>
      <c r="K449" s="2">
        <v>322000000</v>
      </c>
      <c r="L449" s="2">
        <f>SUM(I449:K449)</f>
        <v>2012000000</v>
      </c>
      <c r="M449" s="2">
        <f>G449-L449</f>
        <v>2053000000</v>
      </c>
      <c r="N449" s="22">
        <f>M449/E449</f>
        <v>0.3159919963059874</v>
      </c>
      <c r="O449" t="s">
        <v>19</v>
      </c>
      <c r="P449" t="s">
        <v>148</v>
      </c>
    </row>
    <row r="450" spans="1:16" x14ac:dyDescent="0.2">
      <c r="A450">
        <v>476</v>
      </c>
      <c r="B450" t="s">
        <v>207</v>
      </c>
      <c r="C450" t="s">
        <v>11</v>
      </c>
      <c r="D450" s="1">
        <v>41639</v>
      </c>
      <c r="E450" s="2">
        <v>15051000000</v>
      </c>
      <c r="F450" s="2">
        <v>12274000000</v>
      </c>
      <c r="G450" s="2">
        <f>SUM(E450-F450)</f>
        <v>2777000000</v>
      </c>
      <c r="H450" s="23">
        <f>1-(F450/E450)</f>
        <v>0.18450601288950896</v>
      </c>
      <c r="I450" s="2">
        <v>916000000</v>
      </c>
      <c r="J450" t="s">
        <v>12</v>
      </c>
      <c r="K450" s="2">
        <v>97000000</v>
      </c>
      <c r="L450" s="2">
        <f>SUM(I450:K450)</f>
        <v>1013000000</v>
      </c>
      <c r="M450" s="2">
        <f>G450-L450</f>
        <v>1764000000</v>
      </c>
      <c r="N450" s="22">
        <f>M450/E450</f>
        <v>0.11720151484951166</v>
      </c>
      <c r="O450" t="s">
        <v>19</v>
      </c>
      <c r="P450" t="s">
        <v>121</v>
      </c>
    </row>
    <row r="451" spans="1:16" x14ac:dyDescent="0.2">
      <c r="A451">
        <v>477</v>
      </c>
      <c r="B451" t="s">
        <v>207</v>
      </c>
      <c r="C451" t="s">
        <v>15</v>
      </c>
      <c r="D451" s="1">
        <v>42004</v>
      </c>
      <c r="E451" s="2">
        <v>15499000000</v>
      </c>
      <c r="F451" s="2">
        <v>12471000000</v>
      </c>
      <c r="G451" s="2">
        <f>SUM(E451-F451)</f>
        <v>3028000000</v>
      </c>
      <c r="H451" s="23">
        <f>1-(F451/E451)</f>
        <v>0.19536744306084264</v>
      </c>
      <c r="I451" s="2">
        <v>1036000000</v>
      </c>
      <c r="J451" t="s">
        <v>12</v>
      </c>
      <c r="K451" s="2">
        <v>94000000</v>
      </c>
      <c r="L451" s="2">
        <f>SUM(I451:K451)</f>
        <v>1130000000</v>
      </c>
      <c r="M451" s="2">
        <f>G451-L451</f>
        <v>1898000000</v>
      </c>
      <c r="N451" s="22">
        <f>M451/E451</f>
        <v>0.1224595135170011</v>
      </c>
      <c r="O451" t="s">
        <v>19</v>
      </c>
      <c r="P451" t="s">
        <v>121</v>
      </c>
    </row>
    <row r="452" spans="1:16" x14ac:dyDescent="0.2">
      <c r="A452">
        <v>478</v>
      </c>
      <c r="B452" t="s">
        <v>207</v>
      </c>
      <c r="C452" t="s">
        <v>16</v>
      </c>
      <c r="D452" s="1">
        <v>42369</v>
      </c>
      <c r="E452" s="2">
        <v>15165000000</v>
      </c>
      <c r="F452" s="2">
        <v>12155000000</v>
      </c>
      <c r="G452" s="2">
        <f>SUM(E452-F452)</f>
        <v>3010000000</v>
      </c>
      <c r="H452" s="23">
        <f>1-(F452/E452)</f>
        <v>0.19848334981866134</v>
      </c>
      <c r="I452" s="2">
        <v>1017000000</v>
      </c>
      <c r="J452" t="s">
        <v>12</v>
      </c>
      <c r="K452" s="2">
        <v>93000000</v>
      </c>
      <c r="L452" s="2">
        <f>SUM(I452:K452)</f>
        <v>1110000000</v>
      </c>
      <c r="M452" s="2">
        <f>G452-L452</f>
        <v>1900000000</v>
      </c>
      <c r="N452" s="22">
        <f>M452/E452</f>
        <v>0.12528849324101549</v>
      </c>
      <c r="O452" t="s">
        <v>19</v>
      </c>
      <c r="P452" t="s">
        <v>121</v>
      </c>
    </row>
    <row r="453" spans="1:16" x14ac:dyDescent="0.2">
      <c r="A453">
        <v>479</v>
      </c>
      <c r="B453" t="s">
        <v>207</v>
      </c>
      <c r="C453" t="s">
        <v>17</v>
      </c>
      <c r="D453" s="1">
        <v>42735</v>
      </c>
      <c r="E453" s="2">
        <v>16661000000</v>
      </c>
      <c r="F453" s="2">
        <v>13107000000</v>
      </c>
      <c r="G453" s="2">
        <f>SUM(E453-F453)</f>
        <v>3554000000</v>
      </c>
      <c r="H453" s="23">
        <f>1-(F453/E453)</f>
        <v>0.21331252625892805</v>
      </c>
      <c r="I453" s="2">
        <v>1145000000</v>
      </c>
      <c r="J453" t="s">
        <v>12</v>
      </c>
      <c r="K453" s="2">
        <v>134000000</v>
      </c>
      <c r="L453" s="2">
        <f>SUM(I453:K453)</f>
        <v>1279000000</v>
      </c>
      <c r="M453" s="2">
        <f>G453-L453</f>
        <v>2275000000</v>
      </c>
      <c r="N453" s="22">
        <f>M453/E453</f>
        <v>0.13654642578476683</v>
      </c>
      <c r="O453" t="s">
        <v>19</v>
      </c>
      <c r="P453" t="s">
        <v>121</v>
      </c>
    </row>
    <row r="454" spans="1:16" x14ac:dyDescent="0.2">
      <c r="A454">
        <v>480</v>
      </c>
      <c r="B454" t="s">
        <v>208</v>
      </c>
      <c r="C454" t="s">
        <v>11</v>
      </c>
      <c r="D454" s="1">
        <v>41274</v>
      </c>
      <c r="E454" s="2">
        <v>1279067000</v>
      </c>
      <c r="F454" s="2">
        <v>461898000</v>
      </c>
      <c r="G454" s="2">
        <f>SUM(E454-F454)</f>
        <v>817169000</v>
      </c>
      <c r="H454" s="23">
        <f>1-(F454/E454)</f>
        <v>0.63887896411994061</v>
      </c>
      <c r="I454" s="2">
        <v>68538000</v>
      </c>
      <c r="J454" t="s">
        <v>12</v>
      </c>
      <c r="K454" s="2">
        <v>382553000</v>
      </c>
      <c r="L454" s="2">
        <f>SUM(I454:K454)</f>
        <v>451091000</v>
      </c>
      <c r="M454" s="2">
        <f>G454-L454</f>
        <v>366078000</v>
      </c>
      <c r="N454" s="22">
        <f>M454/E454</f>
        <v>0.2862070556116294</v>
      </c>
      <c r="O454" t="s">
        <v>52</v>
      </c>
      <c r="P454" t="s">
        <v>75</v>
      </c>
    </row>
    <row r="455" spans="1:16" x14ac:dyDescent="0.2">
      <c r="A455">
        <v>481</v>
      </c>
      <c r="B455" t="s">
        <v>208</v>
      </c>
      <c r="C455" t="s">
        <v>15</v>
      </c>
      <c r="D455" s="1">
        <v>41639</v>
      </c>
      <c r="E455" s="2">
        <v>1482259000</v>
      </c>
      <c r="F455" s="2">
        <v>555660000</v>
      </c>
      <c r="G455" s="2">
        <f>SUM(E455-F455)</f>
        <v>926599000</v>
      </c>
      <c r="H455" s="23">
        <f>1-(F455/E455)</f>
        <v>0.62512624311945486</v>
      </c>
      <c r="I455" s="2">
        <v>69323000</v>
      </c>
      <c r="J455" t="s">
        <v>12</v>
      </c>
      <c r="K455" s="2">
        <v>475464000</v>
      </c>
      <c r="L455" s="2">
        <f>SUM(I455:K455)</f>
        <v>544787000</v>
      </c>
      <c r="M455" s="2">
        <f>G455-L455</f>
        <v>381812000</v>
      </c>
      <c r="N455" s="22">
        <f>M455/E455</f>
        <v>0.2575879114243867</v>
      </c>
      <c r="O455" t="s">
        <v>52</v>
      </c>
      <c r="P455" t="s">
        <v>75</v>
      </c>
    </row>
    <row r="456" spans="1:16" x14ac:dyDescent="0.2">
      <c r="A456">
        <v>482</v>
      </c>
      <c r="B456" t="s">
        <v>208</v>
      </c>
      <c r="C456" t="s">
        <v>16</v>
      </c>
      <c r="D456" s="1">
        <v>42004</v>
      </c>
      <c r="E456" s="2">
        <v>1616438000</v>
      </c>
      <c r="F456" s="2">
        <v>603321000</v>
      </c>
      <c r="G456" s="2">
        <f>SUM(E456-F456)</f>
        <v>1013117000</v>
      </c>
      <c r="H456" s="23">
        <f>1-(F456/E456)</f>
        <v>0.62675896013333021</v>
      </c>
      <c r="I456" s="2">
        <v>89468000</v>
      </c>
      <c r="J456" t="s">
        <v>12</v>
      </c>
      <c r="K456" s="2">
        <v>538513000</v>
      </c>
      <c r="L456" s="2">
        <f>SUM(I456:K456)</f>
        <v>627981000</v>
      </c>
      <c r="M456" s="2">
        <f>G456-L456</f>
        <v>385136000</v>
      </c>
      <c r="N456" s="22">
        <f>M456/E456</f>
        <v>0.238262154193356</v>
      </c>
      <c r="O456" t="s">
        <v>52</v>
      </c>
      <c r="P456" t="s">
        <v>75</v>
      </c>
    </row>
    <row r="457" spans="1:16" x14ac:dyDescent="0.2">
      <c r="A457">
        <v>483</v>
      </c>
      <c r="B457" t="s">
        <v>208</v>
      </c>
      <c r="C457" t="s">
        <v>17</v>
      </c>
      <c r="D457" s="1">
        <v>42369</v>
      </c>
      <c r="E457" s="2">
        <v>1763336000</v>
      </c>
      <c r="F457" s="2">
        <v>651282000</v>
      </c>
      <c r="G457" s="2">
        <f>SUM(E457-F457)</f>
        <v>1112054000</v>
      </c>
      <c r="H457" s="23">
        <f>1-(F457/E457)</f>
        <v>0.630653488614762</v>
      </c>
      <c r="I457" s="2">
        <v>139616000</v>
      </c>
      <c r="J457" t="s">
        <v>12</v>
      </c>
      <c r="K457" s="2">
        <v>570527000</v>
      </c>
      <c r="L457" s="2">
        <f>SUM(I457:K457)</f>
        <v>710143000</v>
      </c>
      <c r="M457" s="2">
        <f>G457-L457</f>
        <v>401911000</v>
      </c>
      <c r="N457" s="22">
        <f>M457/E457</f>
        <v>0.22792649840983228</v>
      </c>
      <c r="O457" t="s">
        <v>52</v>
      </c>
      <c r="P457" t="s">
        <v>75</v>
      </c>
    </row>
    <row r="458" spans="1:16" x14ac:dyDescent="0.2">
      <c r="A458">
        <v>484</v>
      </c>
      <c r="B458" t="s">
        <v>209</v>
      </c>
      <c r="C458" t="s">
        <v>11</v>
      </c>
      <c r="D458" s="1">
        <v>41307</v>
      </c>
      <c r="E458" s="2">
        <v>7394500000</v>
      </c>
      <c r="F458" s="2">
        <v>4741800000</v>
      </c>
      <c r="G458" s="2">
        <f>SUM(E458-F458)</f>
        <v>2652700000</v>
      </c>
      <c r="H458" s="23">
        <f>1-(F458/E458)</f>
        <v>0.35873960375955105</v>
      </c>
      <c r="I458" s="2">
        <v>1732600000</v>
      </c>
      <c r="J458" t="s">
        <v>12</v>
      </c>
      <c r="K458" t="s">
        <v>12</v>
      </c>
      <c r="L458" s="2">
        <f>SUM(I458:K458)</f>
        <v>1732600000</v>
      </c>
      <c r="M458" s="2">
        <f>G458-L458</f>
        <v>920100000</v>
      </c>
      <c r="N458" s="22">
        <f>M458/E458</f>
        <v>0.12443031983230779</v>
      </c>
      <c r="O458" t="s">
        <v>19</v>
      </c>
      <c r="P458" t="s">
        <v>197</v>
      </c>
    </row>
    <row r="459" spans="1:16" x14ac:dyDescent="0.2">
      <c r="A459">
        <v>485</v>
      </c>
      <c r="B459" t="s">
        <v>209</v>
      </c>
      <c r="C459" t="s">
        <v>15</v>
      </c>
      <c r="D459" s="1">
        <v>41671</v>
      </c>
      <c r="E459" s="2">
        <v>7840300000</v>
      </c>
      <c r="F459" s="2">
        <v>5050500000</v>
      </c>
      <c r="G459" s="2">
        <f>SUM(E459-F459)</f>
        <v>2789800000</v>
      </c>
      <c r="H459" s="23">
        <f>1-(F459/E459)</f>
        <v>0.35582822085889576</v>
      </c>
      <c r="I459" s="2">
        <v>1819500000</v>
      </c>
      <c r="J459" t="s">
        <v>12</v>
      </c>
      <c r="K459" t="s">
        <v>12</v>
      </c>
      <c r="L459" s="2">
        <f>SUM(I459:K459)</f>
        <v>1819500000</v>
      </c>
      <c r="M459" s="2">
        <f>G459-L459</f>
        <v>970300000</v>
      </c>
      <c r="N459" s="22">
        <f>M459/E459</f>
        <v>0.12375801946354094</v>
      </c>
      <c r="O459" t="s">
        <v>19</v>
      </c>
      <c r="P459" t="s">
        <v>197</v>
      </c>
    </row>
    <row r="460" spans="1:16" x14ac:dyDescent="0.2">
      <c r="A460">
        <v>486</v>
      </c>
      <c r="B460" t="s">
        <v>209</v>
      </c>
      <c r="C460" t="s">
        <v>16</v>
      </c>
      <c r="D460" s="1">
        <v>42035</v>
      </c>
      <c r="E460" s="2">
        <v>8602200000</v>
      </c>
      <c r="F460" s="2">
        <v>5568200000</v>
      </c>
      <c r="G460" s="2">
        <f>SUM(E460-F460)</f>
        <v>3034000000</v>
      </c>
      <c r="H460" s="23">
        <f>1-(F460/E460)</f>
        <v>0.35270047197228616</v>
      </c>
      <c r="I460" s="2">
        <v>1993800000</v>
      </c>
      <c r="J460" t="s">
        <v>12</v>
      </c>
      <c r="K460" t="s">
        <v>12</v>
      </c>
      <c r="L460" s="2">
        <f>SUM(I460:K460)</f>
        <v>1993800000</v>
      </c>
      <c r="M460" s="2">
        <f>G460-L460</f>
        <v>1040200000</v>
      </c>
      <c r="N460" s="22">
        <f>M460/E460</f>
        <v>0.12092255469531051</v>
      </c>
      <c r="O460" t="s">
        <v>19</v>
      </c>
      <c r="P460" t="s">
        <v>197</v>
      </c>
    </row>
    <row r="461" spans="1:16" x14ac:dyDescent="0.2">
      <c r="A461">
        <v>487</v>
      </c>
      <c r="B461" t="s">
        <v>209</v>
      </c>
      <c r="C461" t="s">
        <v>17</v>
      </c>
      <c r="D461" s="1">
        <v>42399</v>
      </c>
      <c r="E461" s="2">
        <v>15498400000</v>
      </c>
      <c r="F461" s="2">
        <v>10841700000</v>
      </c>
      <c r="G461" s="2">
        <f>SUM(E461-F461)</f>
        <v>4656700000</v>
      </c>
      <c r="H461" s="23">
        <f>1-(F461/E461)</f>
        <v>0.30046327362824554</v>
      </c>
      <c r="I461" s="2">
        <v>3607000000</v>
      </c>
      <c r="J461" t="s">
        <v>12</v>
      </c>
      <c r="K461" t="s">
        <v>12</v>
      </c>
      <c r="L461" s="2">
        <f>SUM(I461:K461)</f>
        <v>3607000000</v>
      </c>
      <c r="M461" s="2">
        <f>G461-L461</f>
        <v>1049700000</v>
      </c>
      <c r="N461" s="22">
        <f>M461/E461</f>
        <v>6.7729572084860371E-2</v>
      </c>
      <c r="O461" t="s">
        <v>19</v>
      </c>
      <c r="P461" t="s">
        <v>197</v>
      </c>
    </row>
    <row r="462" spans="1:16" x14ac:dyDescent="0.2">
      <c r="A462">
        <v>488</v>
      </c>
      <c r="B462" t="s">
        <v>210</v>
      </c>
      <c r="C462" t="s">
        <v>11</v>
      </c>
      <c r="D462" s="1">
        <v>41274</v>
      </c>
      <c r="E462" s="2">
        <v>1663000000</v>
      </c>
      <c r="F462" s="25">
        <v>0</v>
      </c>
      <c r="G462" s="2">
        <f>SUM(E462-F462)</f>
        <v>1663000000</v>
      </c>
      <c r="H462" s="23">
        <f>1-(F462/E462)</f>
        <v>1</v>
      </c>
      <c r="I462" s="2">
        <v>1123200000</v>
      </c>
      <c r="J462" s="25">
        <v>0</v>
      </c>
      <c r="K462" s="2">
        <v>78300000</v>
      </c>
      <c r="L462" s="2">
        <f>SUM(I462:K462)</f>
        <v>1201500000</v>
      </c>
      <c r="M462" s="2">
        <f>G462-L462</f>
        <v>461500000</v>
      </c>
      <c r="N462" s="22">
        <f>M462/E462</f>
        <v>0.27751052315093205</v>
      </c>
      <c r="O462" t="s">
        <v>13</v>
      </c>
      <c r="P462" t="s">
        <v>211</v>
      </c>
    </row>
    <row r="463" spans="1:16" x14ac:dyDescent="0.2">
      <c r="A463">
        <v>489</v>
      </c>
      <c r="B463" t="s">
        <v>210</v>
      </c>
      <c r="C463" t="s">
        <v>15</v>
      </c>
      <c r="D463" s="1">
        <v>41639</v>
      </c>
      <c r="E463" s="2">
        <v>1558400000</v>
      </c>
      <c r="F463" s="25">
        <v>0</v>
      </c>
      <c r="G463" s="2">
        <f>SUM(E463-F463)</f>
        <v>1558400000</v>
      </c>
      <c r="H463" s="23">
        <f>1-(F463/E463)</f>
        <v>1</v>
      </c>
      <c r="I463" s="2">
        <v>1058000000</v>
      </c>
      <c r="J463" s="25">
        <v>0</v>
      </c>
      <c r="K463" s="2">
        <v>60400000</v>
      </c>
      <c r="L463" s="2">
        <f>SUM(I463:K463)</f>
        <v>1118400000</v>
      </c>
      <c r="M463" s="2">
        <f>G463-L463</f>
        <v>440000000</v>
      </c>
      <c r="N463" s="22">
        <f>M463/E463</f>
        <v>0.28234086242299794</v>
      </c>
      <c r="O463" t="s">
        <v>13</v>
      </c>
      <c r="P463" t="s">
        <v>211</v>
      </c>
    </row>
    <row r="464" spans="1:16" x14ac:dyDescent="0.2">
      <c r="A464">
        <v>490</v>
      </c>
      <c r="B464" t="s">
        <v>210</v>
      </c>
      <c r="C464" t="s">
        <v>16</v>
      </c>
      <c r="D464" s="1">
        <v>42004</v>
      </c>
      <c r="E464" s="2">
        <v>1584500000</v>
      </c>
      <c r="F464" s="25">
        <v>0</v>
      </c>
      <c r="G464" s="2">
        <f>SUM(E464-F464)</f>
        <v>1584500000</v>
      </c>
      <c r="H464" s="23">
        <f>1-(F464/E464)</f>
        <v>1</v>
      </c>
      <c r="I464" s="2">
        <v>1105700000</v>
      </c>
      <c r="J464" s="25">
        <v>0</v>
      </c>
      <c r="K464" s="2">
        <v>52500000</v>
      </c>
      <c r="L464" s="2">
        <f>SUM(I464:K464)</f>
        <v>1158200000</v>
      </c>
      <c r="M464" s="2">
        <f>G464-L464</f>
        <v>426300000</v>
      </c>
      <c r="N464" s="22">
        <f>M464/E464</f>
        <v>0.26904386241716632</v>
      </c>
      <c r="O464" t="s">
        <v>13</v>
      </c>
      <c r="P464" t="s">
        <v>211</v>
      </c>
    </row>
    <row r="465" spans="1:16" x14ac:dyDescent="0.2">
      <c r="A465">
        <v>491</v>
      </c>
      <c r="B465" t="s">
        <v>210</v>
      </c>
      <c r="C465" t="s">
        <v>17</v>
      </c>
      <c r="D465" s="1">
        <v>42369</v>
      </c>
      <c r="E465" s="2">
        <v>1637100000</v>
      </c>
      <c r="F465" s="25">
        <v>0</v>
      </c>
      <c r="G465" s="2">
        <f>SUM(E465-F465)</f>
        <v>1637100000</v>
      </c>
      <c r="H465" s="23">
        <f>1-(F465/E465)</f>
        <v>1</v>
      </c>
      <c r="I465" s="2">
        <v>1209100000</v>
      </c>
      <c r="J465" s="25">
        <v>0</v>
      </c>
      <c r="K465" s="2">
        <v>58700000</v>
      </c>
      <c r="L465" s="2">
        <f>SUM(I465:K465)</f>
        <v>1267800000</v>
      </c>
      <c r="M465" s="2">
        <f>G465-L465</f>
        <v>369300000</v>
      </c>
      <c r="N465" s="22">
        <f>M465/E465</f>
        <v>0.22558182151365219</v>
      </c>
      <c r="O465" t="s">
        <v>13</v>
      </c>
      <c r="P465" t="s">
        <v>211</v>
      </c>
    </row>
    <row r="466" spans="1:16" x14ac:dyDescent="0.2">
      <c r="A466">
        <v>492</v>
      </c>
      <c r="B466" t="s">
        <v>212</v>
      </c>
      <c r="C466" t="s">
        <v>11</v>
      </c>
      <c r="D466" s="1">
        <v>41639</v>
      </c>
      <c r="E466" s="2">
        <v>7155096000</v>
      </c>
      <c r="F466" s="2">
        <v>4376505000</v>
      </c>
      <c r="G466" s="2">
        <f>SUM(E466-F466)</f>
        <v>2778591000</v>
      </c>
      <c r="H466" s="23">
        <f>1-(F466/E466)</f>
        <v>0.38833734725571811</v>
      </c>
      <c r="I466" s="2">
        <v>1616921000</v>
      </c>
      <c r="J466" t="s">
        <v>12</v>
      </c>
      <c r="K466" t="s">
        <v>12</v>
      </c>
      <c r="L466" s="2">
        <f>SUM(I466:K466)</f>
        <v>1616921000</v>
      </c>
      <c r="M466" s="2">
        <f>G466-L466</f>
        <v>1161670000</v>
      </c>
      <c r="N466" s="22">
        <f>M466/E466</f>
        <v>0.16235561339777971</v>
      </c>
      <c r="O466" t="s">
        <v>13</v>
      </c>
      <c r="P466" t="s">
        <v>157</v>
      </c>
    </row>
    <row r="467" spans="1:16" x14ac:dyDescent="0.2">
      <c r="A467">
        <v>493</v>
      </c>
      <c r="B467" t="s">
        <v>212</v>
      </c>
      <c r="C467" t="s">
        <v>15</v>
      </c>
      <c r="D467" s="1">
        <v>42004</v>
      </c>
      <c r="E467" s="2">
        <v>7752728000</v>
      </c>
      <c r="F467" s="2">
        <v>4778479000</v>
      </c>
      <c r="G467" s="2">
        <f>SUM(E467-F467)</f>
        <v>2974249000</v>
      </c>
      <c r="H467" s="23">
        <f>1-(F467/E467)</f>
        <v>0.38363902357982893</v>
      </c>
      <c r="I467" s="2">
        <v>1758765000</v>
      </c>
      <c r="J467" t="s">
        <v>12</v>
      </c>
      <c r="K467" t="s">
        <v>12</v>
      </c>
      <c r="L467" s="2">
        <f>SUM(I467:K467)</f>
        <v>1758765000</v>
      </c>
      <c r="M467" s="2">
        <f>G467-L467</f>
        <v>1215484000</v>
      </c>
      <c r="N467" s="22">
        <f>M467/E467</f>
        <v>0.15678145808804334</v>
      </c>
      <c r="O467" t="s">
        <v>13</v>
      </c>
      <c r="P467" t="s">
        <v>157</v>
      </c>
    </row>
    <row r="468" spans="1:16" x14ac:dyDescent="0.2">
      <c r="A468">
        <v>494</v>
      </c>
      <c r="B468" t="s">
        <v>212</v>
      </c>
      <c r="C468" t="s">
        <v>16</v>
      </c>
      <c r="D468" s="1">
        <v>42369</v>
      </c>
      <c r="E468" s="2">
        <v>6956311000</v>
      </c>
      <c r="F468" s="2">
        <v>4388167000</v>
      </c>
      <c r="G468" s="2">
        <f>SUM(E468-F468)</f>
        <v>2568144000</v>
      </c>
      <c r="H468" s="23">
        <f>1-(F468/E468)</f>
        <v>0.36918188390369555</v>
      </c>
      <c r="I468" s="2">
        <v>1647382000</v>
      </c>
      <c r="J468" t="s">
        <v>12</v>
      </c>
      <c r="K468" t="s">
        <v>12</v>
      </c>
      <c r="L468" s="2">
        <f>SUM(I468:K468)</f>
        <v>1647382000</v>
      </c>
      <c r="M468" s="2">
        <f>G468-L468</f>
        <v>920762000</v>
      </c>
      <c r="N468" s="22">
        <f>M468/E468</f>
        <v>0.13236354728821068</v>
      </c>
      <c r="O468" t="s">
        <v>13</v>
      </c>
      <c r="P468" t="s">
        <v>157</v>
      </c>
    </row>
    <row r="469" spans="1:16" x14ac:dyDescent="0.2">
      <c r="A469">
        <v>495</v>
      </c>
      <c r="B469" t="s">
        <v>212</v>
      </c>
      <c r="C469" t="s">
        <v>17</v>
      </c>
      <c r="D469" s="1">
        <v>42735</v>
      </c>
      <c r="E469" s="2">
        <v>6794342000</v>
      </c>
      <c r="F469" s="2">
        <v>4322373000</v>
      </c>
      <c r="G469" s="2">
        <f>SUM(E469-F469)</f>
        <v>2471969000</v>
      </c>
      <c r="H469" s="23">
        <f>1-(F469/E469)</f>
        <v>0.36382757888843398</v>
      </c>
      <c r="I469" s="2">
        <v>1757523000</v>
      </c>
      <c r="J469" t="s">
        <v>12</v>
      </c>
      <c r="K469" t="s">
        <v>12</v>
      </c>
      <c r="L469" s="2">
        <f>SUM(I469:K469)</f>
        <v>1757523000</v>
      </c>
      <c r="M469" s="2">
        <f>G469-L469</f>
        <v>714446000</v>
      </c>
      <c r="N469" s="22">
        <f>M469/E469</f>
        <v>0.10515308178481449</v>
      </c>
      <c r="O469" t="s">
        <v>13</v>
      </c>
      <c r="P469" t="s">
        <v>157</v>
      </c>
    </row>
    <row r="470" spans="1:16" x14ac:dyDescent="0.2">
      <c r="A470">
        <v>496</v>
      </c>
      <c r="B470" t="s">
        <v>213</v>
      </c>
      <c r="C470" t="s">
        <v>11</v>
      </c>
      <c r="D470" s="1">
        <v>41639</v>
      </c>
      <c r="E470" s="2">
        <v>5997000000</v>
      </c>
      <c r="F470" s="2">
        <v>2499000000</v>
      </c>
      <c r="G470" s="2">
        <f>SUM(E470-F470)</f>
        <v>3498000000</v>
      </c>
      <c r="H470" s="23">
        <f>1-(F470/E470)</f>
        <v>0.58329164582291138</v>
      </c>
      <c r="I470" s="2">
        <v>2337000000</v>
      </c>
      <c r="J470" t="s">
        <v>12</v>
      </c>
      <c r="K470" s="2">
        <v>115000000</v>
      </c>
      <c r="L470" s="2">
        <f>SUM(I470:K470)</f>
        <v>2452000000</v>
      </c>
      <c r="M470" s="2">
        <f>G470-L470</f>
        <v>1046000000</v>
      </c>
      <c r="N470" s="22">
        <f>M470/E470</f>
        <v>0.1744205436051359</v>
      </c>
      <c r="O470" t="s">
        <v>36</v>
      </c>
      <c r="P470" t="s">
        <v>214</v>
      </c>
    </row>
    <row r="471" spans="1:16" x14ac:dyDescent="0.2">
      <c r="A471">
        <v>497</v>
      </c>
      <c r="B471" t="s">
        <v>213</v>
      </c>
      <c r="C471" t="s">
        <v>15</v>
      </c>
      <c r="D471" s="1">
        <v>42004</v>
      </c>
      <c r="E471" s="2">
        <v>6121000000</v>
      </c>
      <c r="F471" s="2">
        <v>2491000000</v>
      </c>
      <c r="G471" s="2">
        <f>SUM(E471-F471)</f>
        <v>3630000000</v>
      </c>
      <c r="H471" s="23">
        <f>1-(F471/E471)</f>
        <v>0.59304035288351575</v>
      </c>
      <c r="I471" s="2">
        <v>2335000000</v>
      </c>
      <c r="J471" t="s">
        <v>12</v>
      </c>
      <c r="K471" s="2">
        <v>115000000</v>
      </c>
      <c r="L471" s="2">
        <f>SUM(I471:K471)</f>
        <v>2450000000</v>
      </c>
      <c r="M471" s="2">
        <f>G471-L471</f>
        <v>1180000000</v>
      </c>
      <c r="N471" s="22">
        <f>M471/E471</f>
        <v>0.19277895768665251</v>
      </c>
      <c r="O471" t="s">
        <v>36</v>
      </c>
      <c r="P471" t="s">
        <v>214</v>
      </c>
    </row>
    <row r="472" spans="1:16" x14ac:dyDescent="0.2">
      <c r="A472">
        <v>498</v>
      </c>
      <c r="B472" t="s">
        <v>213</v>
      </c>
      <c r="C472" t="s">
        <v>16</v>
      </c>
      <c r="D472" s="1">
        <v>42369</v>
      </c>
      <c r="E472" s="2">
        <v>6282000000</v>
      </c>
      <c r="F472" s="2">
        <v>2559000000</v>
      </c>
      <c r="G472" s="2">
        <f>SUM(E472-F472)</f>
        <v>3723000000</v>
      </c>
      <c r="H472" s="23">
        <f>1-(F472/E472)</f>
        <v>0.59264565425023874</v>
      </c>
      <c r="I472" s="2">
        <v>2320000000</v>
      </c>
      <c r="J472" t="s">
        <v>12</v>
      </c>
      <c r="K472" s="2">
        <v>105000000</v>
      </c>
      <c r="L472" s="2">
        <f>SUM(I472:K472)</f>
        <v>2425000000</v>
      </c>
      <c r="M472" s="2">
        <f>G472-L472</f>
        <v>1298000000</v>
      </c>
      <c r="N472" s="22">
        <f>M472/E472</f>
        <v>0.20662209487424388</v>
      </c>
      <c r="O472" t="s">
        <v>36</v>
      </c>
      <c r="P472" t="s">
        <v>214</v>
      </c>
    </row>
    <row r="473" spans="1:16" x14ac:dyDescent="0.2">
      <c r="A473">
        <v>499</v>
      </c>
      <c r="B473" t="s">
        <v>213</v>
      </c>
      <c r="C473" t="s">
        <v>17</v>
      </c>
      <c r="D473" s="1">
        <v>42735</v>
      </c>
      <c r="E473" s="2">
        <v>6440000000</v>
      </c>
      <c r="F473" s="2">
        <v>2582000000</v>
      </c>
      <c r="G473" s="2">
        <f>SUM(E473-F473)</f>
        <v>3858000000</v>
      </c>
      <c r="H473" s="23">
        <f>1-(F473/E473)</f>
        <v>0.59906832298136647</v>
      </c>
      <c r="I473" s="2">
        <v>2326000000</v>
      </c>
      <c r="J473" t="s">
        <v>12</v>
      </c>
      <c r="K473" s="2">
        <v>99000000</v>
      </c>
      <c r="L473" s="2">
        <f>SUM(I473:K473)</f>
        <v>2425000000</v>
      </c>
      <c r="M473" s="2">
        <f>G473-L473</f>
        <v>1433000000</v>
      </c>
      <c r="N473" s="22">
        <f>M473/E473</f>
        <v>0.22251552795031057</v>
      </c>
      <c r="O473" t="s">
        <v>36</v>
      </c>
      <c r="P473" t="s">
        <v>214</v>
      </c>
    </row>
    <row r="474" spans="1:16" x14ac:dyDescent="0.2">
      <c r="A474">
        <v>500</v>
      </c>
      <c r="B474" t="s">
        <v>215</v>
      </c>
      <c r="C474" t="s">
        <v>11</v>
      </c>
      <c r="D474" s="1">
        <v>41420</v>
      </c>
      <c r="E474" s="2">
        <v>5921000000</v>
      </c>
      <c r="F474" s="2">
        <v>4616600000</v>
      </c>
      <c r="G474" s="2">
        <f>SUM(E474-F474)</f>
        <v>1304400000</v>
      </c>
      <c r="H474" s="23">
        <f>1-(F474/E474)</f>
        <v>0.22030062489444346</v>
      </c>
      <c r="I474" s="2">
        <v>625200000</v>
      </c>
      <c r="J474" t="s">
        <v>12</v>
      </c>
      <c r="K474" s="2">
        <v>278300000</v>
      </c>
      <c r="L474" s="2">
        <f>SUM(I474:K474)</f>
        <v>903500000</v>
      </c>
      <c r="M474" s="2">
        <f>G474-L474</f>
        <v>400900000</v>
      </c>
      <c r="N474" s="22">
        <f>M474/E474</f>
        <v>6.7708157405843614E-2</v>
      </c>
      <c r="O474" t="s">
        <v>19</v>
      </c>
      <c r="P474" t="s">
        <v>155</v>
      </c>
    </row>
    <row r="475" spans="1:16" x14ac:dyDescent="0.2">
      <c r="A475">
        <v>501</v>
      </c>
      <c r="B475" t="s">
        <v>215</v>
      </c>
      <c r="C475" t="s">
        <v>15</v>
      </c>
      <c r="D475" s="1">
        <v>41784</v>
      </c>
      <c r="E475" s="2">
        <v>6285600000</v>
      </c>
      <c r="F475" s="2">
        <v>4990500000</v>
      </c>
      <c r="G475" s="2">
        <f>SUM(E475-F475)</f>
        <v>1295100000</v>
      </c>
      <c r="H475" s="23">
        <f>1-(F475/E475)</f>
        <v>0.20604238258877439</v>
      </c>
      <c r="I475" s="2">
        <v>665400000</v>
      </c>
      <c r="J475" t="s">
        <v>12</v>
      </c>
      <c r="K475" s="2">
        <v>304400000</v>
      </c>
      <c r="L475" s="2">
        <f>SUM(I475:K475)</f>
        <v>969800000</v>
      </c>
      <c r="M475" s="2">
        <f>G475-L475</f>
        <v>325300000</v>
      </c>
      <c r="N475" s="22">
        <f>M475/E475</f>
        <v>5.175321369479445E-2</v>
      </c>
      <c r="O475" t="s">
        <v>19</v>
      </c>
      <c r="P475" t="s">
        <v>155</v>
      </c>
    </row>
    <row r="476" spans="1:16" x14ac:dyDescent="0.2">
      <c r="A476">
        <v>502</v>
      </c>
      <c r="B476" t="s">
        <v>215</v>
      </c>
      <c r="C476" t="s">
        <v>16</v>
      </c>
      <c r="D476" s="1">
        <v>42155</v>
      </c>
      <c r="E476" s="2">
        <v>6764000000</v>
      </c>
      <c r="F476" s="2">
        <v>5341500000</v>
      </c>
      <c r="G476" s="2">
        <f>SUM(E476-F476)</f>
        <v>1422500000</v>
      </c>
      <c r="H476" s="23">
        <f>1-(F476/E476)</f>
        <v>0.21030455351862798</v>
      </c>
      <c r="I476" s="2">
        <v>673500000</v>
      </c>
      <c r="J476" t="s">
        <v>12</v>
      </c>
      <c r="K476" s="2">
        <v>319300000</v>
      </c>
      <c r="L476" s="2">
        <f>SUM(I476:K476)</f>
        <v>992800000</v>
      </c>
      <c r="M476" s="2">
        <f>G476-L476</f>
        <v>429700000</v>
      </c>
      <c r="N476" s="22">
        <f>M476/E476</f>
        <v>6.352749852158486E-2</v>
      </c>
      <c r="O476" t="s">
        <v>19</v>
      </c>
      <c r="P476" t="s">
        <v>155</v>
      </c>
    </row>
    <row r="477" spans="1:16" x14ac:dyDescent="0.2">
      <c r="A477">
        <v>503</v>
      </c>
      <c r="B477" t="s">
        <v>215</v>
      </c>
      <c r="C477" t="s">
        <v>17</v>
      </c>
      <c r="D477" s="1">
        <v>42519</v>
      </c>
      <c r="E477" s="2">
        <v>6933500000</v>
      </c>
      <c r="F477" s="2">
        <v>5392400000</v>
      </c>
      <c r="G477" s="2">
        <f>SUM(E477-F477)</f>
        <v>1541100000</v>
      </c>
      <c r="H477" s="23">
        <f>1-(F477/E477)</f>
        <v>0.22226869546405137</v>
      </c>
      <c r="I477" s="2">
        <v>622900000</v>
      </c>
      <c r="J477" t="s">
        <v>12</v>
      </c>
      <c r="K477" s="2">
        <v>290200000</v>
      </c>
      <c r="L477" s="2">
        <f>SUM(I477:K477)</f>
        <v>913100000</v>
      </c>
      <c r="M477" s="2">
        <f>G477-L477</f>
        <v>628000000</v>
      </c>
      <c r="N477" s="22">
        <f>M477/E477</f>
        <v>9.0574745799379824E-2</v>
      </c>
      <c r="O477" t="s">
        <v>19</v>
      </c>
      <c r="P477" t="s">
        <v>155</v>
      </c>
    </row>
    <row r="478" spans="1:16" x14ac:dyDescent="0.2">
      <c r="A478">
        <v>504</v>
      </c>
      <c r="B478" t="s">
        <v>216</v>
      </c>
      <c r="C478" t="s">
        <v>11</v>
      </c>
      <c r="D478" s="1">
        <v>41274</v>
      </c>
      <c r="E478" s="2">
        <v>17912000000</v>
      </c>
      <c r="F478" s="2">
        <v>11235000000</v>
      </c>
      <c r="G478" s="2">
        <f>SUM(E478-F478)</f>
        <v>6677000000</v>
      </c>
      <c r="H478" s="23">
        <f>1-(F478/E478)</f>
        <v>0.37276686020544891</v>
      </c>
      <c r="I478" s="2">
        <v>965000000</v>
      </c>
      <c r="J478" t="s">
        <v>12</v>
      </c>
      <c r="K478" s="2">
        <v>2145000000</v>
      </c>
      <c r="L478" s="2">
        <f>SUM(I478:K478)</f>
        <v>3110000000</v>
      </c>
      <c r="M478" s="2">
        <f>G478-L478</f>
        <v>3567000000</v>
      </c>
      <c r="N478" s="22">
        <f>M478/E478</f>
        <v>0.19914024117909782</v>
      </c>
      <c r="O478" t="s">
        <v>42</v>
      </c>
      <c r="P478" t="s">
        <v>45</v>
      </c>
    </row>
    <row r="479" spans="1:16" x14ac:dyDescent="0.2">
      <c r="A479">
        <v>505</v>
      </c>
      <c r="B479" t="s">
        <v>216</v>
      </c>
      <c r="C479" t="s">
        <v>15</v>
      </c>
      <c r="D479" s="1">
        <v>41639</v>
      </c>
      <c r="E479" s="2">
        <v>22756000000</v>
      </c>
      <c r="F479" s="2">
        <v>13545000000</v>
      </c>
      <c r="G479" s="2">
        <f>SUM(E479-F479)</f>
        <v>9211000000</v>
      </c>
      <c r="H479" s="23">
        <f>1-(F479/E479)</f>
        <v>0.40477236772719283</v>
      </c>
      <c r="I479" s="2">
        <v>1274000000</v>
      </c>
      <c r="J479" t="s">
        <v>12</v>
      </c>
      <c r="K479" s="2">
        <v>2668000000</v>
      </c>
      <c r="L479" s="2">
        <f>SUM(I479:K479)</f>
        <v>3942000000</v>
      </c>
      <c r="M479" s="2">
        <f>G479-L479</f>
        <v>5269000000</v>
      </c>
      <c r="N479" s="22">
        <f>M479/E479</f>
        <v>0.23154332923185095</v>
      </c>
      <c r="O479" t="s">
        <v>42</v>
      </c>
      <c r="P479" t="s">
        <v>45</v>
      </c>
    </row>
    <row r="480" spans="1:16" x14ac:dyDescent="0.2">
      <c r="A480">
        <v>506</v>
      </c>
      <c r="B480" t="s">
        <v>216</v>
      </c>
      <c r="C480" t="s">
        <v>16</v>
      </c>
      <c r="D480" s="1">
        <v>42004</v>
      </c>
      <c r="E480" s="2">
        <v>23925000000</v>
      </c>
      <c r="F480" s="2">
        <v>14323000000</v>
      </c>
      <c r="G480" s="2">
        <f>SUM(E480-F480)</f>
        <v>9602000000</v>
      </c>
      <c r="H480" s="23">
        <f>1-(F480/E480)</f>
        <v>0.401337513061651</v>
      </c>
      <c r="I480" s="2">
        <v>1213000000</v>
      </c>
      <c r="J480" t="s">
        <v>12</v>
      </c>
      <c r="K480" s="2">
        <v>3066000000</v>
      </c>
      <c r="L480" s="2">
        <f>SUM(I480:K480)</f>
        <v>4279000000</v>
      </c>
      <c r="M480" s="2">
        <f>G480-L480</f>
        <v>5323000000</v>
      </c>
      <c r="N480" s="22">
        <f>M480/E480</f>
        <v>0.22248693834900732</v>
      </c>
      <c r="O480" t="s">
        <v>42</v>
      </c>
      <c r="P480" t="s">
        <v>45</v>
      </c>
    </row>
    <row r="481" spans="1:16" x14ac:dyDescent="0.2">
      <c r="A481">
        <v>507</v>
      </c>
      <c r="B481" t="s">
        <v>216</v>
      </c>
      <c r="C481" t="s">
        <v>17</v>
      </c>
      <c r="D481" s="1">
        <v>42369</v>
      </c>
      <c r="E481" s="2">
        <v>23459000000</v>
      </c>
      <c r="F481" s="2">
        <v>13728000000</v>
      </c>
      <c r="G481" s="2">
        <f>SUM(E481-F481)</f>
        <v>9731000000</v>
      </c>
      <c r="H481" s="23">
        <f>1-(F481/E481)</f>
        <v>0.41480881538002468</v>
      </c>
      <c r="I481" s="2">
        <v>1135000000</v>
      </c>
      <c r="J481" t="s">
        <v>12</v>
      </c>
      <c r="K481" s="2">
        <v>3144000000</v>
      </c>
      <c r="L481" s="2">
        <f>SUM(I481:K481)</f>
        <v>4279000000</v>
      </c>
      <c r="M481" s="2">
        <f>G481-L481</f>
        <v>5452000000</v>
      </c>
      <c r="N481" s="22">
        <f>M481/E481</f>
        <v>0.23240547337908693</v>
      </c>
      <c r="O481" t="s">
        <v>42</v>
      </c>
      <c r="P481" t="s">
        <v>45</v>
      </c>
    </row>
    <row r="482" spans="1:16" x14ac:dyDescent="0.2">
      <c r="A482">
        <v>508</v>
      </c>
      <c r="B482" t="s">
        <v>217</v>
      </c>
      <c r="C482" t="s">
        <v>11</v>
      </c>
      <c r="D482" s="1">
        <v>41274</v>
      </c>
      <c r="E482" s="2">
        <v>8186280000</v>
      </c>
      <c r="F482" s="2">
        <v>5583549000</v>
      </c>
      <c r="G482" s="2">
        <f>SUM(E482-F482)</f>
        <v>2602731000</v>
      </c>
      <c r="H482" s="23">
        <f>1-(F482/E482)</f>
        <v>0.31793818437678656</v>
      </c>
      <c r="I482" s="2">
        <v>889879000</v>
      </c>
      <c r="J482" t="s">
        <v>12</v>
      </c>
      <c r="K482" s="2">
        <v>341969000</v>
      </c>
      <c r="L482" s="2">
        <f>SUM(I482:K482)</f>
        <v>1231848000</v>
      </c>
      <c r="M482" s="2">
        <f>G482-L482</f>
        <v>1370883000</v>
      </c>
      <c r="N482" s="22">
        <f>M482/E482</f>
        <v>0.16746104457702399</v>
      </c>
      <c r="O482" t="s">
        <v>25</v>
      </c>
      <c r="P482" t="s">
        <v>199</v>
      </c>
    </row>
    <row r="483" spans="1:16" x14ac:dyDescent="0.2">
      <c r="A483">
        <v>509</v>
      </c>
      <c r="B483" t="s">
        <v>217</v>
      </c>
      <c r="C483" t="s">
        <v>15</v>
      </c>
      <c r="D483" s="1">
        <v>41639</v>
      </c>
      <c r="E483" s="2">
        <v>11764050000</v>
      </c>
      <c r="F483" s="2">
        <v>8198377000</v>
      </c>
      <c r="G483" s="2">
        <f>SUM(E483-F483)</f>
        <v>3565673000</v>
      </c>
      <c r="H483" s="23">
        <f>1-(F483/E483)</f>
        <v>0.30309910277497976</v>
      </c>
      <c r="I483" s="2">
        <v>1516508000</v>
      </c>
      <c r="J483" t="s">
        <v>12</v>
      </c>
      <c r="K483" s="2">
        <v>528737000</v>
      </c>
      <c r="L483" s="2">
        <f>SUM(I483:K483)</f>
        <v>2045245000</v>
      </c>
      <c r="M483" s="2">
        <f>G483-L483</f>
        <v>1520428000</v>
      </c>
      <c r="N483" s="22">
        <f>M483/E483</f>
        <v>0.12924358532988214</v>
      </c>
      <c r="O483" t="s">
        <v>25</v>
      </c>
      <c r="P483" t="s">
        <v>199</v>
      </c>
    </row>
    <row r="484" spans="1:16" x14ac:dyDescent="0.2">
      <c r="A484">
        <v>510</v>
      </c>
      <c r="B484" t="s">
        <v>217</v>
      </c>
      <c r="C484" t="s">
        <v>16</v>
      </c>
      <c r="D484" s="1">
        <v>42004</v>
      </c>
      <c r="E484" s="2">
        <v>12795106000</v>
      </c>
      <c r="F484" s="2">
        <v>9119305000</v>
      </c>
      <c r="G484" s="2">
        <f>SUM(E484-F484)</f>
        <v>3675801000</v>
      </c>
      <c r="H484" s="23">
        <f>1-(F484/E484)</f>
        <v>0.28728179352324246</v>
      </c>
      <c r="I484" s="2">
        <v>1278506000</v>
      </c>
      <c r="J484" t="s">
        <v>12</v>
      </c>
      <c r="K484" s="2">
        <v>590935000</v>
      </c>
      <c r="L484" s="2">
        <f>SUM(I484:K484)</f>
        <v>1869441000</v>
      </c>
      <c r="M484" s="2">
        <f>G484-L484</f>
        <v>1806360000</v>
      </c>
      <c r="N484" s="22">
        <f>M484/E484</f>
        <v>0.14117585270493266</v>
      </c>
      <c r="O484" t="s">
        <v>25</v>
      </c>
      <c r="P484" t="s">
        <v>199</v>
      </c>
    </row>
    <row r="485" spans="1:16" x14ac:dyDescent="0.2">
      <c r="A485">
        <v>511</v>
      </c>
      <c r="B485" t="s">
        <v>217</v>
      </c>
      <c r="C485" t="s">
        <v>17</v>
      </c>
      <c r="D485" s="1">
        <v>42369</v>
      </c>
      <c r="E485" s="2">
        <v>13781837000</v>
      </c>
      <c r="F485" s="2">
        <v>9824834000</v>
      </c>
      <c r="G485" s="2">
        <f>SUM(E485-F485)</f>
        <v>3957003000</v>
      </c>
      <c r="H485" s="23">
        <f>1-(F485/E485)</f>
        <v>0.28711723988609061</v>
      </c>
      <c r="I485" s="2">
        <v>1947135000</v>
      </c>
      <c r="J485" t="s">
        <v>12</v>
      </c>
      <c r="K485" s="2">
        <v>638024000</v>
      </c>
      <c r="L485" s="2">
        <f>SUM(I485:K485)</f>
        <v>2585159000</v>
      </c>
      <c r="M485" s="2">
        <f>G485-L485</f>
        <v>1371844000</v>
      </c>
      <c r="N485" s="22">
        <f>M485/E485</f>
        <v>9.9539996010691467E-2</v>
      </c>
      <c r="O485" t="s">
        <v>25</v>
      </c>
      <c r="P485" t="s">
        <v>199</v>
      </c>
    </row>
    <row r="486" spans="1:16" x14ac:dyDescent="0.2">
      <c r="A486">
        <v>512</v>
      </c>
      <c r="B486" t="s">
        <v>218</v>
      </c>
      <c r="C486" t="s">
        <v>11</v>
      </c>
      <c r="D486" s="1">
        <v>41639</v>
      </c>
      <c r="E486" s="2">
        <v>10397000000</v>
      </c>
      <c r="F486" s="2">
        <v>2268000000</v>
      </c>
      <c r="G486" s="2">
        <f>SUM(E486-F486)</f>
        <v>8129000000</v>
      </c>
      <c r="H486" s="23">
        <f>1-(F486/E486)</f>
        <v>0.7818601519669135</v>
      </c>
      <c r="I486" s="2">
        <v>2743000000</v>
      </c>
      <c r="J486" t="s">
        <v>12</v>
      </c>
      <c r="K486" s="2">
        <v>2780000000</v>
      </c>
      <c r="L486" s="2">
        <f>SUM(I486:K486)</f>
        <v>5523000000</v>
      </c>
      <c r="M486" s="2">
        <f>G486-L486</f>
        <v>2606000000</v>
      </c>
      <c r="N486" s="22">
        <f>M486/E486</f>
        <v>0.2506492257381937</v>
      </c>
      <c r="O486" t="s">
        <v>83</v>
      </c>
      <c r="P486" t="s">
        <v>84</v>
      </c>
    </row>
    <row r="487" spans="1:16" x14ac:dyDescent="0.2">
      <c r="A487">
        <v>513</v>
      </c>
      <c r="B487" t="s">
        <v>218</v>
      </c>
      <c r="C487" t="s">
        <v>15</v>
      </c>
      <c r="D487" s="1">
        <v>42004</v>
      </c>
      <c r="E487" s="2">
        <v>20638000000</v>
      </c>
      <c r="F487" s="2">
        <v>2332000000</v>
      </c>
      <c r="G487" s="2">
        <f>SUM(E487-F487)</f>
        <v>18306000000</v>
      </c>
      <c r="H487" s="23">
        <f>1-(F487/E487)</f>
        <v>0.88700455470491324</v>
      </c>
      <c r="I487" s="2">
        <v>8290000000</v>
      </c>
      <c r="J487" t="s">
        <v>12</v>
      </c>
      <c r="K487" s="2">
        <v>3319000000</v>
      </c>
      <c r="L487" s="2">
        <f>SUM(I487:K487)</f>
        <v>11609000000</v>
      </c>
      <c r="M487" s="2">
        <f>G487-L487</f>
        <v>6697000000</v>
      </c>
      <c r="N487" s="22">
        <f>M487/E487</f>
        <v>0.32449849791646479</v>
      </c>
      <c r="O487" t="s">
        <v>83</v>
      </c>
      <c r="P487" t="s">
        <v>84</v>
      </c>
    </row>
    <row r="488" spans="1:16" x14ac:dyDescent="0.2">
      <c r="A488">
        <v>514</v>
      </c>
      <c r="B488" t="s">
        <v>218</v>
      </c>
      <c r="C488" t="s">
        <v>16</v>
      </c>
      <c r="D488" s="1">
        <v>42369</v>
      </c>
      <c r="E488" s="2">
        <v>13145000000</v>
      </c>
      <c r="F488" s="2">
        <v>2104000000</v>
      </c>
      <c r="G488" s="2">
        <f>SUM(E488-F488)</f>
        <v>11041000000</v>
      </c>
      <c r="H488" s="23">
        <f>1-(F488/E488)</f>
        <v>0.83993914035755046</v>
      </c>
      <c r="I488" s="2">
        <v>7741000000</v>
      </c>
      <c r="J488" t="s">
        <v>12</v>
      </c>
      <c r="K488" s="2">
        <v>3129000000</v>
      </c>
      <c r="L488" s="2">
        <f>SUM(I488:K488)</f>
        <v>10870000000</v>
      </c>
      <c r="M488" s="2">
        <f>G488-L488</f>
        <v>171000000</v>
      </c>
      <c r="N488" s="22">
        <f>M488/E488</f>
        <v>1.300874857360213E-2</v>
      </c>
      <c r="O488" t="s">
        <v>83</v>
      </c>
      <c r="P488" t="s">
        <v>84</v>
      </c>
    </row>
    <row r="489" spans="1:16" x14ac:dyDescent="0.2">
      <c r="A489">
        <v>515</v>
      </c>
      <c r="B489" t="s">
        <v>218</v>
      </c>
      <c r="C489" t="s">
        <v>17</v>
      </c>
      <c r="D489" s="1">
        <v>42735</v>
      </c>
      <c r="E489" s="2">
        <v>12197000000</v>
      </c>
      <c r="F489" s="2">
        <v>1582000000</v>
      </c>
      <c r="G489" s="2">
        <f>SUM(E489-F489)</f>
        <v>10615000000</v>
      </c>
      <c r="H489" s="23">
        <f>1-(F489/E489)</f>
        <v>0.87029597441993933</v>
      </c>
      <c r="I489" s="2">
        <v>6476000000</v>
      </c>
      <c r="J489" t="s">
        <v>12</v>
      </c>
      <c r="K489" s="2">
        <v>1792000000</v>
      </c>
      <c r="L489" s="2">
        <f>SUM(I489:K489)</f>
        <v>8268000000</v>
      </c>
      <c r="M489" s="2">
        <f>G489-L489</f>
        <v>2347000000</v>
      </c>
      <c r="N489" s="22">
        <f>M489/E489</f>
        <v>0.19242436664753629</v>
      </c>
      <c r="O489" t="s">
        <v>83</v>
      </c>
      <c r="P489" t="s">
        <v>84</v>
      </c>
    </row>
    <row r="490" spans="1:16" x14ac:dyDescent="0.2">
      <c r="A490">
        <v>516</v>
      </c>
      <c r="B490" t="s">
        <v>219</v>
      </c>
      <c r="C490" t="s">
        <v>11</v>
      </c>
      <c r="D490" s="1">
        <v>41364</v>
      </c>
      <c r="E490" s="2">
        <v>3797000000</v>
      </c>
      <c r="F490" s="2">
        <v>1388000000</v>
      </c>
      <c r="G490" s="2">
        <f>SUM(E490-F490)</f>
        <v>2409000000</v>
      </c>
      <c r="H490" s="23">
        <f>1-(F490/E490)</f>
        <v>0.63444824861732951</v>
      </c>
      <c r="I490" s="2">
        <v>1078000000</v>
      </c>
      <c r="J490" s="2">
        <v>1153000000</v>
      </c>
      <c r="K490" s="2">
        <v>30000000</v>
      </c>
      <c r="L490" s="2">
        <f>SUM(I490:K490)</f>
        <v>2261000000</v>
      </c>
      <c r="M490" s="2">
        <f>G490-L490</f>
        <v>148000000</v>
      </c>
      <c r="N490" s="22">
        <f>M490/E490</f>
        <v>3.8978140637345275E-2</v>
      </c>
      <c r="O490" t="s">
        <v>22</v>
      </c>
      <c r="P490" t="s">
        <v>93</v>
      </c>
    </row>
    <row r="491" spans="1:16" x14ac:dyDescent="0.2">
      <c r="A491">
        <v>517</v>
      </c>
      <c r="B491" t="s">
        <v>219</v>
      </c>
      <c r="C491" t="s">
        <v>15</v>
      </c>
      <c r="D491" s="1">
        <v>41729</v>
      </c>
      <c r="E491" s="2">
        <v>3575000000</v>
      </c>
      <c r="F491" s="2">
        <v>1347000000</v>
      </c>
      <c r="G491" s="2">
        <f>SUM(E491-F491)</f>
        <v>2228000000</v>
      </c>
      <c r="H491" s="23">
        <f>1-(F491/E491)</f>
        <v>0.6232167832167832</v>
      </c>
      <c r="I491" s="2">
        <v>1055000000</v>
      </c>
      <c r="J491" s="2">
        <v>1125000000</v>
      </c>
      <c r="K491" s="2">
        <v>16000000</v>
      </c>
      <c r="L491" s="2">
        <f>SUM(I491:K491)</f>
        <v>2196000000</v>
      </c>
      <c r="M491" s="2">
        <f>G491-L491</f>
        <v>32000000</v>
      </c>
      <c r="N491" s="22">
        <f>M491/E491</f>
        <v>8.951048951048951E-3</v>
      </c>
      <c r="O491" t="s">
        <v>22</v>
      </c>
      <c r="P491" t="s">
        <v>93</v>
      </c>
    </row>
    <row r="492" spans="1:16" x14ac:dyDescent="0.2">
      <c r="A492">
        <v>518</v>
      </c>
      <c r="B492" t="s">
        <v>219</v>
      </c>
      <c r="C492" t="s">
        <v>16</v>
      </c>
      <c r="D492" s="1">
        <v>42094</v>
      </c>
      <c r="E492" s="2">
        <v>4515000000</v>
      </c>
      <c r="F492" s="2">
        <v>1429000000</v>
      </c>
      <c r="G492" s="2">
        <f>SUM(E492-F492)</f>
        <v>3086000000</v>
      </c>
      <c r="H492" s="23">
        <f>1-(F492/E492)</f>
        <v>0.68349944629014403</v>
      </c>
      <c r="I492" s="2">
        <v>1030000000</v>
      </c>
      <c r="J492" s="2">
        <v>1094000000</v>
      </c>
      <c r="K492" s="2">
        <v>14000000</v>
      </c>
      <c r="L492" s="2">
        <f>SUM(I492:K492)</f>
        <v>2138000000</v>
      </c>
      <c r="M492" s="2">
        <f>G492-L492</f>
        <v>948000000</v>
      </c>
      <c r="N492" s="22">
        <f>M492/E492</f>
        <v>0.20996677740863787</v>
      </c>
      <c r="O492" t="s">
        <v>22</v>
      </c>
      <c r="P492" t="s">
        <v>93</v>
      </c>
    </row>
    <row r="493" spans="1:16" x14ac:dyDescent="0.2">
      <c r="A493">
        <v>519</v>
      </c>
      <c r="B493" t="s">
        <v>219</v>
      </c>
      <c r="C493" t="s">
        <v>17</v>
      </c>
      <c r="D493" s="1">
        <v>42460</v>
      </c>
      <c r="E493" s="2">
        <v>4396000000</v>
      </c>
      <c r="F493" s="2">
        <v>1354000000</v>
      </c>
      <c r="G493" s="2">
        <f>SUM(E493-F493)</f>
        <v>3042000000</v>
      </c>
      <c r="H493" s="23">
        <f>1-(F493/E493)</f>
        <v>0.69199272065514106</v>
      </c>
      <c r="I493" s="2">
        <v>1028000000</v>
      </c>
      <c r="J493" s="2">
        <v>1109000000</v>
      </c>
      <c r="K493" s="2">
        <v>7000000</v>
      </c>
      <c r="L493" s="2">
        <f>SUM(I493:K493)</f>
        <v>2144000000</v>
      </c>
      <c r="M493" s="2">
        <f>G493-L493</f>
        <v>898000000</v>
      </c>
      <c r="N493" s="22">
        <f>M493/E493</f>
        <v>0.20427661510464057</v>
      </c>
      <c r="O493" t="s">
        <v>22</v>
      </c>
      <c r="P493" t="s">
        <v>93</v>
      </c>
    </row>
    <row r="494" spans="1:16" x14ac:dyDescent="0.2">
      <c r="A494">
        <v>520</v>
      </c>
      <c r="B494" t="s">
        <v>220</v>
      </c>
      <c r="C494" t="s">
        <v>11</v>
      </c>
      <c r="D494" s="1">
        <v>41639</v>
      </c>
      <c r="E494" s="2">
        <v>8257000000</v>
      </c>
      <c r="F494" s="2">
        <v>1492000000</v>
      </c>
      <c r="G494" s="2">
        <f>SUM(E494-F494)</f>
        <v>6765000000</v>
      </c>
      <c r="H494" s="23">
        <f>1-(F494/E494)</f>
        <v>0.81930483226353401</v>
      </c>
      <c r="I494" s="2">
        <v>3260000000</v>
      </c>
      <c r="J494" s="2">
        <v>915000000</v>
      </c>
      <c r="K494" s="2">
        <v>136000000</v>
      </c>
      <c r="L494" s="2">
        <f>SUM(I494:K494)</f>
        <v>4311000000</v>
      </c>
      <c r="M494" s="2">
        <f>G494-L494</f>
        <v>2454000000</v>
      </c>
      <c r="N494" s="22">
        <f>M494/E494</f>
        <v>0.29720237374349034</v>
      </c>
      <c r="O494" t="s">
        <v>22</v>
      </c>
      <c r="P494" t="s">
        <v>57</v>
      </c>
    </row>
    <row r="495" spans="1:16" x14ac:dyDescent="0.2">
      <c r="A495">
        <v>521</v>
      </c>
      <c r="B495" t="s">
        <v>220</v>
      </c>
      <c r="C495" t="s">
        <v>15</v>
      </c>
      <c r="D495" s="1">
        <v>42004</v>
      </c>
      <c r="E495" s="2">
        <v>8790000000</v>
      </c>
      <c r="F495" s="2">
        <v>1663000000</v>
      </c>
      <c r="G495" s="2">
        <f>SUM(E495-F495)</f>
        <v>7127000000</v>
      </c>
      <c r="H495" s="23">
        <f>1-(F495/E495)</f>
        <v>0.81080773606370871</v>
      </c>
      <c r="I495" s="2">
        <v>3593000000</v>
      </c>
      <c r="J495" s="2">
        <v>983000000</v>
      </c>
      <c r="K495" s="2">
        <v>75000000</v>
      </c>
      <c r="L495" s="2">
        <f>SUM(I495:K495)</f>
        <v>4651000000</v>
      </c>
      <c r="M495" s="2">
        <f>G495-L495</f>
        <v>2476000000</v>
      </c>
      <c r="N495" s="22">
        <f>M495/E495</f>
        <v>0.28168373151308307</v>
      </c>
      <c r="O495" t="s">
        <v>22</v>
      </c>
      <c r="P495" t="s">
        <v>57</v>
      </c>
    </row>
    <row r="496" spans="1:16" x14ac:dyDescent="0.2">
      <c r="A496">
        <v>522</v>
      </c>
      <c r="B496" t="s">
        <v>220</v>
      </c>
      <c r="C496" t="s">
        <v>16</v>
      </c>
      <c r="D496" s="1">
        <v>42369</v>
      </c>
      <c r="E496" s="2">
        <v>8592000000</v>
      </c>
      <c r="F496" s="2">
        <v>1771000000</v>
      </c>
      <c r="G496" s="2">
        <f>SUM(E496-F496)</f>
        <v>6821000000</v>
      </c>
      <c r="H496" s="23">
        <f>1-(F496/E496)</f>
        <v>0.79387802607076352</v>
      </c>
      <c r="I496" s="2">
        <v>3660000000</v>
      </c>
      <c r="J496" s="2">
        <v>923000000</v>
      </c>
      <c r="K496" s="2">
        <v>41000000</v>
      </c>
      <c r="L496" s="2">
        <f>SUM(I496:K496)</f>
        <v>4624000000</v>
      </c>
      <c r="M496" s="2">
        <f>G496-L496</f>
        <v>2197000000</v>
      </c>
      <c r="N496" s="22">
        <f>M496/E496</f>
        <v>0.25570297951582865</v>
      </c>
      <c r="O496" t="s">
        <v>22</v>
      </c>
      <c r="P496" t="s">
        <v>57</v>
      </c>
    </row>
    <row r="497" spans="1:16" x14ac:dyDescent="0.2">
      <c r="A497">
        <v>523</v>
      </c>
      <c r="B497" t="s">
        <v>220</v>
      </c>
      <c r="C497" t="s">
        <v>17</v>
      </c>
      <c r="D497" s="1">
        <v>42735</v>
      </c>
      <c r="E497" s="2">
        <v>8979000000</v>
      </c>
      <c r="F497" s="2">
        <v>2007000000</v>
      </c>
      <c r="G497" s="2">
        <f>SUM(E497-F497)</f>
        <v>6972000000</v>
      </c>
      <c r="H497" s="23">
        <f>1-(F497/E497)</f>
        <v>0.77647844971600399</v>
      </c>
      <c r="I497" s="2">
        <v>3499000000</v>
      </c>
      <c r="J497" s="2">
        <v>1114000000</v>
      </c>
      <c r="K497" s="2">
        <v>34000000</v>
      </c>
      <c r="L497" s="2">
        <f>SUM(I497:K497)</f>
        <v>4647000000</v>
      </c>
      <c r="M497" s="2">
        <f>G497-L497</f>
        <v>2325000000</v>
      </c>
      <c r="N497" s="22">
        <f>M497/E497</f>
        <v>0.25893752088205813</v>
      </c>
      <c r="O497" t="s">
        <v>22</v>
      </c>
      <c r="P497" t="s">
        <v>57</v>
      </c>
    </row>
    <row r="498" spans="1:16" x14ac:dyDescent="0.2">
      <c r="A498">
        <v>524</v>
      </c>
      <c r="B498" t="s">
        <v>221</v>
      </c>
      <c r="C498" t="s">
        <v>11</v>
      </c>
      <c r="D498" s="1">
        <v>41274</v>
      </c>
      <c r="E498" s="2">
        <v>11838700000</v>
      </c>
      <c r="F498" s="2">
        <v>6385400000</v>
      </c>
      <c r="G498" s="2">
        <f>SUM(E498-F498)</f>
        <v>5453300000</v>
      </c>
      <c r="H498" s="23">
        <f>1-(F498/E498)</f>
        <v>0.46063334656676835</v>
      </c>
      <c r="I498" s="2">
        <v>4018300000</v>
      </c>
      <c r="J498" t="s">
        <v>12</v>
      </c>
      <c r="K498" t="s">
        <v>12</v>
      </c>
      <c r="L498" s="2">
        <f>SUM(I498:K498)</f>
        <v>4018300000</v>
      </c>
      <c r="M498" s="2">
        <f>G498-L498</f>
        <v>1435000000</v>
      </c>
      <c r="N498" s="22">
        <f>M498/E498</f>
        <v>0.12121263314384181</v>
      </c>
      <c r="O498" t="s">
        <v>59</v>
      </c>
      <c r="P498" t="s">
        <v>60</v>
      </c>
    </row>
    <row r="499" spans="1:16" x14ac:dyDescent="0.2">
      <c r="A499">
        <v>525</v>
      </c>
      <c r="B499" t="s">
        <v>221</v>
      </c>
      <c r="C499" t="s">
        <v>15</v>
      </c>
      <c r="D499" s="1">
        <v>41639</v>
      </c>
      <c r="E499" s="2">
        <v>13253400000</v>
      </c>
      <c r="F499" s="2">
        <v>7161200000</v>
      </c>
      <c r="G499" s="2">
        <f>SUM(E499-F499)</f>
        <v>6092200000</v>
      </c>
      <c r="H499" s="23">
        <f>1-(F499/E499)</f>
        <v>0.45967072600238434</v>
      </c>
      <c r="I499" s="2">
        <v>4360300000</v>
      </c>
      <c r="J499" t="s">
        <v>12</v>
      </c>
      <c r="K499" t="s">
        <v>12</v>
      </c>
      <c r="L499" s="2">
        <f>SUM(I499:K499)</f>
        <v>4360300000</v>
      </c>
      <c r="M499" s="2">
        <f>G499-L499</f>
        <v>1731900000</v>
      </c>
      <c r="N499" s="22">
        <f>M499/E499</f>
        <v>0.13067590203268595</v>
      </c>
      <c r="O499" t="s">
        <v>59</v>
      </c>
      <c r="P499" t="s">
        <v>60</v>
      </c>
    </row>
    <row r="500" spans="1:16" x14ac:dyDescent="0.2">
      <c r="A500">
        <v>526</v>
      </c>
      <c r="B500" t="s">
        <v>221</v>
      </c>
      <c r="C500" t="s">
        <v>16</v>
      </c>
      <c r="D500" s="1">
        <v>42004</v>
      </c>
      <c r="E500" s="2">
        <v>14280500000</v>
      </c>
      <c r="F500" s="2">
        <v>7679100000</v>
      </c>
      <c r="G500" s="2">
        <f>SUM(E500-F500)</f>
        <v>6601400000</v>
      </c>
      <c r="H500" s="23">
        <f>1-(F500/E500)</f>
        <v>0.4622667273554848</v>
      </c>
      <c r="I500" s="2">
        <v>4577600000</v>
      </c>
      <c r="J500" t="s">
        <v>12</v>
      </c>
      <c r="K500" t="s">
        <v>12</v>
      </c>
      <c r="L500" s="2">
        <f>SUM(I500:K500)</f>
        <v>4577600000</v>
      </c>
      <c r="M500" s="2">
        <f>G500-L500</f>
        <v>2023800000</v>
      </c>
      <c r="N500" s="22">
        <f>M500/E500</f>
        <v>0.14171772697034418</v>
      </c>
      <c r="O500" t="s">
        <v>59</v>
      </c>
      <c r="P500" t="s">
        <v>60</v>
      </c>
    </row>
    <row r="501" spans="1:16" x14ac:dyDescent="0.2">
      <c r="A501">
        <v>527</v>
      </c>
      <c r="B501" t="s">
        <v>221</v>
      </c>
      <c r="C501" t="s">
        <v>17</v>
      </c>
      <c r="D501" s="1">
        <v>42369</v>
      </c>
      <c r="E501" s="2">
        <v>13545100000</v>
      </c>
      <c r="F501" s="2">
        <v>7223500000</v>
      </c>
      <c r="G501" s="2">
        <f>SUM(E501-F501)</f>
        <v>6321600000</v>
      </c>
      <c r="H501" s="23">
        <f>1-(F501/E501)</f>
        <v>0.46670751784778264</v>
      </c>
      <c r="I501" s="2">
        <v>4345500000</v>
      </c>
      <c r="J501" t="s">
        <v>12</v>
      </c>
      <c r="K501" t="s">
        <v>12</v>
      </c>
      <c r="L501" s="2">
        <f>SUM(I501:K501)</f>
        <v>4345500000</v>
      </c>
      <c r="M501" s="2">
        <f>G501-L501</f>
        <v>1976100000</v>
      </c>
      <c r="N501" s="22">
        <f>M501/E501</f>
        <v>0.14589039578888308</v>
      </c>
      <c r="O501" t="s">
        <v>59</v>
      </c>
      <c r="P501" t="s">
        <v>60</v>
      </c>
    </row>
    <row r="502" spans="1:16" x14ac:dyDescent="0.2">
      <c r="A502">
        <v>528</v>
      </c>
      <c r="B502" t="s">
        <v>222</v>
      </c>
      <c r="C502" t="s">
        <v>11</v>
      </c>
      <c r="D502" s="1">
        <v>41639</v>
      </c>
      <c r="E502" s="2">
        <v>12354000000</v>
      </c>
      <c r="F502" s="2">
        <v>7191000000</v>
      </c>
      <c r="G502" s="2">
        <f>SUM(E502-F502)</f>
        <v>5163000000</v>
      </c>
      <c r="H502" s="23">
        <f>1-(F502/E502)</f>
        <v>0.41792132102962598</v>
      </c>
      <c r="I502" s="2">
        <v>1895000000</v>
      </c>
      <c r="J502" t="s">
        <v>12</v>
      </c>
      <c r="K502" s="2">
        <v>1024000000</v>
      </c>
      <c r="L502" s="2">
        <f>SUM(I502:K502)</f>
        <v>2919000000</v>
      </c>
      <c r="M502" s="2">
        <f>G502-L502</f>
        <v>2244000000</v>
      </c>
      <c r="N502" s="22">
        <f>M502/E502</f>
        <v>0.18164157357940747</v>
      </c>
      <c r="O502" t="s">
        <v>42</v>
      </c>
      <c r="P502" t="s">
        <v>45</v>
      </c>
    </row>
    <row r="503" spans="1:16" x14ac:dyDescent="0.2">
      <c r="A503">
        <v>529</v>
      </c>
      <c r="B503" t="s">
        <v>222</v>
      </c>
      <c r="C503" t="s">
        <v>15</v>
      </c>
      <c r="D503" s="1">
        <v>42004</v>
      </c>
      <c r="E503" s="2">
        <v>12919000000</v>
      </c>
      <c r="F503" s="2">
        <v>7807000000</v>
      </c>
      <c r="G503" s="2">
        <f>SUM(E503-F503)</f>
        <v>5112000000</v>
      </c>
      <c r="H503" s="23">
        <f>1-(F503/E503)</f>
        <v>0.39569626132053559</v>
      </c>
      <c r="I503" s="2">
        <v>1877000000</v>
      </c>
      <c r="J503" t="s">
        <v>12</v>
      </c>
      <c r="K503" s="2">
        <v>1071000000</v>
      </c>
      <c r="L503" s="2">
        <f>SUM(I503:K503)</f>
        <v>2948000000</v>
      </c>
      <c r="M503" s="2">
        <f>G503-L503</f>
        <v>2164000000</v>
      </c>
      <c r="N503" s="22">
        <f>M503/E503</f>
        <v>0.16750522486260547</v>
      </c>
      <c r="O503" t="s">
        <v>42</v>
      </c>
      <c r="P503" t="s">
        <v>45</v>
      </c>
    </row>
    <row r="504" spans="1:16" x14ac:dyDescent="0.2">
      <c r="A504">
        <v>530</v>
      </c>
      <c r="B504" t="s">
        <v>222</v>
      </c>
      <c r="C504" t="s">
        <v>16</v>
      </c>
      <c r="D504" s="1">
        <v>42369</v>
      </c>
      <c r="E504" s="2">
        <v>12554000000</v>
      </c>
      <c r="F504" s="2">
        <v>7060000000</v>
      </c>
      <c r="G504" s="2">
        <f>SUM(E504-F504)</f>
        <v>5494000000</v>
      </c>
      <c r="H504" s="23">
        <f>1-(F504/E504)</f>
        <v>0.43762944081567623</v>
      </c>
      <c r="I504" s="2">
        <v>1937000000</v>
      </c>
      <c r="J504" t="s">
        <v>12</v>
      </c>
      <c r="K504" s="2">
        <v>1130000000</v>
      </c>
      <c r="L504" s="2">
        <f>SUM(I504:K504)</f>
        <v>3067000000</v>
      </c>
      <c r="M504" s="2">
        <f>G504-L504</f>
        <v>2427000000</v>
      </c>
      <c r="N504" s="22">
        <f>M504/E504</f>
        <v>0.19332483670543252</v>
      </c>
      <c r="O504" t="s">
        <v>42</v>
      </c>
      <c r="P504" t="s">
        <v>45</v>
      </c>
    </row>
    <row r="505" spans="1:16" x14ac:dyDescent="0.2">
      <c r="A505">
        <v>531</v>
      </c>
      <c r="B505" t="s">
        <v>222</v>
      </c>
      <c r="C505" t="s">
        <v>17</v>
      </c>
      <c r="D505" s="1">
        <v>42735</v>
      </c>
      <c r="E505" s="2">
        <v>12075000000</v>
      </c>
      <c r="F505" s="2">
        <v>6357000000</v>
      </c>
      <c r="G505" s="2">
        <f>SUM(E505-F505)</f>
        <v>5718000000</v>
      </c>
      <c r="H505" s="23">
        <f>1-(F505/E505)</f>
        <v>0.47354037267080751</v>
      </c>
      <c r="I505" s="2">
        <v>2031000000</v>
      </c>
      <c r="J505" t="s">
        <v>12</v>
      </c>
      <c r="K505" s="2">
        <v>1216000000</v>
      </c>
      <c r="L505" s="2">
        <f>SUM(I505:K505)</f>
        <v>3247000000</v>
      </c>
      <c r="M505" s="2">
        <f>G505-L505</f>
        <v>2471000000</v>
      </c>
      <c r="N505" s="22">
        <f>M505/E505</f>
        <v>0.2046376811594203</v>
      </c>
      <c r="O505" t="s">
        <v>42</v>
      </c>
      <c r="P505" t="s">
        <v>45</v>
      </c>
    </row>
    <row r="506" spans="1:16" x14ac:dyDescent="0.2">
      <c r="A506">
        <v>532</v>
      </c>
      <c r="B506" t="s">
        <v>223</v>
      </c>
      <c r="C506" t="s">
        <v>11</v>
      </c>
      <c r="D506" s="1">
        <v>41274</v>
      </c>
      <c r="E506" s="2">
        <v>2073000000</v>
      </c>
      <c r="F506" s="2">
        <v>759500000</v>
      </c>
      <c r="G506" s="2">
        <f>SUM(E506-F506)</f>
        <v>1313500000</v>
      </c>
      <c r="H506" s="23">
        <f>1-(F506/E506)</f>
        <v>0.63362276893391223</v>
      </c>
      <c r="I506" s="2">
        <v>673500000</v>
      </c>
      <c r="J506" t="s">
        <v>12</v>
      </c>
      <c r="K506" s="2">
        <v>160000000</v>
      </c>
      <c r="L506" s="2">
        <f>SUM(I506:K506)</f>
        <v>833500000</v>
      </c>
      <c r="M506" s="2">
        <f>G506-L506</f>
        <v>480000000</v>
      </c>
      <c r="N506" s="22">
        <f>M506/E506</f>
        <v>0.23154848046309695</v>
      </c>
      <c r="O506" t="s">
        <v>13</v>
      </c>
      <c r="P506" t="s">
        <v>211</v>
      </c>
    </row>
    <row r="507" spans="1:16" x14ac:dyDescent="0.2">
      <c r="A507">
        <v>533</v>
      </c>
      <c r="B507" t="s">
        <v>223</v>
      </c>
      <c r="C507" t="s">
        <v>15</v>
      </c>
      <c r="D507" s="1">
        <v>41639</v>
      </c>
      <c r="E507" s="2">
        <v>2303900000</v>
      </c>
      <c r="F507" s="2">
        <v>787300000</v>
      </c>
      <c r="G507" s="2">
        <f>SUM(E507-F507)</f>
        <v>1516600000</v>
      </c>
      <c r="H507" s="23">
        <f>1-(F507/E507)</f>
        <v>0.6582750987456053</v>
      </c>
      <c r="I507" s="2">
        <v>715800000</v>
      </c>
      <c r="J507" t="s">
        <v>12</v>
      </c>
      <c r="K507" s="2">
        <v>189600000</v>
      </c>
      <c r="L507" s="2">
        <f>SUM(I507:K507)</f>
        <v>905400000</v>
      </c>
      <c r="M507" s="2">
        <f>G507-L507</f>
        <v>611200000</v>
      </c>
      <c r="N507" s="22">
        <f>M507/E507</f>
        <v>0.26528929206996832</v>
      </c>
      <c r="O507" t="s">
        <v>13</v>
      </c>
      <c r="P507" t="s">
        <v>211</v>
      </c>
    </row>
    <row r="508" spans="1:16" x14ac:dyDescent="0.2">
      <c r="A508">
        <v>534</v>
      </c>
      <c r="B508" t="s">
        <v>223</v>
      </c>
      <c r="C508" t="s">
        <v>16</v>
      </c>
      <c r="D508" s="1">
        <v>42004</v>
      </c>
      <c r="E508" s="2">
        <v>2436400000</v>
      </c>
      <c r="F508" s="2">
        <v>844700000</v>
      </c>
      <c r="G508" s="2">
        <f>SUM(E508-F508)</f>
        <v>1591700000</v>
      </c>
      <c r="H508" s="23">
        <f>1-(F508/E508)</f>
        <v>0.65329995074700375</v>
      </c>
      <c r="I508" s="2">
        <v>751700000</v>
      </c>
      <c r="J508" t="s">
        <v>12</v>
      </c>
      <c r="K508" s="2">
        <v>201800000</v>
      </c>
      <c r="L508" s="2">
        <f>SUM(I508:K508)</f>
        <v>953500000</v>
      </c>
      <c r="M508" s="2">
        <f>G508-L508</f>
        <v>638200000</v>
      </c>
      <c r="N508" s="22">
        <f>M508/E508</f>
        <v>0.26194385158430472</v>
      </c>
      <c r="O508" t="s">
        <v>13</v>
      </c>
      <c r="P508" t="s">
        <v>211</v>
      </c>
    </row>
    <row r="509" spans="1:16" x14ac:dyDescent="0.2">
      <c r="A509">
        <v>535</v>
      </c>
      <c r="B509" t="s">
        <v>223</v>
      </c>
      <c r="C509" t="s">
        <v>17</v>
      </c>
      <c r="D509" s="1">
        <v>42369</v>
      </c>
      <c r="E509" s="2">
        <v>2663600000</v>
      </c>
      <c r="F509" s="2">
        <v>887400000</v>
      </c>
      <c r="G509" s="2">
        <f>SUM(E509-F509)</f>
        <v>1776200000</v>
      </c>
      <c r="H509" s="23">
        <f>1-(F509/E509)</f>
        <v>0.66684186814837065</v>
      </c>
      <c r="I509" s="2">
        <v>884300000</v>
      </c>
      <c r="J509" t="s">
        <v>12</v>
      </c>
      <c r="K509" s="2">
        <v>198000000</v>
      </c>
      <c r="L509" s="2">
        <f>SUM(I509:K509)</f>
        <v>1082300000</v>
      </c>
      <c r="M509" s="2">
        <f>G509-L509</f>
        <v>693900000</v>
      </c>
      <c r="N509" s="22">
        <f>M509/E509</f>
        <v>0.26051208890223759</v>
      </c>
      <c r="O509" t="s">
        <v>13</v>
      </c>
      <c r="P509" t="s">
        <v>211</v>
      </c>
    </row>
    <row r="510" spans="1:16" x14ac:dyDescent="0.2">
      <c r="A510">
        <v>536</v>
      </c>
      <c r="B510" t="s">
        <v>224</v>
      </c>
      <c r="C510" t="s">
        <v>11</v>
      </c>
      <c r="D510" s="1">
        <v>41274</v>
      </c>
      <c r="E510" s="2">
        <v>11862000000</v>
      </c>
      <c r="F510" s="2">
        <v>7747000000</v>
      </c>
      <c r="G510" s="2">
        <f>SUM(E510-F510)</f>
        <v>4115000000</v>
      </c>
      <c r="H510" s="23">
        <f>1-(F510/E510)</f>
        <v>0.34690608666329459</v>
      </c>
      <c r="I510" s="2">
        <v>296000000</v>
      </c>
      <c r="J510" t="s">
        <v>12</v>
      </c>
      <c r="K510" s="2">
        <v>1562000000</v>
      </c>
      <c r="L510" s="2">
        <f>SUM(I510:K510)</f>
        <v>1858000000</v>
      </c>
      <c r="M510" s="2">
        <f>G510-L510</f>
        <v>2257000000</v>
      </c>
      <c r="N510" s="22">
        <f>M510/E510</f>
        <v>0.19027145506659923</v>
      </c>
      <c r="O510" t="s">
        <v>42</v>
      </c>
      <c r="P510" t="s">
        <v>45</v>
      </c>
    </row>
    <row r="511" spans="1:16" x14ac:dyDescent="0.2">
      <c r="A511">
        <v>537</v>
      </c>
      <c r="B511" t="s">
        <v>224</v>
      </c>
      <c r="C511" t="s">
        <v>15</v>
      </c>
      <c r="D511" s="1">
        <v>41639</v>
      </c>
      <c r="E511" s="2">
        <v>12581000000</v>
      </c>
      <c r="F511" s="2">
        <v>8364000000</v>
      </c>
      <c r="G511" s="2">
        <f>SUM(E511-F511)</f>
        <v>4217000000</v>
      </c>
      <c r="H511" s="23">
        <f>1-(F511/E511)</f>
        <v>0.33518798187743426</v>
      </c>
      <c r="I511" s="2">
        <v>309000000</v>
      </c>
      <c r="J511" t="s">
        <v>12</v>
      </c>
      <c r="K511" s="2">
        <v>1622000000</v>
      </c>
      <c r="L511" s="2">
        <f>SUM(I511:K511)</f>
        <v>1931000000</v>
      </c>
      <c r="M511" s="2">
        <f>G511-L511</f>
        <v>2286000000</v>
      </c>
      <c r="N511" s="22">
        <f>M511/E511</f>
        <v>0.18170256736348461</v>
      </c>
      <c r="O511" t="s">
        <v>42</v>
      </c>
      <c r="P511" t="s">
        <v>45</v>
      </c>
    </row>
    <row r="512" spans="1:16" x14ac:dyDescent="0.2">
      <c r="A512">
        <v>538</v>
      </c>
      <c r="B512" t="s">
        <v>224</v>
      </c>
      <c r="C512" t="s">
        <v>16</v>
      </c>
      <c r="D512" s="1">
        <v>42004</v>
      </c>
      <c r="E512" s="2">
        <v>13413000000</v>
      </c>
      <c r="F512" s="2">
        <v>8742000000</v>
      </c>
      <c r="G512" s="2">
        <f>SUM(E512-F512)</f>
        <v>4671000000</v>
      </c>
      <c r="H512" s="23">
        <f>1-(F512/E512)</f>
        <v>0.34824424066204429</v>
      </c>
      <c r="I512" s="2">
        <v>322000000</v>
      </c>
      <c r="J512" t="s">
        <v>12</v>
      </c>
      <c r="K512" s="2">
        <v>1720000000</v>
      </c>
      <c r="L512" s="2">
        <f>SUM(I512:K512)</f>
        <v>2042000000</v>
      </c>
      <c r="M512" s="2">
        <f>G512-L512</f>
        <v>2629000000</v>
      </c>
      <c r="N512" s="22">
        <f>M512/E512</f>
        <v>0.19600387683590548</v>
      </c>
      <c r="O512" t="s">
        <v>42</v>
      </c>
      <c r="P512" t="s">
        <v>45</v>
      </c>
    </row>
    <row r="513" spans="1:16" x14ac:dyDescent="0.2">
      <c r="A513">
        <v>539</v>
      </c>
      <c r="B513" t="s">
        <v>224</v>
      </c>
      <c r="C513" t="s">
        <v>17</v>
      </c>
      <c r="D513" s="1">
        <v>42369</v>
      </c>
      <c r="E513" s="2">
        <v>11524000000</v>
      </c>
      <c r="F513" s="2">
        <v>7256000000</v>
      </c>
      <c r="G513" s="2">
        <f>SUM(E513-F513)</f>
        <v>4268000000</v>
      </c>
      <c r="H513" s="23">
        <f>1-(F513/E513)</f>
        <v>0.37035751475182233</v>
      </c>
      <c r="I513" s="2">
        <v>336000000</v>
      </c>
      <c r="J513" t="s">
        <v>12</v>
      </c>
      <c r="K513" s="2">
        <v>1919000000</v>
      </c>
      <c r="L513" s="2">
        <f>SUM(I513:K513)</f>
        <v>2255000000</v>
      </c>
      <c r="M513" s="2">
        <f>G513-L513</f>
        <v>2013000000</v>
      </c>
      <c r="N513" s="22">
        <f>M513/E513</f>
        <v>0.17467893092676154</v>
      </c>
      <c r="O513" t="s">
        <v>42</v>
      </c>
      <c r="P513" t="s">
        <v>45</v>
      </c>
    </row>
    <row r="514" spans="1:16" x14ac:dyDescent="0.2">
      <c r="A514">
        <v>540</v>
      </c>
      <c r="B514" t="s">
        <v>225</v>
      </c>
      <c r="C514" t="s">
        <v>11</v>
      </c>
      <c r="D514" s="1">
        <v>41455</v>
      </c>
      <c r="E514" s="2">
        <v>10181700000</v>
      </c>
      <c r="F514" s="2">
        <v>2025900000</v>
      </c>
      <c r="G514" s="2">
        <f>SUM(E514-F514)</f>
        <v>8155800000</v>
      </c>
      <c r="H514" s="23">
        <f>1-(F514/E514)</f>
        <v>0.80102536904446209</v>
      </c>
      <c r="I514" s="2">
        <v>6597000000</v>
      </c>
      <c r="J514" t="s">
        <v>12</v>
      </c>
      <c r="K514" t="s">
        <v>12</v>
      </c>
      <c r="L514" s="2">
        <f>SUM(I514:K514)</f>
        <v>6597000000</v>
      </c>
      <c r="M514" s="2">
        <f>G514-L514</f>
        <v>1558800000</v>
      </c>
      <c r="N514" s="22">
        <f>M514/E514</f>
        <v>0.1530982056041722</v>
      </c>
      <c r="O514" t="s">
        <v>36</v>
      </c>
      <c r="P514" t="s">
        <v>170</v>
      </c>
    </row>
    <row r="515" spans="1:16" x14ac:dyDescent="0.2">
      <c r="A515">
        <v>541</v>
      </c>
      <c r="B515" t="s">
        <v>225</v>
      </c>
      <c r="C515" t="s">
        <v>15</v>
      </c>
      <c r="D515" s="1">
        <v>41820</v>
      </c>
      <c r="E515" s="2">
        <v>10968800000</v>
      </c>
      <c r="F515" s="2">
        <v>2158200000</v>
      </c>
      <c r="G515" s="2">
        <f>SUM(E515-F515)</f>
        <v>8810600000</v>
      </c>
      <c r="H515" s="23">
        <f>1-(F515/E515)</f>
        <v>0.80324192254394289</v>
      </c>
      <c r="I515" s="2">
        <v>6985900000</v>
      </c>
      <c r="J515" t="s">
        <v>12</v>
      </c>
      <c r="K515" t="s">
        <v>12</v>
      </c>
      <c r="L515" s="2">
        <f>SUM(I515:K515)</f>
        <v>6985900000</v>
      </c>
      <c r="M515" s="2">
        <f>G515-L515</f>
        <v>1824700000</v>
      </c>
      <c r="N515" s="22">
        <f>M515/E515</f>
        <v>0.16635365764714463</v>
      </c>
      <c r="O515" t="s">
        <v>36</v>
      </c>
      <c r="P515" t="s">
        <v>170</v>
      </c>
    </row>
    <row r="516" spans="1:16" x14ac:dyDescent="0.2">
      <c r="A516">
        <v>542</v>
      </c>
      <c r="B516" t="s">
        <v>225</v>
      </c>
      <c r="C516" t="s">
        <v>16</v>
      </c>
      <c r="D516" s="1">
        <v>42185</v>
      </c>
      <c r="E516" s="2">
        <v>10780400000</v>
      </c>
      <c r="F516" s="2">
        <v>2100600000</v>
      </c>
      <c r="G516" s="2">
        <f>SUM(E516-F516)</f>
        <v>8679800000</v>
      </c>
      <c r="H516" s="23">
        <f>1-(F516/E516)</f>
        <v>0.80514637675781975</v>
      </c>
      <c r="I516" s="2">
        <v>7073500000</v>
      </c>
      <c r="J516" t="s">
        <v>12</v>
      </c>
      <c r="K516" t="s">
        <v>12</v>
      </c>
      <c r="L516" s="2">
        <f>SUM(I516:K516)</f>
        <v>7073500000</v>
      </c>
      <c r="M516" s="2">
        <f>G516-L516</f>
        <v>1606300000</v>
      </c>
      <c r="N516" s="22">
        <f>M516/E516</f>
        <v>0.1490018923231049</v>
      </c>
      <c r="O516" t="s">
        <v>36</v>
      </c>
      <c r="P516" t="s">
        <v>170</v>
      </c>
    </row>
    <row r="517" spans="1:16" x14ac:dyDescent="0.2">
      <c r="A517">
        <v>543</v>
      </c>
      <c r="B517" t="s">
        <v>225</v>
      </c>
      <c r="C517" t="s">
        <v>17</v>
      </c>
      <c r="D517" s="1">
        <v>42551</v>
      </c>
      <c r="E517" s="2">
        <v>11262300000</v>
      </c>
      <c r="F517" s="2">
        <v>2181100000</v>
      </c>
      <c r="G517" s="2">
        <f>SUM(E517-F517)</f>
        <v>9081200000</v>
      </c>
      <c r="H517" s="23">
        <f>1-(F517/E517)</f>
        <v>0.80633618355042924</v>
      </c>
      <c r="I517" s="2">
        <v>7337800000</v>
      </c>
      <c r="J517" t="s">
        <v>12</v>
      </c>
      <c r="K517" t="s">
        <v>12</v>
      </c>
      <c r="L517" s="2">
        <f>SUM(I517:K517)</f>
        <v>7337800000</v>
      </c>
      <c r="M517" s="2">
        <f>G517-L517</f>
        <v>1743400000</v>
      </c>
      <c r="N517" s="22">
        <f>M517/E517</f>
        <v>0.15479964128108822</v>
      </c>
      <c r="O517" t="s">
        <v>36</v>
      </c>
      <c r="P517" t="s">
        <v>170</v>
      </c>
    </row>
    <row r="518" spans="1:16" x14ac:dyDescent="0.2">
      <c r="A518">
        <v>544</v>
      </c>
      <c r="B518" t="s">
        <v>226</v>
      </c>
      <c r="C518" t="s">
        <v>11</v>
      </c>
      <c r="D518" s="1">
        <v>41274</v>
      </c>
      <c r="E518" s="2">
        <v>8102000000</v>
      </c>
      <c r="F518" s="2">
        <v>6340000000</v>
      </c>
      <c r="G518" s="2">
        <f>SUM(E518-F518)</f>
        <v>1762000000</v>
      </c>
      <c r="H518" s="23">
        <f>1-(F518/E518)</f>
        <v>0.21747716613181933</v>
      </c>
      <c r="I518" s="2">
        <v>644000000</v>
      </c>
      <c r="J518" s="2">
        <v>198000000</v>
      </c>
      <c r="K518" t="s">
        <v>12</v>
      </c>
      <c r="L518" s="2">
        <f>SUM(I518:K518)</f>
        <v>842000000</v>
      </c>
      <c r="M518" s="2">
        <f>G518-L518</f>
        <v>920000000</v>
      </c>
      <c r="N518" s="22">
        <f>M518/E518</f>
        <v>0.11355220933102937</v>
      </c>
      <c r="O518" t="s">
        <v>59</v>
      </c>
      <c r="P518" t="s">
        <v>193</v>
      </c>
    </row>
    <row r="519" spans="1:16" x14ac:dyDescent="0.2">
      <c r="A519">
        <v>545</v>
      </c>
      <c r="B519" t="s">
        <v>226</v>
      </c>
      <c r="C519" t="s">
        <v>15</v>
      </c>
      <c r="D519" s="1">
        <v>41639</v>
      </c>
      <c r="E519" s="2">
        <v>9350000000</v>
      </c>
      <c r="F519" s="2">
        <v>6574000000</v>
      </c>
      <c r="G519" s="2">
        <f>SUM(E519-F519)</f>
        <v>2776000000</v>
      </c>
      <c r="H519" s="23">
        <f>1-(F519/E519)</f>
        <v>0.29689839572192511</v>
      </c>
      <c r="I519" s="2">
        <v>645000000</v>
      </c>
      <c r="J519" s="2">
        <v>193000000</v>
      </c>
      <c r="K519" t="s">
        <v>12</v>
      </c>
      <c r="L519" s="2">
        <f>SUM(I519:K519)</f>
        <v>838000000</v>
      </c>
      <c r="M519" s="2">
        <f>G519-L519</f>
        <v>1938000000</v>
      </c>
      <c r="N519" s="22">
        <f>M519/E519</f>
        <v>0.20727272727272728</v>
      </c>
      <c r="O519" t="s">
        <v>59</v>
      </c>
      <c r="P519" t="s">
        <v>193</v>
      </c>
    </row>
    <row r="520" spans="1:16" x14ac:dyDescent="0.2">
      <c r="A520">
        <v>546</v>
      </c>
      <c r="B520" t="s">
        <v>226</v>
      </c>
      <c r="C520" t="s">
        <v>16</v>
      </c>
      <c r="D520" s="1">
        <v>42004</v>
      </c>
      <c r="E520" s="2">
        <v>9527000000</v>
      </c>
      <c r="F520" s="2">
        <v>7306000000</v>
      </c>
      <c r="G520" s="2">
        <f>SUM(E520-F520)</f>
        <v>2221000000</v>
      </c>
      <c r="H520" s="23">
        <f>1-(F520/E520)</f>
        <v>0.23312690248766665</v>
      </c>
      <c r="I520" s="2">
        <v>755000000</v>
      </c>
      <c r="J520" s="2">
        <v>227000000</v>
      </c>
      <c r="K520" t="s">
        <v>12</v>
      </c>
      <c r="L520" s="2">
        <f>SUM(I520:K520)</f>
        <v>982000000</v>
      </c>
      <c r="M520" s="2">
        <f>G520-L520</f>
        <v>1239000000</v>
      </c>
      <c r="N520" s="22">
        <f>M520/E520</f>
        <v>0.13005143277002204</v>
      </c>
      <c r="O520" t="s">
        <v>59</v>
      </c>
      <c r="P520" t="s">
        <v>193</v>
      </c>
    </row>
    <row r="521" spans="1:16" x14ac:dyDescent="0.2">
      <c r="A521">
        <v>547</v>
      </c>
      <c r="B521" t="s">
        <v>226</v>
      </c>
      <c r="C521" t="s">
        <v>17</v>
      </c>
      <c r="D521" s="1">
        <v>42369</v>
      </c>
      <c r="E521" s="2">
        <v>9648000000</v>
      </c>
      <c r="F521" s="2">
        <v>7068000000</v>
      </c>
      <c r="G521" s="2">
        <f>SUM(E521-F521)</f>
        <v>2580000000</v>
      </c>
      <c r="H521" s="23">
        <f>1-(F521/E521)</f>
        <v>0.26741293532338306</v>
      </c>
      <c r="I521" s="2">
        <v>762000000</v>
      </c>
      <c r="J521" s="2">
        <v>251000000</v>
      </c>
      <c r="K521" t="s">
        <v>12</v>
      </c>
      <c r="L521" s="2">
        <f>SUM(I521:K521)</f>
        <v>1013000000</v>
      </c>
      <c r="M521" s="2">
        <f>G521-L521</f>
        <v>1567000000</v>
      </c>
      <c r="N521" s="22">
        <f>M521/E521</f>
        <v>0.16241708126036483</v>
      </c>
      <c r="O521" t="s">
        <v>59</v>
      </c>
      <c r="P521" t="s">
        <v>193</v>
      </c>
    </row>
    <row r="522" spans="1:16" x14ac:dyDescent="0.2">
      <c r="A522">
        <v>548</v>
      </c>
      <c r="B522" t="s">
        <v>227</v>
      </c>
      <c r="C522" t="s">
        <v>11</v>
      </c>
      <c r="D522" s="1">
        <v>41547</v>
      </c>
      <c r="E522" s="2">
        <v>24669000000</v>
      </c>
      <c r="F522" s="2">
        <v>14717000000</v>
      </c>
      <c r="G522" s="2">
        <f>SUM(E522-F522)</f>
        <v>9952000000</v>
      </c>
      <c r="H522" s="23">
        <f>1-(F522/E522)</f>
        <v>0.40342129798532567</v>
      </c>
      <c r="I522" s="2">
        <v>6010000000</v>
      </c>
      <c r="J522" t="s">
        <v>12</v>
      </c>
      <c r="K522" t="s">
        <v>12</v>
      </c>
      <c r="L522" s="2">
        <f>SUM(I522:K522)</f>
        <v>6010000000</v>
      </c>
      <c r="M522" s="2">
        <f>G522-L522</f>
        <v>3942000000</v>
      </c>
      <c r="N522" s="22">
        <f>M522/E522</f>
        <v>0.15979569500182414</v>
      </c>
      <c r="O522" t="s">
        <v>13</v>
      </c>
      <c r="P522" t="s">
        <v>164</v>
      </c>
    </row>
    <row r="523" spans="1:16" x14ac:dyDescent="0.2">
      <c r="A523">
        <v>549</v>
      </c>
      <c r="B523" t="s">
        <v>227</v>
      </c>
      <c r="C523" t="s">
        <v>15</v>
      </c>
      <c r="D523" s="1">
        <v>41912</v>
      </c>
      <c r="E523" s="2">
        <v>17733000000</v>
      </c>
      <c r="F523" s="2">
        <v>9971000000</v>
      </c>
      <c r="G523" s="2">
        <f>SUM(E523-F523)</f>
        <v>7762000000</v>
      </c>
      <c r="H523" s="23">
        <f>1-(F523/E523)</f>
        <v>0.43771499464275643</v>
      </c>
      <c r="I523" s="2">
        <v>4375000000</v>
      </c>
      <c r="J523" t="s">
        <v>12</v>
      </c>
      <c r="K523" t="s">
        <v>12</v>
      </c>
      <c r="L523" s="2">
        <f>SUM(I523:K523)</f>
        <v>4375000000</v>
      </c>
      <c r="M523" s="2">
        <f>G523-L523</f>
        <v>3387000000</v>
      </c>
      <c r="N523" s="22">
        <f>M523/E523</f>
        <v>0.19099983082388766</v>
      </c>
      <c r="O523" t="s">
        <v>13</v>
      </c>
      <c r="P523" t="s">
        <v>164</v>
      </c>
    </row>
    <row r="524" spans="1:16" x14ac:dyDescent="0.2">
      <c r="A524">
        <v>550</v>
      </c>
      <c r="B524" t="s">
        <v>227</v>
      </c>
      <c r="C524" t="s">
        <v>16</v>
      </c>
      <c r="D524" s="1">
        <v>42277</v>
      </c>
      <c r="E524" s="2">
        <v>16249000000</v>
      </c>
      <c r="F524" s="2">
        <v>9241000000</v>
      </c>
      <c r="G524" s="2">
        <f>SUM(E524-F524)</f>
        <v>7008000000</v>
      </c>
      <c r="H524" s="23">
        <f>1-(F524/E524)</f>
        <v>0.43128807926641644</v>
      </c>
      <c r="I524" s="2">
        <v>4065000000</v>
      </c>
      <c r="J524" t="s">
        <v>12</v>
      </c>
      <c r="K524" t="s">
        <v>12</v>
      </c>
      <c r="L524" s="2">
        <f>SUM(I524:K524)</f>
        <v>4065000000</v>
      </c>
      <c r="M524" s="2">
        <f>G524-L524</f>
        <v>2943000000</v>
      </c>
      <c r="N524" s="22">
        <f>M524/E524</f>
        <v>0.18111883808234353</v>
      </c>
      <c r="O524" t="s">
        <v>13</v>
      </c>
      <c r="P524" t="s">
        <v>164</v>
      </c>
    </row>
    <row r="525" spans="1:16" x14ac:dyDescent="0.2">
      <c r="A525">
        <v>551</v>
      </c>
      <c r="B525" t="s">
        <v>227</v>
      </c>
      <c r="C525" t="s">
        <v>17</v>
      </c>
      <c r="D525" s="1">
        <v>42643</v>
      </c>
      <c r="E525" s="2">
        <v>14522000000</v>
      </c>
      <c r="F525" s="2">
        <v>8260000000</v>
      </c>
      <c r="G525" s="2">
        <f>SUM(E525-F525)</f>
        <v>6262000000</v>
      </c>
      <c r="H525" s="23">
        <f>1-(F525/E525)</f>
        <v>0.43120782261396506</v>
      </c>
      <c r="I525" s="2">
        <v>3758000000</v>
      </c>
      <c r="J525" t="s">
        <v>12</v>
      </c>
      <c r="K525" t="s">
        <v>12</v>
      </c>
      <c r="L525" s="2">
        <f>SUM(I525:K525)</f>
        <v>3758000000</v>
      </c>
      <c r="M525" s="2">
        <f>G525-L525</f>
        <v>2504000000</v>
      </c>
      <c r="N525" s="22">
        <f>M525/E525</f>
        <v>0.17242804021484645</v>
      </c>
      <c r="O525" t="s">
        <v>13</v>
      </c>
      <c r="P525" t="s">
        <v>164</v>
      </c>
    </row>
    <row r="526" spans="1:16" x14ac:dyDescent="0.2">
      <c r="A526">
        <v>552</v>
      </c>
      <c r="B526" t="s">
        <v>228</v>
      </c>
      <c r="C526" t="s">
        <v>11</v>
      </c>
      <c r="D526" s="1">
        <v>41274</v>
      </c>
      <c r="E526" s="2">
        <v>11682636000</v>
      </c>
      <c r="F526" s="2">
        <v>1699428000</v>
      </c>
      <c r="G526" s="2">
        <f>SUM(E526-F526)</f>
        <v>9983208000</v>
      </c>
      <c r="H526" s="23">
        <f>1-(F526/E526)</f>
        <v>0.85453385691379924</v>
      </c>
      <c r="I526" s="2">
        <v>3862434000</v>
      </c>
      <c r="J526" t="s">
        <v>12</v>
      </c>
      <c r="K526" s="2">
        <v>3169703000</v>
      </c>
      <c r="L526" s="2">
        <f>SUM(I526:K526)</f>
        <v>7032137000</v>
      </c>
      <c r="M526" s="2">
        <f>G526-L526</f>
        <v>2951071000</v>
      </c>
      <c r="N526" s="22">
        <f>M526/E526</f>
        <v>0.25260317962487233</v>
      </c>
      <c r="O526" t="s">
        <v>83</v>
      </c>
      <c r="P526" t="s">
        <v>84</v>
      </c>
    </row>
    <row r="527" spans="1:16" x14ac:dyDescent="0.2">
      <c r="A527">
        <v>553</v>
      </c>
      <c r="B527" t="s">
        <v>228</v>
      </c>
      <c r="C527" t="s">
        <v>15</v>
      </c>
      <c r="D527" s="1">
        <v>41639</v>
      </c>
      <c r="E527" s="2">
        <v>14487118000</v>
      </c>
      <c r="F527" s="2">
        <v>2066893000</v>
      </c>
      <c r="G527" s="2">
        <f>SUM(E527-F527)</f>
        <v>12420225000</v>
      </c>
      <c r="H527" s="23">
        <f>1-(F527/E527)</f>
        <v>0.85732890420303054</v>
      </c>
      <c r="I527" s="2">
        <v>4621096000</v>
      </c>
      <c r="J527" t="s">
        <v>12</v>
      </c>
      <c r="K527" s="2">
        <v>3600976000</v>
      </c>
      <c r="L527" s="2">
        <f>SUM(I527:K527)</f>
        <v>8222072000</v>
      </c>
      <c r="M527" s="2">
        <f>G527-L527</f>
        <v>4198153000</v>
      </c>
      <c r="N527" s="22">
        <f>M527/E527</f>
        <v>0.28978524230975411</v>
      </c>
      <c r="O527" t="s">
        <v>83</v>
      </c>
      <c r="P527" t="s">
        <v>84</v>
      </c>
    </row>
    <row r="528" spans="1:16" x14ac:dyDescent="0.2">
      <c r="A528">
        <v>554</v>
      </c>
      <c r="B528" t="s">
        <v>228</v>
      </c>
      <c r="C528" t="s">
        <v>16</v>
      </c>
      <c r="D528" s="1">
        <v>42004</v>
      </c>
      <c r="E528" s="2">
        <v>18035340000</v>
      </c>
      <c r="F528" s="2">
        <v>2534389000</v>
      </c>
      <c r="G528" s="2">
        <f>SUM(E528-F528)</f>
        <v>15500951000</v>
      </c>
      <c r="H528" s="23">
        <f>1-(F528/E528)</f>
        <v>0.85947650557183841</v>
      </c>
      <c r="I528" s="2">
        <v>5285634000</v>
      </c>
      <c r="J528" t="s">
        <v>12</v>
      </c>
      <c r="K528" s="2">
        <v>3997041000</v>
      </c>
      <c r="L528" s="2">
        <f>SUM(I528:K528)</f>
        <v>9282675000</v>
      </c>
      <c r="M528" s="2">
        <f>G528-L528</f>
        <v>6218276000</v>
      </c>
      <c r="N528" s="22">
        <f>M528/E528</f>
        <v>0.34478285410754661</v>
      </c>
      <c r="O528" t="s">
        <v>83</v>
      </c>
      <c r="P528" t="s">
        <v>84</v>
      </c>
    </row>
    <row r="529" spans="1:16" x14ac:dyDescent="0.2">
      <c r="A529">
        <v>555</v>
      </c>
      <c r="B529" t="s">
        <v>228</v>
      </c>
      <c r="C529" t="s">
        <v>17</v>
      </c>
      <c r="D529" s="1">
        <v>42369</v>
      </c>
      <c r="E529" s="2">
        <v>8757428000</v>
      </c>
      <c r="F529" s="2">
        <v>2177757000</v>
      </c>
      <c r="G529" s="2">
        <f>SUM(E529-F529)</f>
        <v>6579671000</v>
      </c>
      <c r="H529" s="23">
        <f>1-(F529/E529)</f>
        <v>0.75132458982249128</v>
      </c>
      <c r="I529" s="2">
        <v>3174320000</v>
      </c>
      <c r="J529" t="s">
        <v>12</v>
      </c>
      <c r="K529" s="2">
        <v>3313644000</v>
      </c>
      <c r="L529" s="2">
        <f>SUM(I529:K529)</f>
        <v>6487964000</v>
      </c>
      <c r="M529" s="2">
        <f>G529-L529</f>
        <v>91707000</v>
      </c>
      <c r="N529" s="22">
        <f>M529/E529</f>
        <v>1.0471910245793628E-2</v>
      </c>
      <c r="O529" t="s">
        <v>83</v>
      </c>
      <c r="P529" t="s">
        <v>84</v>
      </c>
    </row>
    <row r="530" spans="1:16" x14ac:dyDescent="0.2">
      <c r="A530">
        <v>556</v>
      </c>
      <c r="B530" t="s">
        <v>229</v>
      </c>
      <c r="C530" t="s">
        <v>11</v>
      </c>
      <c r="D530" s="1">
        <v>41274</v>
      </c>
      <c r="E530" s="2">
        <v>1887376000</v>
      </c>
      <c r="F530" s="2">
        <v>944617000</v>
      </c>
      <c r="G530" s="2">
        <f>SUM(E530-F530)</f>
        <v>942759000</v>
      </c>
      <c r="H530" s="23">
        <f>1-(F530/E530)</f>
        <v>0.49950778223311099</v>
      </c>
      <c r="I530" s="2">
        <v>531180000</v>
      </c>
      <c r="J530" t="s">
        <v>12</v>
      </c>
      <c r="K530" t="s">
        <v>12</v>
      </c>
      <c r="L530" s="2">
        <f>SUM(I530:K530)</f>
        <v>531180000</v>
      </c>
      <c r="M530" s="2">
        <f>G530-L530</f>
        <v>411579000</v>
      </c>
      <c r="N530" s="22">
        <f>M530/E530</f>
        <v>0.21806942548808506</v>
      </c>
      <c r="O530" t="s">
        <v>52</v>
      </c>
      <c r="P530" t="s">
        <v>53</v>
      </c>
    </row>
    <row r="531" spans="1:16" x14ac:dyDescent="0.2">
      <c r="A531">
        <v>557</v>
      </c>
      <c r="B531" t="s">
        <v>229</v>
      </c>
      <c r="C531" t="s">
        <v>15</v>
      </c>
      <c r="D531" s="1">
        <v>41639</v>
      </c>
      <c r="E531" s="2">
        <v>2152766000</v>
      </c>
      <c r="F531" s="2">
        <v>1064403000</v>
      </c>
      <c r="G531" s="2">
        <f>SUM(E531-F531)</f>
        <v>1088363000</v>
      </c>
      <c r="H531" s="23">
        <f>1-(F531/E531)</f>
        <v>0.505564933671379</v>
      </c>
      <c r="I531" s="2">
        <v>621413000</v>
      </c>
      <c r="J531" t="s">
        <v>12</v>
      </c>
      <c r="K531" t="s">
        <v>12</v>
      </c>
      <c r="L531" s="2">
        <f>SUM(I531:K531)</f>
        <v>621413000</v>
      </c>
      <c r="M531" s="2">
        <f>G531-L531</f>
        <v>466950000</v>
      </c>
      <c r="N531" s="22">
        <f>M531/E531</f>
        <v>0.2169069931427754</v>
      </c>
      <c r="O531" t="s">
        <v>52</v>
      </c>
      <c r="P531" t="s">
        <v>53</v>
      </c>
    </row>
    <row r="532" spans="1:16" x14ac:dyDescent="0.2">
      <c r="A532">
        <v>558</v>
      </c>
      <c r="B532" t="s">
        <v>229</v>
      </c>
      <c r="C532" t="s">
        <v>16</v>
      </c>
      <c r="D532" s="1">
        <v>42004</v>
      </c>
      <c r="E532" s="2">
        <v>2443776000</v>
      </c>
      <c r="F532" s="2">
        <v>1197885000</v>
      </c>
      <c r="G532" s="2">
        <f>SUM(E532-F532)</f>
        <v>1245891000</v>
      </c>
      <c r="H532" s="23">
        <f>1-(F532/E532)</f>
        <v>0.50982209498742925</v>
      </c>
      <c r="I532" s="2">
        <v>734119000</v>
      </c>
      <c r="J532" t="s">
        <v>12</v>
      </c>
      <c r="K532" t="s">
        <v>12</v>
      </c>
      <c r="L532" s="2">
        <f>SUM(I532:K532)</f>
        <v>734119000</v>
      </c>
      <c r="M532" s="2">
        <f>G532-L532</f>
        <v>511772000</v>
      </c>
      <c r="N532" s="22">
        <f>M532/E532</f>
        <v>0.20941853917871359</v>
      </c>
      <c r="O532" t="s">
        <v>52</v>
      </c>
      <c r="P532" t="s">
        <v>53</v>
      </c>
    </row>
    <row r="533" spans="1:16" x14ac:dyDescent="0.2">
      <c r="A533">
        <v>559</v>
      </c>
      <c r="B533" t="s">
        <v>229</v>
      </c>
      <c r="C533" t="s">
        <v>17</v>
      </c>
      <c r="D533" s="1">
        <v>42369</v>
      </c>
      <c r="E533" s="2">
        <v>2725867000</v>
      </c>
      <c r="F533" s="2">
        <v>1291506000</v>
      </c>
      <c r="G533" s="2">
        <f>SUM(E533-F533)</f>
        <v>1434361000</v>
      </c>
      <c r="H533" s="23">
        <f>1-(F533/E533)</f>
        <v>0.52620358953683355</v>
      </c>
      <c r="I533" s="2">
        <v>825296000</v>
      </c>
      <c r="J533" t="s">
        <v>12</v>
      </c>
      <c r="K533" t="s">
        <v>12</v>
      </c>
      <c r="L533" s="2">
        <f>SUM(I533:K533)</f>
        <v>825296000</v>
      </c>
      <c r="M533" s="2">
        <f>G533-L533</f>
        <v>609065000</v>
      </c>
      <c r="N533" s="22">
        <f>M533/E533</f>
        <v>0.22343900124254046</v>
      </c>
      <c r="O533" t="s">
        <v>52</v>
      </c>
      <c r="P533" t="s">
        <v>53</v>
      </c>
    </row>
    <row r="534" spans="1:16" x14ac:dyDescent="0.2">
      <c r="A534">
        <v>560</v>
      </c>
      <c r="B534" t="s">
        <v>230</v>
      </c>
      <c r="C534" t="s">
        <v>11</v>
      </c>
      <c r="D534" s="1">
        <v>41274</v>
      </c>
      <c r="E534" s="2">
        <v>1747502000</v>
      </c>
      <c r="F534" s="2">
        <v>625507000</v>
      </c>
      <c r="G534" s="2">
        <f>SUM(E534-F534)</f>
        <v>1121995000</v>
      </c>
      <c r="H534" s="23">
        <f>1-(F534/E534)</f>
        <v>0.64205648977798024</v>
      </c>
      <c r="I534" s="2">
        <v>47233000</v>
      </c>
      <c r="J534" t="s">
        <v>12</v>
      </c>
      <c r="K534" s="2">
        <v>560669000</v>
      </c>
      <c r="L534" s="2">
        <f>SUM(I534:K534)</f>
        <v>607902000</v>
      </c>
      <c r="M534" s="2">
        <f>G534-L534</f>
        <v>514093000</v>
      </c>
      <c r="N534" s="22">
        <f>M534/E534</f>
        <v>0.29418736001446638</v>
      </c>
      <c r="O534" t="s">
        <v>52</v>
      </c>
      <c r="P534" t="s">
        <v>53</v>
      </c>
    </row>
    <row r="535" spans="1:16" x14ac:dyDescent="0.2">
      <c r="A535">
        <v>561</v>
      </c>
      <c r="B535" t="s">
        <v>230</v>
      </c>
      <c r="C535" t="s">
        <v>15</v>
      </c>
      <c r="D535" s="1">
        <v>41639</v>
      </c>
      <c r="E535" s="2">
        <v>2387702000</v>
      </c>
      <c r="F535" s="2">
        <v>834228000</v>
      </c>
      <c r="G535" s="2">
        <f>SUM(E535-F535)</f>
        <v>1553474000</v>
      </c>
      <c r="H535" s="23">
        <f>1-(F535/E535)</f>
        <v>0.65061469144809525</v>
      </c>
      <c r="I535" s="2">
        <v>62179000</v>
      </c>
      <c r="J535" t="s">
        <v>12</v>
      </c>
      <c r="K535" s="2">
        <v>978973000</v>
      </c>
      <c r="L535" s="2">
        <f>SUM(I535:K535)</f>
        <v>1041152000</v>
      </c>
      <c r="M535" s="2">
        <f>G535-L535</f>
        <v>512322000</v>
      </c>
      <c r="N535" s="22">
        <f>M535/E535</f>
        <v>0.21456697695106006</v>
      </c>
      <c r="O535" t="s">
        <v>52</v>
      </c>
      <c r="P535" t="s">
        <v>53</v>
      </c>
    </row>
    <row r="536" spans="1:16" x14ac:dyDescent="0.2">
      <c r="A536">
        <v>562</v>
      </c>
      <c r="B536" t="s">
        <v>230</v>
      </c>
      <c r="C536" t="s">
        <v>16</v>
      </c>
      <c r="D536" s="1">
        <v>42004</v>
      </c>
      <c r="E536" s="2">
        <v>2614748000</v>
      </c>
      <c r="F536" s="2">
        <v>883564000</v>
      </c>
      <c r="G536" s="2">
        <f>SUM(E536-F536)</f>
        <v>1731184000</v>
      </c>
      <c r="H536" s="23">
        <f>1-(F536/E536)</f>
        <v>0.66208445326280008</v>
      </c>
      <c r="I536" s="2">
        <v>50948000</v>
      </c>
      <c r="J536" t="s">
        <v>12</v>
      </c>
      <c r="K536" s="2">
        <v>758861000</v>
      </c>
      <c r="L536" s="2">
        <f>SUM(I536:K536)</f>
        <v>809809000</v>
      </c>
      <c r="M536" s="2">
        <f>G536-L536</f>
        <v>921375000</v>
      </c>
      <c r="N536" s="22">
        <f>M536/E536</f>
        <v>0.35237621369248584</v>
      </c>
      <c r="O536" t="s">
        <v>52</v>
      </c>
      <c r="P536" t="s">
        <v>53</v>
      </c>
    </row>
    <row r="537" spans="1:16" x14ac:dyDescent="0.2">
      <c r="A537">
        <v>563</v>
      </c>
      <c r="B537" t="s">
        <v>230</v>
      </c>
      <c r="C537" t="s">
        <v>17</v>
      </c>
      <c r="D537" s="1">
        <v>42369</v>
      </c>
      <c r="E537" s="2">
        <v>2744965000</v>
      </c>
      <c r="F537" s="2">
        <v>905168000</v>
      </c>
      <c r="G537" s="2">
        <f>SUM(E537-F537)</f>
        <v>1839797000</v>
      </c>
      <c r="H537" s="23">
        <f>1-(F537/E537)</f>
        <v>0.67024424719440867</v>
      </c>
      <c r="I537" s="2">
        <v>65082000</v>
      </c>
      <c r="J537" t="s">
        <v>12</v>
      </c>
      <c r="K537" s="2">
        <v>765895000</v>
      </c>
      <c r="L537" s="2">
        <f>SUM(I537:K537)</f>
        <v>830977000</v>
      </c>
      <c r="M537" s="2">
        <f>G537-L537</f>
        <v>1008820000</v>
      </c>
      <c r="N537" s="22">
        <f>M537/E537</f>
        <v>0.36751652571162108</v>
      </c>
      <c r="O537" t="s">
        <v>52</v>
      </c>
      <c r="P537" t="s">
        <v>53</v>
      </c>
    </row>
    <row r="538" spans="1:16" x14ac:dyDescent="0.2">
      <c r="A538">
        <v>564</v>
      </c>
      <c r="B538" t="s">
        <v>231</v>
      </c>
      <c r="C538" t="s">
        <v>11</v>
      </c>
      <c r="D538" s="1">
        <v>41639</v>
      </c>
      <c r="E538" s="2">
        <v>1859177000</v>
      </c>
      <c r="F538" s="2">
        <v>354561000</v>
      </c>
      <c r="G538" s="2">
        <f>SUM(E538-F538)</f>
        <v>1504616000</v>
      </c>
      <c r="H538" s="23">
        <f>1-(F538/E538)</f>
        <v>0.8092914230328796</v>
      </c>
      <c r="I538" s="2">
        <v>200849000</v>
      </c>
      <c r="J538" t="s">
        <v>12</v>
      </c>
      <c r="K538" s="2">
        <v>653132000</v>
      </c>
      <c r="L538" s="2">
        <f>SUM(I538:K538)</f>
        <v>853981000</v>
      </c>
      <c r="M538" s="2">
        <f>G538-L538</f>
        <v>650635000</v>
      </c>
      <c r="N538" s="22">
        <f>M538/E538</f>
        <v>0.34995861071861367</v>
      </c>
      <c r="O538" t="s">
        <v>83</v>
      </c>
      <c r="P538" t="s">
        <v>84</v>
      </c>
    </row>
    <row r="539" spans="1:16" x14ac:dyDescent="0.2">
      <c r="A539">
        <v>565</v>
      </c>
      <c r="B539" t="s">
        <v>231</v>
      </c>
      <c r="C539" t="s">
        <v>15</v>
      </c>
      <c r="D539" s="1">
        <v>42004</v>
      </c>
      <c r="E539" s="2">
        <v>2388768000</v>
      </c>
      <c r="F539" s="2">
        <v>443974000</v>
      </c>
      <c r="G539" s="2">
        <f>SUM(E539-F539)</f>
        <v>1944794000</v>
      </c>
      <c r="H539" s="23">
        <f>1-(F539/E539)</f>
        <v>0.81414101327546251</v>
      </c>
      <c r="I539" s="2">
        <v>238134000</v>
      </c>
      <c r="J539" t="s">
        <v>12</v>
      </c>
      <c r="K539" s="2">
        <v>679298000</v>
      </c>
      <c r="L539" s="2">
        <f>SUM(I539:K539)</f>
        <v>917432000</v>
      </c>
      <c r="M539" s="2">
        <f>G539-L539</f>
        <v>1027362000</v>
      </c>
      <c r="N539" s="22">
        <f>M539/E539</f>
        <v>0.43008027569023027</v>
      </c>
      <c r="O539" t="s">
        <v>83</v>
      </c>
      <c r="P539" t="s">
        <v>84</v>
      </c>
    </row>
    <row r="540" spans="1:16" x14ac:dyDescent="0.2">
      <c r="A540">
        <v>566</v>
      </c>
      <c r="B540" t="s">
        <v>231</v>
      </c>
      <c r="C540" t="s">
        <v>16</v>
      </c>
      <c r="D540" s="1">
        <v>42369</v>
      </c>
      <c r="E540" s="2">
        <v>1954000000</v>
      </c>
      <c r="F540" s="2">
        <v>523043000</v>
      </c>
      <c r="G540" s="2">
        <f>SUM(E540-F540)</f>
        <v>1430957000</v>
      </c>
      <c r="H540" s="23">
        <f>1-(F540/E540)</f>
        <v>0.73232190378710338</v>
      </c>
      <c r="I540" s="2">
        <v>249925000</v>
      </c>
      <c r="J540" t="s">
        <v>12</v>
      </c>
      <c r="K540" s="2">
        <v>819216000</v>
      </c>
      <c r="L540" s="2">
        <f>SUM(I540:K540)</f>
        <v>1069141000</v>
      </c>
      <c r="M540" s="2">
        <f>G540-L540</f>
        <v>361816000</v>
      </c>
      <c r="N540" s="22">
        <f>M540/E540</f>
        <v>0.18516683725690891</v>
      </c>
      <c r="O540" t="s">
        <v>83</v>
      </c>
      <c r="P540" t="s">
        <v>84</v>
      </c>
    </row>
    <row r="541" spans="1:16" x14ac:dyDescent="0.2">
      <c r="A541">
        <v>567</v>
      </c>
      <c r="B541" t="s">
        <v>231</v>
      </c>
      <c r="C541" t="s">
        <v>17</v>
      </c>
      <c r="D541" s="1">
        <v>42735</v>
      </c>
      <c r="E541" s="2">
        <v>1857339000</v>
      </c>
      <c r="F541" s="2">
        <v>613909000</v>
      </c>
      <c r="G541" s="2">
        <f>SUM(E541-F541)</f>
        <v>1243430000</v>
      </c>
      <c r="H541" s="23">
        <f>1-(F541/E541)</f>
        <v>0.66946852459351791</v>
      </c>
      <c r="I541" s="2">
        <v>272747000</v>
      </c>
      <c r="J541" t="s">
        <v>12</v>
      </c>
      <c r="K541" s="2">
        <v>927920000</v>
      </c>
      <c r="L541" s="2">
        <f>SUM(I541:K541)</f>
        <v>1200667000</v>
      </c>
      <c r="M541" s="2">
        <f>G541-L541</f>
        <v>42763000</v>
      </c>
      <c r="N541" s="22">
        <f>M541/E541</f>
        <v>2.3023799101833321E-2</v>
      </c>
      <c r="O541" t="s">
        <v>83</v>
      </c>
      <c r="P541" t="s">
        <v>84</v>
      </c>
    </row>
    <row r="542" spans="1:16" x14ac:dyDescent="0.2">
      <c r="A542">
        <v>568</v>
      </c>
      <c r="B542" t="s">
        <v>232</v>
      </c>
      <c r="C542" t="s">
        <v>11</v>
      </c>
      <c r="D542" s="1">
        <v>41274</v>
      </c>
      <c r="E542" s="2">
        <v>6273787000</v>
      </c>
      <c r="F542" s="2">
        <v>3667434000</v>
      </c>
      <c r="G542" s="2">
        <f>SUM(E542-F542)</f>
        <v>2606353000</v>
      </c>
      <c r="H542" s="23">
        <f>1-(F542/E542)</f>
        <v>0.41543536623095434</v>
      </c>
      <c r="I542" s="2">
        <v>747356000</v>
      </c>
      <c r="J542" t="s">
        <v>12</v>
      </c>
      <c r="K542" s="2">
        <v>740791000</v>
      </c>
      <c r="L542" s="2">
        <f>SUM(I542:K542)</f>
        <v>1488147000</v>
      </c>
      <c r="M542" s="2">
        <f>G542-L542</f>
        <v>1118206000</v>
      </c>
      <c r="N542" s="22">
        <f>M542/E542</f>
        <v>0.17823461332047136</v>
      </c>
      <c r="O542" t="s">
        <v>42</v>
      </c>
      <c r="P542" t="s">
        <v>43</v>
      </c>
    </row>
    <row r="543" spans="1:16" x14ac:dyDescent="0.2">
      <c r="A543">
        <v>569</v>
      </c>
      <c r="B543" t="s">
        <v>232</v>
      </c>
      <c r="C543" t="s">
        <v>15</v>
      </c>
      <c r="D543" s="1">
        <v>41639</v>
      </c>
      <c r="E543" s="2">
        <v>7301204000</v>
      </c>
      <c r="F543" s="2">
        <v>3997940000</v>
      </c>
      <c r="G543" s="2">
        <f>SUM(E543-F543)</f>
        <v>3303264000</v>
      </c>
      <c r="H543" s="23">
        <f>1-(F543/E543)</f>
        <v>0.4524272982921721</v>
      </c>
      <c r="I543" s="2">
        <v>914149000</v>
      </c>
      <c r="J543" t="s">
        <v>12</v>
      </c>
      <c r="K543" s="2">
        <v>859680000</v>
      </c>
      <c r="L543" s="2">
        <f>SUM(I543:K543)</f>
        <v>1773829000</v>
      </c>
      <c r="M543" s="2">
        <f>G543-L543</f>
        <v>1529435000</v>
      </c>
      <c r="N543" s="22">
        <f>M543/E543</f>
        <v>0.20947709446277626</v>
      </c>
      <c r="O543" t="s">
        <v>42</v>
      </c>
      <c r="P543" t="s">
        <v>43</v>
      </c>
    </row>
    <row r="544" spans="1:16" x14ac:dyDescent="0.2">
      <c r="A544">
        <v>570</v>
      </c>
      <c r="B544" t="s">
        <v>232</v>
      </c>
      <c r="C544" t="s">
        <v>16</v>
      </c>
      <c r="D544" s="1">
        <v>42004</v>
      </c>
      <c r="E544" s="2">
        <v>7741856000</v>
      </c>
      <c r="F544" s="2">
        <v>4449139000</v>
      </c>
      <c r="G544" s="2">
        <f>SUM(E544-F544)</f>
        <v>3292717000</v>
      </c>
      <c r="H544" s="23">
        <f>1-(F544/E544)</f>
        <v>0.42531364572009611</v>
      </c>
      <c r="I544" s="2">
        <v>1034507000</v>
      </c>
      <c r="J544" t="s">
        <v>12</v>
      </c>
      <c r="K544" s="2">
        <v>625361000</v>
      </c>
      <c r="L544" s="2">
        <f>SUM(I544:K544)</f>
        <v>1659868000</v>
      </c>
      <c r="M544" s="2">
        <f>G544-L544</f>
        <v>1632849000</v>
      </c>
      <c r="N544" s="22">
        <f>M544/E544</f>
        <v>0.2109118278614327</v>
      </c>
      <c r="O544" t="s">
        <v>42</v>
      </c>
      <c r="P544" t="s">
        <v>43</v>
      </c>
    </row>
    <row r="545" spans="1:16" x14ac:dyDescent="0.2">
      <c r="A545">
        <v>571</v>
      </c>
      <c r="B545" t="s">
        <v>232</v>
      </c>
      <c r="C545" t="s">
        <v>17</v>
      </c>
      <c r="D545" s="1">
        <v>42369</v>
      </c>
      <c r="E545" s="2">
        <v>7954827000</v>
      </c>
      <c r="F545" s="2">
        <v>4416194000</v>
      </c>
      <c r="G545" s="2">
        <f>SUM(E545-F545)</f>
        <v>3538633000</v>
      </c>
      <c r="H545" s="23">
        <f>1-(F545/E545)</f>
        <v>0.4448409751714274</v>
      </c>
      <c r="I545" s="2">
        <v>1086274000</v>
      </c>
      <c r="J545" t="s">
        <v>12</v>
      </c>
      <c r="K545" s="2">
        <v>688195000</v>
      </c>
      <c r="L545" s="2">
        <f>SUM(I545:K545)</f>
        <v>1774469000</v>
      </c>
      <c r="M545" s="2">
        <f>G545-L545</f>
        <v>1764164000</v>
      </c>
      <c r="N545" s="22">
        <f>M545/E545</f>
        <v>0.22177276765415516</v>
      </c>
      <c r="O545" t="s">
        <v>42</v>
      </c>
      <c r="P545" t="s">
        <v>43</v>
      </c>
    </row>
    <row r="546" spans="1:16" x14ac:dyDescent="0.2">
      <c r="A546">
        <v>572</v>
      </c>
      <c r="B546" t="s">
        <v>233</v>
      </c>
      <c r="C546" t="s">
        <v>11</v>
      </c>
      <c r="D546" s="1">
        <v>41274</v>
      </c>
      <c r="E546" s="2">
        <v>535153000</v>
      </c>
      <c r="F546" s="2">
        <v>172167000</v>
      </c>
      <c r="G546" s="2">
        <f>SUM(E546-F546)</f>
        <v>362986000</v>
      </c>
      <c r="H546" s="23">
        <f>1-(F546/E546)</f>
        <v>0.6782845279761115</v>
      </c>
      <c r="I546" s="2">
        <v>24573000</v>
      </c>
      <c r="J546" t="s">
        <v>12</v>
      </c>
      <c r="K546" s="2">
        <v>169173000</v>
      </c>
      <c r="L546" s="2">
        <f>SUM(I546:K546)</f>
        <v>193746000</v>
      </c>
      <c r="M546" s="2">
        <f>G546-L546</f>
        <v>169240000</v>
      </c>
      <c r="N546" s="22">
        <f>M546/E546</f>
        <v>0.31624600815094001</v>
      </c>
      <c r="O546" t="s">
        <v>52</v>
      </c>
      <c r="P546" t="s">
        <v>234</v>
      </c>
    </row>
    <row r="547" spans="1:16" x14ac:dyDescent="0.2">
      <c r="A547">
        <v>573</v>
      </c>
      <c r="B547" t="s">
        <v>233</v>
      </c>
      <c r="C547" t="s">
        <v>15</v>
      </c>
      <c r="D547" s="1">
        <v>41639</v>
      </c>
      <c r="E547" s="2">
        <v>610590000</v>
      </c>
      <c r="F547" s="2">
        <v>197336000</v>
      </c>
      <c r="G547" s="2">
        <f>SUM(E547-F547)</f>
        <v>413254000</v>
      </c>
      <c r="H547" s="23">
        <f>1-(F547/E547)</f>
        <v>0.67681095334021191</v>
      </c>
      <c r="I547" s="2">
        <v>26684000</v>
      </c>
      <c r="J547" t="s">
        <v>12</v>
      </c>
      <c r="K547" s="2">
        <v>192420000</v>
      </c>
      <c r="L547" s="2">
        <f>SUM(I547:K547)</f>
        <v>219104000</v>
      </c>
      <c r="M547" s="2">
        <f>G547-L547</f>
        <v>194150000</v>
      </c>
      <c r="N547" s="22">
        <f>M547/E547</f>
        <v>0.31797114266529097</v>
      </c>
      <c r="O547" t="s">
        <v>52</v>
      </c>
      <c r="P547" t="s">
        <v>234</v>
      </c>
    </row>
    <row r="548" spans="1:16" x14ac:dyDescent="0.2">
      <c r="A548">
        <v>574</v>
      </c>
      <c r="B548" t="s">
        <v>233</v>
      </c>
      <c r="C548" t="s">
        <v>16</v>
      </c>
      <c r="D548" s="1">
        <v>42004</v>
      </c>
      <c r="E548" s="2">
        <v>970938000</v>
      </c>
      <c r="F548" s="2">
        <v>312546000</v>
      </c>
      <c r="G548" s="2">
        <f>SUM(E548-F548)</f>
        <v>658392000</v>
      </c>
      <c r="H548" s="23">
        <f>1-(F548/E548)</f>
        <v>0.67809891053805704</v>
      </c>
      <c r="I548" s="2">
        <v>40878000</v>
      </c>
      <c r="J548" t="s">
        <v>12</v>
      </c>
      <c r="K548" s="2">
        <v>360592000</v>
      </c>
      <c r="L548" s="2">
        <f>SUM(I548:K548)</f>
        <v>401470000</v>
      </c>
      <c r="M548" s="2">
        <f>G548-L548</f>
        <v>256922000</v>
      </c>
      <c r="N548" s="22">
        <f>M548/E548</f>
        <v>0.2646121585518334</v>
      </c>
      <c r="O548" t="s">
        <v>52</v>
      </c>
      <c r="P548" t="s">
        <v>234</v>
      </c>
    </row>
    <row r="549" spans="1:16" x14ac:dyDescent="0.2">
      <c r="A549">
        <v>575</v>
      </c>
      <c r="B549" t="s">
        <v>233</v>
      </c>
      <c r="C549" t="s">
        <v>17</v>
      </c>
      <c r="D549" s="1">
        <v>42369</v>
      </c>
      <c r="E549" s="2">
        <v>1194407000</v>
      </c>
      <c r="F549" s="2">
        <v>363508000</v>
      </c>
      <c r="G549" s="2">
        <f>SUM(E549-F549)</f>
        <v>830899000</v>
      </c>
      <c r="H549" s="23">
        <f>1-(F549/E549)</f>
        <v>0.69565818016806669</v>
      </c>
      <c r="I549" s="2">
        <v>40090000</v>
      </c>
      <c r="J549" t="s">
        <v>12</v>
      </c>
      <c r="K549" s="2">
        <v>453423000</v>
      </c>
      <c r="L549" s="2">
        <f>SUM(I549:K549)</f>
        <v>493513000</v>
      </c>
      <c r="M549" s="2">
        <f>G549-L549</f>
        <v>337386000</v>
      </c>
      <c r="N549" s="22">
        <f>M549/E549</f>
        <v>0.28247155282914449</v>
      </c>
      <c r="O549" t="s">
        <v>52</v>
      </c>
      <c r="P549" t="s">
        <v>234</v>
      </c>
    </row>
    <row r="550" spans="1:16" x14ac:dyDescent="0.2">
      <c r="A550">
        <v>576</v>
      </c>
      <c r="B550" t="s">
        <v>235</v>
      </c>
      <c r="C550" t="s">
        <v>11</v>
      </c>
      <c r="D550" s="1">
        <v>41274</v>
      </c>
      <c r="E550" s="2">
        <v>1365000000</v>
      </c>
      <c r="F550" s="25">
        <v>0</v>
      </c>
      <c r="G550" s="2">
        <f>SUM(E550-F550)</f>
        <v>1365000000</v>
      </c>
      <c r="H550" s="23">
        <f>1-(F550/E550)</f>
        <v>1</v>
      </c>
      <c r="I550" s="2">
        <v>921000000</v>
      </c>
      <c r="J550" s="25">
        <v>0</v>
      </c>
      <c r="K550" s="2">
        <v>471000000</v>
      </c>
      <c r="L550" s="2">
        <f>SUM(I550:K550)</f>
        <v>1392000000</v>
      </c>
      <c r="M550" s="2">
        <f>G550-L550</f>
        <v>-27000000</v>
      </c>
      <c r="N550" s="22">
        <f>M550/E550</f>
        <v>-1.9780219780219779E-2</v>
      </c>
      <c r="O550" t="s">
        <v>47</v>
      </c>
      <c r="P550" t="s">
        <v>236</v>
      </c>
    </row>
    <row r="551" spans="1:16" x14ac:dyDescent="0.2">
      <c r="A551">
        <v>577</v>
      </c>
      <c r="B551" t="s">
        <v>235</v>
      </c>
      <c r="C551" t="s">
        <v>15</v>
      </c>
      <c r="D551" s="1">
        <v>41639</v>
      </c>
      <c r="E551" s="2">
        <v>1466000000</v>
      </c>
      <c r="F551" s="25">
        <v>0</v>
      </c>
      <c r="G551" s="2">
        <f>SUM(E551-F551)</f>
        <v>1466000000</v>
      </c>
      <c r="H551" s="23">
        <f>1-(F551/E551)</f>
        <v>1</v>
      </c>
      <c r="I551" s="2">
        <v>888000000</v>
      </c>
      <c r="J551" s="25">
        <v>0</v>
      </c>
      <c r="K551" s="2">
        <v>256000000</v>
      </c>
      <c r="L551" s="2">
        <f>SUM(I551:K551)</f>
        <v>1144000000</v>
      </c>
      <c r="M551" s="2">
        <f>G551-L551</f>
        <v>322000000</v>
      </c>
      <c r="N551" s="22">
        <f>M551/E551</f>
        <v>0.21964529331514324</v>
      </c>
      <c r="O551" t="s">
        <v>47</v>
      </c>
      <c r="P551" t="s">
        <v>236</v>
      </c>
    </row>
    <row r="552" spans="1:16" x14ac:dyDescent="0.2">
      <c r="A552">
        <v>578</v>
      </c>
      <c r="B552" t="s">
        <v>235</v>
      </c>
      <c r="C552" t="s">
        <v>16</v>
      </c>
      <c r="D552" s="1">
        <v>42004</v>
      </c>
      <c r="E552" s="2">
        <v>1665000000</v>
      </c>
      <c r="F552" s="25">
        <v>0</v>
      </c>
      <c r="G552" s="2">
        <f>SUM(E552-F552)</f>
        <v>1665000000</v>
      </c>
      <c r="H552" s="23">
        <f>1-(F552/E552)</f>
        <v>1</v>
      </c>
      <c r="I552" s="2">
        <v>958000000</v>
      </c>
      <c r="J552" s="25">
        <v>0</v>
      </c>
      <c r="K552" s="2">
        <v>136000000</v>
      </c>
      <c r="L552" s="2">
        <f>SUM(I552:K552)</f>
        <v>1094000000</v>
      </c>
      <c r="M552" s="2">
        <f>G552-L552</f>
        <v>571000000</v>
      </c>
      <c r="N552" s="22">
        <f>M552/E552</f>
        <v>0.34294294294294292</v>
      </c>
      <c r="O552" t="s">
        <v>47</v>
      </c>
      <c r="P552" t="s">
        <v>236</v>
      </c>
    </row>
    <row r="553" spans="1:16" x14ac:dyDescent="0.2">
      <c r="A553">
        <v>579</v>
      </c>
      <c r="B553" t="s">
        <v>235</v>
      </c>
      <c r="C553" t="s">
        <v>17</v>
      </c>
      <c r="D553" s="1">
        <v>42369</v>
      </c>
      <c r="E553" s="2">
        <v>1403000000</v>
      </c>
      <c r="F553" s="25">
        <v>0</v>
      </c>
      <c r="G553" s="2">
        <f>SUM(E553-F553)</f>
        <v>1403000000</v>
      </c>
      <c r="H553" s="23">
        <f>1-(F553/E553)</f>
        <v>1</v>
      </c>
      <c r="I553" s="2">
        <v>1048000000</v>
      </c>
      <c r="J553" s="25">
        <v>0</v>
      </c>
      <c r="K553" s="2">
        <v>61000000</v>
      </c>
      <c r="L553" s="2">
        <f>SUM(I553:K553)</f>
        <v>1109000000</v>
      </c>
      <c r="M553" s="2">
        <f>G553-L553</f>
        <v>294000000</v>
      </c>
      <c r="N553" s="22">
        <f>M553/E553</f>
        <v>0.20955096222380612</v>
      </c>
      <c r="O553" t="s">
        <v>47</v>
      </c>
      <c r="P553" t="s">
        <v>236</v>
      </c>
    </row>
    <row r="554" spans="1:16" x14ac:dyDescent="0.2">
      <c r="A554">
        <v>580</v>
      </c>
      <c r="B554" t="s">
        <v>237</v>
      </c>
      <c r="C554" t="s">
        <v>11</v>
      </c>
      <c r="D554" s="1">
        <v>41274</v>
      </c>
      <c r="E554" s="2">
        <v>16311000000</v>
      </c>
      <c r="F554" s="2">
        <v>11448000000</v>
      </c>
      <c r="G554" s="2">
        <f>SUM(E554-F554)</f>
        <v>4863000000</v>
      </c>
      <c r="H554" s="23">
        <f>1-(F554/E554)</f>
        <v>0.2981423579179695</v>
      </c>
      <c r="I554" s="2">
        <v>2894000000</v>
      </c>
      <c r="J554" s="2">
        <v>439000000</v>
      </c>
      <c r="K554" t="s">
        <v>12</v>
      </c>
      <c r="L554" s="2">
        <f>SUM(I554:K554)</f>
        <v>3333000000</v>
      </c>
      <c r="M554" s="2">
        <f>G554-L554</f>
        <v>1530000000</v>
      </c>
      <c r="N554" s="22">
        <f>M554/E554</f>
        <v>9.3801728894610997E-2</v>
      </c>
      <c r="O554" t="s">
        <v>13</v>
      </c>
      <c r="P554" t="s">
        <v>164</v>
      </c>
    </row>
    <row r="555" spans="1:16" x14ac:dyDescent="0.2">
      <c r="A555">
        <v>581</v>
      </c>
      <c r="B555" t="s">
        <v>237</v>
      </c>
      <c r="C555" t="s">
        <v>15</v>
      </c>
      <c r="D555" s="1">
        <v>41639</v>
      </c>
      <c r="E555" s="2">
        <v>22046000000</v>
      </c>
      <c r="F555" s="2">
        <v>15369000000</v>
      </c>
      <c r="G555" s="2">
        <f>SUM(E555-F555)</f>
        <v>6677000000</v>
      </c>
      <c r="H555" s="23">
        <f>1-(F555/E555)</f>
        <v>0.3028667331942303</v>
      </c>
      <c r="I555" s="2">
        <v>3886000000</v>
      </c>
      <c r="J555" s="2">
        <v>644000000</v>
      </c>
      <c r="K555" t="s">
        <v>12</v>
      </c>
      <c r="L555" s="2">
        <f>SUM(I555:K555)</f>
        <v>4530000000</v>
      </c>
      <c r="M555" s="2">
        <f>G555-L555</f>
        <v>2147000000</v>
      </c>
      <c r="N555" s="22">
        <f>M555/E555</f>
        <v>9.7387281139435719E-2</v>
      </c>
      <c r="O555" t="s">
        <v>13</v>
      </c>
      <c r="P555" t="s">
        <v>164</v>
      </c>
    </row>
    <row r="556" spans="1:16" x14ac:dyDescent="0.2">
      <c r="A556">
        <v>582</v>
      </c>
      <c r="B556" t="s">
        <v>237</v>
      </c>
      <c r="C556" t="s">
        <v>16</v>
      </c>
      <c r="D556" s="1">
        <v>42004</v>
      </c>
      <c r="E556" s="2">
        <v>22552000000</v>
      </c>
      <c r="F556" s="2">
        <v>15646000000</v>
      </c>
      <c r="G556" s="2">
        <f>SUM(E556-F556)</f>
        <v>6906000000</v>
      </c>
      <c r="H556" s="23">
        <f>1-(F556/E556)</f>
        <v>0.30622561191912023</v>
      </c>
      <c r="I556" s="2">
        <v>3810000000</v>
      </c>
      <c r="J556" s="2">
        <v>647000000</v>
      </c>
      <c r="K556" t="s">
        <v>12</v>
      </c>
      <c r="L556" s="2">
        <f>SUM(I556:K556)</f>
        <v>4457000000</v>
      </c>
      <c r="M556" s="2">
        <f>G556-L556</f>
        <v>2449000000</v>
      </c>
      <c r="N556" s="22">
        <f>M556/E556</f>
        <v>0.10859347286271727</v>
      </c>
      <c r="O556" t="s">
        <v>13</v>
      </c>
      <c r="P556" t="s">
        <v>164</v>
      </c>
    </row>
    <row r="557" spans="1:16" x14ac:dyDescent="0.2">
      <c r="A557">
        <v>583</v>
      </c>
      <c r="B557" t="s">
        <v>237</v>
      </c>
      <c r="C557" t="s">
        <v>17</v>
      </c>
      <c r="D557" s="1">
        <v>42369</v>
      </c>
      <c r="E557" s="2">
        <v>20855000000</v>
      </c>
      <c r="F557" s="2">
        <v>14292000000</v>
      </c>
      <c r="G557" s="2">
        <f>SUM(E557-F557)</f>
        <v>6563000000</v>
      </c>
      <c r="H557" s="23">
        <f>1-(F557/E557)</f>
        <v>0.31469671541596744</v>
      </c>
      <c r="I557" s="2">
        <v>3596000000</v>
      </c>
      <c r="J557" s="2">
        <v>625000000</v>
      </c>
      <c r="K557" t="s">
        <v>12</v>
      </c>
      <c r="L557" s="2">
        <f>SUM(I557:K557)</f>
        <v>4221000000</v>
      </c>
      <c r="M557" s="2">
        <f>G557-L557</f>
        <v>2342000000</v>
      </c>
      <c r="N557" s="22">
        <f>M557/E557</f>
        <v>0.11229920882282426</v>
      </c>
      <c r="O557" t="s">
        <v>13</v>
      </c>
      <c r="P557" t="s">
        <v>164</v>
      </c>
    </row>
    <row r="558" spans="1:16" x14ac:dyDescent="0.2">
      <c r="A558">
        <v>584</v>
      </c>
      <c r="B558" t="s">
        <v>238</v>
      </c>
      <c r="C558" t="s">
        <v>11</v>
      </c>
      <c r="D558" s="1">
        <v>41274</v>
      </c>
      <c r="E558" s="2">
        <v>10302079000</v>
      </c>
      <c r="F558" s="2">
        <v>6583627000</v>
      </c>
      <c r="G558" s="2">
        <f>SUM(E558-F558)</f>
        <v>3718452000</v>
      </c>
      <c r="H558" s="23">
        <f>1-(F558/E558)</f>
        <v>0.36094190308577523</v>
      </c>
      <c r="I558" s="2">
        <v>917162000</v>
      </c>
      <c r="J558" t="s">
        <v>12</v>
      </c>
      <c r="K558" s="2">
        <v>1144585000</v>
      </c>
      <c r="L558" s="2">
        <f>SUM(I558:K558)</f>
        <v>2061747000</v>
      </c>
      <c r="M558" s="2">
        <f>G558-L558</f>
        <v>1656705000</v>
      </c>
      <c r="N558" s="22">
        <f>M558/E558</f>
        <v>0.16081268644901675</v>
      </c>
      <c r="O558" t="s">
        <v>42</v>
      </c>
      <c r="P558" t="s">
        <v>45</v>
      </c>
    </row>
    <row r="559" spans="1:16" x14ac:dyDescent="0.2">
      <c r="A559">
        <v>585</v>
      </c>
      <c r="B559" t="s">
        <v>238</v>
      </c>
      <c r="C559" t="s">
        <v>15</v>
      </c>
      <c r="D559" s="1">
        <v>41639</v>
      </c>
      <c r="E559" s="2">
        <v>11390947000</v>
      </c>
      <c r="F559" s="2">
        <v>7588885000</v>
      </c>
      <c r="G559" s="2">
        <f>SUM(E559-F559)</f>
        <v>3802062000</v>
      </c>
      <c r="H559" s="23">
        <f>1-(F559/E559)</f>
        <v>0.33377927225892634</v>
      </c>
      <c r="I559" s="2">
        <v>888051000</v>
      </c>
      <c r="J559" t="s">
        <v>12</v>
      </c>
      <c r="K559" s="2">
        <v>1261044000</v>
      </c>
      <c r="L559" s="2">
        <f>SUM(I559:K559)</f>
        <v>2149095000</v>
      </c>
      <c r="M559" s="2">
        <f>G559-L559</f>
        <v>1652967000</v>
      </c>
      <c r="N559" s="22">
        <f>M559/E559</f>
        <v>0.14511234228374514</v>
      </c>
      <c r="O559" t="s">
        <v>42</v>
      </c>
      <c r="P559" t="s">
        <v>45</v>
      </c>
    </row>
    <row r="560" spans="1:16" x14ac:dyDescent="0.2">
      <c r="A560">
        <v>586</v>
      </c>
      <c r="B560" t="s">
        <v>238</v>
      </c>
      <c r="C560" t="s">
        <v>16</v>
      </c>
      <c r="D560" s="1">
        <v>42004</v>
      </c>
      <c r="E560" s="2">
        <v>12494921000</v>
      </c>
      <c r="F560" s="2">
        <v>8126187000</v>
      </c>
      <c r="G560" s="2">
        <f>SUM(E560-F560)</f>
        <v>4368734000</v>
      </c>
      <c r="H560" s="23">
        <f>1-(F560/E560)</f>
        <v>0.34964078604418547</v>
      </c>
      <c r="I560" s="2">
        <v>863455000</v>
      </c>
      <c r="J560" t="s">
        <v>12</v>
      </c>
      <c r="K560" s="2">
        <v>1318638000</v>
      </c>
      <c r="L560" s="2">
        <f>SUM(I560:K560)</f>
        <v>2182093000</v>
      </c>
      <c r="M560" s="2">
        <f>G560-L560</f>
        <v>2186641000</v>
      </c>
      <c r="N560" s="22">
        <f>M560/E560</f>
        <v>0.17500238696987361</v>
      </c>
      <c r="O560" t="s">
        <v>42</v>
      </c>
      <c r="P560" t="s">
        <v>45</v>
      </c>
    </row>
    <row r="561" spans="1:16" x14ac:dyDescent="0.2">
      <c r="A561">
        <v>587</v>
      </c>
      <c r="B561" t="s">
        <v>238</v>
      </c>
      <c r="C561" t="s">
        <v>17</v>
      </c>
      <c r="D561" s="1">
        <v>42369</v>
      </c>
      <c r="E561" s="2">
        <v>11513251000</v>
      </c>
      <c r="F561" s="2">
        <v>7449273000</v>
      </c>
      <c r="G561" s="2">
        <f>SUM(E561-F561)</f>
        <v>4063978000</v>
      </c>
      <c r="H561" s="23">
        <f>1-(F561/E561)</f>
        <v>0.35298266319391458</v>
      </c>
      <c r="I561" s="2">
        <v>1074998000</v>
      </c>
      <c r="J561" t="s">
        <v>12</v>
      </c>
      <c r="K561" s="2">
        <v>1337276000</v>
      </c>
      <c r="L561" s="2">
        <f>SUM(I561:K561)</f>
        <v>2412274000</v>
      </c>
      <c r="M561" s="2">
        <f>G561-L561</f>
        <v>1651704000</v>
      </c>
      <c r="N561" s="22">
        <f>M561/E561</f>
        <v>0.14346113013604933</v>
      </c>
      <c r="O561" t="s">
        <v>42</v>
      </c>
      <c r="P561" t="s">
        <v>45</v>
      </c>
    </row>
    <row r="562" spans="1:16" x14ac:dyDescent="0.2">
      <c r="A562">
        <v>588</v>
      </c>
      <c r="B562" t="s">
        <v>239</v>
      </c>
      <c r="C562" t="s">
        <v>11</v>
      </c>
      <c r="D562" s="1">
        <v>41274</v>
      </c>
      <c r="E562" s="2">
        <v>1899600000</v>
      </c>
      <c r="F562" s="2">
        <v>491000000</v>
      </c>
      <c r="G562" s="2">
        <f>SUM(E562-F562)</f>
        <v>1408600000</v>
      </c>
      <c r="H562" s="23">
        <f>1-(F562/E562)</f>
        <v>0.74152453148031161</v>
      </c>
      <c r="I562" s="2">
        <v>697400000</v>
      </c>
      <c r="J562" s="2">
        <v>291300000</v>
      </c>
      <c r="K562" t="s">
        <v>12</v>
      </c>
      <c r="L562" s="2">
        <f>SUM(I562:K562)</f>
        <v>988700000</v>
      </c>
      <c r="M562" s="2">
        <f>G562-L562</f>
        <v>419900000</v>
      </c>
      <c r="N562" s="22">
        <f>M562/E562</f>
        <v>0.22104653611286587</v>
      </c>
      <c r="O562" t="s">
        <v>25</v>
      </c>
      <c r="P562" t="s">
        <v>30</v>
      </c>
    </row>
    <row r="563" spans="1:16" x14ac:dyDescent="0.2">
      <c r="A563">
        <v>589</v>
      </c>
      <c r="B563" t="s">
        <v>239</v>
      </c>
      <c r="C563" t="s">
        <v>15</v>
      </c>
      <c r="D563" s="1">
        <v>41639</v>
      </c>
      <c r="E563" s="2">
        <v>2045500000</v>
      </c>
      <c r="F563" s="2">
        <v>516600000</v>
      </c>
      <c r="G563" s="2">
        <f>SUM(E563-F563)</f>
        <v>1528900000</v>
      </c>
      <c r="H563" s="23">
        <f>1-(F563/E563)</f>
        <v>0.74744561231972617</v>
      </c>
      <c r="I563" s="2">
        <v>749700000</v>
      </c>
      <c r="J563" s="2">
        <v>323000000</v>
      </c>
      <c r="K563" t="s">
        <v>12</v>
      </c>
      <c r="L563" s="2">
        <f>SUM(I563:K563)</f>
        <v>1072700000</v>
      </c>
      <c r="M563" s="2">
        <f>G563-L563</f>
        <v>456200000</v>
      </c>
      <c r="N563" s="22">
        <f>M563/E563</f>
        <v>0.2230261549743339</v>
      </c>
      <c r="O563" t="s">
        <v>25</v>
      </c>
      <c r="P563" t="s">
        <v>30</v>
      </c>
    </row>
    <row r="564" spans="1:16" x14ac:dyDescent="0.2">
      <c r="A564">
        <v>590</v>
      </c>
      <c r="B564" t="s">
        <v>239</v>
      </c>
      <c r="C564" t="s">
        <v>16</v>
      </c>
      <c r="D564" s="1">
        <v>42004</v>
      </c>
      <c r="E564" s="2">
        <v>2322900000</v>
      </c>
      <c r="F564" s="2">
        <v>625600000</v>
      </c>
      <c r="G564" s="2">
        <f>SUM(E564-F564)</f>
        <v>1697300000</v>
      </c>
      <c r="H564" s="23">
        <f>1-(F564/E564)</f>
        <v>0.73068147574152997</v>
      </c>
      <c r="I564" s="2">
        <v>928700000</v>
      </c>
      <c r="J564" s="2">
        <v>346500000</v>
      </c>
      <c r="K564" t="s">
        <v>12</v>
      </c>
      <c r="L564" s="2">
        <f>SUM(I564:K564)</f>
        <v>1275200000</v>
      </c>
      <c r="M564" s="2">
        <f>G564-L564</f>
        <v>422100000</v>
      </c>
      <c r="N564" s="22">
        <f>M564/E564</f>
        <v>0.18171251452925222</v>
      </c>
      <c r="O564" t="s">
        <v>25</v>
      </c>
      <c r="P564" t="s">
        <v>30</v>
      </c>
    </row>
    <row r="565" spans="1:16" x14ac:dyDescent="0.2">
      <c r="A565">
        <v>591</v>
      </c>
      <c r="B565" t="s">
        <v>239</v>
      </c>
      <c r="C565" t="s">
        <v>17</v>
      </c>
      <c r="D565" s="1">
        <v>42369</v>
      </c>
      <c r="E565" s="2">
        <v>2493700000</v>
      </c>
      <c r="F565" s="2">
        <v>617200000</v>
      </c>
      <c r="G565" s="2">
        <f>SUM(E565-F565)</f>
        <v>1876500000</v>
      </c>
      <c r="H565" s="23">
        <f>1-(F565/E565)</f>
        <v>0.75249629065244417</v>
      </c>
      <c r="I565" s="2">
        <v>850700000</v>
      </c>
      <c r="J565" s="2">
        <v>383100000</v>
      </c>
      <c r="K565" t="s">
        <v>12</v>
      </c>
      <c r="L565" s="2">
        <f>SUM(I565:K565)</f>
        <v>1233800000</v>
      </c>
      <c r="M565" s="2">
        <f>G565-L565</f>
        <v>642700000</v>
      </c>
      <c r="N565" s="22">
        <f>M565/E565</f>
        <v>0.25772947828527892</v>
      </c>
      <c r="O565" t="s">
        <v>25</v>
      </c>
      <c r="P565" t="s">
        <v>30</v>
      </c>
    </row>
    <row r="566" spans="1:16" x14ac:dyDescent="0.2">
      <c r="A566">
        <v>592</v>
      </c>
      <c r="B566" t="s">
        <v>240</v>
      </c>
      <c r="C566" t="s">
        <v>11</v>
      </c>
      <c r="D566" s="1">
        <v>41639</v>
      </c>
      <c r="E566" s="2">
        <v>24888000000</v>
      </c>
      <c r="F566" s="2">
        <v>17994000000</v>
      </c>
      <c r="G566" s="2">
        <f>SUM(E566-F566)</f>
        <v>6894000000</v>
      </c>
      <c r="H566" s="23">
        <f>1-(F566/E566)</f>
        <v>0.27700096432015431</v>
      </c>
      <c r="I566" s="2">
        <v>1095000000</v>
      </c>
      <c r="J566" t="s">
        <v>12</v>
      </c>
      <c r="K566" s="2">
        <v>2153000000</v>
      </c>
      <c r="L566" s="2">
        <f>SUM(I566:K566)</f>
        <v>3248000000</v>
      </c>
      <c r="M566" s="2">
        <f>G566-L566</f>
        <v>3646000000</v>
      </c>
      <c r="N566" s="22">
        <f>M566/E566</f>
        <v>0.14649630343940856</v>
      </c>
      <c r="O566" t="s">
        <v>42</v>
      </c>
      <c r="P566" t="s">
        <v>43</v>
      </c>
    </row>
    <row r="567" spans="1:16" x14ac:dyDescent="0.2">
      <c r="A567">
        <v>593</v>
      </c>
      <c r="B567" t="s">
        <v>240</v>
      </c>
      <c r="C567" t="s">
        <v>15</v>
      </c>
      <c r="D567" s="1">
        <v>42004</v>
      </c>
      <c r="E567" s="2">
        <v>27429000000</v>
      </c>
      <c r="F567" s="2">
        <v>21571000000</v>
      </c>
      <c r="G567" s="2">
        <f>SUM(E567-F567)</f>
        <v>5858000000</v>
      </c>
      <c r="H567" s="23">
        <f>1-(F567/E567)</f>
        <v>0.21356957964198475</v>
      </c>
      <c r="I567" s="2">
        <v>1154000000</v>
      </c>
      <c r="J567" t="s">
        <v>12</v>
      </c>
      <c r="K567" s="2">
        <v>2314000000</v>
      </c>
      <c r="L567" s="2">
        <f>SUM(I567:K567)</f>
        <v>3468000000</v>
      </c>
      <c r="M567" s="2">
        <f>G567-L567</f>
        <v>2390000000</v>
      </c>
      <c r="N567" s="22">
        <f>M567/E567</f>
        <v>8.7134055197054208E-2</v>
      </c>
      <c r="O567" t="s">
        <v>42</v>
      </c>
      <c r="P567" t="s">
        <v>43</v>
      </c>
    </row>
    <row r="568" spans="1:16" x14ac:dyDescent="0.2">
      <c r="A568">
        <v>594</v>
      </c>
      <c r="B568" t="s">
        <v>240</v>
      </c>
      <c r="C568" t="s">
        <v>16</v>
      </c>
      <c r="D568" s="1">
        <v>42369</v>
      </c>
      <c r="E568" s="2">
        <v>29447000000</v>
      </c>
      <c r="F568" s="2">
        <v>21406000000</v>
      </c>
      <c r="G568" s="2">
        <f>SUM(E568-F568)</f>
        <v>8041000000</v>
      </c>
      <c r="H568" s="23">
        <f>1-(F568/E568)</f>
        <v>0.27306686589465823</v>
      </c>
      <c r="I568" s="2">
        <v>1200000000</v>
      </c>
      <c r="J568" t="s">
        <v>12</v>
      </c>
      <c r="K568" s="2">
        <v>2450000000</v>
      </c>
      <c r="L568" s="2">
        <f>SUM(I568:K568)</f>
        <v>3650000000</v>
      </c>
      <c r="M568" s="2">
        <f>G568-L568</f>
        <v>4391000000</v>
      </c>
      <c r="N568" s="22">
        <f>M568/E568</f>
        <v>0.14911535979896084</v>
      </c>
      <c r="O568" t="s">
        <v>42</v>
      </c>
      <c r="P568" t="s">
        <v>43</v>
      </c>
    </row>
    <row r="569" spans="1:16" x14ac:dyDescent="0.2">
      <c r="A569">
        <v>595</v>
      </c>
      <c r="B569" t="s">
        <v>240</v>
      </c>
      <c r="C569" t="s">
        <v>17</v>
      </c>
      <c r="D569" s="1">
        <v>42735</v>
      </c>
      <c r="E569" s="2">
        <v>31360000000</v>
      </c>
      <c r="F569" s="2">
        <v>22688000000</v>
      </c>
      <c r="G569" s="2">
        <f>SUM(E569-F569)</f>
        <v>8672000000</v>
      </c>
      <c r="H569" s="23">
        <f>1-(F569/E569)</f>
        <v>0.27653061224489794</v>
      </c>
      <c r="I569" s="2">
        <v>1576000000</v>
      </c>
      <c r="J569" t="s">
        <v>12</v>
      </c>
      <c r="K569" s="2">
        <v>3936000000</v>
      </c>
      <c r="L569" s="2">
        <f>SUM(I569:K569)</f>
        <v>5512000000</v>
      </c>
      <c r="M569" s="2">
        <f>G569-L569</f>
        <v>3160000000</v>
      </c>
      <c r="N569" s="22">
        <f>M569/E569</f>
        <v>0.10076530612244898</v>
      </c>
      <c r="O569" t="s">
        <v>42</v>
      </c>
      <c r="P569" t="s">
        <v>43</v>
      </c>
    </row>
    <row r="570" spans="1:16" x14ac:dyDescent="0.2">
      <c r="A570">
        <v>596</v>
      </c>
      <c r="B570" t="s">
        <v>241</v>
      </c>
      <c r="C570" t="s">
        <v>11</v>
      </c>
      <c r="D570" s="1">
        <v>41274</v>
      </c>
      <c r="E570" s="2">
        <v>5992215000</v>
      </c>
      <c r="F570" s="2">
        <v>4156845000</v>
      </c>
      <c r="G570" s="2">
        <f>SUM(E570-F570)</f>
        <v>1835370000</v>
      </c>
      <c r="H570" s="23">
        <f>1-(F570/E570)</f>
        <v>0.30629241440769395</v>
      </c>
      <c r="I570" s="2">
        <v>1264632000</v>
      </c>
      <c r="J570" t="s">
        <v>12</v>
      </c>
      <c r="K570" s="2">
        <v>39940000</v>
      </c>
      <c r="L570" s="2">
        <f>SUM(I570:K570)</f>
        <v>1304572000</v>
      </c>
      <c r="M570" s="2">
        <f>G570-L570</f>
        <v>530798000</v>
      </c>
      <c r="N570" s="22">
        <f>M570/E570</f>
        <v>8.8581267527950855E-2</v>
      </c>
      <c r="O570" t="s">
        <v>13</v>
      </c>
      <c r="P570" t="s">
        <v>146</v>
      </c>
    </row>
    <row r="571" spans="1:16" x14ac:dyDescent="0.2">
      <c r="A571">
        <v>597</v>
      </c>
      <c r="B571" t="s">
        <v>241</v>
      </c>
      <c r="C571" t="s">
        <v>15</v>
      </c>
      <c r="D571" s="1">
        <v>41639</v>
      </c>
      <c r="E571" s="2">
        <v>6080257000</v>
      </c>
      <c r="F571" s="2">
        <v>4197404000</v>
      </c>
      <c r="G571" s="2">
        <f>SUM(E571-F571)</f>
        <v>1882853000</v>
      </c>
      <c r="H571" s="23">
        <f>1-(F571/E571)</f>
        <v>0.309666680207761</v>
      </c>
      <c r="I571" s="2">
        <v>1282709000</v>
      </c>
      <c r="J571" t="s">
        <v>12</v>
      </c>
      <c r="K571" s="2">
        <v>48071000</v>
      </c>
      <c r="L571" s="2">
        <f>SUM(I571:K571)</f>
        <v>1330780000</v>
      </c>
      <c r="M571" s="2">
        <f>G571-L571</f>
        <v>552073000</v>
      </c>
      <c r="N571" s="22">
        <f>M571/E571</f>
        <v>9.0797642270713227E-2</v>
      </c>
      <c r="O571" t="s">
        <v>13</v>
      </c>
      <c r="P571" t="s">
        <v>146</v>
      </c>
    </row>
    <row r="572" spans="1:16" x14ac:dyDescent="0.2">
      <c r="A572">
        <v>598</v>
      </c>
      <c r="B572" t="s">
        <v>241</v>
      </c>
      <c r="C572" t="s">
        <v>16</v>
      </c>
      <c r="D572" s="1">
        <v>42004</v>
      </c>
      <c r="E572" s="2">
        <v>6564721000</v>
      </c>
      <c r="F572" s="2">
        <v>4583294000</v>
      </c>
      <c r="G572" s="2">
        <f>SUM(E572-F572)</f>
        <v>1981427000</v>
      </c>
      <c r="H572" s="23">
        <f>1-(F572/E572)</f>
        <v>0.3018295827042764</v>
      </c>
      <c r="I572" s="2">
        <v>1337487000</v>
      </c>
      <c r="J572" t="s">
        <v>12</v>
      </c>
      <c r="K572" s="2">
        <v>49292000</v>
      </c>
      <c r="L572" s="2">
        <f>SUM(I572:K572)</f>
        <v>1386779000</v>
      </c>
      <c r="M572" s="2">
        <f>G572-L572</f>
        <v>594648000</v>
      </c>
      <c r="N572" s="22">
        <f>M572/E572</f>
        <v>9.058237204597118E-2</v>
      </c>
      <c r="O572" t="s">
        <v>13</v>
      </c>
      <c r="P572" t="s">
        <v>146</v>
      </c>
    </row>
    <row r="573" spans="1:16" x14ac:dyDescent="0.2">
      <c r="A573">
        <v>599</v>
      </c>
      <c r="B573" t="s">
        <v>241</v>
      </c>
      <c r="C573" t="s">
        <v>17</v>
      </c>
      <c r="D573" s="1">
        <v>42369</v>
      </c>
      <c r="E573" s="2">
        <v>6616632000</v>
      </c>
      <c r="F573" s="2">
        <v>4428855000</v>
      </c>
      <c r="G573" s="2">
        <f>SUM(E573-F573)</f>
        <v>2187777000</v>
      </c>
      <c r="H573" s="23">
        <f>1-(F573/E573)</f>
        <v>0.33064813034788698</v>
      </c>
      <c r="I573" s="2">
        <v>1420281000</v>
      </c>
      <c r="J573" t="s">
        <v>12</v>
      </c>
      <c r="K573" s="2">
        <v>46012000</v>
      </c>
      <c r="L573" s="2">
        <f>SUM(I573:K573)</f>
        <v>1466293000</v>
      </c>
      <c r="M573" s="2">
        <f>G573-L573</f>
        <v>721484000</v>
      </c>
      <c r="N573" s="22">
        <f>M573/E573</f>
        <v>0.10904097432047</v>
      </c>
      <c r="O573" t="s">
        <v>13</v>
      </c>
      <c r="P573" t="s">
        <v>146</v>
      </c>
    </row>
    <row r="574" spans="1:16" x14ac:dyDescent="0.2">
      <c r="A574">
        <v>600</v>
      </c>
      <c r="B574" t="s">
        <v>242</v>
      </c>
      <c r="C574" t="s">
        <v>11</v>
      </c>
      <c r="D574" s="1">
        <v>41639</v>
      </c>
      <c r="E574" s="2">
        <v>4771259000</v>
      </c>
      <c r="F574" s="2">
        <v>1038034000</v>
      </c>
      <c r="G574" s="2">
        <f>SUM(E574-F574)</f>
        <v>3733225000</v>
      </c>
      <c r="H574" s="23">
        <f>1-(F574/E574)</f>
        <v>0.78244023223220538</v>
      </c>
      <c r="I574" s="2">
        <v>3151043000</v>
      </c>
      <c r="J574" t="s">
        <v>12</v>
      </c>
      <c r="K574" s="2">
        <v>71731000</v>
      </c>
      <c r="L574" s="2">
        <f>SUM(I574:K574)</f>
        <v>3222774000</v>
      </c>
      <c r="M574" s="2">
        <f>G574-L574</f>
        <v>510451000</v>
      </c>
      <c r="N574" s="22">
        <f>M574/E574</f>
        <v>0.10698455061861031</v>
      </c>
      <c r="O574" t="s">
        <v>19</v>
      </c>
      <c r="P574" t="s">
        <v>77</v>
      </c>
    </row>
    <row r="575" spans="1:16" x14ac:dyDescent="0.2">
      <c r="A575">
        <v>601</v>
      </c>
      <c r="B575" t="s">
        <v>242</v>
      </c>
      <c r="C575" t="s">
        <v>15</v>
      </c>
      <c r="D575" s="1">
        <v>42004</v>
      </c>
      <c r="E575" s="2">
        <v>5763485000</v>
      </c>
      <c r="F575" s="2">
        <v>1179081000</v>
      </c>
      <c r="G575" s="2">
        <f>SUM(E575-F575)</f>
        <v>4584404000</v>
      </c>
      <c r="H575" s="23">
        <f>1-(F575/E575)</f>
        <v>0.79542221416382619</v>
      </c>
      <c r="I575" s="2">
        <v>3919856000</v>
      </c>
      <c r="J575" t="s">
        <v>12</v>
      </c>
      <c r="K575" s="2">
        <v>76773000</v>
      </c>
      <c r="L575" s="2">
        <f>SUM(I575:K575)</f>
        <v>3996629000</v>
      </c>
      <c r="M575" s="2">
        <f>G575-L575</f>
        <v>587775000</v>
      </c>
      <c r="N575" s="22">
        <f>M575/E575</f>
        <v>0.10198256783872951</v>
      </c>
      <c r="O575" t="s">
        <v>19</v>
      </c>
      <c r="P575" t="s">
        <v>77</v>
      </c>
    </row>
    <row r="576" spans="1:16" x14ac:dyDescent="0.2">
      <c r="A576">
        <v>602</v>
      </c>
      <c r="B576" t="s">
        <v>242</v>
      </c>
      <c r="C576" t="s">
        <v>16</v>
      </c>
      <c r="D576" s="1">
        <v>42369</v>
      </c>
      <c r="E576" s="2">
        <v>6672317000</v>
      </c>
      <c r="F576" s="2">
        <v>1309559000</v>
      </c>
      <c r="G576" s="2">
        <f>SUM(E576-F576)</f>
        <v>5362758000</v>
      </c>
      <c r="H576" s="23">
        <f>1-(F576/E576)</f>
        <v>0.80373249652257228</v>
      </c>
      <c r="I576" s="2">
        <v>4785243000</v>
      </c>
      <c r="J576" t="s">
        <v>12</v>
      </c>
      <c r="K576" s="2">
        <v>156458000</v>
      </c>
      <c r="L576" s="2">
        <f>SUM(I576:K576)</f>
        <v>4941701000</v>
      </c>
      <c r="M576" s="2">
        <f>G576-L576</f>
        <v>421057000</v>
      </c>
      <c r="N576" s="22">
        <f>M576/E576</f>
        <v>6.3105065301903365E-2</v>
      </c>
      <c r="O576" t="s">
        <v>19</v>
      </c>
      <c r="P576" t="s">
        <v>77</v>
      </c>
    </row>
    <row r="577" spans="1:16" x14ac:dyDescent="0.2">
      <c r="A577">
        <v>603</v>
      </c>
      <c r="B577" t="s">
        <v>242</v>
      </c>
      <c r="C577" t="s">
        <v>17</v>
      </c>
      <c r="D577" s="1">
        <v>42735</v>
      </c>
      <c r="E577" s="2">
        <v>8773564000</v>
      </c>
      <c r="F577" s="2">
        <v>1596698000</v>
      </c>
      <c r="G577" s="2">
        <f>SUM(E577-F577)</f>
        <v>7176866000</v>
      </c>
      <c r="H577" s="23">
        <f>1-(F577/E577)</f>
        <v>0.81801033194719963</v>
      </c>
      <c r="I577" s="2">
        <v>6280728000</v>
      </c>
      <c r="J577" t="s">
        <v>12</v>
      </c>
      <c r="K577" s="2">
        <v>317141000</v>
      </c>
      <c r="L577" s="2">
        <f>SUM(I577:K577)</f>
        <v>6597869000</v>
      </c>
      <c r="M577" s="2">
        <f>G577-L577</f>
        <v>578997000</v>
      </c>
      <c r="N577" s="22">
        <f>M577/E577</f>
        <v>6.5993363700316082E-2</v>
      </c>
      <c r="O577" t="s">
        <v>19</v>
      </c>
      <c r="P577" t="s">
        <v>77</v>
      </c>
    </row>
    <row r="578" spans="1:16" x14ac:dyDescent="0.2">
      <c r="A578">
        <v>604</v>
      </c>
      <c r="B578" t="s">
        <v>243</v>
      </c>
      <c r="C578" t="s">
        <v>11</v>
      </c>
      <c r="D578" s="1">
        <v>41274</v>
      </c>
      <c r="E578" s="2">
        <v>409396000</v>
      </c>
      <c r="F578" s="2">
        <v>114028000</v>
      </c>
      <c r="G578" s="2">
        <f>SUM(E578-F578)</f>
        <v>295368000</v>
      </c>
      <c r="H578" s="23">
        <f>1-(F578/E578)</f>
        <v>0.72147260842802563</v>
      </c>
      <c r="I578" s="2">
        <v>58323000</v>
      </c>
      <c r="J578" t="s">
        <v>12</v>
      </c>
      <c r="K578" s="2">
        <v>74453000</v>
      </c>
      <c r="L578" s="2">
        <f>SUM(I578:K578)</f>
        <v>132776000</v>
      </c>
      <c r="M578" s="2">
        <f>G578-L578</f>
        <v>162592000</v>
      </c>
      <c r="N578" s="22">
        <f>M578/E578</f>
        <v>0.39715092477698855</v>
      </c>
      <c r="O578" t="s">
        <v>52</v>
      </c>
      <c r="P578" t="s">
        <v>75</v>
      </c>
    </row>
    <row r="579" spans="1:16" x14ac:dyDescent="0.2">
      <c r="A579">
        <v>605</v>
      </c>
      <c r="B579" t="s">
        <v>243</v>
      </c>
      <c r="C579" t="s">
        <v>15</v>
      </c>
      <c r="D579" s="1">
        <v>41639</v>
      </c>
      <c r="E579" s="2">
        <v>520613000</v>
      </c>
      <c r="F579" s="2">
        <v>140012000</v>
      </c>
      <c r="G579" s="2">
        <f>SUM(E579-F579)</f>
        <v>380601000</v>
      </c>
      <c r="H579" s="23">
        <f>1-(F579/E579)</f>
        <v>0.7310631889714625</v>
      </c>
      <c r="I579" s="2">
        <v>63268000</v>
      </c>
      <c r="J579" t="s">
        <v>12</v>
      </c>
      <c r="K579" s="2">
        <v>95232000</v>
      </c>
      <c r="L579" s="2">
        <f>SUM(I579:K579)</f>
        <v>158500000</v>
      </c>
      <c r="M579" s="2">
        <f>G579-L579</f>
        <v>222101000</v>
      </c>
      <c r="N579" s="22">
        <f>M579/E579</f>
        <v>0.42661439495364117</v>
      </c>
      <c r="O579" t="s">
        <v>52</v>
      </c>
      <c r="P579" t="s">
        <v>75</v>
      </c>
    </row>
    <row r="580" spans="1:16" x14ac:dyDescent="0.2">
      <c r="A580">
        <v>606</v>
      </c>
      <c r="B580" t="s">
        <v>243</v>
      </c>
      <c r="C580" t="s">
        <v>16</v>
      </c>
      <c r="D580" s="1">
        <v>42004</v>
      </c>
      <c r="E580" s="2">
        <v>647155000</v>
      </c>
      <c r="F580" s="2">
        <v>172416000</v>
      </c>
      <c r="G580" s="2">
        <f>SUM(E580-F580)</f>
        <v>474739000</v>
      </c>
      <c r="H580" s="23">
        <f>1-(F580/E580)</f>
        <v>0.73357850901252397</v>
      </c>
      <c r="I580" s="2">
        <v>71369000</v>
      </c>
      <c r="J580" t="s">
        <v>12</v>
      </c>
      <c r="K580" s="2">
        <v>115076000</v>
      </c>
      <c r="L580" s="2">
        <f>SUM(I580:K580)</f>
        <v>186445000</v>
      </c>
      <c r="M580" s="2">
        <f>G580-L580</f>
        <v>288294000</v>
      </c>
      <c r="N580" s="22">
        <f>M580/E580</f>
        <v>0.44547905833996493</v>
      </c>
      <c r="O580" t="s">
        <v>52</v>
      </c>
      <c r="P580" t="s">
        <v>75</v>
      </c>
    </row>
    <row r="581" spans="1:16" x14ac:dyDescent="0.2">
      <c r="A581">
        <v>607</v>
      </c>
      <c r="B581" t="s">
        <v>243</v>
      </c>
      <c r="C581" t="s">
        <v>17</v>
      </c>
      <c r="D581" s="1">
        <v>42369</v>
      </c>
      <c r="E581" s="2">
        <v>782270000</v>
      </c>
      <c r="F581" s="2">
        <v>203965000</v>
      </c>
      <c r="G581" s="2">
        <f>SUM(E581-F581)</f>
        <v>578305000</v>
      </c>
      <c r="H581" s="23">
        <f>1-(F581/E581)</f>
        <v>0.73926521533485878</v>
      </c>
      <c r="I581" s="2">
        <v>80791000</v>
      </c>
      <c r="J581" t="s">
        <v>12</v>
      </c>
      <c r="K581" s="2">
        <v>133457000</v>
      </c>
      <c r="L581" s="2">
        <f>SUM(I581:K581)</f>
        <v>214248000</v>
      </c>
      <c r="M581" s="2">
        <f>G581-L581</f>
        <v>364057000</v>
      </c>
      <c r="N581" s="22">
        <f>M581/E581</f>
        <v>0.46538535288327559</v>
      </c>
      <c r="O581" t="s">
        <v>52</v>
      </c>
      <c r="P581" t="s">
        <v>75</v>
      </c>
    </row>
    <row r="582" spans="1:16" x14ac:dyDescent="0.2">
      <c r="A582">
        <v>608</v>
      </c>
      <c r="B582" t="s">
        <v>244</v>
      </c>
      <c r="C582" t="s">
        <v>11</v>
      </c>
      <c r="D582" s="1">
        <v>41639</v>
      </c>
      <c r="E582" s="2">
        <v>146917000000</v>
      </c>
      <c r="F582" s="2">
        <v>123050000000</v>
      </c>
      <c r="G582" s="2">
        <f>SUM(E582-F582)</f>
        <v>23867000000</v>
      </c>
      <c r="H582" s="23">
        <f>1-(F582/E582)</f>
        <v>0.16245226896819287</v>
      </c>
      <c r="I582" s="2">
        <v>10850000000</v>
      </c>
      <c r="J582" t="s">
        <v>12</v>
      </c>
      <c r="K582" t="s">
        <v>12</v>
      </c>
      <c r="L582" s="2">
        <f>SUM(I582:K582)</f>
        <v>10850000000</v>
      </c>
      <c r="M582" s="2">
        <f>G582-L582</f>
        <v>13017000000</v>
      </c>
      <c r="N582" s="22">
        <f>M582/E582</f>
        <v>8.8601046849581741E-2</v>
      </c>
      <c r="O582" t="s">
        <v>19</v>
      </c>
      <c r="P582" t="s">
        <v>245</v>
      </c>
    </row>
    <row r="583" spans="1:16" x14ac:dyDescent="0.2">
      <c r="A583">
        <v>609</v>
      </c>
      <c r="B583" t="s">
        <v>244</v>
      </c>
      <c r="C583" t="s">
        <v>15</v>
      </c>
      <c r="D583" s="1">
        <v>42004</v>
      </c>
      <c r="E583" s="2">
        <v>144077000000</v>
      </c>
      <c r="F583" s="2">
        <v>131903000000</v>
      </c>
      <c r="G583" s="2">
        <f>SUM(E583-F583)</f>
        <v>12174000000</v>
      </c>
      <c r="H583" s="23">
        <f>1-(F583/E583)</f>
        <v>8.4496484518694848E-2</v>
      </c>
      <c r="I583" s="2">
        <v>11842000000</v>
      </c>
      <c r="J583" t="s">
        <v>12</v>
      </c>
      <c r="K583" t="s">
        <v>12</v>
      </c>
      <c r="L583" s="2">
        <f>SUM(I583:K583)</f>
        <v>11842000000</v>
      </c>
      <c r="M583" s="2">
        <f>G583-L583</f>
        <v>332000000</v>
      </c>
      <c r="N583" s="22">
        <f>M583/E583</f>
        <v>2.3043233826356741E-3</v>
      </c>
      <c r="O583" t="s">
        <v>19</v>
      </c>
      <c r="P583" t="s">
        <v>245</v>
      </c>
    </row>
    <row r="584" spans="1:16" x14ac:dyDescent="0.2">
      <c r="A584">
        <v>610</v>
      </c>
      <c r="B584" t="s">
        <v>244</v>
      </c>
      <c r="C584" t="s">
        <v>16</v>
      </c>
      <c r="D584" s="1">
        <v>42369</v>
      </c>
      <c r="E584" s="2">
        <v>149558000000</v>
      </c>
      <c r="F584" s="2">
        <v>131409000000</v>
      </c>
      <c r="G584" s="2">
        <f>SUM(E584-F584)</f>
        <v>18149000000</v>
      </c>
      <c r="H584" s="23">
        <f>1-(F584/E584)</f>
        <v>0.1213509140266652</v>
      </c>
      <c r="I584" s="2">
        <v>10502000000</v>
      </c>
      <c r="J584" t="s">
        <v>12</v>
      </c>
      <c r="K584" t="s">
        <v>12</v>
      </c>
      <c r="L584" s="2">
        <f>SUM(I584:K584)</f>
        <v>10502000000</v>
      </c>
      <c r="M584" s="2">
        <f>G584-L584</f>
        <v>7647000000</v>
      </c>
      <c r="N584" s="22">
        <f>M584/E584</f>
        <v>5.113066502627743E-2</v>
      </c>
      <c r="O584" t="s">
        <v>19</v>
      </c>
      <c r="P584" t="s">
        <v>245</v>
      </c>
    </row>
    <row r="585" spans="1:16" x14ac:dyDescent="0.2">
      <c r="A585">
        <v>611</v>
      </c>
      <c r="B585" t="s">
        <v>244</v>
      </c>
      <c r="C585" t="s">
        <v>17</v>
      </c>
      <c r="D585" s="1">
        <v>42735</v>
      </c>
      <c r="E585" s="2">
        <v>151800000000</v>
      </c>
      <c r="F585" s="2">
        <v>135488000000</v>
      </c>
      <c r="G585" s="2">
        <f>SUM(E585-F585)</f>
        <v>16312000000</v>
      </c>
      <c r="H585" s="23">
        <f>1-(F585/E585)</f>
        <v>0.10745718050065878</v>
      </c>
      <c r="I585" s="2">
        <v>12196000000</v>
      </c>
      <c r="J585" t="s">
        <v>12</v>
      </c>
      <c r="K585" t="s">
        <v>12</v>
      </c>
      <c r="L585" s="2">
        <f>SUM(I585:K585)</f>
        <v>12196000000</v>
      </c>
      <c r="M585" s="2">
        <f>G585-L585</f>
        <v>4116000000</v>
      </c>
      <c r="N585" s="22">
        <f>M585/E585</f>
        <v>2.7114624505928855E-2</v>
      </c>
      <c r="O585" t="s">
        <v>19</v>
      </c>
      <c r="P585" t="s">
        <v>245</v>
      </c>
    </row>
    <row r="586" spans="1:16" x14ac:dyDescent="0.2">
      <c r="A586">
        <v>612</v>
      </c>
      <c r="B586" t="s">
        <v>246</v>
      </c>
      <c r="C586" t="s">
        <v>11</v>
      </c>
      <c r="D586" s="1">
        <v>41639</v>
      </c>
      <c r="E586" s="2">
        <v>3326106000</v>
      </c>
      <c r="F586" s="2">
        <v>1606661000</v>
      </c>
      <c r="G586" s="2">
        <f>SUM(E586-F586)</f>
        <v>1719445000</v>
      </c>
      <c r="H586" s="23">
        <f>1-(F586/E586)</f>
        <v>0.51695436044431542</v>
      </c>
      <c r="I586" s="2">
        <v>1007431000</v>
      </c>
      <c r="J586" t="s">
        <v>12</v>
      </c>
      <c r="K586" t="s">
        <v>12</v>
      </c>
      <c r="L586" s="2">
        <f>SUM(I586:K586)</f>
        <v>1007431000</v>
      </c>
      <c r="M586" s="2">
        <f>G586-L586</f>
        <v>712014000</v>
      </c>
      <c r="N586" s="22">
        <f>M586/E586</f>
        <v>0.21406834298125196</v>
      </c>
      <c r="O586" t="s">
        <v>13</v>
      </c>
      <c r="P586" t="s">
        <v>64</v>
      </c>
    </row>
    <row r="587" spans="1:16" x14ac:dyDescent="0.2">
      <c r="A587">
        <v>613</v>
      </c>
      <c r="B587" t="s">
        <v>246</v>
      </c>
      <c r="C587" t="s">
        <v>15</v>
      </c>
      <c r="D587" s="1">
        <v>42004</v>
      </c>
      <c r="E587" s="2">
        <v>3733507000</v>
      </c>
      <c r="F587" s="2">
        <v>1836105000</v>
      </c>
      <c r="G587" s="2">
        <f>SUM(E587-F587)</f>
        <v>1897402000</v>
      </c>
      <c r="H587" s="23">
        <f>1-(F587/E587)</f>
        <v>0.50820903777601067</v>
      </c>
      <c r="I587" s="2">
        <v>1110776000</v>
      </c>
      <c r="J587" t="s">
        <v>12</v>
      </c>
      <c r="K587" t="s">
        <v>12</v>
      </c>
      <c r="L587" s="2">
        <f>SUM(I587:K587)</f>
        <v>1110776000</v>
      </c>
      <c r="M587" s="2">
        <f>G587-L587</f>
        <v>786626000</v>
      </c>
      <c r="N587" s="22">
        <f>M587/E587</f>
        <v>0.21069359184273659</v>
      </c>
      <c r="O587" t="s">
        <v>13</v>
      </c>
      <c r="P587" t="s">
        <v>64</v>
      </c>
    </row>
    <row r="588" spans="1:16" x14ac:dyDescent="0.2">
      <c r="A588">
        <v>614</v>
      </c>
      <c r="B588" t="s">
        <v>246</v>
      </c>
      <c r="C588" t="s">
        <v>16</v>
      </c>
      <c r="D588" s="1">
        <v>42369</v>
      </c>
      <c r="E588" s="2">
        <v>3869187000</v>
      </c>
      <c r="F588" s="2">
        <v>1920253000</v>
      </c>
      <c r="G588" s="2">
        <f>SUM(E588-F588)</f>
        <v>1948934000</v>
      </c>
      <c r="H588" s="23">
        <f>1-(F588/E588)</f>
        <v>0.50370633417304456</v>
      </c>
      <c r="I588" s="2">
        <v>1121590000</v>
      </c>
      <c r="J588" t="s">
        <v>12</v>
      </c>
      <c r="K588" t="s">
        <v>12</v>
      </c>
      <c r="L588" s="2">
        <f>SUM(I588:K588)</f>
        <v>1121590000</v>
      </c>
      <c r="M588" s="2">
        <f>G588-L588</f>
        <v>827344000</v>
      </c>
      <c r="N588" s="22">
        <f>M588/E588</f>
        <v>0.21382889997304344</v>
      </c>
      <c r="O588" t="s">
        <v>13</v>
      </c>
      <c r="P588" t="s">
        <v>64</v>
      </c>
    </row>
    <row r="589" spans="1:16" x14ac:dyDescent="0.2">
      <c r="A589">
        <v>615</v>
      </c>
      <c r="B589" t="s">
        <v>246</v>
      </c>
      <c r="C589" t="s">
        <v>17</v>
      </c>
      <c r="D589" s="1">
        <v>42735</v>
      </c>
      <c r="E589" s="2">
        <v>3962036000</v>
      </c>
      <c r="F589" s="2">
        <v>1997259000</v>
      </c>
      <c r="G589" s="2">
        <f>SUM(E589-F589)</f>
        <v>1964777000</v>
      </c>
      <c r="H589" s="23">
        <f>1-(F589/E589)</f>
        <v>0.49590084491912745</v>
      </c>
      <c r="I589" s="2">
        <v>1169470000</v>
      </c>
      <c r="J589" t="s">
        <v>12</v>
      </c>
      <c r="K589" t="s">
        <v>12</v>
      </c>
      <c r="L589" s="2">
        <f>SUM(I589:K589)</f>
        <v>1169470000</v>
      </c>
      <c r="M589" s="2">
        <f>G589-L589</f>
        <v>795307000</v>
      </c>
      <c r="N589" s="22">
        <f>M589/E589</f>
        <v>0.20073189642900771</v>
      </c>
      <c r="O589" t="s">
        <v>13</v>
      </c>
      <c r="P589" t="s">
        <v>64</v>
      </c>
    </row>
    <row r="590" spans="1:16" x14ac:dyDescent="0.2">
      <c r="A590">
        <v>616</v>
      </c>
      <c r="B590" t="s">
        <v>247</v>
      </c>
      <c r="C590" t="s">
        <v>11</v>
      </c>
      <c r="D590" s="1">
        <v>41639</v>
      </c>
      <c r="E590" s="2">
        <v>7872000000</v>
      </c>
      <c r="F590" s="2">
        <v>1875000000</v>
      </c>
      <c r="G590" s="2">
        <f>SUM(E590-F590)</f>
        <v>5997000000</v>
      </c>
      <c r="H590" s="23">
        <f>1-(F590/E590)</f>
        <v>0.76181402439024393</v>
      </c>
      <c r="I590" s="2">
        <v>1778000000</v>
      </c>
      <c r="J590" s="2">
        <v>1415000000</v>
      </c>
      <c r="K590" t="s">
        <v>12</v>
      </c>
      <c r="L590" s="2">
        <f>SUM(I590:K590)</f>
        <v>3193000000</v>
      </c>
      <c r="M590" s="2">
        <f>G590-L590</f>
        <v>2804000000</v>
      </c>
      <c r="N590" s="22">
        <f>M590/E590</f>
        <v>0.35619918699186992</v>
      </c>
      <c r="O590" t="s">
        <v>22</v>
      </c>
      <c r="P590" t="s">
        <v>57</v>
      </c>
    </row>
    <row r="591" spans="1:16" x14ac:dyDescent="0.2">
      <c r="A591">
        <v>617</v>
      </c>
      <c r="B591" t="s">
        <v>247</v>
      </c>
      <c r="C591" t="s">
        <v>15</v>
      </c>
      <c r="D591" s="1">
        <v>42004</v>
      </c>
      <c r="E591" s="2">
        <v>12466000000</v>
      </c>
      <c r="F591" s="2">
        <v>2153000000</v>
      </c>
      <c r="G591" s="2">
        <f>SUM(E591-F591)</f>
        <v>10313000000</v>
      </c>
      <c r="H591" s="23">
        <f>1-(F591/E591)</f>
        <v>0.82729022942403341</v>
      </c>
      <c r="I591" s="2">
        <v>2653000000</v>
      </c>
      <c r="J591" s="2">
        <v>2666000000</v>
      </c>
      <c r="K591" t="s">
        <v>12</v>
      </c>
      <c r="L591" s="2">
        <f>SUM(I591:K591)</f>
        <v>5319000000</v>
      </c>
      <c r="M591" s="2">
        <f>G591-L591</f>
        <v>4994000000</v>
      </c>
      <c r="N591" s="22">
        <f>M591/E591</f>
        <v>0.40060965827049577</v>
      </c>
      <c r="O591" t="s">
        <v>22</v>
      </c>
      <c r="P591" t="s">
        <v>57</v>
      </c>
    </row>
    <row r="592" spans="1:16" x14ac:dyDescent="0.2">
      <c r="A592">
        <v>618</v>
      </c>
      <c r="B592" t="s">
        <v>247</v>
      </c>
      <c r="C592" t="s">
        <v>16</v>
      </c>
      <c r="D592" s="1">
        <v>42369</v>
      </c>
      <c r="E592" s="2">
        <v>17928000000</v>
      </c>
      <c r="F592" s="2">
        <v>2867000000</v>
      </c>
      <c r="G592" s="2">
        <f>SUM(E592-F592)</f>
        <v>15061000000</v>
      </c>
      <c r="H592" s="23">
        <f>1-(F592/E592)</f>
        <v>0.84008255243194996</v>
      </c>
      <c r="I592" s="2">
        <v>4020000000</v>
      </c>
      <c r="J592" s="2">
        <v>4816000000</v>
      </c>
      <c r="K592" t="s">
        <v>12</v>
      </c>
      <c r="L592" s="2">
        <f>SUM(I592:K592)</f>
        <v>8836000000</v>
      </c>
      <c r="M592" s="2">
        <f>G592-L592</f>
        <v>6225000000</v>
      </c>
      <c r="N592" s="22">
        <f>M592/E592</f>
        <v>0.34722222222222221</v>
      </c>
      <c r="O592" t="s">
        <v>22</v>
      </c>
      <c r="P592" t="s">
        <v>57</v>
      </c>
    </row>
    <row r="593" spans="1:16" x14ac:dyDescent="0.2">
      <c r="A593">
        <v>619</v>
      </c>
      <c r="B593" t="s">
        <v>247</v>
      </c>
      <c r="C593" t="s">
        <v>17</v>
      </c>
      <c r="D593" s="1">
        <v>42735</v>
      </c>
      <c r="E593" s="2">
        <v>27638000000</v>
      </c>
      <c r="F593" s="2">
        <v>3789000000</v>
      </c>
      <c r="G593" s="2">
        <f>SUM(E593-F593)</f>
        <v>23849000000</v>
      </c>
      <c r="H593" s="23">
        <f>1-(F593/E593)</f>
        <v>0.86290614371517482</v>
      </c>
      <c r="I593" s="2">
        <v>5503000000</v>
      </c>
      <c r="J593" s="2">
        <v>5919000000</v>
      </c>
      <c r="K593" t="s">
        <v>12</v>
      </c>
      <c r="L593" s="2">
        <f>SUM(I593:K593)</f>
        <v>11422000000</v>
      </c>
      <c r="M593" s="2">
        <f>G593-L593</f>
        <v>12427000000</v>
      </c>
      <c r="N593" s="22">
        <f>M593/E593</f>
        <v>0.44963456111151312</v>
      </c>
      <c r="O593" t="s">
        <v>22</v>
      </c>
      <c r="P593" t="s">
        <v>57</v>
      </c>
    </row>
    <row r="594" spans="1:16" x14ac:dyDescent="0.2">
      <c r="A594">
        <v>620</v>
      </c>
      <c r="B594" t="s">
        <v>248</v>
      </c>
      <c r="C594" t="s">
        <v>11</v>
      </c>
      <c r="D594" s="1">
        <v>41274</v>
      </c>
      <c r="E594" s="2">
        <v>3134800000</v>
      </c>
      <c r="F594" s="2">
        <v>2093200000</v>
      </c>
      <c r="G594" s="2">
        <f>SUM(E594-F594)</f>
        <v>1041600000</v>
      </c>
      <c r="H594" s="23">
        <f>1-(F594/E594)</f>
        <v>0.33227000127599848</v>
      </c>
      <c r="I594" s="2">
        <v>873100000</v>
      </c>
      <c r="J594" t="s">
        <v>12</v>
      </c>
      <c r="K594" s="2">
        <v>7400000</v>
      </c>
      <c r="L594" s="2">
        <f>SUM(I594:K594)</f>
        <v>880500000</v>
      </c>
      <c r="M594" s="2">
        <f>G594-L594</f>
        <v>161100000</v>
      </c>
      <c r="N594" s="22">
        <f>M594/E594</f>
        <v>5.1390838330994004E-2</v>
      </c>
      <c r="O594" t="s">
        <v>13</v>
      </c>
      <c r="P594" t="s">
        <v>64</v>
      </c>
    </row>
    <row r="595" spans="1:16" x14ac:dyDescent="0.2">
      <c r="A595">
        <v>621</v>
      </c>
      <c r="B595" t="s">
        <v>248</v>
      </c>
      <c r="C595" t="s">
        <v>15</v>
      </c>
      <c r="D595" s="1">
        <v>41639</v>
      </c>
      <c r="E595" s="2">
        <v>3703600000</v>
      </c>
      <c r="F595" s="2">
        <v>2408500000</v>
      </c>
      <c r="G595" s="2">
        <f>SUM(E595-F595)</f>
        <v>1295100000</v>
      </c>
      <c r="H595" s="23">
        <f>1-(F595/E595)</f>
        <v>0.34968679123015445</v>
      </c>
      <c r="I595" s="2">
        <v>938700000</v>
      </c>
      <c r="J595" t="s">
        <v>12</v>
      </c>
      <c r="K595" s="2">
        <v>9400000</v>
      </c>
      <c r="L595" s="2">
        <f>SUM(I595:K595)</f>
        <v>948100000</v>
      </c>
      <c r="M595" s="2">
        <f>G595-L595</f>
        <v>347000000</v>
      </c>
      <c r="N595" s="22">
        <f>M595/E595</f>
        <v>9.3692623393455021E-2</v>
      </c>
      <c r="O595" t="s">
        <v>13</v>
      </c>
      <c r="P595" t="s">
        <v>64</v>
      </c>
    </row>
    <row r="596" spans="1:16" x14ac:dyDescent="0.2">
      <c r="A596">
        <v>622</v>
      </c>
      <c r="B596" t="s">
        <v>248</v>
      </c>
      <c r="C596" t="s">
        <v>16</v>
      </c>
      <c r="D596" s="1">
        <v>42004</v>
      </c>
      <c r="E596" s="2">
        <v>4013600000</v>
      </c>
      <c r="F596" s="2">
        <v>2646700000</v>
      </c>
      <c r="G596" s="2">
        <f>SUM(E596-F596)</f>
        <v>1366900000</v>
      </c>
      <c r="H596" s="23">
        <f>1-(F596/E596)</f>
        <v>0.34056707195535185</v>
      </c>
      <c r="I596" s="2">
        <v>943300000</v>
      </c>
      <c r="J596" t="s">
        <v>12</v>
      </c>
      <c r="K596" s="2">
        <v>13100000</v>
      </c>
      <c r="L596" s="2">
        <f>SUM(I596:K596)</f>
        <v>956400000</v>
      </c>
      <c r="M596" s="2">
        <f>G596-L596</f>
        <v>410500000</v>
      </c>
      <c r="N596" s="22">
        <f>M596/E596</f>
        <v>0.10227725732509468</v>
      </c>
      <c r="O596" t="s">
        <v>13</v>
      </c>
      <c r="P596" t="s">
        <v>64</v>
      </c>
    </row>
    <row r="597" spans="1:16" x14ac:dyDescent="0.2">
      <c r="A597">
        <v>623</v>
      </c>
      <c r="B597" t="s">
        <v>248</v>
      </c>
      <c r="C597" t="s">
        <v>17</v>
      </c>
      <c r="D597" s="1">
        <v>42369</v>
      </c>
      <c r="E597" s="2">
        <v>4579400000</v>
      </c>
      <c r="F597" s="2">
        <v>2997500000</v>
      </c>
      <c r="G597" s="2">
        <f>SUM(E597-F597)</f>
        <v>1581900000</v>
      </c>
      <c r="H597" s="23">
        <f>1-(F597/E597)</f>
        <v>0.34543826702188063</v>
      </c>
      <c r="I597" s="2">
        <v>1047600000</v>
      </c>
      <c r="J597" t="s">
        <v>12</v>
      </c>
      <c r="K597" s="2">
        <v>21600000</v>
      </c>
      <c r="L597" s="2">
        <f>SUM(I597:K597)</f>
        <v>1069200000</v>
      </c>
      <c r="M597" s="2">
        <f>G597-L597</f>
        <v>512700000</v>
      </c>
      <c r="N597" s="22">
        <f>M597/E597</f>
        <v>0.11195789841463948</v>
      </c>
      <c r="O597" t="s">
        <v>13</v>
      </c>
      <c r="P597" t="s">
        <v>64</v>
      </c>
    </row>
    <row r="598" spans="1:16" x14ac:dyDescent="0.2">
      <c r="A598">
        <v>624</v>
      </c>
      <c r="B598" t="s">
        <v>249</v>
      </c>
      <c r="C598" t="s">
        <v>11</v>
      </c>
      <c r="D598" s="1">
        <v>41274</v>
      </c>
      <c r="E598" s="2">
        <v>18010000000</v>
      </c>
      <c r="F598" s="2">
        <v>11561000000</v>
      </c>
      <c r="G598" s="2">
        <f>SUM(E598-F598)</f>
        <v>6449000000</v>
      </c>
      <c r="H598" s="23">
        <f>1-(F598/E598)</f>
        <v>0.35807884508606325</v>
      </c>
      <c r="I598" s="2">
        <v>431000000</v>
      </c>
      <c r="J598" s="2">
        <v>285000000</v>
      </c>
      <c r="K598" t="s">
        <v>12</v>
      </c>
      <c r="L598" s="2">
        <f>SUM(I598:K598)</f>
        <v>716000000</v>
      </c>
      <c r="M598" s="2">
        <f>G598-L598</f>
        <v>5733000000</v>
      </c>
      <c r="N598" s="22">
        <f>M598/E598</f>
        <v>0.3183231538034425</v>
      </c>
      <c r="O598" t="s">
        <v>59</v>
      </c>
      <c r="P598" t="s">
        <v>250</v>
      </c>
    </row>
    <row r="599" spans="1:16" x14ac:dyDescent="0.2">
      <c r="A599">
        <v>625</v>
      </c>
      <c r="B599" t="s">
        <v>249</v>
      </c>
      <c r="C599" t="s">
        <v>15</v>
      </c>
      <c r="D599" s="1">
        <v>41639</v>
      </c>
      <c r="E599" s="2">
        <v>20921000000</v>
      </c>
      <c r="F599" s="2">
        <v>14637000000</v>
      </c>
      <c r="G599" s="2">
        <f>SUM(E599-F599)</f>
        <v>6284000000</v>
      </c>
      <c r="H599" s="23">
        <f>1-(F599/E599)</f>
        <v>0.30036805124038046</v>
      </c>
      <c r="I599" s="2">
        <v>657000000</v>
      </c>
      <c r="J599" s="2">
        <v>210000000</v>
      </c>
      <c r="K599" t="s">
        <v>12</v>
      </c>
      <c r="L599" s="2">
        <f>SUM(I599:K599)</f>
        <v>867000000</v>
      </c>
      <c r="M599" s="2">
        <f>G599-L599</f>
        <v>5417000000</v>
      </c>
      <c r="N599" s="22">
        <f>M599/E599</f>
        <v>0.25892643755078631</v>
      </c>
      <c r="O599" t="s">
        <v>59</v>
      </c>
      <c r="P599" t="s">
        <v>250</v>
      </c>
    </row>
    <row r="600" spans="1:16" x14ac:dyDescent="0.2">
      <c r="A600">
        <v>626</v>
      </c>
      <c r="B600" t="s">
        <v>249</v>
      </c>
      <c r="C600" t="s">
        <v>16</v>
      </c>
      <c r="D600" s="1">
        <v>42004</v>
      </c>
      <c r="E600" s="2">
        <v>21438000000</v>
      </c>
      <c r="F600" s="2">
        <v>19504000000</v>
      </c>
      <c r="G600" s="2">
        <f>SUM(E600-F600)</f>
        <v>1934000000</v>
      </c>
      <c r="H600" s="23">
        <f>1-(F600/E600)</f>
        <v>9.0213639332027196E-2</v>
      </c>
      <c r="I600" s="2">
        <v>592000000</v>
      </c>
      <c r="J600" s="2">
        <v>126000000</v>
      </c>
      <c r="K600" t="s">
        <v>12</v>
      </c>
      <c r="L600" s="2">
        <f>SUM(I600:K600)</f>
        <v>718000000</v>
      </c>
      <c r="M600" s="2">
        <f>G600-L600</f>
        <v>1216000000</v>
      </c>
      <c r="N600" s="22">
        <f>M600/E600</f>
        <v>5.6721709114656217E-2</v>
      </c>
      <c r="O600" t="s">
        <v>59</v>
      </c>
      <c r="P600" t="s">
        <v>250</v>
      </c>
    </row>
    <row r="601" spans="1:16" x14ac:dyDescent="0.2">
      <c r="A601">
        <v>627</v>
      </c>
      <c r="B601" t="s">
        <v>249</v>
      </c>
      <c r="C601" t="s">
        <v>17</v>
      </c>
      <c r="D601" s="1">
        <v>42369</v>
      </c>
      <c r="E601" s="2">
        <v>15877000000</v>
      </c>
      <c r="F601" s="2">
        <v>28524000000</v>
      </c>
      <c r="G601" s="2">
        <f>SUM(E601-F601)</f>
        <v>-12647000000</v>
      </c>
      <c r="H601" s="23">
        <f>1-(F601/E601)</f>
        <v>-0.79656106317314346</v>
      </c>
      <c r="I601" s="2">
        <v>569000000</v>
      </c>
      <c r="J601" s="2">
        <v>127000000</v>
      </c>
      <c r="K601" t="s">
        <v>12</v>
      </c>
      <c r="L601" s="2">
        <f>SUM(I601:K601)</f>
        <v>696000000</v>
      </c>
      <c r="M601" s="2">
        <f>G601-L601</f>
        <v>-13343000000</v>
      </c>
      <c r="N601" s="22">
        <f>M601/E601</f>
        <v>-0.8403980600869182</v>
      </c>
      <c r="O601" t="s">
        <v>59</v>
      </c>
      <c r="P601" t="s">
        <v>250</v>
      </c>
    </row>
    <row r="602" spans="1:16" x14ac:dyDescent="0.2">
      <c r="A602">
        <v>628</v>
      </c>
      <c r="B602" t="s">
        <v>251</v>
      </c>
      <c r="C602" t="s">
        <v>11</v>
      </c>
      <c r="D602" s="1">
        <v>41425</v>
      </c>
      <c r="E602" s="2">
        <v>44287000000</v>
      </c>
      <c r="F602" s="2">
        <v>16448000000</v>
      </c>
      <c r="G602" s="2">
        <f>SUM(E602-F602)</f>
        <v>27839000000</v>
      </c>
      <c r="H602" s="23">
        <f>1-(F602/E602)</f>
        <v>0.62860433084200773</v>
      </c>
      <c r="I602" s="2">
        <v>20359000000</v>
      </c>
      <c r="J602" t="s">
        <v>12</v>
      </c>
      <c r="K602" s="2">
        <v>2386000000</v>
      </c>
      <c r="L602" s="2">
        <f>SUM(I602:K602)</f>
        <v>22745000000</v>
      </c>
      <c r="M602" s="2">
        <f>G602-L602</f>
        <v>5094000000</v>
      </c>
      <c r="N602" s="22">
        <f>M602/E602</f>
        <v>0.11502246708966514</v>
      </c>
      <c r="O602" t="s">
        <v>13</v>
      </c>
      <c r="P602" t="s">
        <v>146</v>
      </c>
    </row>
    <row r="603" spans="1:16" x14ac:dyDescent="0.2">
      <c r="A603">
        <v>629</v>
      </c>
      <c r="B603" t="s">
        <v>251</v>
      </c>
      <c r="C603" t="s">
        <v>15</v>
      </c>
      <c r="D603" s="1">
        <v>41790</v>
      </c>
      <c r="E603" s="2">
        <v>45567000000</v>
      </c>
      <c r="F603" s="2">
        <v>17052000000</v>
      </c>
      <c r="G603" s="2">
        <f>SUM(E603-F603)</f>
        <v>28515000000</v>
      </c>
      <c r="H603" s="23">
        <f>1-(F603/E603)</f>
        <v>0.62578181578774106</v>
      </c>
      <c r="I603" s="2">
        <v>22113000000</v>
      </c>
      <c r="J603" t="s">
        <v>12</v>
      </c>
      <c r="K603" s="2">
        <v>2587000000</v>
      </c>
      <c r="L603" s="2">
        <f>SUM(I603:K603)</f>
        <v>24700000000</v>
      </c>
      <c r="M603" s="2">
        <f>G603-L603</f>
        <v>3815000000</v>
      </c>
      <c r="N603" s="22">
        <f>M603/E603</f>
        <v>8.3722869620558735E-2</v>
      </c>
      <c r="O603" t="s">
        <v>13</v>
      </c>
      <c r="P603" t="s">
        <v>146</v>
      </c>
    </row>
    <row r="604" spans="1:16" x14ac:dyDescent="0.2">
      <c r="A604">
        <v>630</v>
      </c>
      <c r="B604" t="s">
        <v>251</v>
      </c>
      <c r="C604" t="s">
        <v>16</v>
      </c>
      <c r="D604" s="1">
        <v>42155</v>
      </c>
      <c r="E604" s="2">
        <v>47453000000</v>
      </c>
      <c r="F604" s="2">
        <v>16984000000</v>
      </c>
      <c r="G604" s="2">
        <f>SUM(E604-F604)</f>
        <v>30469000000</v>
      </c>
      <c r="H604" s="23">
        <f>1-(F604/E604)</f>
        <v>0.6420879607190273</v>
      </c>
      <c r="I604" s="2">
        <v>25715000000</v>
      </c>
      <c r="J604" t="s">
        <v>12</v>
      </c>
      <c r="K604" s="2">
        <v>2611000000</v>
      </c>
      <c r="L604" s="2">
        <f>SUM(I604:K604)</f>
        <v>28326000000</v>
      </c>
      <c r="M604" s="2">
        <f>G604-L604</f>
        <v>2143000000</v>
      </c>
      <c r="N604" s="22">
        <f>M604/E604</f>
        <v>4.5160474574842478E-2</v>
      </c>
      <c r="O604" t="s">
        <v>13</v>
      </c>
      <c r="P604" t="s">
        <v>146</v>
      </c>
    </row>
    <row r="605" spans="1:16" x14ac:dyDescent="0.2">
      <c r="A605">
        <v>631</v>
      </c>
      <c r="B605" t="s">
        <v>251</v>
      </c>
      <c r="C605" t="s">
        <v>17</v>
      </c>
      <c r="D605" s="1">
        <v>42521</v>
      </c>
      <c r="E605" s="2">
        <v>50365000000</v>
      </c>
      <c r="F605" s="2">
        <v>17327000000</v>
      </c>
      <c r="G605" s="2">
        <f>SUM(E605-F605)</f>
        <v>33038000000</v>
      </c>
      <c r="H605" s="23">
        <f>1-(F605/E605)</f>
        <v>0.6559714087163705</v>
      </c>
      <c r="I605" s="2">
        <v>27330000000</v>
      </c>
      <c r="J605" t="s">
        <v>12</v>
      </c>
      <c r="K605" s="2">
        <v>2631000000</v>
      </c>
      <c r="L605" s="2">
        <f>SUM(I605:K605)</f>
        <v>29961000000</v>
      </c>
      <c r="M605" s="2">
        <f>G605-L605</f>
        <v>3077000000</v>
      </c>
      <c r="N605" s="22">
        <f>M605/E605</f>
        <v>6.1094013699990075E-2</v>
      </c>
      <c r="O605" t="s">
        <v>13</v>
      </c>
      <c r="P605" t="s">
        <v>146</v>
      </c>
    </row>
    <row r="606" spans="1:16" x14ac:dyDescent="0.2">
      <c r="A606">
        <v>632</v>
      </c>
      <c r="B606" t="s">
        <v>252</v>
      </c>
      <c r="C606" t="s">
        <v>11</v>
      </c>
      <c r="D606" s="1">
        <v>41274</v>
      </c>
      <c r="E606" s="2">
        <v>15255000000</v>
      </c>
      <c r="F606" s="2">
        <v>6717000000</v>
      </c>
      <c r="G606" s="2">
        <f>SUM(E606-F606)</f>
        <v>8538000000</v>
      </c>
      <c r="H606" s="23">
        <f>1-(F606/E606)</f>
        <v>0.55968534906587997</v>
      </c>
      <c r="I606" s="2">
        <v>5353000000</v>
      </c>
      <c r="J606" t="s">
        <v>12</v>
      </c>
      <c r="K606" s="2">
        <v>1051000000</v>
      </c>
      <c r="L606" s="2">
        <f>SUM(I606:K606)</f>
        <v>6404000000</v>
      </c>
      <c r="M606" s="2">
        <f>G606-L606</f>
        <v>2134000000</v>
      </c>
      <c r="N606" s="22">
        <f>M606/E606</f>
        <v>0.13988856112749917</v>
      </c>
      <c r="O606" t="s">
        <v>42</v>
      </c>
      <c r="P606" t="s">
        <v>45</v>
      </c>
    </row>
    <row r="607" spans="1:16" x14ac:dyDescent="0.2">
      <c r="A607">
        <v>633</v>
      </c>
      <c r="B607" t="s">
        <v>252</v>
      </c>
      <c r="C607" t="s">
        <v>15</v>
      </c>
      <c r="D607" s="1">
        <v>41639</v>
      </c>
      <c r="E607" s="2">
        <v>14892000000</v>
      </c>
      <c r="F607" s="2">
        <v>6459000000</v>
      </c>
      <c r="G607" s="2">
        <f>SUM(E607-F607)</f>
        <v>8433000000</v>
      </c>
      <c r="H607" s="23">
        <f>1-(F607/E607)</f>
        <v>0.56627719580983071</v>
      </c>
      <c r="I607" s="2">
        <v>4315000000</v>
      </c>
      <c r="J607" t="s">
        <v>12</v>
      </c>
      <c r="K607" s="2">
        <v>1741000000</v>
      </c>
      <c r="L607" s="2">
        <f>SUM(I607:K607)</f>
        <v>6056000000</v>
      </c>
      <c r="M607" s="2">
        <f>G607-L607</f>
        <v>2377000000</v>
      </c>
      <c r="N607" s="22">
        <f>M607/E607</f>
        <v>0.15961590115498253</v>
      </c>
      <c r="O607" t="s">
        <v>42</v>
      </c>
      <c r="P607" t="s">
        <v>45</v>
      </c>
    </row>
    <row r="608" spans="1:16" x14ac:dyDescent="0.2">
      <c r="A608">
        <v>634</v>
      </c>
      <c r="B608" t="s">
        <v>252</v>
      </c>
      <c r="C608" t="s">
        <v>16</v>
      </c>
      <c r="D608" s="1">
        <v>42004</v>
      </c>
      <c r="E608" s="2">
        <v>15049000000</v>
      </c>
      <c r="F608" s="2">
        <v>6996000000</v>
      </c>
      <c r="G608" s="2">
        <f>SUM(E608-F608)</f>
        <v>8053000000</v>
      </c>
      <c r="H608" s="23">
        <f>1-(F608/E608)</f>
        <v>0.53511861253239412</v>
      </c>
      <c r="I608" s="2">
        <v>5759000000</v>
      </c>
      <c r="J608" t="s">
        <v>12</v>
      </c>
      <c r="K608" s="2">
        <v>1232000000</v>
      </c>
      <c r="L608" s="2">
        <f>SUM(I608:K608)</f>
        <v>6991000000</v>
      </c>
      <c r="M608" s="2">
        <f>G608-L608</f>
        <v>1062000000</v>
      </c>
      <c r="N608" s="22">
        <f>M608/E608</f>
        <v>7.0569473054688026E-2</v>
      </c>
      <c r="O608" t="s">
        <v>42</v>
      </c>
      <c r="P608" t="s">
        <v>45</v>
      </c>
    </row>
    <row r="609" spans="1:16" x14ac:dyDescent="0.2">
      <c r="A609">
        <v>635</v>
      </c>
      <c r="B609" t="s">
        <v>252</v>
      </c>
      <c r="C609" t="s">
        <v>17</v>
      </c>
      <c r="D609" s="1">
        <v>42369</v>
      </c>
      <c r="E609" s="2">
        <v>15026000000</v>
      </c>
      <c r="F609" s="2">
        <v>6173000000</v>
      </c>
      <c r="G609" s="2">
        <f>SUM(E609-F609)</f>
        <v>8853000000</v>
      </c>
      <c r="H609" s="23">
        <f>1-(F609/E609)</f>
        <v>0.58917875682150944</v>
      </c>
      <c r="I609" s="2">
        <v>4969000000</v>
      </c>
      <c r="J609" t="s">
        <v>12</v>
      </c>
      <c r="K609" s="2">
        <v>1550000000</v>
      </c>
      <c r="L609" s="2">
        <f>SUM(I609:K609)</f>
        <v>6519000000</v>
      </c>
      <c r="M609" s="2">
        <f>G609-L609</f>
        <v>2334000000</v>
      </c>
      <c r="N609" s="22">
        <f>M609/E609</f>
        <v>0.15533076001597232</v>
      </c>
      <c r="O609" t="s">
        <v>42</v>
      </c>
      <c r="P609" t="s">
        <v>45</v>
      </c>
    </row>
    <row r="610" spans="1:16" x14ac:dyDescent="0.2">
      <c r="A610">
        <v>636</v>
      </c>
      <c r="B610" t="s">
        <v>253</v>
      </c>
      <c r="C610" t="s">
        <v>11</v>
      </c>
      <c r="D610" s="1">
        <v>41547</v>
      </c>
      <c r="E610" s="2">
        <v>1481314000</v>
      </c>
      <c r="F610" s="2">
        <v>253047000</v>
      </c>
      <c r="G610" s="2">
        <f>SUM(E610-F610)</f>
        <v>1228267000</v>
      </c>
      <c r="H610" s="23">
        <f>1-(F610/E610)</f>
        <v>0.82917396311653035</v>
      </c>
      <c r="I610" s="2">
        <v>587835000</v>
      </c>
      <c r="J610" s="2">
        <v>209614000</v>
      </c>
      <c r="K610" t="s">
        <v>12</v>
      </c>
      <c r="L610" s="2">
        <f>SUM(I610:K610)</f>
        <v>797449000</v>
      </c>
      <c r="M610" s="2">
        <f>G610-L610</f>
        <v>430818000</v>
      </c>
      <c r="N610" s="22">
        <f>M610/E610</f>
        <v>0.29083502890001717</v>
      </c>
      <c r="O610" t="s">
        <v>22</v>
      </c>
      <c r="P610" t="s">
        <v>174</v>
      </c>
    </row>
    <row r="611" spans="1:16" x14ac:dyDescent="0.2">
      <c r="A611">
        <v>637</v>
      </c>
      <c r="B611" t="s">
        <v>253</v>
      </c>
      <c r="C611" t="s">
        <v>15</v>
      </c>
      <c r="D611" s="1">
        <v>41912</v>
      </c>
      <c r="E611" s="2">
        <v>1732046000</v>
      </c>
      <c r="F611" s="2">
        <v>309959000</v>
      </c>
      <c r="G611" s="2">
        <f>SUM(E611-F611)</f>
        <v>1422087000</v>
      </c>
      <c r="H611" s="23">
        <f>1-(F611/E611)</f>
        <v>0.82104459119446016</v>
      </c>
      <c r="I611" s="2">
        <v>664738000</v>
      </c>
      <c r="J611" s="2">
        <v>263792000</v>
      </c>
      <c r="K611" t="s">
        <v>12</v>
      </c>
      <c r="L611" s="2">
        <f>SUM(I611:K611)</f>
        <v>928530000</v>
      </c>
      <c r="M611" s="2">
        <f>G611-L611</f>
        <v>493557000</v>
      </c>
      <c r="N611" s="22">
        <f>M611/E611</f>
        <v>0.28495605774904359</v>
      </c>
      <c r="O611" t="s">
        <v>22</v>
      </c>
      <c r="P611" t="s">
        <v>174</v>
      </c>
    </row>
    <row r="612" spans="1:16" x14ac:dyDescent="0.2">
      <c r="A612">
        <v>638</v>
      </c>
      <c r="B612" t="s">
        <v>253</v>
      </c>
      <c r="C612" t="s">
        <v>16</v>
      </c>
      <c r="D612" s="1">
        <v>42277</v>
      </c>
      <c r="E612" s="2">
        <v>1919823000</v>
      </c>
      <c r="F612" s="2">
        <v>332261000</v>
      </c>
      <c r="G612" s="2">
        <f>SUM(E612-F612)</f>
        <v>1587562000</v>
      </c>
      <c r="H612" s="23">
        <f>1-(F612/E612)</f>
        <v>0.82693144107555749</v>
      </c>
      <c r="I612" s="2">
        <v>738080000</v>
      </c>
      <c r="J612" s="2">
        <v>296583000</v>
      </c>
      <c r="K612" t="s">
        <v>12</v>
      </c>
      <c r="L612" s="2">
        <f>SUM(I612:K612)</f>
        <v>1034663000</v>
      </c>
      <c r="M612" s="2">
        <f>G612-L612</f>
        <v>552899000</v>
      </c>
      <c r="N612" s="22">
        <f>M612/E612</f>
        <v>0.28799477868532675</v>
      </c>
      <c r="O612" t="s">
        <v>22</v>
      </c>
      <c r="P612" t="s">
        <v>174</v>
      </c>
    </row>
    <row r="613" spans="1:16" x14ac:dyDescent="0.2">
      <c r="A613">
        <v>639</v>
      </c>
      <c r="B613" t="s">
        <v>253</v>
      </c>
      <c r="C613" t="s">
        <v>17</v>
      </c>
      <c r="D613" s="1">
        <v>42643</v>
      </c>
      <c r="E613" s="2">
        <v>1995034000</v>
      </c>
      <c r="F613" s="2">
        <v>337205000</v>
      </c>
      <c r="G613" s="2">
        <f>SUM(E613-F613)</f>
        <v>1657829000</v>
      </c>
      <c r="H613" s="23">
        <f>1-(F613/E613)</f>
        <v>0.83097781792190006</v>
      </c>
      <c r="I613" s="2">
        <v>767174000</v>
      </c>
      <c r="J613" s="2">
        <v>334227000</v>
      </c>
      <c r="K613" t="s">
        <v>12</v>
      </c>
      <c r="L613" s="2">
        <f>SUM(I613:K613)</f>
        <v>1101401000</v>
      </c>
      <c r="M613" s="2">
        <f>G613-L613</f>
        <v>556428000</v>
      </c>
      <c r="N613" s="22">
        <f>M613/E613</f>
        <v>0.27890652490133</v>
      </c>
      <c r="O613" t="s">
        <v>22</v>
      </c>
      <c r="P613" t="s">
        <v>174</v>
      </c>
    </row>
    <row r="614" spans="1:16" x14ac:dyDescent="0.2">
      <c r="A614">
        <v>640</v>
      </c>
      <c r="B614" t="s">
        <v>254</v>
      </c>
      <c r="C614" t="s">
        <v>11</v>
      </c>
      <c r="D614" s="1">
        <v>41274</v>
      </c>
      <c r="E614" s="2">
        <v>5795800000</v>
      </c>
      <c r="F614" s="2">
        <v>3956200000</v>
      </c>
      <c r="G614" s="2">
        <f>SUM(E614-F614)</f>
        <v>1839600000</v>
      </c>
      <c r="H614" s="23">
        <f>1-(F614/E614)</f>
        <v>0.31740225680665313</v>
      </c>
      <c r="I614" s="2">
        <v>763300000</v>
      </c>
      <c r="J614" t="s">
        <v>12</v>
      </c>
      <c r="K614" t="s">
        <v>12</v>
      </c>
      <c r="L614" s="2">
        <f>SUM(I614:K614)</f>
        <v>763300000</v>
      </c>
      <c r="M614" s="2">
        <f>G614-L614</f>
        <v>1076300000</v>
      </c>
      <c r="N614" s="22">
        <f>M614/E614</f>
        <v>0.18570344042237483</v>
      </c>
      <c r="O614" t="s">
        <v>22</v>
      </c>
      <c r="P614" t="s">
        <v>57</v>
      </c>
    </row>
    <row r="615" spans="1:16" x14ac:dyDescent="0.2">
      <c r="A615">
        <v>641</v>
      </c>
      <c r="B615" t="s">
        <v>254</v>
      </c>
      <c r="C615" t="s">
        <v>15</v>
      </c>
      <c r="D615" s="1">
        <v>41639</v>
      </c>
      <c r="E615" s="2">
        <v>6063400000</v>
      </c>
      <c r="F615" s="2">
        <v>4092700000</v>
      </c>
      <c r="G615" s="2">
        <f>SUM(E615-F615)</f>
        <v>1970700000</v>
      </c>
      <c r="H615" s="23">
        <f>1-(F615/E615)</f>
        <v>0.32501566777715474</v>
      </c>
      <c r="I615" s="2">
        <v>907800000</v>
      </c>
      <c r="J615" t="s">
        <v>12</v>
      </c>
      <c r="K615" t="s">
        <v>12</v>
      </c>
      <c r="L615" s="2">
        <f>SUM(I615:K615)</f>
        <v>907800000</v>
      </c>
      <c r="M615" s="2">
        <f>G615-L615</f>
        <v>1062900000</v>
      </c>
      <c r="N615" s="22">
        <f>M615/E615</f>
        <v>0.1752976877659399</v>
      </c>
      <c r="O615" t="s">
        <v>22</v>
      </c>
      <c r="P615" t="s">
        <v>57</v>
      </c>
    </row>
    <row r="616" spans="1:16" x14ac:dyDescent="0.2">
      <c r="A616">
        <v>642</v>
      </c>
      <c r="B616" t="s">
        <v>254</v>
      </c>
      <c r="C616" t="s">
        <v>16</v>
      </c>
      <c r="D616" s="1">
        <v>42004</v>
      </c>
      <c r="E616" s="2">
        <v>6413800000</v>
      </c>
      <c r="F616" s="2">
        <v>4328300000</v>
      </c>
      <c r="G616" s="2">
        <f>SUM(E616-F616)</f>
        <v>2085500000</v>
      </c>
      <c r="H616" s="23">
        <f>1-(F616/E616)</f>
        <v>0.32515825251800801</v>
      </c>
      <c r="I616" s="2">
        <v>814900000</v>
      </c>
      <c r="J616" t="s">
        <v>12</v>
      </c>
      <c r="K616" t="s">
        <v>12</v>
      </c>
      <c r="L616" s="2">
        <f>SUM(I616:K616)</f>
        <v>814900000</v>
      </c>
      <c r="M616" s="2">
        <f>G616-L616</f>
        <v>1270600000</v>
      </c>
      <c r="N616" s="22">
        <f>M616/E616</f>
        <v>0.19810408806012036</v>
      </c>
      <c r="O616" t="s">
        <v>22</v>
      </c>
      <c r="P616" t="s">
        <v>57</v>
      </c>
    </row>
    <row r="617" spans="1:16" x14ac:dyDescent="0.2">
      <c r="A617">
        <v>643</v>
      </c>
      <c r="B617" t="s">
        <v>254</v>
      </c>
      <c r="C617" t="s">
        <v>17</v>
      </c>
      <c r="D617" s="1">
        <v>42369</v>
      </c>
      <c r="E617" s="2">
        <v>6595200000</v>
      </c>
      <c r="F617" s="2">
        <v>4393200000</v>
      </c>
      <c r="G617" s="2">
        <f>SUM(E617-F617)</f>
        <v>2202000000</v>
      </c>
      <c r="H617" s="23">
        <f>1-(F617/E617)</f>
        <v>0.33387918486171764</v>
      </c>
      <c r="I617" s="2">
        <v>1102800000</v>
      </c>
      <c r="J617" t="s">
        <v>12</v>
      </c>
      <c r="K617" t="s">
        <v>12</v>
      </c>
      <c r="L617" s="2">
        <f>SUM(I617:K617)</f>
        <v>1102800000</v>
      </c>
      <c r="M617" s="2">
        <f>G617-L617</f>
        <v>1099200000</v>
      </c>
      <c r="N617" s="22">
        <f>M617/E617</f>
        <v>0.16666666666666666</v>
      </c>
      <c r="O617" t="s">
        <v>22</v>
      </c>
      <c r="P617" t="s">
        <v>57</v>
      </c>
    </row>
    <row r="618" spans="1:16" x14ac:dyDescent="0.2">
      <c r="A618">
        <v>644</v>
      </c>
      <c r="B618" t="s">
        <v>255</v>
      </c>
      <c r="C618" t="s">
        <v>11</v>
      </c>
      <c r="D618" s="1">
        <v>41274</v>
      </c>
      <c r="E618" s="2">
        <v>4436000000</v>
      </c>
      <c r="F618" s="2">
        <v>2564000000</v>
      </c>
      <c r="G618" s="2">
        <f>SUM(E618-F618)</f>
        <v>1872000000</v>
      </c>
      <c r="H618" s="23">
        <f>1-(F618/E618)</f>
        <v>0.42200180342651039</v>
      </c>
      <c r="I618" s="2">
        <v>824000000</v>
      </c>
      <c r="J618" t="s">
        <v>12</v>
      </c>
      <c r="K618" t="s">
        <v>12</v>
      </c>
      <c r="L618" s="2">
        <f>SUM(I618:K618)</f>
        <v>824000000</v>
      </c>
      <c r="M618" s="2">
        <f>G618-L618</f>
        <v>1048000000</v>
      </c>
      <c r="N618" s="22">
        <f>M618/E618</f>
        <v>0.23624887285843102</v>
      </c>
      <c r="O618" t="s">
        <v>22</v>
      </c>
      <c r="P618" t="s">
        <v>57</v>
      </c>
    </row>
    <row r="619" spans="1:16" x14ac:dyDescent="0.2">
      <c r="A619">
        <v>645</v>
      </c>
      <c r="B619" t="s">
        <v>255</v>
      </c>
      <c r="C619" t="s">
        <v>15</v>
      </c>
      <c r="D619" s="1">
        <v>41639</v>
      </c>
      <c r="E619" s="2">
        <v>4814000000</v>
      </c>
      <c r="F619" s="2">
        <v>2776000000</v>
      </c>
      <c r="G619" s="2">
        <f>SUM(E619-F619)</f>
        <v>2038000000</v>
      </c>
      <c r="H619" s="23">
        <f>1-(F619/E619)</f>
        <v>0.42334856668051513</v>
      </c>
      <c r="I619" s="2">
        <v>977000000</v>
      </c>
      <c r="J619" t="s">
        <v>12</v>
      </c>
      <c r="K619" t="s">
        <v>12</v>
      </c>
      <c r="L619" s="2">
        <f>SUM(I619:K619)</f>
        <v>977000000</v>
      </c>
      <c r="M619" s="2">
        <f>G619-L619</f>
        <v>1061000000</v>
      </c>
      <c r="N619" s="22">
        <f>M619/E619</f>
        <v>0.22039883672621521</v>
      </c>
      <c r="O619" t="s">
        <v>22</v>
      </c>
      <c r="P619" t="s">
        <v>57</v>
      </c>
    </row>
    <row r="620" spans="1:16" x14ac:dyDescent="0.2">
      <c r="A620">
        <v>646</v>
      </c>
      <c r="B620" t="s">
        <v>255</v>
      </c>
      <c r="C620" t="s">
        <v>16</v>
      </c>
      <c r="D620" s="1">
        <v>42004</v>
      </c>
      <c r="E620" s="2">
        <v>5066000000</v>
      </c>
      <c r="F620" s="2">
        <v>2881000000</v>
      </c>
      <c r="G620" s="2">
        <f>SUM(E620-F620)</f>
        <v>2185000000</v>
      </c>
      <c r="H620" s="23">
        <f>1-(F620/E620)</f>
        <v>0.43130675088827475</v>
      </c>
      <c r="I620" s="2">
        <v>975000000</v>
      </c>
      <c r="J620" t="s">
        <v>12</v>
      </c>
      <c r="K620" t="s">
        <v>12</v>
      </c>
      <c r="L620" s="2">
        <f>SUM(I620:K620)</f>
        <v>975000000</v>
      </c>
      <c r="M620" s="2">
        <f>G620-L620</f>
        <v>1210000000</v>
      </c>
      <c r="N620" s="22">
        <f>M620/E620</f>
        <v>0.2388472167390446</v>
      </c>
      <c r="O620" t="s">
        <v>22</v>
      </c>
      <c r="P620" t="s">
        <v>57</v>
      </c>
    </row>
    <row r="621" spans="1:16" x14ac:dyDescent="0.2">
      <c r="A621">
        <v>647</v>
      </c>
      <c r="B621" t="s">
        <v>255</v>
      </c>
      <c r="C621" t="s">
        <v>17</v>
      </c>
      <c r="D621" s="1">
        <v>42369</v>
      </c>
      <c r="E621" s="2">
        <v>5254000000</v>
      </c>
      <c r="F621" s="2">
        <v>2909000000</v>
      </c>
      <c r="G621" s="2">
        <f>SUM(E621-F621)</f>
        <v>2345000000</v>
      </c>
      <c r="H621" s="23">
        <f>1-(F621/E621)</f>
        <v>0.44632660829843929</v>
      </c>
      <c r="I621" s="2">
        <v>1034000000</v>
      </c>
      <c r="J621" t="s">
        <v>12</v>
      </c>
      <c r="K621" t="s">
        <v>12</v>
      </c>
      <c r="L621" s="2">
        <f>SUM(I621:K621)</f>
        <v>1034000000</v>
      </c>
      <c r="M621" s="2">
        <f>G621-L621</f>
        <v>1311000000</v>
      </c>
      <c r="N621" s="22">
        <f>M621/E621</f>
        <v>0.24952417205938332</v>
      </c>
      <c r="O621" t="s">
        <v>22</v>
      </c>
      <c r="P621" t="s">
        <v>57</v>
      </c>
    </row>
    <row r="622" spans="1:16" x14ac:dyDescent="0.2">
      <c r="A622">
        <v>648</v>
      </c>
      <c r="B622" t="s">
        <v>256</v>
      </c>
      <c r="C622" t="s">
        <v>11</v>
      </c>
      <c r="D622" s="1">
        <v>41307</v>
      </c>
      <c r="E622" s="2">
        <v>6182000000</v>
      </c>
      <c r="F622" s="2">
        <v>4148000000</v>
      </c>
      <c r="G622" s="2">
        <f>SUM(E622-F622)</f>
        <v>2034000000</v>
      </c>
      <c r="H622" s="23">
        <f>1-(F622/E622)</f>
        <v>0.32901973471368484</v>
      </c>
      <c r="I622" s="2">
        <v>1294000000</v>
      </c>
      <c r="J622" t="s">
        <v>12</v>
      </c>
      <c r="K622" s="2">
        <v>118000000</v>
      </c>
      <c r="L622" s="2">
        <f>SUM(I622:K622)</f>
        <v>1412000000</v>
      </c>
      <c r="M622" s="2">
        <f>G622-L622</f>
        <v>622000000</v>
      </c>
      <c r="N622" s="22">
        <f>M622/E622</f>
        <v>0.10061468780329991</v>
      </c>
      <c r="O622" t="s">
        <v>19</v>
      </c>
      <c r="P622" t="s">
        <v>257</v>
      </c>
    </row>
    <row r="623" spans="1:16" x14ac:dyDescent="0.2">
      <c r="A623">
        <v>649</v>
      </c>
      <c r="B623" t="s">
        <v>256</v>
      </c>
      <c r="C623" t="s">
        <v>15</v>
      </c>
      <c r="D623" s="1">
        <v>41671</v>
      </c>
      <c r="E623" s="2">
        <v>6505000000</v>
      </c>
      <c r="F623" s="2">
        <v>4372000000</v>
      </c>
      <c r="G623" s="2">
        <f>SUM(E623-F623)</f>
        <v>2133000000</v>
      </c>
      <c r="H623" s="23">
        <f>1-(F623/E623)</f>
        <v>0.32790161414296692</v>
      </c>
      <c r="I623" s="2">
        <v>1334000000</v>
      </c>
      <c r="J623" t="s">
        <v>12</v>
      </c>
      <c r="K623" s="2">
        <v>133000000</v>
      </c>
      <c r="L623" s="2">
        <f>SUM(I623:K623)</f>
        <v>1467000000</v>
      </c>
      <c r="M623" s="2">
        <f>G623-L623</f>
        <v>666000000</v>
      </c>
      <c r="N623" s="22">
        <f>M623/E623</f>
        <v>0.10238278247501921</v>
      </c>
      <c r="O623" t="s">
        <v>19</v>
      </c>
      <c r="P623" t="s">
        <v>257</v>
      </c>
    </row>
    <row r="624" spans="1:16" x14ac:dyDescent="0.2">
      <c r="A624">
        <v>650</v>
      </c>
      <c r="B624" t="s">
        <v>256</v>
      </c>
      <c r="C624" t="s">
        <v>16</v>
      </c>
      <c r="D624" s="1">
        <v>42035</v>
      </c>
      <c r="E624" s="2">
        <v>7151000000</v>
      </c>
      <c r="F624" s="2">
        <v>4777000000</v>
      </c>
      <c r="G624" s="2">
        <f>SUM(E624-F624)</f>
        <v>2374000000</v>
      </c>
      <c r="H624" s="23">
        <f>1-(F624/E624)</f>
        <v>0.33198154104321076</v>
      </c>
      <c r="I624" s="2">
        <v>1426000000</v>
      </c>
      <c r="J624" t="s">
        <v>12</v>
      </c>
      <c r="K624" s="2">
        <v>139000000</v>
      </c>
      <c r="L624" s="2">
        <f>SUM(I624:K624)</f>
        <v>1565000000</v>
      </c>
      <c r="M624" s="2">
        <f>G624-L624</f>
        <v>809000000</v>
      </c>
      <c r="N624" s="22">
        <f>M624/E624</f>
        <v>0.11313103062508741</v>
      </c>
      <c r="O624" t="s">
        <v>19</v>
      </c>
      <c r="P624" t="s">
        <v>257</v>
      </c>
    </row>
    <row r="625" spans="1:16" x14ac:dyDescent="0.2">
      <c r="A625">
        <v>651</v>
      </c>
      <c r="B625" t="s">
        <v>256</v>
      </c>
      <c r="C625" t="s">
        <v>17</v>
      </c>
      <c r="D625" s="1">
        <v>42399</v>
      </c>
      <c r="E625" s="2">
        <v>7412000000</v>
      </c>
      <c r="F625" s="2">
        <v>4907000000</v>
      </c>
      <c r="G625" s="2">
        <f>SUM(E625-F625)</f>
        <v>2505000000</v>
      </c>
      <c r="H625" s="23">
        <f>1-(F625/E625)</f>
        <v>0.33796546141392336</v>
      </c>
      <c r="I625" s="2">
        <v>1415000000</v>
      </c>
      <c r="J625" t="s">
        <v>12</v>
      </c>
      <c r="K625" s="2">
        <v>148000000</v>
      </c>
      <c r="L625" s="2">
        <f>SUM(I625:K625)</f>
        <v>1563000000</v>
      </c>
      <c r="M625" s="2">
        <f>G625-L625</f>
        <v>942000000</v>
      </c>
      <c r="N625" s="22">
        <f>M625/E625</f>
        <v>0.1270912034538586</v>
      </c>
      <c r="O625" t="s">
        <v>19</v>
      </c>
      <c r="P625" t="s">
        <v>257</v>
      </c>
    </row>
    <row r="626" spans="1:16" x14ac:dyDescent="0.2">
      <c r="A626">
        <v>652</v>
      </c>
      <c r="B626" t="s">
        <v>258</v>
      </c>
      <c r="C626" t="s">
        <v>11</v>
      </c>
      <c r="D626" s="1">
        <v>41274</v>
      </c>
      <c r="E626" s="2">
        <v>1405358000</v>
      </c>
      <c r="F626" s="2">
        <v>670174000</v>
      </c>
      <c r="G626" s="2">
        <f>SUM(E626-F626)</f>
        <v>735184000</v>
      </c>
      <c r="H626" s="23">
        <f>1-(F626/E626)</f>
        <v>0.52312933786266558</v>
      </c>
      <c r="I626" s="2">
        <v>292500000</v>
      </c>
      <c r="J626" s="2">
        <v>137354000</v>
      </c>
      <c r="K626" t="s">
        <v>12</v>
      </c>
      <c r="L626" s="2">
        <f>SUM(I626:K626)</f>
        <v>429854000</v>
      </c>
      <c r="M626" s="2">
        <f>G626-L626</f>
        <v>305330000</v>
      </c>
      <c r="N626" s="22">
        <f>M626/E626</f>
        <v>0.2172613668545666</v>
      </c>
      <c r="O626" t="s">
        <v>22</v>
      </c>
      <c r="P626" t="s">
        <v>259</v>
      </c>
    </row>
    <row r="627" spans="1:16" x14ac:dyDescent="0.2">
      <c r="A627">
        <v>653</v>
      </c>
      <c r="B627" t="s">
        <v>258</v>
      </c>
      <c r="C627" t="s">
        <v>15</v>
      </c>
      <c r="D627" s="1">
        <v>41639</v>
      </c>
      <c r="E627" s="2">
        <v>1496372000</v>
      </c>
      <c r="F627" s="2">
        <v>759362000</v>
      </c>
      <c r="G627" s="2">
        <f>SUM(E627-F627)</f>
        <v>737010000</v>
      </c>
      <c r="H627" s="23">
        <f>1-(F627/E627)</f>
        <v>0.49253126896253074</v>
      </c>
      <c r="I627" s="2">
        <v>322739000</v>
      </c>
      <c r="J627" s="2">
        <v>147696000</v>
      </c>
      <c r="K627" t="s">
        <v>12</v>
      </c>
      <c r="L627" s="2">
        <f>SUM(I627:K627)</f>
        <v>470435000</v>
      </c>
      <c r="M627" s="2">
        <f>G627-L627</f>
        <v>266575000</v>
      </c>
      <c r="N627" s="22">
        <f>M627/E627</f>
        <v>0.1781475461984052</v>
      </c>
      <c r="O627" t="s">
        <v>22</v>
      </c>
      <c r="P627" t="s">
        <v>259</v>
      </c>
    </row>
    <row r="628" spans="1:16" x14ac:dyDescent="0.2">
      <c r="A628">
        <v>654</v>
      </c>
      <c r="B628" t="s">
        <v>258</v>
      </c>
      <c r="C628" t="s">
        <v>16</v>
      </c>
      <c r="D628" s="1">
        <v>42004</v>
      </c>
      <c r="E628" s="2">
        <v>1530654000</v>
      </c>
      <c r="F628" s="2">
        <v>780281000</v>
      </c>
      <c r="G628" s="2">
        <f>SUM(E628-F628)</f>
        <v>750373000</v>
      </c>
      <c r="H628" s="23">
        <f>1-(F628/E628)</f>
        <v>0.49023031985020782</v>
      </c>
      <c r="I628" s="2">
        <v>331995000</v>
      </c>
      <c r="J628" s="2">
        <v>142751000</v>
      </c>
      <c r="K628" t="s">
        <v>12</v>
      </c>
      <c r="L628" s="2">
        <f>SUM(I628:K628)</f>
        <v>474746000</v>
      </c>
      <c r="M628" s="2">
        <f>G628-L628</f>
        <v>275627000</v>
      </c>
      <c r="N628" s="22">
        <f>M628/E628</f>
        <v>0.18007139431902963</v>
      </c>
      <c r="O628" t="s">
        <v>22</v>
      </c>
      <c r="P628" t="s">
        <v>259</v>
      </c>
    </row>
    <row r="629" spans="1:16" x14ac:dyDescent="0.2">
      <c r="A629">
        <v>655</v>
      </c>
      <c r="B629" t="s">
        <v>258</v>
      </c>
      <c r="C629" t="s">
        <v>17</v>
      </c>
      <c r="D629" s="1">
        <v>42369</v>
      </c>
      <c r="E629" s="2">
        <v>1557067000</v>
      </c>
      <c r="F629" s="2">
        <v>803506000</v>
      </c>
      <c r="G629" s="2">
        <f>SUM(E629-F629)</f>
        <v>753561000</v>
      </c>
      <c r="H629" s="23">
        <f>1-(F629/E629)</f>
        <v>0.48396183337004761</v>
      </c>
      <c r="I629" s="2">
        <v>313544000</v>
      </c>
      <c r="J629" s="2">
        <v>132892000</v>
      </c>
      <c r="K629" t="s">
        <v>12</v>
      </c>
      <c r="L629" s="2">
        <f>SUM(I629:K629)</f>
        <v>446436000</v>
      </c>
      <c r="M629" s="2">
        <f>G629-L629</f>
        <v>307125000</v>
      </c>
      <c r="N629" s="22">
        <f>M629/E629</f>
        <v>0.19724584748119381</v>
      </c>
      <c r="O629" t="s">
        <v>22</v>
      </c>
      <c r="P629" t="s">
        <v>259</v>
      </c>
    </row>
    <row r="630" spans="1:16" x14ac:dyDescent="0.2">
      <c r="A630">
        <v>656</v>
      </c>
      <c r="B630" t="s">
        <v>260</v>
      </c>
      <c r="C630" t="s">
        <v>11</v>
      </c>
      <c r="D630" s="1">
        <v>41639</v>
      </c>
      <c r="E630" s="2">
        <v>27351573000</v>
      </c>
      <c r="F630" s="2">
        <v>25986382000</v>
      </c>
      <c r="G630" s="2">
        <f>SUM(E630-F630)</f>
        <v>1365191000</v>
      </c>
      <c r="H630" s="23">
        <f>1-(F630/E630)</f>
        <v>4.9912705203463026E-2</v>
      </c>
      <c r="I630" s="2">
        <v>175148000</v>
      </c>
      <c r="J630" t="s">
        <v>12</v>
      </c>
      <c r="K630" t="s">
        <v>12</v>
      </c>
      <c r="L630" s="2">
        <f>SUM(I630:K630)</f>
        <v>175148000</v>
      </c>
      <c r="M630" s="2">
        <f>G630-L630</f>
        <v>1190043000</v>
      </c>
      <c r="N630" s="22">
        <f>M630/E630</f>
        <v>4.3509124685443136E-2</v>
      </c>
      <c r="O630" t="s">
        <v>13</v>
      </c>
      <c r="P630" t="s">
        <v>261</v>
      </c>
    </row>
    <row r="631" spans="1:16" x14ac:dyDescent="0.2">
      <c r="A631">
        <v>657</v>
      </c>
      <c r="B631" t="s">
        <v>260</v>
      </c>
      <c r="C631" t="s">
        <v>15</v>
      </c>
      <c r="D631" s="1">
        <v>42004</v>
      </c>
      <c r="E631" s="2">
        <v>21531577000</v>
      </c>
      <c r="F631" s="2">
        <v>20132544000</v>
      </c>
      <c r="G631" s="2">
        <f>SUM(E631-F631)</f>
        <v>1399033000</v>
      </c>
      <c r="H631" s="23">
        <f>1-(F631/E631)</f>
        <v>6.497587241287528E-2</v>
      </c>
      <c r="I631" s="2">
        <v>182711000</v>
      </c>
      <c r="J631" t="s">
        <v>12</v>
      </c>
      <c r="K631" t="s">
        <v>12</v>
      </c>
      <c r="L631" s="2">
        <f>SUM(I631:K631)</f>
        <v>182711000</v>
      </c>
      <c r="M631" s="2">
        <f>G631-L631</f>
        <v>1216322000</v>
      </c>
      <c r="N631" s="22">
        <f>M631/E631</f>
        <v>5.649014932812399E-2</v>
      </c>
      <c r="O631" t="s">
        <v>13</v>
      </c>
      <c r="P631" t="s">
        <v>261</v>
      </c>
    </row>
    <row r="632" spans="1:16" x14ac:dyDescent="0.2">
      <c r="A632">
        <v>658</v>
      </c>
      <c r="B632" t="s">
        <v>260</v>
      </c>
      <c r="C632" t="s">
        <v>16</v>
      </c>
      <c r="D632" s="1">
        <v>42369</v>
      </c>
      <c r="E632" s="2">
        <v>18114048000</v>
      </c>
      <c r="F632" s="2">
        <v>17019352000</v>
      </c>
      <c r="G632" s="2">
        <f>SUM(E632-F632)</f>
        <v>1094696000</v>
      </c>
      <c r="H632" s="23">
        <f>1-(F632/E632)</f>
        <v>6.0433537550524274E-2</v>
      </c>
      <c r="I632" s="2">
        <v>408225000</v>
      </c>
      <c r="J632" t="s">
        <v>12</v>
      </c>
      <c r="K632" t="s">
        <v>12</v>
      </c>
      <c r="L632" s="2">
        <f>SUM(I632:K632)</f>
        <v>408225000</v>
      </c>
      <c r="M632" s="2">
        <f>G632-L632</f>
        <v>686471000</v>
      </c>
      <c r="N632" s="22">
        <f>M632/E632</f>
        <v>3.7897161363379409E-2</v>
      </c>
      <c r="O632" t="s">
        <v>13</v>
      </c>
      <c r="P632" t="s">
        <v>261</v>
      </c>
    </row>
    <row r="633" spans="1:16" x14ac:dyDescent="0.2">
      <c r="A633">
        <v>659</v>
      </c>
      <c r="B633" t="s">
        <v>260</v>
      </c>
      <c r="C633" t="s">
        <v>17</v>
      </c>
      <c r="D633" s="1">
        <v>42735</v>
      </c>
      <c r="E633" s="2">
        <v>19036525000</v>
      </c>
      <c r="F633" s="2">
        <v>18246209000</v>
      </c>
      <c r="G633" s="2">
        <f>SUM(E633-F633)</f>
        <v>790316000</v>
      </c>
      <c r="H633" s="23">
        <f>1-(F633/E633)</f>
        <v>4.1515770341488234E-2</v>
      </c>
      <c r="I633" s="2">
        <v>191073000</v>
      </c>
      <c r="J633" t="s">
        <v>12</v>
      </c>
      <c r="K633" t="s">
        <v>12</v>
      </c>
      <c r="L633" s="2">
        <f>SUM(I633:K633)</f>
        <v>191073000</v>
      </c>
      <c r="M633" s="2">
        <f>G633-L633</f>
        <v>599243000</v>
      </c>
      <c r="N633" s="22">
        <f>M633/E633</f>
        <v>3.1478591812318685E-2</v>
      </c>
      <c r="O633" t="s">
        <v>13</v>
      </c>
      <c r="P633" t="s">
        <v>261</v>
      </c>
    </row>
    <row r="634" spans="1:16" x14ac:dyDescent="0.2">
      <c r="A634">
        <v>660</v>
      </c>
      <c r="B634" t="s">
        <v>262</v>
      </c>
      <c r="C634" t="s">
        <v>11</v>
      </c>
      <c r="D634" s="1">
        <v>41639</v>
      </c>
      <c r="E634" s="2">
        <v>4954619000</v>
      </c>
      <c r="F634" s="2">
        <v>3266524000</v>
      </c>
      <c r="G634" s="2">
        <f>SUM(E634-F634)</f>
        <v>1688095000</v>
      </c>
      <c r="H634" s="23">
        <f>1-(F634/E634)</f>
        <v>0.34071136448635098</v>
      </c>
      <c r="I634" s="2">
        <v>966829000</v>
      </c>
      <c r="J634" t="s">
        <v>12</v>
      </c>
      <c r="K634" t="s">
        <v>12</v>
      </c>
      <c r="L634" s="2">
        <f>SUM(I634:K634)</f>
        <v>966829000</v>
      </c>
      <c r="M634" s="2">
        <f>G634-L634</f>
        <v>721266000</v>
      </c>
      <c r="N634" s="22">
        <f>M634/E634</f>
        <v>0.14557446294054094</v>
      </c>
      <c r="O634" t="s">
        <v>13</v>
      </c>
      <c r="P634" t="s">
        <v>157</v>
      </c>
    </row>
    <row r="635" spans="1:16" x14ac:dyDescent="0.2">
      <c r="A635">
        <v>661</v>
      </c>
      <c r="B635" t="s">
        <v>262</v>
      </c>
      <c r="C635" t="s">
        <v>15</v>
      </c>
      <c r="D635" s="1">
        <v>42004</v>
      </c>
      <c r="E635" s="2">
        <v>4877885000</v>
      </c>
      <c r="F635" s="2">
        <v>3163268000</v>
      </c>
      <c r="G635" s="2">
        <f>SUM(E635-F635)</f>
        <v>1714617000</v>
      </c>
      <c r="H635" s="23">
        <f>1-(F635/E635)</f>
        <v>0.35150828689073232</v>
      </c>
      <c r="I635" s="2">
        <v>936900000</v>
      </c>
      <c r="J635" t="s">
        <v>12</v>
      </c>
      <c r="K635" t="s">
        <v>12</v>
      </c>
      <c r="L635" s="2">
        <f>SUM(I635:K635)</f>
        <v>936900000</v>
      </c>
      <c r="M635" s="2">
        <f>G635-L635</f>
        <v>777717000</v>
      </c>
      <c r="N635" s="22">
        <f>M635/E635</f>
        <v>0.15943733810862701</v>
      </c>
      <c r="O635" t="s">
        <v>13</v>
      </c>
      <c r="P635" t="s">
        <v>157</v>
      </c>
    </row>
    <row r="636" spans="1:16" x14ac:dyDescent="0.2">
      <c r="A636">
        <v>662</v>
      </c>
      <c r="B636" t="s">
        <v>262</v>
      </c>
      <c r="C636" t="s">
        <v>16</v>
      </c>
      <c r="D636" s="1">
        <v>42369</v>
      </c>
      <c r="E636" s="2">
        <v>4561030000</v>
      </c>
      <c r="F636" s="2">
        <v>3073712000</v>
      </c>
      <c r="G636" s="2">
        <f>SUM(E636-F636)</f>
        <v>1487318000</v>
      </c>
      <c r="H636" s="23">
        <f>1-(F636/E636)</f>
        <v>0.32609257119554136</v>
      </c>
      <c r="I636" s="2">
        <v>971611000</v>
      </c>
      <c r="J636" t="s">
        <v>12</v>
      </c>
      <c r="K636" t="s">
        <v>12</v>
      </c>
      <c r="L636" s="2">
        <f>SUM(I636:K636)</f>
        <v>971611000</v>
      </c>
      <c r="M636" s="2">
        <f>G636-L636</f>
        <v>515707000</v>
      </c>
      <c r="N636" s="22">
        <f>M636/E636</f>
        <v>0.11306810084564232</v>
      </c>
      <c r="O636" t="s">
        <v>13</v>
      </c>
      <c r="P636" t="s">
        <v>157</v>
      </c>
    </row>
    <row r="637" spans="1:16" x14ac:dyDescent="0.2">
      <c r="A637">
        <v>663</v>
      </c>
      <c r="B637" t="s">
        <v>262</v>
      </c>
      <c r="C637" t="s">
        <v>17</v>
      </c>
      <c r="D637" s="1">
        <v>42735</v>
      </c>
      <c r="E637" s="2">
        <v>3991462000</v>
      </c>
      <c r="F637" s="2">
        <v>2759908000</v>
      </c>
      <c r="G637" s="2">
        <f>SUM(E637-F637)</f>
        <v>1231554000</v>
      </c>
      <c r="H637" s="23">
        <f>1-(F637/E637)</f>
        <v>0.30854709377165557</v>
      </c>
      <c r="I637" s="2">
        <v>965322000</v>
      </c>
      <c r="J637" t="s">
        <v>12</v>
      </c>
      <c r="K637" t="s">
        <v>12</v>
      </c>
      <c r="L637" s="2">
        <f>SUM(I637:K637)</f>
        <v>965322000</v>
      </c>
      <c r="M637" s="2">
        <f>G637-L637</f>
        <v>266232000</v>
      </c>
      <c r="N637" s="22">
        <f>M637/E637</f>
        <v>6.6700371943914288E-2</v>
      </c>
      <c r="O637" t="s">
        <v>13</v>
      </c>
      <c r="P637" t="s">
        <v>157</v>
      </c>
    </row>
    <row r="638" spans="1:16" x14ac:dyDescent="0.2">
      <c r="A638">
        <v>664</v>
      </c>
      <c r="B638" t="s">
        <v>263</v>
      </c>
      <c r="C638" t="s">
        <v>11</v>
      </c>
      <c r="D638" s="1">
        <v>41274</v>
      </c>
      <c r="E638" s="2">
        <v>3409900000</v>
      </c>
      <c r="F638" s="2">
        <v>2141600000</v>
      </c>
      <c r="G638" s="2">
        <f>SUM(E638-F638)</f>
        <v>1268300000</v>
      </c>
      <c r="H638" s="23">
        <f>1-(F638/E638)</f>
        <v>0.37194639138977681</v>
      </c>
      <c r="I638" s="2">
        <v>489700000</v>
      </c>
      <c r="J638" s="2">
        <v>112000000</v>
      </c>
      <c r="K638" t="s">
        <v>12</v>
      </c>
      <c r="L638" s="2">
        <f>SUM(I638:K638)</f>
        <v>601700000</v>
      </c>
      <c r="M638" s="2">
        <f>G638-L638</f>
        <v>666600000</v>
      </c>
      <c r="N638" s="22">
        <f>M638/E638</f>
        <v>0.19548960380069796</v>
      </c>
      <c r="O638" t="s">
        <v>59</v>
      </c>
      <c r="P638" t="s">
        <v>193</v>
      </c>
    </row>
    <row r="639" spans="1:16" x14ac:dyDescent="0.2">
      <c r="A639">
        <v>665</v>
      </c>
      <c r="B639" t="s">
        <v>263</v>
      </c>
      <c r="C639" t="s">
        <v>15</v>
      </c>
      <c r="D639" s="1">
        <v>41639</v>
      </c>
      <c r="E639" s="2">
        <v>3130700000</v>
      </c>
      <c r="F639" s="2">
        <v>1929800000</v>
      </c>
      <c r="G639" s="2">
        <f>SUM(E639-F639)</f>
        <v>1200900000</v>
      </c>
      <c r="H639" s="23">
        <f>1-(F639/E639)</f>
        <v>0.38358833487718402</v>
      </c>
      <c r="I639" s="2">
        <v>496100000</v>
      </c>
      <c r="J639" s="2">
        <v>115600000</v>
      </c>
      <c r="K639" t="s">
        <v>12</v>
      </c>
      <c r="L639" s="2">
        <f>SUM(I639:K639)</f>
        <v>611700000</v>
      </c>
      <c r="M639" s="2">
        <f>G639-L639</f>
        <v>589200000</v>
      </c>
      <c r="N639" s="22">
        <f>M639/E639</f>
        <v>0.18820072188328488</v>
      </c>
      <c r="O639" t="s">
        <v>59</v>
      </c>
      <c r="P639" t="s">
        <v>193</v>
      </c>
    </row>
    <row r="640" spans="1:16" x14ac:dyDescent="0.2">
      <c r="A640">
        <v>666</v>
      </c>
      <c r="B640" t="s">
        <v>263</v>
      </c>
      <c r="C640" t="s">
        <v>16</v>
      </c>
      <c r="D640" s="1">
        <v>42004</v>
      </c>
      <c r="E640" s="2">
        <v>3258700000</v>
      </c>
      <c r="F640" s="2">
        <v>2047800000</v>
      </c>
      <c r="G640" s="2">
        <f>SUM(E640-F640)</f>
        <v>1210900000</v>
      </c>
      <c r="H640" s="23">
        <f>1-(F640/E640)</f>
        <v>0.37158989781201091</v>
      </c>
      <c r="I640" s="2">
        <v>589800000</v>
      </c>
      <c r="J640" s="2">
        <v>126300000</v>
      </c>
      <c r="K640" t="s">
        <v>12</v>
      </c>
      <c r="L640" s="2">
        <f>SUM(I640:K640)</f>
        <v>716100000</v>
      </c>
      <c r="M640" s="2">
        <f>G640-L640</f>
        <v>494800000</v>
      </c>
      <c r="N640" s="22">
        <f>M640/E640</f>
        <v>0.15183969067419523</v>
      </c>
      <c r="O640" t="s">
        <v>59</v>
      </c>
      <c r="P640" t="s">
        <v>193</v>
      </c>
    </row>
    <row r="641" spans="1:16" x14ac:dyDescent="0.2">
      <c r="A641">
        <v>667</v>
      </c>
      <c r="B641" t="s">
        <v>263</v>
      </c>
      <c r="C641" t="s">
        <v>17</v>
      </c>
      <c r="D641" s="1">
        <v>42369</v>
      </c>
      <c r="E641" s="2">
        <v>3276500000</v>
      </c>
      <c r="F641" s="2">
        <v>2201100000</v>
      </c>
      <c r="G641" s="2">
        <f>SUM(E641-F641)</f>
        <v>1075400000</v>
      </c>
      <c r="H641" s="23">
        <f>1-(F641/E641)</f>
        <v>0.32821608423622772</v>
      </c>
      <c r="I641" s="2">
        <v>737900000</v>
      </c>
      <c r="J641" s="2">
        <v>143700000</v>
      </c>
      <c r="K641" t="s">
        <v>12</v>
      </c>
      <c r="L641" s="2">
        <f>SUM(I641:K641)</f>
        <v>881600000</v>
      </c>
      <c r="M641" s="2">
        <f>G641-L641</f>
        <v>193800000</v>
      </c>
      <c r="N641" s="22">
        <f>M641/E641</f>
        <v>5.9148481611475658E-2</v>
      </c>
      <c r="O641" t="s">
        <v>59</v>
      </c>
      <c r="P641" t="s">
        <v>193</v>
      </c>
    </row>
    <row r="642" spans="1:16" x14ac:dyDescent="0.2">
      <c r="A642">
        <v>668</v>
      </c>
      <c r="B642" t="s">
        <v>264</v>
      </c>
      <c r="C642" t="s">
        <v>11</v>
      </c>
      <c r="D642" s="1">
        <v>41639</v>
      </c>
      <c r="E642" s="2">
        <v>637413000</v>
      </c>
      <c r="F642" s="2">
        <v>190454000</v>
      </c>
      <c r="G642" s="2">
        <f>SUM(E642-F642)</f>
        <v>446959000</v>
      </c>
      <c r="H642" s="23">
        <f>1-(F642/E642)</f>
        <v>0.70120785111066142</v>
      </c>
      <c r="I642" s="2">
        <v>31970000</v>
      </c>
      <c r="J642" t="s">
        <v>12</v>
      </c>
      <c r="K642" s="2">
        <v>160828000</v>
      </c>
      <c r="L642" s="2">
        <f>SUM(I642:K642)</f>
        <v>192798000</v>
      </c>
      <c r="M642" s="2">
        <f>G642-L642</f>
        <v>254161000</v>
      </c>
      <c r="N642" s="22">
        <f>M642/E642</f>
        <v>0.39873833762411498</v>
      </c>
      <c r="O642" t="s">
        <v>52</v>
      </c>
      <c r="P642" t="s">
        <v>265</v>
      </c>
    </row>
    <row r="643" spans="1:16" x14ac:dyDescent="0.2">
      <c r="A643">
        <v>669</v>
      </c>
      <c r="B643" t="s">
        <v>264</v>
      </c>
      <c r="C643" t="s">
        <v>15</v>
      </c>
      <c r="D643" s="1">
        <v>42004</v>
      </c>
      <c r="E643" s="2">
        <v>686090000</v>
      </c>
      <c r="F643" s="2">
        <v>211923000</v>
      </c>
      <c r="G643" s="2">
        <f>SUM(E643-F643)</f>
        <v>474167000</v>
      </c>
      <c r="H643" s="23">
        <f>1-(F643/E643)</f>
        <v>0.69111486831173752</v>
      </c>
      <c r="I643" s="2">
        <v>32316000</v>
      </c>
      <c r="J643" t="s">
        <v>12</v>
      </c>
      <c r="K643" s="2">
        <v>170814000</v>
      </c>
      <c r="L643" s="2">
        <f>SUM(I643:K643)</f>
        <v>203130000</v>
      </c>
      <c r="M643" s="2">
        <f>G643-L643</f>
        <v>271037000</v>
      </c>
      <c r="N643" s="22">
        <f>M643/E643</f>
        <v>0.39504583946712529</v>
      </c>
      <c r="O643" t="s">
        <v>52</v>
      </c>
      <c r="P643" t="s">
        <v>265</v>
      </c>
    </row>
    <row r="644" spans="1:16" x14ac:dyDescent="0.2">
      <c r="A644">
        <v>670</v>
      </c>
      <c r="B644" t="s">
        <v>264</v>
      </c>
      <c r="C644" t="s">
        <v>16</v>
      </c>
      <c r="D644" s="1">
        <v>42369</v>
      </c>
      <c r="E644" s="2">
        <v>744012000</v>
      </c>
      <c r="F644" s="2">
        <v>233417000</v>
      </c>
      <c r="G644" s="2">
        <f>SUM(E644-F644)</f>
        <v>510595000</v>
      </c>
      <c r="H644" s="23">
        <f>1-(F644/E644)</f>
        <v>0.68627253323871118</v>
      </c>
      <c r="I644" s="2">
        <v>35645000</v>
      </c>
      <c r="J644" t="s">
        <v>12</v>
      </c>
      <c r="K644" s="2">
        <v>174796000</v>
      </c>
      <c r="L644" s="2">
        <f>SUM(I644:K644)</f>
        <v>210441000</v>
      </c>
      <c r="M644" s="2">
        <f>G644-L644</f>
        <v>300154000</v>
      </c>
      <c r="N644" s="22">
        <f>M644/E644</f>
        <v>0.40342628882329856</v>
      </c>
      <c r="O644" t="s">
        <v>52</v>
      </c>
      <c r="P644" t="s">
        <v>265</v>
      </c>
    </row>
    <row r="645" spans="1:16" x14ac:dyDescent="0.2">
      <c r="A645">
        <v>671</v>
      </c>
      <c r="B645" t="s">
        <v>264</v>
      </c>
      <c r="C645" t="s">
        <v>17</v>
      </c>
      <c r="D645" s="1">
        <v>42735</v>
      </c>
      <c r="E645" s="2">
        <v>801591000</v>
      </c>
      <c r="F645" s="2">
        <v>253612000</v>
      </c>
      <c r="G645" s="2">
        <f>SUM(E645-F645)</f>
        <v>547979000</v>
      </c>
      <c r="H645" s="23">
        <f>1-(F645/E645)</f>
        <v>0.68361421223541674</v>
      </c>
      <c r="I645" s="2">
        <v>33399000</v>
      </c>
      <c r="J645" t="s">
        <v>12</v>
      </c>
      <c r="K645" s="2">
        <v>193585000</v>
      </c>
      <c r="L645" s="2">
        <f>SUM(I645:K645)</f>
        <v>226984000</v>
      </c>
      <c r="M645" s="2">
        <f>G645-L645</f>
        <v>320995000</v>
      </c>
      <c r="N645" s="22">
        <f>M645/E645</f>
        <v>0.40044736031217915</v>
      </c>
      <c r="O645" t="s">
        <v>52</v>
      </c>
      <c r="P645" t="s">
        <v>265</v>
      </c>
    </row>
    <row r="646" spans="1:16" x14ac:dyDescent="0.2">
      <c r="A646">
        <v>672</v>
      </c>
      <c r="B646" t="s">
        <v>266</v>
      </c>
      <c r="C646" t="s">
        <v>11</v>
      </c>
      <c r="D646" s="1">
        <v>41274</v>
      </c>
      <c r="E646" s="2">
        <v>3368545000</v>
      </c>
      <c r="F646" s="2">
        <v>2515796000</v>
      </c>
      <c r="G646" s="2">
        <f>SUM(E646-F646)</f>
        <v>852749000</v>
      </c>
      <c r="H646" s="23">
        <f>1-(F646/E646)</f>
        <v>0.25315054422606798</v>
      </c>
      <c r="I646" s="2">
        <v>280928000</v>
      </c>
      <c r="J646" s="2">
        <v>132460000</v>
      </c>
      <c r="K646" t="s">
        <v>12</v>
      </c>
      <c r="L646" s="2">
        <f>SUM(I646:K646)</f>
        <v>413388000</v>
      </c>
      <c r="M646" s="2">
        <f>G646-L646</f>
        <v>439361000</v>
      </c>
      <c r="N646" s="22">
        <f>M646/E646</f>
        <v>0.13043049744028951</v>
      </c>
      <c r="O646" t="s">
        <v>22</v>
      </c>
      <c r="P646" t="s">
        <v>34</v>
      </c>
    </row>
    <row r="647" spans="1:16" x14ac:dyDescent="0.2">
      <c r="A647">
        <v>673</v>
      </c>
      <c r="B647" t="s">
        <v>266</v>
      </c>
      <c r="C647" t="s">
        <v>15</v>
      </c>
      <c r="D647" s="1">
        <v>41639</v>
      </c>
      <c r="E647" s="2">
        <v>3309616000</v>
      </c>
      <c r="F647" s="2">
        <v>2444984000</v>
      </c>
      <c r="G647" s="2">
        <f>SUM(E647-F647)</f>
        <v>864632000</v>
      </c>
      <c r="H647" s="23">
        <f>1-(F647/E647)</f>
        <v>0.2612484348637425</v>
      </c>
      <c r="I647" s="2">
        <v>270261000</v>
      </c>
      <c r="J647" s="2">
        <v>134300000</v>
      </c>
      <c r="K647" t="s">
        <v>12</v>
      </c>
      <c r="L647" s="2">
        <f>SUM(I647:K647)</f>
        <v>404561000</v>
      </c>
      <c r="M647" s="2">
        <f>G647-L647</f>
        <v>460071000</v>
      </c>
      <c r="N647" s="22">
        <f>M647/E647</f>
        <v>0.13901038670347254</v>
      </c>
      <c r="O647" t="s">
        <v>22</v>
      </c>
      <c r="P647" t="s">
        <v>34</v>
      </c>
    </row>
    <row r="648" spans="1:16" x14ac:dyDescent="0.2">
      <c r="A648">
        <v>674</v>
      </c>
      <c r="B648" t="s">
        <v>266</v>
      </c>
      <c r="C648" t="s">
        <v>16</v>
      </c>
      <c r="D648" s="1">
        <v>42004</v>
      </c>
      <c r="E648" s="2">
        <v>3391187000</v>
      </c>
      <c r="F648" s="2">
        <v>2566246000</v>
      </c>
      <c r="G648" s="2">
        <f>SUM(E648-F648)</f>
        <v>824941000</v>
      </c>
      <c r="H648" s="23">
        <f>1-(F648/E648)</f>
        <v>0.24326025076175395</v>
      </c>
      <c r="I648" s="2">
        <v>253827000</v>
      </c>
      <c r="J648" s="2">
        <v>143969000</v>
      </c>
      <c r="K648" t="s">
        <v>12</v>
      </c>
      <c r="L648" s="2">
        <f>SUM(I648:K648)</f>
        <v>397796000</v>
      </c>
      <c r="M648" s="2">
        <f>G648-L648</f>
        <v>427145000</v>
      </c>
      <c r="N648" s="22">
        <f>M648/E648</f>
        <v>0.12595737126852632</v>
      </c>
      <c r="O648" t="s">
        <v>22</v>
      </c>
      <c r="P648" t="s">
        <v>34</v>
      </c>
    </row>
    <row r="649" spans="1:16" x14ac:dyDescent="0.2">
      <c r="A649">
        <v>675</v>
      </c>
      <c r="B649" t="s">
        <v>266</v>
      </c>
      <c r="C649" t="s">
        <v>17</v>
      </c>
      <c r="D649" s="1">
        <v>42369</v>
      </c>
      <c r="E649" s="2">
        <v>3578995000</v>
      </c>
      <c r="F649" s="2">
        <v>2659728000</v>
      </c>
      <c r="G649" s="2">
        <f>SUM(E649-F649)</f>
        <v>919267000</v>
      </c>
      <c r="H649" s="23">
        <f>1-(F649/E649)</f>
        <v>0.25685059632662244</v>
      </c>
      <c r="I649" s="2">
        <v>255192000</v>
      </c>
      <c r="J649" s="2">
        <v>130593000</v>
      </c>
      <c r="K649" t="s">
        <v>12</v>
      </c>
      <c r="L649" s="2">
        <f>SUM(I649:K649)</f>
        <v>385785000</v>
      </c>
      <c r="M649" s="2">
        <f>G649-L649</f>
        <v>533482000</v>
      </c>
      <c r="N649" s="22">
        <f>M649/E649</f>
        <v>0.1490591632567243</v>
      </c>
      <c r="O649" t="s">
        <v>22</v>
      </c>
      <c r="P649" t="s">
        <v>34</v>
      </c>
    </row>
    <row r="650" spans="1:16" x14ac:dyDescent="0.2">
      <c r="A650">
        <v>676</v>
      </c>
      <c r="B650" t="s">
        <v>267</v>
      </c>
      <c r="C650" t="s">
        <v>11</v>
      </c>
      <c r="D650" s="1">
        <v>41274</v>
      </c>
      <c r="E650" s="2">
        <v>5011853000</v>
      </c>
      <c r="F650" s="25">
        <v>0</v>
      </c>
      <c r="G650" s="2">
        <f>SUM(E650-F650)</f>
        <v>5011853000</v>
      </c>
      <c r="H650" s="23">
        <f>1-(F650/E650)</f>
        <v>1</v>
      </c>
      <c r="I650" s="2">
        <v>2676141000</v>
      </c>
      <c r="J650" s="25">
        <v>0</v>
      </c>
      <c r="K650" s="2">
        <v>1266807000</v>
      </c>
      <c r="L650" s="2">
        <f>SUM(I650:K650)</f>
        <v>3942948000</v>
      </c>
      <c r="M650" s="2">
        <f>G650-L650</f>
        <v>1068905000</v>
      </c>
      <c r="N650" s="22">
        <f>M650/E650</f>
        <v>0.21327540931467862</v>
      </c>
      <c r="O650" t="s">
        <v>182</v>
      </c>
      <c r="P650" t="s">
        <v>183</v>
      </c>
    </row>
    <row r="651" spans="1:16" x14ac:dyDescent="0.2">
      <c r="A651">
        <v>677</v>
      </c>
      <c r="B651" t="s">
        <v>267</v>
      </c>
      <c r="C651" t="s">
        <v>15</v>
      </c>
      <c r="D651" s="1">
        <v>41639</v>
      </c>
      <c r="E651" s="2">
        <v>4762000000</v>
      </c>
      <c r="F651" s="25">
        <v>0</v>
      </c>
      <c r="G651" s="2">
        <f>SUM(E651-F651)</f>
        <v>4762000000</v>
      </c>
      <c r="H651" s="23">
        <f>1-(F651/E651)</f>
        <v>1</v>
      </c>
      <c r="I651" s="2">
        <v>2616000000</v>
      </c>
      <c r="J651" s="25">
        <v>0</v>
      </c>
      <c r="K651" s="2">
        <v>1170000000</v>
      </c>
      <c r="L651" s="2">
        <f>SUM(I651:K651)</f>
        <v>3786000000</v>
      </c>
      <c r="M651" s="2">
        <f>G651-L651</f>
        <v>976000000</v>
      </c>
      <c r="N651" s="22">
        <f>M651/E651</f>
        <v>0.20495590088198237</v>
      </c>
      <c r="O651" t="s">
        <v>182</v>
      </c>
      <c r="P651" t="s">
        <v>183</v>
      </c>
    </row>
    <row r="652" spans="1:16" x14ac:dyDescent="0.2">
      <c r="A652">
        <v>678</v>
      </c>
      <c r="B652" t="s">
        <v>267</v>
      </c>
      <c r="C652" t="s">
        <v>16</v>
      </c>
      <c r="D652" s="1">
        <v>42004</v>
      </c>
      <c r="E652" s="2">
        <v>4772000000</v>
      </c>
      <c r="F652" s="25">
        <v>0</v>
      </c>
      <c r="G652" s="2">
        <f>SUM(E652-F652)</f>
        <v>4772000000</v>
      </c>
      <c r="H652" s="23">
        <f>1-(F652/E652)</f>
        <v>1</v>
      </c>
      <c r="I652" s="2">
        <v>2671000000</v>
      </c>
      <c r="J652" s="25">
        <v>0</v>
      </c>
      <c r="K652" s="2">
        <v>1139000000</v>
      </c>
      <c r="L652" s="2">
        <f>SUM(I652:K652)</f>
        <v>3810000000</v>
      </c>
      <c r="M652" s="2">
        <f>G652-L652</f>
        <v>962000000</v>
      </c>
      <c r="N652" s="22">
        <f>M652/E652</f>
        <v>0.20159262363788769</v>
      </c>
      <c r="O652" t="s">
        <v>182</v>
      </c>
      <c r="P652" t="s">
        <v>183</v>
      </c>
    </row>
    <row r="653" spans="1:16" x14ac:dyDescent="0.2">
      <c r="A653">
        <v>679</v>
      </c>
      <c r="B653" t="s">
        <v>267</v>
      </c>
      <c r="C653" t="s">
        <v>17</v>
      </c>
      <c r="D653" s="1">
        <v>42369</v>
      </c>
      <c r="E653" s="2">
        <v>5576000000</v>
      </c>
      <c r="F653" s="25">
        <v>0</v>
      </c>
      <c r="G653" s="2">
        <f>SUM(E653-F653)</f>
        <v>5576000000</v>
      </c>
      <c r="H653" s="23">
        <f>1-(F653/E653)</f>
        <v>1</v>
      </c>
      <c r="I653" s="2">
        <v>3275000000</v>
      </c>
      <c r="J653" s="25">
        <v>0</v>
      </c>
      <c r="K653" s="2">
        <v>1320000000</v>
      </c>
      <c r="L653" s="2">
        <f>SUM(I653:K653)</f>
        <v>4595000000</v>
      </c>
      <c r="M653" s="2">
        <f>G653-L653</f>
        <v>981000000</v>
      </c>
      <c r="N653" s="22">
        <f>M653/E653</f>
        <v>0.17593256814921091</v>
      </c>
      <c r="O653" t="s">
        <v>182</v>
      </c>
      <c r="P653" t="s">
        <v>183</v>
      </c>
    </row>
    <row r="654" spans="1:16" x14ac:dyDescent="0.2">
      <c r="A654">
        <v>680</v>
      </c>
      <c r="B654" t="s">
        <v>268</v>
      </c>
      <c r="C654" t="s">
        <v>11</v>
      </c>
      <c r="D654" s="1">
        <v>41639</v>
      </c>
      <c r="E654" s="2">
        <v>30930000000</v>
      </c>
      <c r="F654" s="2">
        <v>25202000000</v>
      </c>
      <c r="G654" s="2">
        <f>SUM(E654-F654)</f>
        <v>5728000000</v>
      </c>
      <c r="H654" s="23">
        <f>1-(F654/E654)</f>
        <v>0.18519236986744259</v>
      </c>
      <c r="I654" s="2">
        <v>2039000000</v>
      </c>
      <c r="J654" t="s">
        <v>12</v>
      </c>
      <c r="K654" t="s">
        <v>12</v>
      </c>
      <c r="L654" s="2">
        <f>SUM(I654:K654)</f>
        <v>2039000000</v>
      </c>
      <c r="M654" s="2">
        <f>G654-L654</f>
        <v>3689000000</v>
      </c>
      <c r="N654" s="22">
        <f>M654/E654</f>
        <v>0.11926931781441966</v>
      </c>
      <c r="O654" t="s">
        <v>13</v>
      </c>
      <c r="P654" t="s">
        <v>91</v>
      </c>
    </row>
    <row r="655" spans="1:16" x14ac:dyDescent="0.2">
      <c r="A655">
        <v>681</v>
      </c>
      <c r="B655" t="s">
        <v>268</v>
      </c>
      <c r="C655" t="s">
        <v>15</v>
      </c>
      <c r="D655" s="1">
        <v>42004</v>
      </c>
      <c r="E655" s="2">
        <v>30852000000</v>
      </c>
      <c r="F655" s="2">
        <v>24979000000</v>
      </c>
      <c r="G655" s="2">
        <f>SUM(E655-F655)</f>
        <v>5873000000</v>
      </c>
      <c r="H655" s="23">
        <f>1-(F655/E655)</f>
        <v>0.19036043044211071</v>
      </c>
      <c r="I655" s="2">
        <v>1984000000</v>
      </c>
      <c r="J655" t="s">
        <v>12</v>
      </c>
      <c r="K655" t="s">
        <v>12</v>
      </c>
      <c r="L655" s="2">
        <f>SUM(I655:K655)</f>
        <v>1984000000</v>
      </c>
      <c r="M655" s="2">
        <f>G655-L655</f>
        <v>3889000000</v>
      </c>
      <c r="N655" s="22">
        <f>M655/E655</f>
        <v>0.12605341631012576</v>
      </c>
      <c r="O655" t="s">
        <v>13</v>
      </c>
      <c r="P655" t="s">
        <v>91</v>
      </c>
    </row>
    <row r="656" spans="1:16" x14ac:dyDescent="0.2">
      <c r="A656">
        <v>682</v>
      </c>
      <c r="B656" t="s">
        <v>268</v>
      </c>
      <c r="C656" t="s">
        <v>16</v>
      </c>
      <c r="D656" s="1">
        <v>42369</v>
      </c>
      <c r="E656" s="2">
        <v>31469000000</v>
      </c>
      <c r="F656" s="2">
        <v>25339000000</v>
      </c>
      <c r="G656" s="2">
        <f>SUM(E656-F656)</f>
        <v>6130000000</v>
      </c>
      <c r="H656" s="23">
        <f>1-(F656/E656)</f>
        <v>0.19479487749849056</v>
      </c>
      <c r="I656" s="2">
        <v>1952000000</v>
      </c>
      <c r="J656" t="s">
        <v>12</v>
      </c>
      <c r="K656" t="s">
        <v>12</v>
      </c>
      <c r="L656" s="2">
        <f>SUM(I656:K656)</f>
        <v>1952000000</v>
      </c>
      <c r="M656" s="2">
        <f>G656-L656</f>
        <v>4178000000</v>
      </c>
      <c r="N656" s="22">
        <f>M656/E656</f>
        <v>0.13276557882360418</v>
      </c>
      <c r="O656" t="s">
        <v>13</v>
      </c>
      <c r="P656" t="s">
        <v>91</v>
      </c>
    </row>
    <row r="657" spans="1:16" x14ac:dyDescent="0.2">
      <c r="A657">
        <v>683</v>
      </c>
      <c r="B657" t="s">
        <v>268</v>
      </c>
      <c r="C657" t="s">
        <v>17</v>
      </c>
      <c r="D657" s="1">
        <v>42735</v>
      </c>
      <c r="E657" s="2">
        <v>31353000000</v>
      </c>
      <c r="F657" s="2">
        <v>25104000000</v>
      </c>
      <c r="G657" s="2">
        <f>SUM(E657-F657)</f>
        <v>6249000000</v>
      </c>
      <c r="H657" s="23">
        <f>1-(F657/E657)</f>
        <v>0.19931107071093679</v>
      </c>
      <c r="I657" s="2">
        <v>1940000000</v>
      </c>
      <c r="J657" t="s">
        <v>12</v>
      </c>
      <c r="K657" t="s">
        <v>12</v>
      </c>
      <c r="L657" s="2">
        <f>SUM(I657:K657)</f>
        <v>1940000000</v>
      </c>
      <c r="M657" s="2">
        <f>G657-L657</f>
        <v>4309000000</v>
      </c>
      <c r="N657" s="22">
        <f>M657/E657</f>
        <v>0.13743501419321916</v>
      </c>
      <c r="O657" t="s">
        <v>13</v>
      </c>
      <c r="P657" t="s">
        <v>91</v>
      </c>
    </row>
    <row r="658" spans="1:16" x14ac:dyDescent="0.2">
      <c r="A658">
        <v>684</v>
      </c>
      <c r="B658" t="s">
        <v>269</v>
      </c>
      <c r="C658" t="s">
        <v>11</v>
      </c>
      <c r="D658" s="1">
        <v>41274</v>
      </c>
      <c r="E658" s="2">
        <v>2426301000</v>
      </c>
      <c r="F658" s="2">
        <v>800336000</v>
      </c>
      <c r="G658" s="2">
        <f>SUM(E658-F658)</f>
        <v>1625965000</v>
      </c>
      <c r="H658" s="23">
        <f>1-(F658/E658)</f>
        <v>0.67014150346556345</v>
      </c>
      <c r="I658" s="2">
        <v>72163000</v>
      </c>
      <c r="J658" t="s">
        <v>12</v>
      </c>
      <c r="K658" s="2">
        <v>768820000</v>
      </c>
      <c r="L658" s="2">
        <f>SUM(I658:K658)</f>
        <v>840983000</v>
      </c>
      <c r="M658" s="2">
        <f>G658-L658</f>
        <v>784982000</v>
      </c>
      <c r="N658" s="22">
        <f>M658/E658</f>
        <v>0.32353034516327528</v>
      </c>
      <c r="O658" t="s">
        <v>52</v>
      </c>
      <c r="P658" t="s">
        <v>265</v>
      </c>
    </row>
    <row r="659" spans="1:16" x14ac:dyDescent="0.2">
      <c r="A659">
        <v>685</v>
      </c>
      <c r="B659" t="s">
        <v>269</v>
      </c>
      <c r="C659" t="s">
        <v>15</v>
      </c>
      <c r="D659" s="1">
        <v>41639</v>
      </c>
      <c r="E659" s="2">
        <v>2486017000</v>
      </c>
      <c r="F659" s="2">
        <v>815095000</v>
      </c>
      <c r="G659" s="2">
        <f>SUM(E659-F659)</f>
        <v>1670922000</v>
      </c>
      <c r="H659" s="23">
        <f>1-(F659/E659)</f>
        <v>0.67212814715265423</v>
      </c>
      <c r="I659" s="2">
        <v>76864000</v>
      </c>
      <c r="J659" t="s">
        <v>12</v>
      </c>
      <c r="K659" s="2">
        <v>749722000</v>
      </c>
      <c r="L659" s="2">
        <f>SUM(I659:K659)</f>
        <v>826586000</v>
      </c>
      <c r="M659" s="2">
        <f>G659-L659</f>
        <v>844336000</v>
      </c>
      <c r="N659" s="22">
        <f>M659/E659</f>
        <v>0.33963404111878559</v>
      </c>
      <c r="O659" t="s">
        <v>52</v>
      </c>
      <c r="P659" t="s">
        <v>265</v>
      </c>
    </row>
    <row r="660" spans="1:16" x14ac:dyDescent="0.2">
      <c r="A660">
        <v>686</v>
      </c>
      <c r="B660" t="s">
        <v>269</v>
      </c>
      <c r="C660" t="s">
        <v>16</v>
      </c>
      <c r="D660" s="1">
        <v>42004</v>
      </c>
      <c r="E660" s="2">
        <v>2535559000</v>
      </c>
      <c r="F660" s="2">
        <v>783602000</v>
      </c>
      <c r="G660" s="2">
        <f>SUM(E660-F660)</f>
        <v>1751957000</v>
      </c>
      <c r="H660" s="23">
        <f>1-(F660/E660)</f>
        <v>0.69095493340916148</v>
      </c>
      <c r="I660" s="2">
        <v>88705000</v>
      </c>
      <c r="J660" t="s">
        <v>12</v>
      </c>
      <c r="K660" s="2">
        <v>708406000</v>
      </c>
      <c r="L660" s="2">
        <f>SUM(I660:K660)</f>
        <v>797111000</v>
      </c>
      <c r="M660" s="2">
        <f>G660-L660</f>
        <v>954846000</v>
      </c>
      <c r="N660" s="22">
        <f>M660/E660</f>
        <v>0.37658204758792835</v>
      </c>
      <c r="O660" t="s">
        <v>52</v>
      </c>
      <c r="P660" t="s">
        <v>265</v>
      </c>
    </row>
    <row r="661" spans="1:16" x14ac:dyDescent="0.2">
      <c r="A661">
        <v>687</v>
      </c>
      <c r="B661" t="s">
        <v>269</v>
      </c>
      <c r="C661" t="s">
        <v>17</v>
      </c>
      <c r="D661" s="1">
        <v>42369</v>
      </c>
      <c r="E661" s="2">
        <v>2403906000</v>
      </c>
      <c r="F661" s="2">
        <v>747276000</v>
      </c>
      <c r="G661" s="2">
        <f>SUM(E661-F661)</f>
        <v>1656630000</v>
      </c>
      <c r="H661" s="23">
        <f>1-(F661/E661)</f>
        <v>0.68914092314757736</v>
      </c>
      <c r="I661" s="2">
        <v>72363000</v>
      </c>
      <c r="J661" t="s">
        <v>12</v>
      </c>
      <c r="K661" s="2">
        <v>643689000</v>
      </c>
      <c r="L661" s="2">
        <f>SUM(I661:K661)</f>
        <v>716052000</v>
      </c>
      <c r="M661" s="2">
        <f>G661-L661</f>
        <v>940578000</v>
      </c>
      <c r="N661" s="22">
        <f>M661/E661</f>
        <v>0.3912707069244804</v>
      </c>
      <c r="O661" t="s">
        <v>52</v>
      </c>
      <c r="P661" t="s">
        <v>265</v>
      </c>
    </row>
    <row r="662" spans="1:16" x14ac:dyDescent="0.2">
      <c r="A662">
        <v>688</v>
      </c>
      <c r="B662" t="s">
        <v>270</v>
      </c>
      <c r="C662" t="s">
        <v>11</v>
      </c>
      <c r="D662" s="1">
        <v>41274</v>
      </c>
      <c r="E662" s="2">
        <v>9702000000</v>
      </c>
      <c r="F662" s="2">
        <v>2471000000</v>
      </c>
      <c r="G662" s="2">
        <f>SUM(E662-F662)</f>
        <v>7231000000</v>
      </c>
      <c r="H662" s="23">
        <f>1-(F662/E662)</f>
        <v>0.74531024531024537</v>
      </c>
      <c r="I662" s="2">
        <v>1461000000</v>
      </c>
      <c r="J662" s="2">
        <v>1760000000</v>
      </c>
      <c r="K662" t="s">
        <v>12</v>
      </c>
      <c r="L662" s="2">
        <f>SUM(I662:K662)</f>
        <v>3221000000</v>
      </c>
      <c r="M662" s="2">
        <f>G662-L662</f>
        <v>4010000000</v>
      </c>
      <c r="N662" s="22">
        <f>M662/E662</f>
        <v>0.41331684188827045</v>
      </c>
      <c r="O662" t="s">
        <v>25</v>
      </c>
      <c r="P662" t="s">
        <v>66</v>
      </c>
    </row>
    <row r="663" spans="1:16" x14ac:dyDescent="0.2">
      <c r="A663">
        <v>689</v>
      </c>
      <c r="B663" t="s">
        <v>270</v>
      </c>
      <c r="C663" t="s">
        <v>15</v>
      </c>
      <c r="D663" s="1">
        <v>41639</v>
      </c>
      <c r="E663" s="2">
        <v>11202000000</v>
      </c>
      <c r="F663" s="2">
        <v>2859000000</v>
      </c>
      <c r="G663" s="2">
        <f>SUM(E663-F663)</f>
        <v>8343000000</v>
      </c>
      <c r="H663" s="23">
        <f>1-(F663/E663)</f>
        <v>0.7447777182645956</v>
      </c>
      <c r="I663" s="2">
        <v>1699000000</v>
      </c>
      <c r="J663" s="2">
        <v>2120000000</v>
      </c>
      <c r="K663" t="s">
        <v>12</v>
      </c>
      <c r="L663" s="2">
        <f>SUM(I663:K663)</f>
        <v>3819000000</v>
      </c>
      <c r="M663" s="2">
        <f>G663-L663</f>
        <v>4524000000</v>
      </c>
      <c r="N663" s="22">
        <f>M663/E663</f>
        <v>0.40385645420460631</v>
      </c>
      <c r="O663" t="s">
        <v>25</v>
      </c>
      <c r="P663" t="s">
        <v>66</v>
      </c>
    </row>
    <row r="664" spans="1:16" x14ac:dyDescent="0.2">
      <c r="A664">
        <v>690</v>
      </c>
      <c r="B664" t="s">
        <v>270</v>
      </c>
      <c r="C664" t="s">
        <v>16</v>
      </c>
      <c r="D664" s="1">
        <v>42004</v>
      </c>
      <c r="E664" s="2">
        <v>24890000000</v>
      </c>
      <c r="F664" s="2">
        <v>3788000000</v>
      </c>
      <c r="G664" s="2">
        <f>SUM(E664-F664)</f>
        <v>21102000000</v>
      </c>
      <c r="H664" s="23">
        <f>1-(F664/E664)</f>
        <v>0.84781036560867817</v>
      </c>
      <c r="I664" s="2">
        <v>2983000000</v>
      </c>
      <c r="J664" s="2">
        <v>2854000000</v>
      </c>
      <c r="K664" t="s">
        <v>12</v>
      </c>
      <c r="L664" s="2">
        <f>SUM(I664:K664)</f>
        <v>5837000000</v>
      </c>
      <c r="M664" s="2">
        <f>G664-L664</f>
        <v>15265000000</v>
      </c>
      <c r="N664" s="22">
        <f>M664/E664</f>
        <v>0.6132985134592206</v>
      </c>
      <c r="O664" t="s">
        <v>25</v>
      </c>
      <c r="P664" t="s">
        <v>66</v>
      </c>
    </row>
    <row r="665" spans="1:16" x14ac:dyDescent="0.2">
      <c r="A665">
        <v>691</v>
      </c>
      <c r="B665" t="s">
        <v>270</v>
      </c>
      <c r="C665" t="s">
        <v>17</v>
      </c>
      <c r="D665" s="1">
        <v>42369</v>
      </c>
      <c r="E665" s="2">
        <v>32639000000</v>
      </c>
      <c r="F665" s="2">
        <v>4006000000</v>
      </c>
      <c r="G665" s="2">
        <f>SUM(E665-F665)</f>
        <v>28633000000</v>
      </c>
      <c r="H665" s="23">
        <f>1-(F665/E665)</f>
        <v>0.87726339655013941</v>
      </c>
      <c r="I665" s="2">
        <v>3426000000</v>
      </c>
      <c r="J665" s="2">
        <v>3014000000</v>
      </c>
      <c r="K665" t="s">
        <v>12</v>
      </c>
      <c r="L665" s="2">
        <f>SUM(I665:K665)</f>
        <v>6440000000</v>
      </c>
      <c r="M665" s="2">
        <f>G665-L665</f>
        <v>22193000000</v>
      </c>
      <c r="N665" s="22">
        <f>M665/E665</f>
        <v>0.67995342994577035</v>
      </c>
      <c r="O665" t="s">
        <v>25</v>
      </c>
      <c r="P665" t="s">
        <v>66</v>
      </c>
    </row>
    <row r="666" spans="1:16" x14ac:dyDescent="0.2">
      <c r="A666">
        <v>692</v>
      </c>
      <c r="B666" t="s">
        <v>271</v>
      </c>
      <c r="C666" t="s">
        <v>11</v>
      </c>
      <c r="D666" s="1">
        <v>41420</v>
      </c>
      <c r="E666" s="2">
        <v>17774100000</v>
      </c>
      <c r="F666" s="2">
        <v>11350200000</v>
      </c>
      <c r="G666" s="2">
        <f>SUM(E666-F666)</f>
        <v>6423900000</v>
      </c>
      <c r="H666" s="23">
        <f>1-(F666/E666)</f>
        <v>0.36141914358532923</v>
      </c>
      <c r="I666" s="2">
        <v>3552300000</v>
      </c>
      <c r="J666" t="s">
        <v>12</v>
      </c>
      <c r="K666" t="s">
        <v>12</v>
      </c>
      <c r="L666" s="2">
        <f>SUM(I666:K666)</f>
        <v>3552300000</v>
      </c>
      <c r="M666" s="2">
        <f>G666-L666</f>
        <v>2871600000</v>
      </c>
      <c r="N666" s="22">
        <f>M666/E666</f>
        <v>0.16156092291592825</v>
      </c>
      <c r="O666" t="s">
        <v>36</v>
      </c>
      <c r="P666" t="s">
        <v>124</v>
      </c>
    </row>
    <row r="667" spans="1:16" x14ac:dyDescent="0.2">
      <c r="A667">
        <v>693</v>
      </c>
      <c r="B667" t="s">
        <v>271</v>
      </c>
      <c r="C667" t="s">
        <v>15</v>
      </c>
      <c r="D667" s="1">
        <v>41784</v>
      </c>
      <c r="E667" s="2">
        <v>17909600000</v>
      </c>
      <c r="F667" s="2">
        <v>11539800000</v>
      </c>
      <c r="G667" s="2">
        <f>SUM(E667-F667)</f>
        <v>6369800000</v>
      </c>
      <c r="H667" s="23">
        <f>1-(F667/E667)</f>
        <v>0.35566400142940102</v>
      </c>
      <c r="I667" s="2">
        <v>3474300000</v>
      </c>
      <c r="J667" t="s">
        <v>12</v>
      </c>
      <c r="K667" t="s">
        <v>12</v>
      </c>
      <c r="L667" s="2">
        <f>SUM(I667:K667)</f>
        <v>3474300000</v>
      </c>
      <c r="M667" s="2">
        <f>G667-L667</f>
        <v>2895500000</v>
      </c>
      <c r="N667" s="22">
        <f>M667/E667</f>
        <v>0.16167306919194174</v>
      </c>
      <c r="O667" t="s">
        <v>36</v>
      </c>
      <c r="P667" t="s">
        <v>124</v>
      </c>
    </row>
    <row r="668" spans="1:16" x14ac:dyDescent="0.2">
      <c r="A668">
        <v>694</v>
      </c>
      <c r="B668" t="s">
        <v>271</v>
      </c>
      <c r="C668" t="s">
        <v>16</v>
      </c>
      <c r="D668" s="1">
        <v>42155</v>
      </c>
      <c r="E668" s="2">
        <v>17630300000</v>
      </c>
      <c r="F668" s="2">
        <v>11681100000</v>
      </c>
      <c r="G668" s="2">
        <f>SUM(E668-F668)</f>
        <v>5949200000</v>
      </c>
      <c r="H668" s="23">
        <f>1-(F668/E668)</f>
        <v>0.33744179055376256</v>
      </c>
      <c r="I668" s="2">
        <v>3328000000</v>
      </c>
      <c r="J668" t="s">
        <v>12</v>
      </c>
      <c r="K668" t="s">
        <v>12</v>
      </c>
      <c r="L668" s="2">
        <f>SUM(I668:K668)</f>
        <v>3328000000</v>
      </c>
      <c r="M668" s="2">
        <f>G668-L668</f>
        <v>2621200000</v>
      </c>
      <c r="N668" s="22">
        <f>M668/E668</f>
        <v>0.14867585917426249</v>
      </c>
      <c r="O668" t="s">
        <v>36</v>
      </c>
      <c r="P668" t="s">
        <v>124</v>
      </c>
    </row>
    <row r="669" spans="1:16" x14ac:dyDescent="0.2">
      <c r="A669">
        <v>695</v>
      </c>
      <c r="B669" t="s">
        <v>271</v>
      </c>
      <c r="C669" t="s">
        <v>17</v>
      </c>
      <c r="D669" s="1">
        <v>42519</v>
      </c>
      <c r="E669" s="2">
        <v>16563100000</v>
      </c>
      <c r="F669" s="2">
        <v>10733600000</v>
      </c>
      <c r="G669" s="2">
        <f>SUM(E669-F669)</f>
        <v>5829500000</v>
      </c>
      <c r="H669" s="23">
        <f>1-(F669/E669)</f>
        <v>0.35195706117816106</v>
      </c>
      <c r="I669" s="2">
        <v>3118900000</v>
      </c>
      <c r="J669" t="s">
        <v>12</v>
      </c>
      <c r="K669" t="s">
        <v>12</v>
      </c>
      <c r="L669" s="2">
        <f>SUM(I669:K669)</f>
        <v>3118900000</v>
      </c>
      <c r="M669" s="2">
        <f>G669-L669</f>
        <v>2710600000</v>
      </c>
      <c r="N669" s="22">
        <f>M669/E669</f>
        <v>0.16365293936521544</v>
      </c>
      <c r="O669" t="s">
        <v>36</v>
      </c>
      <c r="P669" t="s">
        <v>124</v>
      </c>
    </row>
    <row r="670" spans="1:16" x14ac:dyDescent="0.2">
      <c r="A670">
        <v>696</v>
      </c>
      <c r="B670" t="s">
        <v>272</v>
      </c>
      <c r="C670" t="s">
        <v>11</v>
      </c>
      <c r="D670" s="1">
        <v>41639</v>
      </c>
      <c r="E670" s="2">
        <v>7819000000</v>
      </c>
      <c r="F670" s="2">
        <v>4495000000</v>
      </c>
      <c r="G670" s="2">
        <f>SUM(E670-F670)</f>
        <v>3324000000</v>
      </c>
      <c r="H670" s="23">
        <f>1-(F670/E670)</f>
        <v>0.42511830157309116</v>
      </c>
      <c r="I670" s="2">
        <v>1126000000</v>
      </c>
      <c r="J670" s="2">
        <v>710000000</v>
      </c>
      <c r="K670" s="2">
        <v>31000000</v>
      </c>
      <c r="L670" s="2">
        <f>SUM(I670:K670)</f>
        <v>1867000000</v>
      </c>
      <c r="M670" s="2">
        <f>G670-L670</f>
        <v>1457000000</v>
      </c>
      <c r="N670" s="22">
        <f>M670/E670</f>
        <v>0.18634096431768768</v>
      </c>
      <c r="O670" t="s">
        <v>22</v>
      </c>
      <c r="P670" t="s">
        <v>89</v>
      </c>
    </row>
    <row r="671" spans="1:16" x14ac:dyDescent="0.2">
      <c r="A671">
        <v>697</v>
      </c>
      <c r="B671" t="s">
        <v>272</v>
      </c>
      <c r="C671" t="s">
        <v>15</v>
      </c>
      <c r="D671" s="1">
        <v>42004</v>
      </c>
      <c r="E671" s="2">
        <v>9715000000</v>
      </c>
      <c r="F671" s="2">
        <v>5663000000</v>
      </c>
      <c r="G671" s="2">
        <f>SUM(E671-F671)</f>
        <v>4052000000</v>
      </c>
      <c r="H671" s="23">
        <f>1-(F671/E671)</f>
        <v>0.41708697889861035</v>
      </c>
      <c r="I671" s="2">
        <v>1202000000</v>
      </c>
      <c r="J671" s="2">
        <v>815000000</v>
      </c>
      <c r="K671" s="2">
        <v>33000000</v>
      </c>
      <c r="L671" s="2">
        <f>SUM(I671:K671)</f>
        <v>2050000000</v>
      </c>
      <c r="M671" s="2">
        <f>G671-L671</f>
        <v>2002000000</v>
      </c>
      <c r="N671" s="22">
        <f>M671/E671</f>
        <v>0.20607308286155429</v>
      </c>
      <c r="O671" t="s">
        <v>22</v>
      </c>
      <c r="P671" t="s">
        <v>89</v>
      </c>
    </row>
    <row r="672" spans="1:16" x14ac:dyDescent="0.2">
      <c r="A672">
        <v>698</v>
      </c>
      <c r="B672" t="s">
        <v>272</v>
      </c>
      <c r="C672" t="s">
        <v>16</v>
      </c>
      <c r="D672" s="1">
        <v>42369</v>
      </c>
      <c r="E672" s="2">
        <v>9111000000</v>
      </c>
      <c r="F672" s="2">
        <v>5458000000</v>
      </c>
      <c r="G672" s="2">
        <f>SUM(E672-F672)</f>
        <v>3653000000</v>
      </c>
      <c r="H672" s="23">
        <f>1-(F672/E672)</f>
        <v>0.40094391395017015</v>
      </c>
      <c r="I672" s="2">
        <v>1508000000</v>
      </c>
      <c r="J672" s="2">
        <v>769000000</v>
      </c>
      <c r="K672" s="2">
        <v>54000000</v>
      </c>
      <c r="L672" s="2">
        <f>SUM(I672:K672)</f>
        <v>2331000000</v>
      </c>
      <c r="M672" s="2">
        <f>G672-L672</f>
        <v>1322000000</v>
      </c>
      <c r="N672" s="22">
        <f>M672/E672</f>
        <v>0.14509933047963999</v>
      </c>
      <c r="O672" t="s">
        <v>22</v>
      </c>
      <c r="P672" t="s">
        <v>89</v>
      </c>
    </row>
    <row r="673" spans="1:16" x14ac:dyDescent="0.2">
      <c r="A673">
        <v>699</v>
      </c>
      <c r="B673" t="s">
        <v>272</v>
      </c>
      <c r="C673" t="s">
        <v>17</v>
      </c>
      <c r="D673" s="1">
        <v>42735</v>
      </c>
      <c r="E673" s="2">
        <v>9390000000</v>
      </c>
      <c r="F673" s="2">
        <v>5644000000</v>
      </c>
      <c r="G673" s="2">
        <f>SUM(E673-F673)</f>
        <v>3746000000</v>
      </c>
      <c r="H673" s="23">
        <f>1-(F673/E673)</f>
        <v>0.39893503727369539</v>
      </c>
      <c r="I673" s="2">
        <v>1472000000</v>
      </c>
      <c r="J673" s="2">
        <v>742000000</v>
      </c>
      <c r="K673" s="2">
        <v>64000000</v>
      </c>
      <c r="L673" s="2">
        <f>SUM(I673:K673)</f>
        <v>2278000000</v>
      </c>
      <c r="M673" s="2">
        <f>G673-L673</f>
        <v>1468000000</v>
      </c>
      <c r="N673" s="22">
        <f>M673/E673</f>
        <v>0.15633652822151226</v>
      </c>
      <c r="O673" t="s">
        <v>22</v>
      </c>
      <c r="P673" t="s">
        <v>89</v>
      </c>
    </row>
    <row r="674" spans="1:16" x14ac:dyDescent="0.2">
      <c r="A674">
        <v>700</v>
      </c>
      <c r="B674" t="s">
        <v>273</v>
      </c>
      <c r="C674" t="s">
        <v>11</v>
      </c>
      <c r="D674" s="1">
        <v>41639</v>
      </c>
      <c r="E674" s="2">
        <v>155427000000</v>
      </c>
      <c r="F674" s="2">
        <v>137373000000</v>
      </c>
      <c r="G674" s="2">
        <f>SUM(E674-F674)</f>
        <v>18054000000</v>
      </c>
      <c r="H674" s="23">
        <f>1-(F674/E674)</f>
        <v>0.11615742438572452</v>
      </c>
      <c r="I674" s="2">
        <v>12382000000</v>
      </c>
      <c r="J674" t="s">
        <v>12</v>
      </c>
      <c r="K674" t="s">
        <v>12</v>
      </c>
      <c r="L674" s="2">
        <f>SUM(I674:K674)</f>
        <v>12382000000</v>
      </c>
      <c r="M674" s="2">
        <f>G674-L674</f>
        <v>5672000000</v>
      </c>
      <c r="N674" s="22">
        <f>M674/E674</f>
        <v>3.6493016013948672E-2</v>
      </c>
      <c r="O674" t="s">
        <v>19</v>
      </c>
      <c r="P674" t="s">
        <v>245</v>
      </c>
    </row>
    <row r="675" spans="1:16" x14ac:dyDescent="0.2">
      <c r="A675">
        <v>701</v>
      </c>
      <c r="B675" t="s">
        <v>273</v>
      </c>
      <c r="C675" t="s">
        <v>15</v>
      </c>
      <c r="D675" s="1">
        <v>42004</v>
      </c>
      <c r="E675" s="2">
        <v>155929000000</v>
      </c>
      <c r="F675" s="2">
        <v>142121000000</v>
      </c>
      <c r="G675" s="2">
        <f>SUM(E675-F675)</f>
        <v>13808000000</v>
      </c>
      <c r="H675" s="23">
        <f>1-(F675/E675)</f>
        <v>8.8553123536994405E-2</v>
      </c>
      <c r="I675" s="2">
        <v>12158000000</v>
      </c>
      <c r="J675" t="s">
        <v>12</v>
      </c>
      <c r="K675" t="s">
        <v>12</v>
      </c>
      <c r="L675" s="2">
        <f>SUM(I675:K675)</f>
        <v>12158000000</v>
      </c>
      <c r="M675" s="2">
        <f>G675-L675</f>
        <v>1650000000</v>
      </c>
      <c r="N675" s="22">
        <f>M675/E675</f>
        <v>1.0581739124858108E-2</v>
      </c>
      <c r="O675" t="s">
        <v>19</v>
      </c>
      <c r="P675" t="s">
        <v>245</v>
      </c>
    </row>
    <row r="676" spans="1:16" x14ac:dyDescent="0.2">
      <c r="A676">
        <v>702</v>
      </c>
      <c r="B676" t="s">
        <v>273</v>
      </c>
      <c r="C676" t="s">
        <v>16</v>
      </c>
      <c r="D676" s="1">
        <v>42369</v>
      </c>
      <c r="E676" s="2">
        <v>152356000000</v>
      </c>
      <c r="F676" s="2">
        <v>134054000000</v>
      </c>
      <c r="G676" s="2">
        <f>SUM(E676-F676)</f>
        <v>18302000000</v>
      </c>
      <c r="H676" s="23">
        <f>1-(F676/E676)</f>
        <v>0.12012654572186199</v>
      </c>
      <c r="I676" s="2">
        <v>13405000000</v>
      </c>
      <c r="J676" t="s">
        <v>12</v>
      </c>
      <c r="K676" t="s">
        <v>12</v>
      </c>
      <c r="L676" s="2">
        <f>SUM(I676:K676)</f>
        <v>13405000000</v>
      </c>
      <c r="M676" s="2">
        <f>G676-L676</f>
        <v>4897000000</v>
      </c>
      <c r="N676" s="22">
        <f>M676/E676</f>
        <v>3.2141825723962299E-2</v>
      </c>
      <c r="O676" t="s">
        <v>19</v>
      </c>
      <c r="P676" t="s">
        <v>245</v>
      </c>
    </row>
    <row r="677" spans="1:16" x14ac:dyDescent="0.2">
      <c r="A677">
        <v>703</v>
      </c>
      <c r="B677" t="s">
        <v>273</v>
      </c>
      <c r="C677" t="s">
        <v>17</v>
      </c>
      <c r="D677" s="1">
        <v>42735</v>
      </c>
      <c r="E677" s="2">
        <v>166380000000</v>
      </c>
      <c r="F677" s="2">
        <v>145125000000</v>
      </c>
      <c r="G677" s="2">
        <f>SUM(E677-F677)</f>
        <v>21255000000</v>
      </c>
      <c r="H677" s="23">
        <f>1-(F677/E677)</f>
        <v>0.12774972953479991</v>
      </c>
      <c r="I677" s="2">
        <v>11710000000</v>
      </c>
      <c r="J677" t="s">
        <v>12</v>
      </c>
      <c r="K677" t="s">
        <v>12</v>
      </c>
      <c r="L677" s="2">
        <f>SUM(I677:K677)</f>
        <v>11710000000</v>
      </c>
      <c r="M677" s="2">
        <f>G677-L677</f>
        <v>9545000000</v>
      </c>
      <c r="N677" s="22">
        <f>M677/E677</f>
        <v>5.7368674119485513E-2</v>
      </c>
      <c r="O677" t="s">
        <v>19</v>
      </c>
      <c r="P677" t="s">
        <v>245</v>
      </c>
    </row>
    <row r="678" spans="1:16" x14ac:dyDescent="0.2">
      <c r="A678">
        <v>704</v>
      </c>
      <c r="B678" t="s">
        <v>274</v>
      </c>
      <c r="C678" t="s">
        <v>11</v>
      </c>
      <c r="D678" s="1">
        <v>41274</v>
      </c>
      <c r="E678" s="2">
        <v>13013868000</v>
      </c>
      <c r="F678" s="2">
        <v>9235777000</v>
      </c>
      <c r="G678" s="2">
        <f>SUM(E678-F678)</f>
        <v>3778091000</v>
      </c>
      <c r="H678" s="23">
        <f>1-(F678/E678)</f>
        <v>0.29031268797255361</v>
      </c>
      <c r="I678" s="2">
        <v>2656530000</v>
      </c>
      <c r="J678" t="s">
        <v>12</v>
      </c>
      <c r="K678" s="2">
        <v>98383000</v>
      </c>
      <c r="L678" s="2">
        <f>SUM(I678:K678)</f>
        <v>2754913000</v>
      </c>
      <c r="M678" s="2">
        <f>G678-L678</f>
        <v>1023178000</v>
      </c>
      <c r="N678" s="22">
        <f>M678/E678</f>
        <v>7.8622128332637153E-2</v>
      </c>
      <c r="O678" t="s">
        <v>19</v>
      </c>
      <c r="P678" t="s">
        <v>79</v>
      </c>
    </row>
    <row r="679" spans="1:16" x14ac:dyDescent="0.2">
      <c r="A679">
        <v>705</v>
      </c>
      <c r="B679" t="s">
        <v>274</v>
      </c>
      <c r="C679" t="s">
        <v>15</v>
      </c>
      <c r="D679" s="1">
        <v>41639</v>
      </c>
      <c r="E679" s="2">
        <v>14077843000</v>
      </c>
      <c r="F679" s="2">
        <v>9857923000</v>
      </c>
      <c r="G679" s="2">
        <f>SUM(E679-F679)</f>
        <v>4219920000</v>
      </c>
      <c r="H679" s="23">
        <f>1-(F679/E679)</f>
        <v>0.29975614872249956</v>
      </c>
      <c r="I679" s="2">
        <v>3028028000</v>
      </c>
      <c r="J679" t="s">
        <v>12</v>
      </c>
      <c r="K679" s="2">
        <v>133957000</v>
      </c>
      <c r="L679" s="2">
        <f>SUM(I679:K679)</f>
        <v>3161985000</v>
      </c>
      <c r="M679" s="2">
        <f>G679-L679</f>
        <v>1057935000</v>
      </c>
      <c r="N679" s="22">
        <f>M679/E679</f>
        <v>7.5148941496222116E-2</v>
      </c>
      <c r="O679" t="s">
        <v>19</v>
      </c>
      <c r="P679" t="s">
        <v>79</v>
      </c>
    </row>
    <row r="680" spans="1:16" x14ac:dyDescent="0.2">
      <c r="A680">
        <v>706</v>
      </c>
      <c r="B680" t="s">
        <v>274</v>
      </c>
      <c r="C680" t="s">
        <v>16</v>
      </c>
      <c r="D680" s="1">
        <v>42004</v>
      </c>
      <c r="E680" s="2">
        <v>15341647000</v>
      </c>
      <c r="F680" s="2">
        <v>10747886000</v>
      </c>
      <c r="G680" s="2">
        <f>SUM(E680-F680)</f>
        <v>4593761000</v>
      </c>
      <c r="H680" s="23">
        <f>1-(F680/E680)</f>
        <v>0.29943075864019031</v>
      </c>
      <c r="I680" s="2">
        <v>3314030000</v>
      </c>
      <c r="J680" t="s">
        <v>12</v>
      </c>
      <c r="K680" s="2">
        <v>148313000</v>
      </c>
      <c r="L680" s="2">
        <f>SUM(I680:K680)</f>
        <v>3462343000</v>
      </c>
      <c r="M680" s="2">
        <f>G680-L680</f>
        <v>1131418000</v>
      </c>
      <c r="N680" s="22">
        <f>M680/E680</f>
        <v>7.3748144511472588E-2</v>
      </c>
      <c r="O680" t="s">
        <v>19</v>
      </c>
      <c r="P680" t="s">
        <v>79</v>
      </c>
    </row>
    <row r="681" spans="1:16" x14ac:dyDescent="0.2">
      <c r="A681">
        <v>707</v>
      </c>
      <c r="B681" t="s">
        <v>274</v>
      </c>
      <c r="C681" t="s">
        <v>17</v>
      </c>
      <c r="D681" s="1">
        <v>42369</v>
      </c>
      <c r="E681" s="2">
        <v>15280044000</v>
      </c>
      <c r="F681" s="2">
        <v>10724192000</v>
      </c>
      <c r="G681" s="2">
        <f>SUM(E681-F681)</f>
        <v>4555852000</v>
      </c>
      <c r="H681" s="23">
        <f>1-(F681/E681)</f>
        <v>0.29815699483587876</v>
      </c>
      <c r="I681" s="2">
        <v>3277390000</v>
      </c>
      <c r="J681" t="s">
        <v>12</v>
      </c>
      <c r="K681" s="2">
        <v>141675000</v>
      </c>
      <c r="L681" s="2">
        <f>SUM(I681:K681)</f>
        <v>3419065000</v>
      </c>
      <c r="M681" s="2">
        <f>G681-L681</f>
        <v>1136787000</v>
      </c>
      <c r="N681" s="22">
        <f>M681/E681</f>
        <v>7.4396840742081638E-2</v>
      </c>
      <c r="O681" t="s">
        <v>19</v>
      </c>
      <c r="P681" t="s">
        <v>79</v>
      </c>
    </row>
    <row r="682" spans="1:16" x14ac:dyDescent="0.2">
      <c r="A682">
        <v>708</v>
      </c>
      <c r="B682" t="s">
        <v>275</v>
      </c>
      <c r="C682" t="s">
        <v>11</v>
      </c>
      <c r="D682" s="1">
        <v>41425</v>
      </c>
      <c r="E682" s="2">
        <v>2375923000</v>
      </c>
      <c r="F682" s="2">
        <v>862075000</v>
      </c>
      <c r="G682" s="2">
        <f>SUM(E682-F682)</f>
        <v>1513848000</v>
      </c>
      <c r="H682" s="23">
        <f>1-(F682/E682)</f>
        <v>0.63716206291197142</v>
      </c>
      <c r="I682" s="2">
        <v>1156635000</v>
      </c>
      <c r="J682" t="s">
        <v>12</v>
      </c>
      <c r="K682" t="s">
        <v>12</v>
      </c>
      <c r="L682" s="2">
        <f>SUM(I682:K682)</f>
        <v>1156635000</v>
      </c>
      <c r="M682" s="2">
        <f>G682-L682</f>
        <v>357213000</v>
      </c>
      <c r="N682" s="22">
        <f>M682/E682</f>
        <v>0.15034704407508157</v>
      </c>
      <c r="O682" t="s">
        <v>22</v>
      </c>
      <c r="P682" t="s">
        <v>39</v>
      </c>
    </row>
    <row r="683" spans="1:16" x14ac:dyDescent="0.2">
      <c r="A683">
        <v>709</v>
      </c>
      <c r="B683" t="s">
        <v>275</v>
      </c>
      <c r="C683" t="s">
        <v>15</v>
      </c>
      <c r="D683" s="1">
        <v>41790</v>
      </c>
      <c r="E683" s="2">
        <v>2554236000</v>
      </c>
      <c r="F683" s="2">
        <v>952225000</v>
      </c>
      <c r="G683" s="2">
        <f>SUM(E683-F683)</f>
        <v>1602011000</v>
      </c>
      <c r="H683" s="23">
        <f>1-(F683/E683)</f>
        <v>0.62719772174536725</v>
      </c>
      <c r="I683" s="2">
        <v>1196512000</v>
      </c>
      <c r="J683" t="s">
        <v>12</v>
      </c>
      <c r="K683" t="s">
        <v>12</v>
      </c>
      <c r="L683" s="2">
        <f>SUM(I683:K683)</f>
        <v>1196512000</v>
      </c>
      <c r="M683" s="2">
        <f>G683-L683</f>
        <v>405499000</v>
      </c>
      <c r="N683" s="22">
        <f>M683/E683</f>
        <v>0.15875549479374654</v>
      </c>
      <c r="O683" t="s">
        <v>22</v>
      </c>
      <c r="P683" t="s">
        <v>39</v>
      </c>
    </row>
    <row r="684" spans="1:16" x14ac:dyDescent="0.2">
      <c r="A684">
        <v>710</v>
      </c>
      <c r="B684" t="s">
        <v>275</v>
      </c>
      <c r="C684" t="s">
        <v>16</v>
      </c>
      <c r="D684" s="1">
        <v>42155</v>
      </c>
      <c r="E684" s="2">
        <v>2773718000</v>
      </c>
      <c r="F684" s="2">
        <v>1022107000</v>
      </c>
      <c r="G684" s="2">
        <f>SUM(E684-F684)</f>
        <v>1751611000</v>
      </c>
      <c r="H684" s="23">
        <f>1-(F684/E684)</f>
        <v>0.63150291413907256</v>
      </c>
      <c r="I684" s="2">
        <v>1295014000</v>
      </c>
      <c r="J684" t="s">
        <v>12</v>
      </c>
      <c r="K684" t="s">
        <v>12</v>
      </c>
      <c r="L684" s="2">
        <f>SUM(I684:K684)</f>
        <v>1295014000</v>
      </c>
      <c r="M684" s="2">
        <f>G684-L684</f>
        <v>456597000</v>
      </c>
      <c r="N684" s="22">
        <f>M684/E684</f>
        <v>0.1646155088585069</v>
      </c>
      <c r="O684" t="s">
        <v>22</v>
      </c>
      <c r="P684" t="s">
        <v>39</v>
      </c>
    </row>
    <row r="685" spans="1:16" x14ac:dyDescent="0.2">
      <c r="A685">
        <v>711</v>
      </c>
      <c r="B685" t="s">
        <v>275</v>
      </c>
      <c r="C685" t="s">
        <v>17</v>
      </c>
      <c r="D685" s="1">
        <v>42521</v>
      </c>
      <c r="E685" s="2">
        <v>2898150000</v>
      </c>
      <c r="F685" s="2">
        <v>1147639000</v>
      </c>
      <c r="G685" s="2">
        <f>SUM(E685-F685)</f>
        <v>1750511000</v>
      </c>
      <c r="H685" s="23">
        <f>1-(F685/E685)</f>
        <v>0.60400979935476085</v>
      </c>
      <c r="I685" s="2">
        <v>1325567000</v>
      </c>
      <c r="J685" t="s">
        <v>12</v>
      </c>
      <c r="K685" t="s">
        <v>12</v>
      </c>
      <c r="L685" s="2">
        <f>SUM(I685:K685)</f>
        <v>1325567000</v>
      </c>
      <c r="M685" s="2">
        <f>G685-L685</f>
        <v>424944000</v>
      </c>
      <c r="N685" s="22">
        <f>M685/E685</f>
        <v>0.14662595103773096</v>
      </c>
      <c r="O685" t="s">
        <v>22</v>
      </c>
      <c r="P685" t="s">
        <v>39</v>
      </c>
    </row>
    <row r="686" spans="1:16" x14ac:dyDescent="0.2">
      <c r="A686">
        <v>712</v>
      </c>
      <c r="B686" t="s">
        <v>276</v>
      </c>
      <c r="C686" t="s">
        <v>11</v>
      </c>
      <c r="D686" s="1">
        <v>41307</v>
      </c>
      <c r="E686" s="2">
        <v>15651000000</v>
      </c>
      <c r="F686" s="2">
        <v>9480000000</v>
      </c>
      <c r="G686" s="2">
        <f>SUM(E686-F686)</f>
        <v>6171000000</v>
      </c>
      <c r="H686" s="23">
        <f>1-(F686/E686)</f>
        <v>0.3942879049262028</v>
      </c>
      <c r="I686" t="s">
        <v>12</v>
      </c>
      <c r="J686" t="s">
        <v>12</v>
      </c>
      <c r="K686" t="s">
        <v>12</v>
      </c>
      <c r="L686" s="2">
        <f>SUM(I686:K686)</f>
        <v>0</v>
      </c>
      <c r="M686" s="2">
        <f>G686-L686</f>
        <v>6171000000</v>
      </c>
      <c r="N686" s="22">
        <f>M686/E686</f>
        <v>0.3942879049262028</v>
      </c>
      <c r="O686" t="s">
        <v>19</v>
      </c>
      <c r="P686" t="s">
        <v>257</v>
      </c>
    </row>
    <row r="687" spans="1:16" x14ac:dyDescent="0.2">
      <c r="A687">
        <v>713</v>
      </c>
      <c r="B687" t="s">
        <v>276</v>
      </c>
      <c r="C687" t="s">
        <v>15</v>
      </c>
      <c r="D687" s="1">
        <v>41671</v>
      </c>
      <c r="E687" s="2">
        <v>16148000000</v>
      </c>
      <c r="F687" s="2">
        <v>9855000000</v>
      </c>
      <c r="G687" s="2">
        <f>SUM(E687-F687)</f>
        <v>6293000000</v>
      </c>
      <c r="H687" s="23">
        <f>1-(F687/E687)</f>
        <v>0.38970770374040131</v>
      </c>
      <c r="I687" t="s">
        <v>12</v>
      </c>
      <c r="J687" t="s">
        <v>12</v>
      </c>
      <c r="K687" t="s">
        <v>12</v>
      </c>
      <c r="L687" s="2">
        <f>SUM(I687:K687)</f>
        <v>0</v>
      </c>
      <c r="M687" s="2">
        <f>G687-L687</f>
        <v>6293000000</v>
      </c>
      <c r="N687" s="22">
        <f>M687/E687</f>
        <v>0.38970770374040131</v>
      </c>
      <c r="O687" t="s">
        <v>19</v>
      </c>
      <c r="P687" t="s">
        <v>257</v>
      </c>
    </row>
    <row r="688" spans="1:16" x14ac:dyDescent="0.2">
      <c r="A688">
        <v>714</v>
      </c>
      <c r="B688" t="s">
        <v>276</v>
      </c>
      <c r="C688" t="s">
        <v>16</v>
      </c>
      <c r="D688" s="1">
        <v>42035</v>
      </c>
      <c r="E688" s="2">
        <v>16435000000</v>
      </c>
      <c r="F688" s="2">
        <v>10146000000</v>
      </c>
      <c r="G688" s="2">
        <f>SUM(E688-F688)</f>
        <v>6289000000</v>
      </c>
      <c r="H688" s="23">
        <f>1-(F688/E688)</f>
        <v>0.38265895953757223</v>
      </c>
      <c r="I688" t="s">
        <v>12</v>
      </c>
      <c r="J688" t="s">
        <v>12</v>
      </c>
      <c r="K688" t="s">
        <v>12</v>
      </c>
      <c r="L688" s="2">
        <f>SUM(I688:K688)</f>
        <v>0</v>
      </c>
      <c r="M688" s="2">
        <f>G688-L688</f>
        <v>6289000000</v>
      </c>
      <c r="N688" s="22">
        <f>M688/E688</f>
        <v>0.38265895953757223</v>
      </c>
      <c r="O688" t="s">
        <v>19</v>
      </c>
      <c r="P688" t="s">
        <v>257</v>
      </c>
    </row>
    <row r="689" spans="1:16" x14ac:dyDescent="0.2">
      <c r="A689">
        <v>715</v>
      </c>
      <c r="B689" t="s">
        <v>276</v>
      </c>
      <c r="C689" t="s">
        <v>17</v>
      </c>
      <c r="D689" s="1">
        <v>42399</v>
      </c>
      <c r="E689" s="2">
        <v>15797000000</v>
      </c>
      <c r="F689" s="2">
        <v>10077000000</v>
      </c>
      <c r="G689" s="2">
        <f>SUM(E689-F689)</f>
        <v>5720000000</v>
      </c>
      <c r="H689" s="23">
        <f>1-(F689/E689)</f>
        <v>0.36209406849401782</v>
      </c>
      <c r="I689" t="s">
        <v>12</v>
      </c>
      <c r="J689" t="s">
        <v>12</v>
      </c>
      <c r="K689" t="s">
        <v>12</v>
      </c>
      <c r="L689" s="2">
        <f>SUM(I689:K689)</f>
        <v>0</v>
      </c>
      <c r="M689" s="2">
        <f>G689-L689</f>
        <v>5720000000</v>
      </c>
      <c r="N689" s="22">
        <f>M689/E689</f>
        <v>0.36209406849401787</v>
      </c>
      <c r="O689" t="s">
        <v>19</v>
      </c>
      <c r="P689" t="s">
        <v>257</v>
      </c>
    </row>
    <row r="690" spans="1:16" x14ac:dyDescent="0.2">
      <c r="A690">
        <v>716</v>
      </c>
      <c r="B690" t="s">
        <v>277</v>
      </c>
      <c r="C690" t="s">
        <v>11</v>
      </c>
      <c r="D690" s="1">
        <v>41272</v>
      </c>
      <c r="E690" s="2">
        <v>2715675000</v>
      </c>
      <c r="F690" s="2">
        <v>1277195000</v>
      </c>
      <c r="G690" s="2">
        <f>SUM(E690-F690)</f>
        <v>1438480000</v>
      </c>
      <c r="H690" s="23">
        <f>1-(F690/E690)</f>
        <v>0.52969519548546862</v>
      </c>
      <c r="I690" s="2">
        <v>508547000</v>
      </c>
      <c r="J690" s="2">
        <v>325773000</v>
      </c>
      <c r="K690" t="s">
        <v>12</v>
      </c>
      <c r="L690" s="2">
        <f>SUM(I690:K690)</f>
        <v>834320000</v>
      </c>
      <c r="M690" s="2">
        <f>G690-L690</f>
        <v>604160000</v>
      </c>
      <c r="N690" s="22">
        <f>M690/E690</f>
        <v>0.2224713929317757</v>
      </c>
      <c r="O690" t="s">
        <v>19</v>
      </c>
      <c r="P690" t="s">
        <v>278</v>
      </c>
    </row>
    <row r="691" spans="1:16" x14ac:dyDescent="0.2">
      <c r="A691">
        <v>717</v>
      </c>
      <c r="B691" t="s">
        <v>277</v>
      </c>
      <c r="C691" t="s">
        <v>15</v>
      </c>
      <c r="D691" s="1">
        <v>41636</v>
      </c>
      <c r="E691" s="2">
        <v>2631851000</v>
      </c>
      <c r="F691" s="2">
        <v>1224551000</v>
      </c>
      <c r="G691" s="2">
        <f>SUM(E691-F691)</f>
        <v>1407300000</v>
      </c>
      <c r="H691" s="23">
        <f>1-(F691/E691)</f>
        <v>0.53471872077864591</v>
      </c>
      <c r="I691" s="2">
        <v>468345000</v>
      </c>
      <c r="J691" s="2">
        <v>364923000</v>
      </c>
      <c r="K691" t="s">
        <v>12</v>
      </c>
      <c r="L691" s="2">
        <f>SUM(I691:K691)</f>
        <v>833268000</v>
      </c>
      <c r="M691" s="2">
        <f>G691-L691</f>
        <v>574032000</v>
      </c>
      <c r="N691" s="22">
        <f>M691/E691</f>
        <v>0.21810961182832919</v>
      </c>
      <c r="O691" t="s">
        <v>19</v>
      </c>
      <c r="P691" t="s">
        <v>278</v>
      </c>
    </row>
    <row r="692" spans="1:16" x14ac:dyDescent="0.2">
      <c r="A692">
        <v>718</v>
      </c>
      <c r="B692" t="s">
        <v>277</v>
      </c>
      <c r="C692" t="s">
        <v>16</v>
      </c>
      <c r="D692" s="1">
        <v>42000</v>
      </c>
      <c r="E692" s="2">
        <v>2870658000</v>
      </c>
      <c r="F692" s="2">
        <v>1266246000</v>
      </c>
      <c r="G692" s="2">
        <f>SUM(E692-F692)</f>
        <v>1604412000</v>
      </c>
      <c r="H692" s="23">
        <f>1-(F692/E692)</f>
        <v>0.55890043328045347</v>
      </c>
      <c r="I692" s="2">
        <v>518665000</v>
      </c>
      <c r="J692" s="2">
        <v>395121000</v>
      </c>
      <c r="K692" t="s">
        <v>12</v>
      </c>
      <c r="L692" s="2">
        <f>SUM(I692:K692)</f>
        <v>913786000</v>
      </c>
      <c r="M692" s="2">
        <f>G692-L692</f>
        <v>690626000</v>
      </c>
      <c r="N692" s="22">
        <f>M692/E692</f>
        <v>0.24058107932049028</v>
      </c>
      <c r="O692" t="s">
        <v>19</v>
      </c>
      <c r="P692" t="s">
        <v>278</v>
      </c>
    </row>
    <row r="693" spans="1:16" x14ac:dyDescent="0.2">
      <c r="A693">
        <v>719</v>
      </c>
      <c r="B693" t="s">
        <v>277</v>
      </c>
      <c r="C693" t="s">
        <v>17</v>
      </c>
      <c r="D693" s="1">
        <v>42364</v>
      </c>
      <c r="E693" s="2">
        <v>2820270000</v>
      </c>
      <c r="F693" s="2">
        <v>1281566000</v>
      </c>
      <c r="G693" s="2">
        <f>SUM(E693-F693)</f>
        <v>1538704000</v>
      </c>
      <c r="H693" s="23">
        <f>1-(F693/E693)</f>
        <v>0.54558747921298312</v>
      </c>
      <c r="I693" s="2">
        <v>562080000</v>
      </c>
      <c r="J693" s="2">
        <v>427043000</v>
      </c>
      <c r="K693" t="s">
        <v>12</v>
      </c>
      <c r="L693" s="2">
        <f>SUM(I693:K693)</f>
        <v>989123000</v>
      </c>
      <c r="M693" s="2">
        <f>G693-L693</f>
        <v>549581000</v>
      </c>
      <c r="N693" s="22">
        <f>M693/E693</f>
        <v>0.19486822183691632</v>
      </c>
      <c r="O693" t="s">
        <v>19</v>
      </c>
      <c r="P693" t="s">
        <v>278</v>
      </c>
    </row>
    <row r="694" spans="1:16" x14ac:dyDescent="0.2">
      <c r="A694">
        <v>720</v>
      </c>
      <c r="B694" t="s">
        <v>279</v>
      </c>
      <c r="C694" t="s">
        <v>11</v>
      </c>
      <c r="D694" s="1">
        <v>41639</v>
      </c>
      <c r="E694" s="2">
        <v>19540000000</v>
      </c>
      <c r="F694" s="2">
        <v>15422000000</v>
      </c>
      <c r="G694" s="2">
        <f>SUM(E694-F694)</f>
        <v>4118000000</v>
      </c>
      <c r="H694" s="23">
        <f>1-(F694/E694)</f>
        <v>0.21074718526100311</v>
      </c>
      <c r="I694" s="2">
        <v>2816000000</v>
      </c>
      <c r="J694" t="s">
        <v>12</v>
      </c>
      <c r="K694" t="s">
        <v>12</v>
      </c>
      <c r="L694" s="2">
        <f>SUM(I694:K694)</f>
        <v>2816000000</v>
      </c>
      <c r="M694" s="2">
        <f>G694-L694</f>
        <v>1302000000</v>
      </c>
      <c r="N694" s="22">
        <f>M694/E694</f>
        <v>6.6632548618219031E-2</v>
      </c>
      <c r="O694" t="s">
        <v>19</v>
      </c>
      <c r="P694" t="s">
        <v>280</v>
      </c>
    </row>
    <row r="695" spans="1:16" x14ac:dyDescent="0.2">
      <c r="A695">
        <v>721</v>
      </c>
      <c r="B695" t="s">
        <v>279</v>
      </c>
      <c r="C695" t="s">
        <v>15</v>
      </c>
      <c r="D695" s="1">
        <v>42004</v>
      </c>
      <c r="E695" s="2">
        <v>18138000000</v>
      </c>
      <c r="F695" s="2">
        <v>13906000000</v>
      </c>
      <c r="G695" s="2">
        <f>SUM(E695-F695)</f>
        <v>4232000000</v>
      </c>
      <c r="H695" s="23">
        <f>1-(F695/E695)</f>
        <v>0.23332230675928989</v>
      </c>
      <c r="I695" s="2">
        <v>2815000000</v>
      </c>
      <c r="J695" t="s">
        <v>12</v>
      </c>
      <c r="K695" t="s">
        <v>12</v>
      </c>
      <c r="L695" s="2">
        <f>SUM(I695:K695)</f>
        <v>2815000000</v>
      </c>
      <c r="M695" s="2">
        <f>G695-L695</f>
        <v>1417000000</v>
      </c>
      <c r="N695" s="22">
        <f>M695/E695</f>
        <v>7.8123277097805713E-2</v>
      </c>
      <c r="O695" t="s">
        <v>19</v>
      </c>
      <c r="P695" t="s">
        <v>280</v>
      </c>
    </row>
    <row r="696" spans="1:16" x14ac:dyDescent="0.2">
      <c r="A696">
        <v>722</v>
      </c>
      <c r="B696" t="s">
        <v>279</v>
      </c>
      <c r="C696" t="s">
        <v>16</v>
      </c>
      <c r="D696" s="1">
        <v>42369</v>
      </c>
      <c r="E696" s="2">
        <v>16443000000</v>
      </c>
      <c r="F696" s="2">
        <v>12164000000</v>
      </c>
      <c r="G696" s="2">
        <f>SUM(E696-F696)</f>
        <v>4279000000</v>
      </c>
      <c r="H696" s="23">
        <f>1-(F696/E696)</f>
        <v>0.26023231770358202</v>
      </c>
      <c r="I696" s="2">
        <v>2728000000</v>
      </c>
      <c r="J696" t="s">
        <v>12</v>
      </c>
      <c r="K696" t="s">
        <v>12</v>
      </c>
      <c r="L696" s="2">
        <f>SUM(I696:K696)</f>
        <v>2728000000</v>
      </c>
      <c r="M696" s="2">
        <f>G696-L696</f>
        <v>1551000000</v>
      </c>
      <c r="N696" s="22">
        <f>M696/E696</f>
        <v>9.4325852946542596E-2</v>
      </c>
      <c r="O696" t="s">
        <v>19</v>
      </c>
      <c r="P696" t="s">
        <v>280</v>
      </c>
    </row>
    <row r="697" spans="1:16" x14ac:dyDescent="0.2">
      <c r="A697">
        <v>723</v>
      </c>
      <c r="B697" t="s">
        <v>279</v>
      </c>
      <c r="C697" t="s">
        <v>17</v>
      </c>
      <c r="D697" s="1">
        <v>42735</v>
      </c>
      <c r="E697" s="2">
        <v>15158000000</v>
      </c>
      <c r="F697" s="2">
        <v>10972000000</v>
      </c>
      <c r="G697" s="2">
        <f>SUM(E697-F697)</f>
        <v>4186000000</v>
      </c>
      <c r="H697" s="23">
        <f>1-(F697/E697)</f>
        <v>0.27615780445969129</v>
      </c>
      <c r="I697" s="2">
        <v>2617000000</v>
      </c>
      <c r="J697" t="s">
        <v>12</v>
      </c>
      <c r="K697" t="s">
        <v>12</v>
      </c>
      <c r="L697" s="2">
        <f>SUM(I697:K697)</f>
        <v>2617000000</v>
      </c>
      <c r="M697" s="2">
        <f>G697-L697</f>
        <v>1569000000</v>
      </c>
      <c r="N697" s="22">
        <f>M697/E697</f>
        <v>0.10350969784932049</v>
      </c>
      <c r="O697" t="s">
        <v>19</v>
      </c>
      <c r="P697" t="s">
        <v>280</v>
      </c>
    </row>
    <row r="698" spans="1:16" x14ac:dyDescent="0.2">
      <c r="A698">
        <v>724</v>
      </c>
      <c r="B698" t="s">
        <v>281</v>
      </c>
      <c r="C698" t="s">
        <v>11</v>
      </c>
      <c r="D698" s="1">
        <v>41274</v>
      </c>
      <c r="E698" s="2">
        <v>8950045000</v>
      </c>
      <c r="F698" s="2">
        <v>5033885000</v>
      </c>
      <c r="G698" s="2">
        <f>SUM(E698-F698)</f>
        <v>3916160000</v>
      </c>
      <c r="H698" s="23">
        <f>1-(F698/E698)</f>
        <v>0.43755757652615157</v>
      </c>
      <c r="I698" s="2">
        <v>2785035000</v>
      </c>
      <c r="J698" t="s">
        <v>12</v>
      </c>
      <c r="K698" t="s">
        <v>12</v>
      </c>
      <c r="L698" s="2">
        <f>SUM(I698:K698)</f>
        <v>2785035000</v>
      </c>
      <c r="M698" s="2">
        <f>G698-L698</f>
        <v>1131125000</v>
      </c>
      <c r="N698" s="22">
        <f>M698/E698</f>
        <v>0.12638204612379045</v>
      </c>
      <c r="O698" t="s">
        <v>13</v>
      </c>
      <c r="P698" t="s">
        <v>282</v>
      </c>
    </row>
    <row r="699" spans="1:16" x14ac:dyDescent="0.2">
      <c r="A699">
        <v>725</v>
      </c>
      <c r="B699" t="s">
        <v>281</v>
      </c>
      <c r="C699" t="s">
        <v>15</v>
      </c>
      <c r="D699" s="1">
        <v>41639</v>
      </c>
      <c r="E699" s="2">
        <v>9437758000</v>
      </c>
      <c r="F699" s="2">
        <v>5301275000</v>
      </c>
      <c r="G699" s="2">
        <f>SUM(E699-F699)</f>
        <v>4136483000</v>
      </c>
      <c r="H699" s="23">
        <f>1-(F699/E699)</f>
        <v>0.43829085255205735</v>
      </c>
      <c r="I699" s="2">
        <v>2839629000</v>
      </c>
      <c r="J699" t="s">
        <v>12</v>
      </c>
      <c r="K699" t="s">
        <v>12</v>
      </c>
      <c r="L699" s="2">
        <f>SUM(I699:K699)</f>
        <v>2839629000</v>
      </c>
      <c r="M699" s="2">
        <f>G699-L699</f>
        <v>1296854000</v>
      </c>
      <c r="N699" s="22">
        <f>M699/E699</f>
        <v>0.13741123686367038</v>
      </c>
      <c r="O699" t="s">
        <v>13</v>
      </c>
      <c r="P699" t="s">
        <v>282</v>
      </c>
    </row>
    <row r="700" spans="1:16" x14ac:dyDescent="0.2">
      <c r="A700">
        <v>726</v>
      </c>
      <c r="B700" t="s">
        <v>281</v>
      </c>
      <c r="C700" t="s">
        <v>16</v>
      </c>
      <c r="D700" s="1">
        <v>42004</v>
      </c>
      <c r="E700" s="2">
        <v>9964953000</v>
      </c>
      <c r="F700" s="2">
        <v>5650711000</v>
      </c>
      <c r="G700" s="2">
        <f>SUM(E700-F700)</f>
        <v>4314242000</v>
      </c>
      <c r="H700" s="23">
        <f>1-(F700/E700)</f>
        <v>0.43294153018082471</v>
      </c>
      <c r="I700" s="2">
        <v>2967125000</v>
      </c>
      <c r="J700" t="s">
        <v>12</v>
      </c>
      <c r="K700" t="s">
        <v>12</v>
      </c>
      <c r="L700" s="2">
        <f>SUM(I700:K700)</f>
        <v>2967125000</v>
      </c>
      <c r="M700" s="2">
        <f>G700-L700</f>
        <v>1347117000</v>
      </c>
      <c r="N700" s="22">
        <f>M700/E700</f>
        <v>0.13518548456776464</v>
      </c>
      <c r="O700" t="s">
        <v>13</v>
      </c>
      <c r="P700" t="s">
        <v>282</v>
      </c>
    </row>
    <row r="701" spans="1:16" x14ac:dyDescent="0.2">
      <c r="A701">
        <v>727</v>
      </c>
      <c r="B701" t="s">
        <v>281</v>
      </c>
      <c r="C701" t="s">
        <v>17</v>
      </c>
      <c r="D701" s="1">
        <v>42369</v>
      </c>
      <c r="E701" s="2">
        <v>9973384000</v>
      </c>
      <c r="F701" s="2">
        <v>5741956000</v>
      </c>
      <c r="G701" s="2">
        <f>SUM(E701-F701)</f>
        <v>4231428000</v>
      </c>
      <c r="H701" s="23">
        <f>1-(F701/E701)</f>
        <v>0.42427204246823347</v>
      </c>
      <c r="I701" s="2">
        <v>2931108000</v>
      </c>
      <c r="J701" t="s">
        <v>12</v>
      </c>
      <c r="K701" t="s">
        <v>12</v>
      </c>
      <c r="L701" s="2">
        <f>SUM(I701:K701)</f>
        <v>2931108000</v>
      </c>
      <c r="M701" s="2">
        <f>G701-L701</f>
        <v>1300320000</v>
      </c>
      <c r="N701" s="22">
        <f>M701/E701</f>
        <v>0.13037901679109118</v>
      </c>
      <c r="O701" t="s">
        <v>13</v>
      </c>
      <c r="P701" t="s">
        <v>282</v>
      </c>
    </row>
    <row r="702" spans="1:16" x14ac:dyDescent="0.2">
      <c r="A702">
        <v>728</v>
      </c>
      <c r="B702" t="s">
        <v>283</v>
      </c>
      <c r="C702" t="s">
        <v>11</v>
      </c>
      <c r="D702" s="1">
        <v>41639</v>
      </c>
      <c r="E702" s="2">
        <v>29402000000</v>
      </c>
      <c r="F702" s="2">
        <v>24931000000</v>
      </c>
      <c r="G702" s="2">
        <f>SUM(E702-F702)</f>
        <v>4471000000</v>
      </c>
      <c r="H702" s="23">
        <f>1-(F702/E702)</f>
        <v>0.15206448540915585</v>
      </c>
      <c r="I702" s="2">
        <v>1333000000</v>
      </c>
      <c r="J702" t="s">
        <v>12</v>
      </c>
      <c r="K702" t="s">
        <v>12</v>
      </c>
      <c r="L702" s="2">
        <f>SUM(I702:K702)</f>
        <v>1333000000</v>
      </c>
      <c r="M702" s="2">
        <f>G702-L702</f>
        <v>3138000000</v>
      </c>
      <c r="N702" s="22">
        <f>M702/E702</f>
        <v>0.10672743350792463</v>
      </c>
      <c r="O702" t="s">
        <v>83</v>
      </c>
      <c r="P702" t="s">
        <v>114</v>
      </c>
    </row>
    <row r="703" spans="1:16" x14ac:dyDescent="0.2">
      <c r="A703">
        <v>729</v>
      </c>
      <c r="B703" t="s">
        <v>283</v>
      </c>
      <c r="C703" t="s">
        <v>15</v>
      </c>
      <c r="D703" s="1">
        <v>42004</v>
      </c>
      <c r="E703" s="2">
        <v>32870000000</v>
      </c>
      <c r="F703" s="2">
        <v>27334000000</v>
      </c>
      <c r="G703" s="2">
        <f>SUM(E703-F703)</f>
        <v>5536000000</v>
      </c>
      <c r="H703" s="23">
        <f>1-(F703/E703)</f>
        <v>0.16842105263157892</v>
      </c>
      <c r="I703" s="2">
        <v>293000000</v>
      </c>
      <c r="J703" t="s">
        <v>12</v>
      </c>
      <c r="K703" t="s">
        <v>12</v>
      </c>
      <c r="L703" s="2">
        <f>SUM(I703:K703)</f>
        <v>293000000</v>
      </c>
      <c r="M703" s="2">
        <f>G703-L703</f>
        <v>5243000000</v>
      </c>
      <c r="N703" s="22">
        <f>M703/E703</f>
        <v>0.15950714937633101</v>
      </c>
      <c r="O703" t="s">
        <v>83</v>
      </c>
      <c r="P703" t="s">
        <v>114</v>
      </c>
    </row>
    <row r="704" spans="1:16" x14ac:dyDescent="0.2">
      <c r="A704">
        <v>730</v>
      </c>
      <c r="B704" t="s">
        <v>283</v>
      </c>
      <c r="C704" t="s">
        <v>16</v>
      </c>
      <c r="D704" s="1">
        <v>42369</v>
      </c>
      <c r="E704" s="2">
        <v>23633000000</v>
      </c>
      <c r="F704" s="2">
        <v>21113000000</v>
      </c>
      <c r="G704" s="2">
        <f>SUM(E704-F704)</f>
        <v>2520000000</v>
      </c>
      <c r="H704" s="23">
        <f>1-(F704/E704)</f>
        <v>0.10663055896416029</v>
      </c>
      <c r="I704" s="2">
        <v>200000000</v>
      </c>
      <c r="J704" t="s">
        <v>12</v>
      </c>
      <c r="K704" t="s">
        <v>12</v>
      </c>
      <c r="L704" s="2">
        <f>SUM(I704:K704)</f>
        <v>200000000</v>
      </c>
      <c r="M704" s="2">
        <f>G704-L704</f>
        <v>2320000000</v>
      </c>
      <c r="N704" s="22">
        <f>M704/E704</f>
        <v>9.8167816189226931E-2</v>
      </c>
      <c r="O704" t="s">
        <v>83</v>
      </c>
      <c r="P704" t="s">
        <v>114</v>
      </c>
    </row>
    <row r="705" spans="1:16" x14ac:dyDescent="0.2">
      <c r="A705">
        <v>731</v>
      </c>
      <c r="B705" t="s">
        <v>283</v>
      </c>
      <c r="C705" t="s">
        <v>17</v>
      </c>
      <c r="D705" s="1">
        <v>42735</v>
      </c>
      <c r="E705" s="2">
        <v>15887000000</v>
      </c>
      <c r="F705" s="2">
        <v>15023000000</v>
      </c>
      <c r="G705" s="2">
        <f>SUM(E705-F705)</f>
        <v>864000000</v>
      </c>
      <c r="H705" s="23">
        <f>1-(F705/E705)</f>
        <v>5.4384087618807864E-2</v>
      </c>
      <c r="I705" s="2">
        <v>228000000</v>
      </c>
      <c r="J705" t="s">
        <v>12</v>
      </c>
      <c r="K705" t="s">
        <v>12</v>
      </c>
      <c r="L705" s="2">
        <f>SUM(I705:K705)</f>
        <v>228000000</v>
      </c>
      <c r="M705" s="2">
        <f>G705-L705</f>
        <v>636000000</v>
      </c>
      <c r="N705" s="22">
        <f>M705/E705</f>
        <v>4.0032731163844655E-2</v>
      </c>
      <c r="O705" t="s">
        <v>83</v>
      </c>
      <c r="P705" t="s">
        <v>114</v>
      </c>
    </row>
    <row r="706" spans="1:16" x14ac:dyDescent="0.2">
      <c r="A706">
        <v>732</v>
      </c>
      <c r="B706" t="s">
        <v>284</v>
      </c>
      <c r="C706" t="s">
        <v>11</v>
      </c>
      <c r="D706" s="1">
        <v>41455</v>
      </c>
      <c r="E706" s="2">
        <v>4297842000</v>
      </c>
      <c r="F706" s="2">
        <v>3193722000</v>
      </c>
      <c r="G706" s="2">
        <f>SUM(E706-F706)</f>
        <v>1104120000</v>
      </c>
      <c r="H706" s="23">
        <f>1-(F706/E706)</f>
        <v>0.25690102148938931</v>
      </c>
      <c r="I706" s="2">
        <v>902869000</v>
      </c>
      <c r="J706" t="s">
        <v>12</v>
      </c>
      <c r="K706" t="s">
        <v>12</v>
      </c>
      <c r="L706" s="2">
        <f>SUM(I706:K706)</f>
        <v>902869000</v>
      </c>
      <c r="M706" s="2">
        <f>G706-L706</f>
        <v>201251000</v>
      </c>
      <c r="N706" s="22">
        <f>M706/E706</f>
        <v>4.682605828692632E-2</v>
      </c>
      <c r="O706" t="s">
        <v>19</v>
      </c>
      <c r="P706" t="s">
        <v>278</v>
      </c>
    </row>
    <row r="707" spans="1:16" x14ac:dyDescent="0.2">
      <c r="A707">
        <v>733</v>
      </c>
      <c r="B707" t="s">
        <v>284</v>
      </c>
      <c r="C707" t="s">
        <v>15</v>
      </c>
      <c r="D707" s="1">
        <v>41820</v>
      </c>
      <c r="E707" s="2">
        <v>5348483000</v>
      </c>
      <c r="F707" s="2">
        <v>3891816000</v>
      </c>
      <c r="G707" s="2">
        <f>SUM(E707-F707)</f>
        <v>1456667000</v>
      </c>
      <c r="H707" s="23">
        <f>1-(F707/E707)</f>
        <v>0.27235143123760508</v>
      </c>
      <c r="I707" s="2">
        <v>1126940000</v>
      </c>
      <c r="J707" t="s">
        <v>12</v>
      </c>
      <c r="K707" t="s">
        <v>12</v>
      </c>
      <c r="L707" s="2">
        <f>SUM(I707:K707)</f>
        <v>1126940000</v>
      </c>
      <c r="M707" s="2">
        <f>G707-L707</f>
        <v>329727000</v>
      </c>
      <c r="N707" s="22">
        <f>M707/E707</f>
        <v>6.1648695527311205E-2</v>
      </c>
      <c r="O707" t="s">
        <v>19</v>
      </c>
      <c r="P707" t="s">
        <v>278</v>
      </c>
    </row>
    <row r="708" spans="1:16" x14ac:dyDescent="0.2">
      <c r="A708">
        <v>734</v>
      </c>
      <c r="B708" t="s">
        <v>284</v>
      </c>
      <c r="C708" t="s">
        <v>16</v>
      </c>
      <c r="D708" s="1">
        <v>42185</v>
      </c>
      <c r="E708" s="2">
        <v>6155297000</v>
      </c>
      <c r="F708" s="2">
        <v>4338193000</v>
      </c>
      <c r="G708" s="2">
        <f>SUM(E708-F708)</f>
        <v>1817104000</v>
      </c>
      <c r="H708" s="23">
        <f>1-(F708/E708)</f>
        <v>0.29520980059938617</v>
      </c>
      <c r="I708" s="2">
        <v>1347510000</v>
      </c>
      <c r="J708" t="s">
        <v>12</v>
      </c>
      <c r="K708" t="s">
        <v>12</v>
      </c>
      <c r="L708" s="2">
        <f>SUM(I708:K708)</f>
        <v>1347510000</v>
      </c>
      <c r="M708" s="2">
        <f>G708-L708</f>
        <v>469594000</v>
      </c>
      <c r="N708" s="22">
        <f>M708/E708</f>
        <v>7.6291038434051189E-2</v>
      </c>
      <c r="O708" t="s">
        <v>19</v>
      </c>
      <c r="P708" t="s">
        <v>278</v>
      </c>
    </row>
    <row r="709" spans="1:16" x14ac:dyDescent="0.2">
      <c r="A709">
        <v>735</v>
      </c>
      <c r="B709" t="s">
        <v>284</v>
      </c>
      <c r="C709" t="s">
        <v>17</v>
      </c>
      <c r="D709" s="1">
        <v>42551</v>
      </c>
      <c r="E709" s="2">
        <v>6911676000</v>
      </c>
      <c r="F709" s="2">
        <v>4818585000</v>
      </c>
      <c r="G709" s="2">
        <f>SUM(E709-F709)</f>
        <v>2093091000</v>
      </c>
      <c r="H709" s="23">
        <f>1-(F709/E709)</f>
        <v>0.3028340738194325</v>
      </c>
      <c r="I709" s="2">
        <v>1513064000</v>
      </c>
      <c r="J709" t="s">
        <v>12</v>
      </c>
      <c r="K709" t="s">
        <v>12</v>
      </c>
      <c r="L709" s="2">
        <f>SUM(I709:K709)</f>
        <v>1513064000</v>
      </c>
      <c r="M709" s="2">
        <f>G709-L709</f>
        <v>580027000</v>
      </c>
      <c r="N709" s="22">
        <f>M709/E709</f>
        <v>8.3919877031272877E-2</v>
      </c>
      <c r="O709" t="s">
        <v>19</v>
      </c>
      <c r="P709" t="s">
        <v>278</v>
      </c>
    </row>
    <row r="710" spans="1:16" x14ac:dyDescent="0.2">
      <c r="A710">
        <v>736</v>
      </c>
      <c r="B710" t="s">
        <v>285</v>
      </c>
      <c r="C710" t="s">
        <v>11</v>
      </c>
      <c r="D710" s="1">
        <v>41274</v>
      </c>
      <c r="E710" s="2">
        <v>4088983000</v>
      </c>
      <c r="F710" s="2">
        <v>1671980000</v>
      </c>
      <c r="G710" s="2">
        <f>SUM(E710-F710)</f>
        <v>2417003000</v>
      </c>
      <c r="H710" s="23">
        <f>1-(F710/E710)</f>
        <v>0.59110125916395351</v>
      </c>
      <c r="I710" s="2">
        <v>1269586000</v>
      </c>
      <c r="J710" s="2">
        <v>201197000</v>
      </c>
      <c r="K710" s="2">
        <v>92369000</v>
      </c>
      <c r="L710" s="2">
        <f>SUM(I710:K710)</f>
        <v>1563152000</v>
      </c>
      <c r="M710" s="2">
        <f>G710-L710</f>
        <v>853851000</v>
      </c>
      <c r="N710" s="22">
        <f>M710/E710</f>
        <v>0.20881744922881801</v>
      </c>
      <c r="O710" t="s">
        <v>19</v>
      </c>
      <c r="P710" t="s">
        <v>286</v>
      </c>
    </row>
    <row r="711" spans="1:16" x14ac:dyDescent="0.2">
      <c r="A711">
        <v>737</v>
      </c>
      <c r="B711" t="s">
        <v>285</v>
      </c>
      <c r="C711" t="s">
        <v>15</v>
      </c>
      <c r="D711" s="1">
        <v>41637</v>
      </c>
      <c r="E711" s="2">
        <v>4082157000</v>
      </c>
      <c r="F711" s="2">
        <v>1672901000</v>
      </c>
      <c r="G711" s="2">
        <f>SUM(E711-F711)</f>
        <v>2409256000</v>
      </c>
      <c r="H711" s="23">
        <f>1-(F711/E711)</f>
        <v>0.59019190099743835</v>
      </c>
      <c r="I711" s="2">
        <v>1269777000</v>
      </c>
      <c r="J711" s="2">
        <v>207591000</v>
      </c>
      <c r="K711" s="2">
        <v>125876000</v>
      </c>
      <c r="L711" s="2">
        <f>SUM(I711:K711)</f>
        <v>1603244000</v>
      </c>
      <c r="M711" s="2">
        <f>G711-L711</f>
        <v>806012000</v>
      </c>
      <c r="N711" s="22">
        <f>M711/E711</f>
        <v>0.19744757489729081</v>
      </c>
      <c r="O711" t="s">
        <v>19</v>
      </c>
      <c r="P711" t="s">
        <v>286</v>
      </c>
    </row>
    <row r="712" spans="1:16" x14ac:dyDescent="0.2">
      <c r="A712">
        <v>738</v>
      </c>
      <c r="B712" t="s">
        <v>285</v>
      </c>
      <c r="C712" t="s">
        <v>16</v>
      </c>
      <c r="D712" s="1">
        <v>42001</v>
      </c>
      <c r="E712" s="2">
        <v>4277207000</v>
      </c>
      <c r="F712" s="2">
        <v>1698372000</v>
      </c>
      <c r="G712" s="2">
        <f>SUM(E712-F712)</f>
        <v>2578835000</v>
      </c>
      <c r="H712" s="23">
        <f>1-(F712/E712)</f>
        <v>0.60292499287502332</v>
      </c>
      <c r="I712" s="2">
        <v>1315793000</v>
      </c>
      <c r="J712" s="2">
        <v>222556000</v>
      </c>
      <c r="K712" s="2">
        <v>99794000</v>
      </c>
      <c r="L712" s="2">
        <f>SUM(I712:K712)</f>
        <v>1638143000</v>
      </c>
      <c r="M712" s="2">
        <f>G712-L712</f>
        <v>940692000</v>
      </c>
      <c r="N712" s="22">
        <f>M712/E712</f>
        <v>0.21993137110268454</v>
      </c>
      <c r="O712" t="s">
        <v>19</v>
      </c>
      <c r="P712" t="s">
        <v>286</v>
      </c>
    </row>
    <row r="713" spans="1:16" x14ac:dyDescent="0.2">
      <c r="A713">
        <v>739</v>
      </c>
      <c r="B713" t="s">
        <v>285</v>
      </c>
      <c r="C713" t="s">
        <v>17</v>
      </c>
      <c r="D713" s="1">
        <v>42365</v>
      </c>
      <c r="E713" s="2">
        <v>4447509000</v>
      </c>
      <c r="F713" s="2">
        <v>1677033000</v>
      </c>
      <c r="G713" s="2">
        <f>SUM(E713-F713)</f>
        <v>2770476000</v>
      </c>
      <c r="H713" s="23">
        <f>1-(F713/E713)</f>
        <v>0.62292757586325287</v>
      </c>
      <c r="I713" s="2">
        <v>1370183000</v>
      </c>
      <c r="J713" s="2">
        <v>242944000</v>
      </c>
      <c r="K713" s="2">
        <v>86171000</v>
      </c>
      <c r="L713" s="2">
        <f>SUM(I713:K713)</f>
        <v>1699298000</v>
      </c>
      <c r="M713" s="2">
        <f>G713-L713</f>
        <v>1071178000</v>
      </c>
      <c r="N713" s="22">
        <f>M713/E713</f>
        <v>0.24084897860802529</v>
      </c>
      <c r="O713" t="s">
        <v>19</v>
      </c>
      <c r="P713" t="s">
        <v>286</v>
      </c>
    </row>
    <row r="714" spans="1:16" x14ac:dyDescent="0.2">
      <c r="A714">
        <v>740</v>
      </c>
      <c r="B714" t="s">
        <v>287</v>
      </c>
      <c r="C714" t="s">
        <v>11</v>
      </c>
      <c r="D714" s="1">
        <v>41274</v>
      </c>
      <c r="E714" s="2">
        <v>3036584000</v>
      </c>
      <c r="F714" s="2">
        <v>162167000</v>
      </c>
      <c r="G714" s="2">
        <f>SUM(E714-F714)</f>
        <v>2874417000</v>
      </c>
      <c r="H714" s="23">
        <f>1-(F714/E714)</f>
        <v>0.94659558240443864</v>
      </c>
      <c r="I714" s="2">
        <v>1789327000</v>
      </c>
      <c r="J714" t="s">
        <v>12</v>
      </c>
      <c r="K714" s="2">
        <v>193937000</v>
      </c>
      <c r="L714" s="2">
        <f>SUM(I714:K714)</f>
        <v>1983264000</v>
      </c>
      <c r="M714" s="2">
        <f>G714-L714</f>
        <v>891153000</v>
      </c>
      <c r="N714" s="22">
        <f>M714/E714</f>
        <v>0.29347220429271842</v>
      </c>
      <c r="O714" t="s">
        <v>47</v>
      </c>
      <c r="P714" t="s">
        <v>105</v>
      </c>
    </row>
    <row r="715" spans="1:16" x14ac:dyDescent="0.2">
      <c r="A715">
        <v>741</v>
      </c>
      <c r="B715" t="s">
        <v>287</v>
      </c>
      <c r="C715" t="s">
        <v>15</v>
      </c>
      <c r="D715" s="1">
        <v>41639</v>
      </c>
      <c r="E715" s="2">
        <v>2872833000</v>
      </c>
      <c r="F715" s="2">
        <v>116241000</v>
      </c>
      <c r="G715" s="2">
        <f>SUM(E715-F715)</f>
        <v>2756592000</v>
      </c>
      <c r="H715" s="23">
        <f>1-(F715/E715)</f>
        <v>0.95953784992027036</v>
      </c>
      <c r="I715" s="2">
        <v>1716639000</v>
      </c>
      <c r="J715" t="s">
        <v>12</v>
      </c>
      <c r="K715" s="2">
        <v>131409000</v>
      </c>
      <c r="L715" s="2">
        <f>SUM(I715:K715)</f>
        <v>1848048000</v>
      </c>
      <c r="M715" s="2">
        <f>G715-L715</f>
        <v>908544000</v>
      </c>
      <c r="N715" s="22">
        <f>M715/E715</f>
        <v>0.31625367711941488</v>
      </c>
      <c r="O715" t="s">
        <v>47</v>
      </c>
      <c r="P715" t="s">
        <v>105</v>
      </c>
    </row>
    <row r="716" spans="1:16" x14ac:dyDescent="0.2">
      <c r="A716">
        <v>742</v>
      </c>
      <c r="B716" t="s">
        <v>287</v>
      </c>
      <c r="C716" t="s">
        <v>16</v>
      </c>
      <c r="D716" s="1">
        <v>42004</v>
      </c>
      <c r="E716" s="2">
        <v>2955641000</v>
      </c>
      <c r="F716" s="2">
        <v>86453000</v>
      </c>
      <c r="G716" s="2">
        <f>SUM(E716-F716)</f>
        <v>2869188000</v>
      </c>
      <c r="H716" s="23">
        <f>1-(F716/E716)</f>
        <v>0.97074983057820619</v>
      </c>
      <c r="I716" s="2">
        <v>1843069000</v>
      </c>
      <c r="J716" t="s">
        <v>12</v>
      </c>
      <c r="K716" s="2">
        <v>120266000</v>
      </c>
      <c r="L716" s="2">
        <f>SUM(I716:K716)</f>
        <v>1963335000</v>
      </c>
      <c r="M716" s="2">
        <f>G716-L716</f>
        <v>905853000</v>
      </c>
      <c r="N716" s="22">
        <f>M716/E716</f>
        <v>0.30648275619400328</v>
      </c>
      <c r="O716" t="s">
        <v>47</v>
      </c>
      <c r="P716" t="s">
        <v>105</v>
      </c>
    </row>
    <row r="717" spans="1:16" x14ac:dyDescent="0.2">
      <c r="A717">
        <v>743</v>
      </c>
      <c r="B717" t="s">
        <v>287</v>
      </c>
      <c r="C717" t="s">
        <v>17</v>
      </c>
      <c r="D717" s="1">
        <v>42369</v>
      </c>
      <c r="E717" s="2">
        <v>3153251000</v>
      </c>
      <c r="F717" s="2">
        <v>82175000</v>
      </c>
      <c r="G717" s="2">
        <f>SUM(E717-F717)</f>
        <v>3071076000</v>
      </c>
      <c r="H717" s="23">
        <f>1-(F717/E717)</f>
        <v>0.9739395944059005</v>
      </c>
      <c r="I717" s="2">
        <v>1948041000</v>
      </c>
      <c r="J717" t="s">
        <v>12</v>
      </c>
      <c r="K717" s="2">
        <v>127821000</v>
      </c>
      <c r="L717" s="2">
        <f>SUM(I717:K717)</f>
        <v>2075862000</v>
      </c>
      <c r="M717" s="2">
        <f>G717-L717</f>
        <v>995214000</v>
      </c>
      <c r="N717" s="22">
        <f>M717/E717</f>
        <v>0.31561521743749549</v>
      </c>
      <c r="O717" t="s">
        <v>47</v>
      </c>
      <c r="P717" t="s">
        <v>105</v>
      </c>
    </row>
    <row r="718" spans="1:16" x14ac:dyDescent="0.2">
      <c r="A718">
        <v>744</v>
      </c>
      <c r="B718" t="s">
        <v>288</v>
      </c>
      <c r="C718" t="s">
        <v>11</v>
      </c>
      <c r="D718" s="1">
        <v>41636</v>
      </c>
      <c r="E718" s="2">
        <v>4627802000</v>
      </c>
      <c r="F718" s="2">
        <v>3016109000</v>
      </c>
      <c r="G718" s="2">
        <f>SUM(E718-F718)</f>
        <v>1611693000</v>
      </c>
      <c r="H718" s="23">
        <f>1-(F718/E718)</f>
        <v>0.34826317115555072</v>
      </c>
      <c r="I718" s="2">
        <v>1096507000</v>
      </c>
      <c r="J718" t="s">
        <v>12</v>
      </c>
      <c r="K718" t="s">
        <v>12</v>
      </c>
      <c r="L718" s="2">
        <f>SUM(I718:K718)</f>
        <v>1096507000</v>
      </c>
      <c r="M718" s="2">
        <f>G718-L718</f>
        <v>515186000</v>
      </c>
      <c r="N718" s="22">
        <f>M718/E718</f>
        <v>0.11132412320146799</v>
      </c>
      <c r="O718" t="s">
        <v>19</v>
      </c>
      <c r="P718" t="s">
        <v>289</v>
      </c>
    </row>
    <row r="719" spans="1:16" x14ac:dyDescent="0.2">
      <c r="A719">
        <v>745</v>
      </c>
      <c r="B719" t="s">
        <v>288</v>
      </c>
      <c r="C719" t="s">
        <v>15</v>
      </c>
      <c r="D719" s="1">
        <v>42007</v>
      </c>
      <c r="E719" s="2">
        <v>5324746000</v>
      </c>
      <c r="F719" s="2">
        <v>3420339000</v>
      </c>
      <c r="G719" s="2">
        <f>SUM(E719-F719)</f>
        <v>1904407000</v>
      </c>
      <c r="H719" s="23">
        <f>1-(F719/E719)</f>
        <v>0.35765217721183318</v>
      </c>
      <c r="I719" s="2">
        <v>1340453000</v>
      </c>
      <c r="J719" t="s">
        <v>12</v>
      </c>
      <c r="K719" t="s">
        <v>12</v>
      </c>
      <c r="L719" s="2">
        <f>SUM(I719:K719)</f>
        <v>1340453000</v>
      </c>
      <c r="M719" s="2">
        <f>G719-L719</f>
        <v>563954000</v>
      </c>
      <c r="N719" s="22">
        <f>M719/E719</f>
        <v>0.10591190640830567</v>
      </c>
      <c r="O719" t="s">
        <v>19</v>
      </c>
      <c r="P719" t="s">
        <v>289</v>
      </c>
    </row>
    <row r="720" spans="1:16" x14ac:dyDescent="0.2">
      <c r="A720">
        <v>746</v>
      </c>
      <c r="B720" t="s">
        <v>288</v>
      </c>
      <c r="C720" t="s">
        <v>16</v>
      </c>
      <c r="D720" s="1">
        <v>42371</v>
      </c>
      <c r="E720" s="2">
        <v>5731549000</v>
      </c>
      <c r="F720" s="2">
        <v>3595217000</v>
      </c>
      <c r="G720" s="2">
        <f>SUM(E720-F720)</f>
        <v>2136332000</v>
      </c>
      <c r="H720" s="23">
        <f>1-(F720/E720)</f>
        <v>0.37273204852649777</v>
      </c>
      <c r="I720" s="2">
        <v>1541214000</v>
      </c>
      <c r="J720" t="s">
        <v>12</v>
      </c>
      <c r="K720" t="s">
        <v>12</v>
      </c>
      <c r="L720" s="2">
        <f>SUM(I720:K720)</f>
        <v>1541214000</v>
      </c>
      <c r="M720" s="2">
        <f>G720-L720</f>
        <v>595118000</v>
      </c>
      <c r="N720" s="22">
        <f>M720/E720</f>
        <v>0.10383196584378848</v>
      </c>
      <c r="O720" t="s">
        <v>19</v>
      </c>
      <c r="P720" t="s">
        <v>289</v>
      </c>
    </row>
    <row r="721" spans="1:16" x14ac:dyDescent="0.2">
      <c r="A721">
        <v>747</v>
      </c>
      <c r="B721" t="s">
        <v>288</v>
      </c>
      <c r="C721" t="s">
        <v>17</v>
      </c>
      <c r="D721" s="1">
        <v>42735</v>
      </c>
      <c r="E721" s="2">
        <v>6028199000</v>
      </c>
      <c r="F721" s="2">
        <v>3752151000</v>
      </c>
      <c r="G721" s="2">
        <f>SUM(E721-F721)</f>
        <v>2276048000</v>
      </c>
      <c r="H721" s="23">
        <f>1-(F721/E721)</f>
        <v>0.3775668321500335</v>
      </c>
      <c r="I721" s="2">
        <v>1500399000</v>
      </c>
      <c r="J721" t="s">
        <v>12</v>
      </c>
      <c r="K721" t="s">
        <v>12</v>
      </c>
      <c r="L721" s="2">
        <f>SUM(I721:K721)</f>
        <v>1500399000</v>
      </c>
      <c r="M721" s="2">
        <f>G721-L721</f>
        <v>775649000</v>
      </c>
      <c r="N721" s="22">
        <f>M721/E721</f>
        <v>0.12867010528351835</v>
      </c>
      <c r="O721" t="s">
        <v>19</v>
      </c>
      <c r="P721" t="s">
        <v>289</v>
      </c>
    </row>
    <row r="722" spans="1:16" x14ac:dyDescent="0.2">
      <c r="A722">
        <v>748</v>
      </c>
      <c r="B722" t="s">
        <v>290</v>
      </c>
      <c r="C722" t="s">
        <v>11</v>
      </c>
      <c r="D722" s="1">
        <v>41274</v>
      </c>
      <c r="E722" s="2">
        <v>33013000000</v>
      </c>
      <c r="F722" s="2">
        <v>5717000000</v>
      </c>
      <c r="G722" s="2">
        <f>SUM(E722-F722)</f>
        <v>27296000000</v>
      </c>
      <c r="H722" s="23">
        <f>1-(F722/E722)</f>
        <v>0.8268257958985854</v>
      </c>
      <c r="I722" s="2">
        <v>20801000000</v>
      </c>
      <c r="J722" t="s">
        <v>12</v>
      </c>
      <c r="K722" s="2">
        <v>1679000000</v>
      </c>
      <c r="L722" s="2">
        <f>SUM(I722:K722)</f>
        <v>22480000000</v>
      </c>
      <c r="M722" s="2">
        <f>G722-L722</f>
        <v>4816000000</v>
      </c>
      <c r="N722" s="22">
        <f>M722/E722</f>
        <v>0.14588192530215369</v>
      </c>
      <c r="O722" t="s">
        <v>25</v>
      </c>
      <c r="P722" t="s">
        <v>199</v>
      </c>
    </row>
    <row r="723" spans="1:16" x14ac:dyDescent="0.2">
      <c r="A723">
        <v>749</v>
      </c>
      <c r="B723" t="s">
        <v>290</v>
      </c>
      <c r="C723" t="s">
        <v>15</v>
      </c>
      <c r="D723" s="1">
        <v>41639</v>
      </c>
      <c r="E723" s="2">
        <v>34182000000</v>
      </c>
      <c r="F723" s="2">
        <v>5970000000</v>
      </c>
      <c r="G723" s="2">
        <f>SUM(E723-F723)</f>
        <v>28212000000</v>
      </c>
      <c r="H723" s="23">
        <f>1-(F723/E723)</f>
        <v>0.82534667368790593</v>
      </c>
      <c r="I723" s="2">
        <v>21667000000</v>
      </c>
      <c r="J723" t="s">
        <v>12</v>
      </c>
      <c r="K723" s="2">
        <v>1753000000</v>
      </c>
      <c r="L723" s="2">
        <f>SUM(I723:K723)</f>
        <v>23420000000</v>
      </c>
      <c r="M723" s="2">
        <f>G723-L723</f>
        <v>4792000000</v>
      </c>
      <c r="N723" s="22">
        <f>M723/E723</f>
        <v>0.14019074366625708</v>
      </c>
      <c r="O723" t="s">
        <v>25</v>
      </c>
      <c r="P723" t="s">
        <v>199</v>
      </c>
    </row>
    <row r="724" spans="1:16" x14ac:dyDescent="0.2">
      <c r="A724">
        <v>750</v>
      </c>
      <c r="B724" t="s">
        <v>290</v>
      </c>
      <c r="C724" t="s">
        <v>16</v>
      </c>
      <c r="D724" s="1">
        <v>42004</v>
      </c>
      <c r="E724" s="2">
        <v>36918000000</v>
      </c>
      <c r="F724" s="2">
        <v>6262000000</v>
      </c>
      <c r="G724" s="2">
        <f>SUM(E724-F724)</f>
        <v>30656000000</v>
      </c>
      <c r="H724" s="23">
        <f>1-(F724/E724)</f>
        <v>0.83038084403272117</v>
      </c>
      <c r="I724" s="2">
        <v>23271000000</v>
      </c>
      <c r="J724" t="s">
        <v>12</v>
      </c>
      <c r="K724" s="2">
        <v>1820000000</v>
      </c>
      <c r="L724" s="2">
        <f>SUM(I724:K724)</f>
        <v>25091000000</v>
      </c>
      <c r="M724" s="2">
        <f>G724-L724</f>
        <v>5565000000</v>
      </c>
      <c r="N724" s="22">
        <f>M724/E724</f>
        <v>0.15073947667804324</v>
      </c>
      <c r="O724" t="s">
        <v>25</v>
      </c>
      <c r="P724" t="s">
        <v>199</v>
      </c>
    </row>
    <row r="725" spans="1:16" x14ac:dyDescent="0.2">
      <c r="A725">
        <v>751</v>
      </c>
      <c r="B725" t="s">
        <v>290</v>
      </c>
      <c r="C725" t="s">
        <v>17</v>
      </c>
      <c r="D725" s="1">
        <v>42369</v>
      </c>
      <c r="E725" s="2">
        <v>39678000000</v>
      </c>
      <c r="F725" s="2">
        <v>6638000000</v>
      </c>
      <c r="G725" s="2">
        <f>SUM(E725-F725)</f>
        <v>33040000000</v>
      </c>
      <c r="H725" s="23">
        <f>1-(F725/E725)</f>
        <v>0.83270326125308736</v>
      </c>
      <c r="I725" s="2">
        <v>25171000000</v>
      </c>
      <c r="J725" t="s">
        <v>12</v>
      </c>
      <c r="K725" s="2">
        <v>1904000000</v>
      </c>
      <c r="L725" s="2">
        <f>SUM(I725:K725)</f>
        <v>27075000000</v>
      </c>
      <c r="M725" s="2">
        <f>G725-L725</f>
        <v>5965000000</v>
      </c>
      <c r="N725" s="22">
        <f>M725/E725</f>
        <v>0.15033519834669087</v>
      </c>
      <c r="O725" t="s">
        <v>25</v>
      </c>
      <c r="P725" t="s">
        <v>199</v>
      </c>
    </row>
    <row r="726" spans="1:16" x14ac:dyDescent="0.2">
      <c r="A726">
        <v>752</v>
      </c>
      <c r="B726" t="s">
        <v>291</v>
      </c>
      <c r="C726" t="s">
        <v>11</v>
      </c>
      <c r="D726" s="1">
        <v>41274</v>
      </c>
      <c r="E726" s="2">
        <v>1765979000</v>
      </c>
      <c r="F726" s="2">
        <v>567989000</v>
      </c>
      <c r="G726" s="2">
        <f>SUM(E726-F726)</f>
        <v>1197990000</v>
      </c>
      <c r="H726" s="23">
        <f>1-(F726/E726)</f>
        <v>0.67837160011529019</v>
      </c>
      <c r="I726" s="2">
        <v>158950000</v>
      </c>
      <c r="J726" t="s">
        <v>12</v>
      </c>
      <c r="K726" s="2">
        <v>506220000</v>
      </c>
      <c r="L726" s="2">
        <f>SUM(I726:K726)</f>
        <v>665170000</v>
      </c>
      <c r="M726" s="2">
        <f>G726-L726</f>
        <v>532820000</v>
      </c>
      <c r="N726" s="22">
        <f>M726/E726</f>
        <v>0.30171366703681074</v>
      </c>
      <c r="O726" t="s">
        <v>52</v>
      </c>
      <c r="P726" t="s">
        <v>53</v>
      </c>
    </row>
    <row r="727" spans="1:16" x14ac:dyDescent="0.2">
      <c r="A727">
        <v>753</v>
      </c>
      <c r="B727" t="s">
        <v>291</v>
      </c>
      <c r="C727" t="s">
        <v>15</v>
      </c>
      <c r="D727" s="1">
        <v>41639</v>
      </c>
      <c r="E727" s="2">
        <v>2847945000</v>
      </c>
      <c r="F727" s="2">
        <v>1206813000</v>
      </c>
      <c r="G727" s="2">
        <f>SUM(E727-F727)</f>
        <v>1641132000</v>
      </c>
      <c r="H727" s="23">
        <f>1-(F727/E727)</f>
        <v>0.57625129698782807</v>
      </c>
      <c r="I727" s="2">
        <v>241719000</v>
      </c>
      <c r="J727" t="s">
        <v>12</v>
      </c>
      <c r="K727" s="2">
        <v>865800000</v>
      </c>
      <c r="L727" s="2">
        <f>SUM(I727:K727)</f>
        <v>1107519000</v>
      </c>
      <c r="M727" s="2">
        <f>G727-L727</f>
        <v>533613000</v>
      </c>
      <c r="N727" s="22">
        <f>M727/E727</f>
        <v>0.18736773357631556</v>
      </c>
      <c r="O727" t="s">
        <v>52</v>
      </c>
      <c r="P727" t="s">
        <v>53</v>
      </c>
    </row>
    <row r="728" spans="1:16" x14ac:dyDescent="0.2">
      <c r="A728">
        <v>754</v>
      </c>
      <c r="B728" t="s">
        <v>291</v>
      </c>
      <c r="C728" t="s">
        <v>16</v>
      </c>
      <c r="D728" s="1">
        <v>42004</v>
      </c>
      <c r="E728" s="2">
        <v>3305879000</v>
      </c>
      <c r="F728" s="2">
        <v>1403358000</v>
      </c>
      <c r="G728" s="2">
        <f>SUM(E728-F728)</f>
        <v>1902521000</v>
      </c>
      <c r="H728" s="23">
        <f>1-(F728/E728)</f>
        <v>0.57549625984496111</v>
      </c>
      <c r="I728" s="2">
        <v>212481000</v>
      </c>
      <c r="J728" t="s">
        <v>12</v>
      </c>
      <c r="K728" s="2">
        <v>844130000</v>
      </c>
      <c r="L728" s="2">
        <f>SUM(I728:K728)</f>
        <v>1056611000</v>
      </c>
      <c r="M728" s="2">
        <f>G728-L728</f>
        <v>845910000</v>
      </c>
      <c r="N728" s="22">
        <f>M728/E728</f>
        <v>0.25588050863325607</v>
      </c>
      <c r="O728" t="s">
        <v>52</v>
      </c>
      <c r="P728" t="s">
        <v>53</v>
      </c>
    </row>
    <row r="729" spans="1:16" x14ac:dyDescent="0.2">
      <c r="A729">
        <v>755</v>
      </c>
      <c r="B729" t="s">
        <v>291</v>
      </c>
      <c r="C729" t="s">
        <v>17</v>
      </c>
      <c r="D729" s="1">
        <v>42369</v>
      </c>
      <c r="E729" s="2">
        <v>3775685000</v>
      </c>
      <c r="F729" s="2">
        <v>1622257000</v>
      </c>
      <c r="G729" s="2">
        <f>SUM(E729-F729)</f>
        <v>2153428000</v>
      </c>
      <c r="H729" s="23">
        <f>1-(F729/E729)</f>
        <v>0.57034101096887058</v>
      </c>
      <c r="I729" s="2">
        <v>258342000</v>
      </c>
      <c r="J729" t="s">
        <v>12</v>
      </c>
      <c r="K729" s="2">
        <v>826240000</v>
      </c>
      <c r="L729" s="2">
        <f>SUM(I729:K729)</f>
        <v>1084582000</v>
      </c>
      <c r="M729" s="2">
        <f>G729-L729</f>
        <v>1068846000</v>
      </c>
      <c r="N729" s="22">
        <f>M729/E729</f>
        <v>0.28308664520477739</v>
      </c>
      <c r="O729" t="s">
        <v>52</v>
      </c>
      <c r="P729" t="s">
        <v>53</v>
      </c>
    </row>
    <row r="730" spans="1:16" x14ac:dyDescent="0.2">
      <c r="A730">
        <v>756</v>
      </c>
      <c r="B730" t="s">
        <v>292</v>
      </c>
      <c r="C730" t="s">
        <v>11</v>
      </c>
      <c r="D730" s="1">
        <v>41639</v>
      </c>
      <c r="E730" s="2">
        <v>2013719000</v>
      </c>
      <c r="F730" s="25">
        <v>0</v>
      </c>
      <c r="G730" s="2">
        <f>SUM(E730-F730)</f>
        <v>2013719000</v>
      </c>
      <c r="H730" s="23">
        <f>1-(F730/E730)</f>
        <v>1</v>
      </c>
      <c r="I730" s="2">
        <v>401324000</v>
      </c>
      <c r="J730" s="25">
        <v>0</v>
      </c>
      <c r="K730" s="2">
        <v>423312000</v>
      </c>
      <c r="L730" s="2">
        <f>SUM(I730:K730)</f>
        <v>824636000</v>
      </c>
      <c r="M730" s="2">
        <f>G730-L730</f>
        <v>1189083000</v>
      </c>
      <c r="N730" s="22">
        <f>M730/E730</f>
        <v>0.59049102680165411</v>
      </c>
      <c r="O730" t="s">
        <v>52</v>
      </c>
      <c r="P730" t="s">
        <v>53</v>
      </c>
    </row>
    <row r="731" spans="1:16" x14ac:dyDescent="0.2">
      <c r="A731">
        <v>757</v>
      </c>
      <c r="B731" t="s">
        <v>292</v>
      </c>
      <c r="C731" t="s">
        <v>15</v>
      </c>
      <c r="D731" s="1">
        <v>42004</v>
      </c>
      <c r="E731" s="2">
        <v>1563210000</v>
      </c>
      <c r="F731" s="25">
        <v>0</v>
      </c>
      <c r="G731" s="2">
        <f>SUM(E731-F731)</f>
        <v>1563210000</v>
      </c>
      <c r="H731" s="23">
        <f>1-(F731/E731)</f>
        <v>1</v>
      </c>
      <c r="I731" s="2">
        <v>463059000</v>
      </c>
      <c r="J731" s="25">
        <v>0</v>
      </c>
      <c r="K731" s="2">
        <v>455016000</v>
      </c>
      <c r="L731" s="2">
        <f>SUM(I731:K731)</f>
        <v>918075000</v>
      </c>
      <c r="M731" s="2">
        <f>G731-L731</f>
        <v>645135000</v>
      </c>
      <c r="N731" s="22">
        <f>M731/E731</f>
        <v>0.4126988696336385</v>
      </c>
      <c r="O731" t="s">
        <v>52</v>
      </c>
      <c r="P731" t="s">
        <v>53</v>
      </c>
    </row>
    <row r="732" spans="1:16" x14ac:dyDescent="0.2">
      <c r="A732">
        <v>758</v>
      </c>
      <c r="B732" t="s">
        <v>292</v>
      </c>
      <c r="C732" t="s">
        <v>16</v>
      </c>
      <c r="D732" s="1">
        <v>42369</v>
      </c>
      <c r="E732" s="2">
        <v>1828305000</v>
      </c>
      <c r="F732" s="25">
        <v>0</v>
      </c>
      <c r="G732" s="2">
        <f>SUM(E732-F732)</f>
        <v>1828305000</v>
      </c>
      <c r="H732" s="23">
        <f>1-(F732/E732)</f>
        <v>1</v>
      </c>
      <c r="I732" s="2">
        <v>706644000</v>
      </c>
      <c r="J732" s="25">
        <v>0</v>
      </c>
      <c r="K732" s="2">
        <v>504905000</v>
      </c>
      <c r="L732" s="2">
        <f>SUM(I732:K732)</f>
        <v>1211549000</v>
      </c>
      <c r="M732" s="2">
        <f>G732-L732</f>
        <v>616756000</v>
      </c>
      <c r="N732" s="22">
        <f>M732/E732</f>
        <v>0.33733758864084495</v>
      </c>
      <c r="O732" t="s">
        <v>52</v>
      </c>
      <c r="P732" t="s">
        <v>53</v>
      </c>
    </row>
    <row r="733" spans="1:16" x14ac:dyDescent="0.2">
      <c r="A733">
        <v>759</v>
      </c>
      <c r="B733" t="s">
        <v>292</v>
      </c>
      <c r="C733" t="s">
        <v>17</v>
      </c>
      <c r="D733" s="1">
        <v>42735</v>
      </c>
      <c r="E733" s="2">
        <v>2040486000</v>
      </c>
      <c r="F733" s="25">
        <v>0</v>
      </c>
      <c r="G733" s="2">
        <f>SUM(E733-F733)</f>
        <v>2040486000</v>
      </c>
      <c r="H733" s="23">
        <f>1-(F733/E733)</f>
        <v>1</v>
      </c>
      <c r="I733" s="2">
        <v>842010000</v>
      </c>
      <c r="J733" s="25">
        <v>0</v>
      </c>
      <c r="K733" s="2">
        <v>568108000</v>
      </c>
      <c r="L733" s="2">
        <f>SUM(I733:K733)</f>
        <v>1410118000</v>
      </c>
      <c r="M733" s="2">
        <f>G733-L733</f>
        <v>630368000</v>
      </c>
      <c r="N733" s="22">
        <f>M733/E733</f>
        <v>0.3089303234621556</v>
      </c>
      <c r="O733" t="s">
        <v>52</v>
      </c>
      <c r="P733" t="s">
        <v>53</v>
      </c>
    </row>
    <row r="734" spans="1:16" x14ac:dyDescent="0.2">
      <c r="A734">
        <v>760</v>
      </c>
      <c r="B734" t="s">
        <v>293</v>
      </c>
      <c r="C734" t="s">
        <v>11</v>
      </c>
      <c r="D734" s="1">
        <v>41308</v>
      </c>
      <c r="E734" s="2">
        <v>74754000000</v>
      </c>
      <c r="F734" s="2">
        <v>48912000000</v>
      </c>
      <c r="G734" s="2">
        <f>SUM(E734-F734)</f>
        <v>25842000000</v>
      </c>
      <c r="H734" s="23">
        <f>1-(F734/E734)</f>
        <v>0.34569387591299461</v>
      </c>
      <c r="I734" s="2">
        <v>16508000000</v>
      </c>
      <c r="J734" t="s">
        <v>12</v>
      </c>
      <c r="K734" s="2">
        <v>1568000000</v>
      </c>
      <c r="L734" s="2">
        <f>SUM(I734:K734)</f>
        <v>18076000000</v>
      </c>
      <c r="M734" s="2">
        <f>G734-L734</f>
        <v>7766000000</v>
      </c>
      <c r="N734" s="22">
        <f>M734/E734</f>
        <v>0.10388741739572464</v>
      </c>
      <c r="O734" t="s">
        <v>19</v>
      </c>
      <c r="P734" t="s">
        <v>294</v>
      </c>
    </row>
    <row r="735" spans="1:16" x14ac:dyDescent="0.2">
      <c r="A735">
        <v>761</v>
      </c>
      <c r="B735" t="s">
        <v>293</v>
      </c>
      <c r="C735" t="s">
        <v>15</v>
      </c>
      <c r="D735" s="1">
        <v>41672</v>
      </c>
      <c r="E735" s="2">
        <v>78812000000</v>
      </c>
      <c r="F735" s="2">
        <v>51897000000</v>
      </c>
      <c r="G735" s="2">
        <f>SUM(E735-F735)</f>
        <v>26915000000</v>
      </c>
      <c r="H735" s="23">
        <f>1-(F735/E735)</f>
        <v>0.34150890727300409</v>
      </c>
      <c r="I735" s="2">
        <v>16122000000</v>
      </c>
      <c r="J735" t="s">
        <v>12</v>
      </c>
      <c r="K735" s="2">
        <v>1627000000</v>
      </c>
      <c r="L735" s="2">
        <f>SUM(I735:K735)</f>
        <v>17749000000</v>
      </c>
      <c r="M735" s="2">
        <f>G735-L735</f>
        <v>9166000000</v>
      </c>
      <c r="N735" s="22">
        <f>M735/E735</f>
        <v>0.11630208597675482</v>
      </c>
      <c r="O735" t="s">
        <v>19</v>
      </c>
      <c r="P735" t="s">
        <v>294</v>
      </c>
    </row>
    <row r="736" spans="1:16" x14ac:dyDescent="0.2">
      <c r="A736">
        <v>762</v>
      </c>
      <c r="B736" t="s">
        <v>293</v>
      </c>
      <c r="C736" t="s">
        <v>16</v>
      </c>
      <c r="D736" s="1">
        <v>42036</v>
      </c>
      <c r="E736" s="2">
        <v>83176000000</v>
      </c>
      <c r="F736" s="2">
        <v>54787000000</v>
      </c>
      <c r="G736" s="2">
        <f>SUM(E736-F736)</f>
        <v>28389000000</v>
      </c>
      <c r="H736" s="23">
        <f>1-(F736/E736)</f>
        <v>0.34131239780705969</v>
      </c>
      <c r="I736" s="2">
        <v>16280000000</v>
      </c>
      <c r="J736" t="s">
        <v>12</v>
      </c>
      <c r="K736" s="2">
        <v>1640000000</v>
      </c>
      <c r="L736" s="2">
        <f>SUM(I736:K736)</f>
        <v>17920000000</v>
      </c>
      <c r="M736" s="2">
        <f>G736-L736</f>
        <v>10469000000</v>
      </c>
      <c r="N736" s="22">
        <f>M736/E736</f>
        <v>0.12586563431759162</v>
      </c>
      <c r="O736" t="s">
        <v>19</v>
      </c>
      <c r="P736" t="s">
        <v>294</v>
      </c>
    </row>
    <row r="737" spans="1:16" x14ac:dyDescent="0.2">
      <c r="A737">
        <v>763</v>
      </c>
      <c r="B737" t="s">
        <v>293</v>
      </c>
      <c r="C737" t="s">
        <v>17</v>
      </c>
      <c r="D737" s="1">
        <v>42400</v>
      </c>
      <c r="E737" s="2">
        <v>88519000000</v>
      </c>
      <c r="F737" s="2">
        <v>58254000000</v>
      </c>
      <c r="G737" s="2">
        <f>SUM(E737-F737)</f>
        <v>30265000000</v>
      </c>
      <c r="H737" s="23">
        <f>1-(F737/E737)</f>
        <v>0.34190399801172633</v>
      </c>
      <c r="I737" s="2">
        <v>16801000000</v>
      </c>
      <c r="J737" t="s">
        <v>12</v>
      </c>
      <c r="K737" s="2">
        <v>1690000000</v>
      </c>
      <c r="L737" s="2">
        <f>SUM(I737:K737)</f>
        <v>18491000000</v>
      </c>
      <c r="M737" s="2">
        <f>G737-L737</f>
        <v>11774000000</v>
      </c>
      <c r="N737" s="22">
        <f>M737/E737</f>
        <v>0.13301099199042013</v>
      </c>
      <c r="O737" t="s">
        <v>19</v>
      </c>
      <c r="P737" t="s">
        <v>294</v>
      </c>
    </row>
    <row r="738" spans="1:16" x14ac:dyDescent="0.2">
      <c r="A738">
        <v>764</v>
      </c>
      <c r="B738" t="s">
        <v>295</v>
      </c>
      <c r="C738" t="s">
        <v>11</v>
      </c>
      <c r="D738" s="1">
        <v>41274</v>
      </c>
      <c r="E738" s="2">
        <v>12245000000</v>
      </c>
      <c r="F738" s="2">
        <v>3535000000</v>
      </c>
      <c r="G738" s="2">
        <f>SUM(E738-F738)</f>
        <v>8710000000</v>
      </c>
      <c r="H738" s="23">
        <f>1-(F738/E738)</f>
        <v>0.71131073907717435</v>
      </c>
      <c r="I738" s="2">
        <v>1126000000</v>
      </c>
      <c r="J738" t="s">
        <v>12</v>
      </c>
      <c r="K738" s="2">
        <v>2866000000</v>
      </c>
      <c r="L738" s="2">
        <f>SUM(I738:K738)</f>
        <v>3992000000</v>
      </c>
      <c r="M738" s="2">
        <f>G738-L738</f>
        <v>4718000000</v>
      </c>
      <c r="N738" s="22">
        <f>M738/E738</f>
        <v>0.38530012249897916</v>
      </c>
      <c r="O738" t="s">
        <v>83</v>
      </c>
      <c r="P738" t="s">
        <v>144</v>
      </c>
    </row>
    <row r="739" spans="1:16" x14ac:dyDescent="0.2">
      <c r="A739">
        <v>765</v>
      </c>
      <c r="B739" t="s">
        <v>295</v>
      </c>
      <c r="C739" t="s">
        <v>15</v>
      </c>
      <c r="D739" s="1">
        <v>41639</v>
      </c>
      <c r="E739" s="2">
        <v>11905000000</v>
      </c>
      <c r="F739" s="2">
        <v>3969000000</v>
      </c>
      <c r="G739" s="2">
        <f>SUM(E739-F739)</f>
        <v>7936000000</v>
      </c>
      <c r="H739" s="23">
        <f>1-(F739/E739)</f>
        <v>0.66661066778664424</v>
      </c>
      <c r="I739" s="2">
        <v>1045000000</v>
      </c>
      <c r="J739" t="s">
        <v>12</v>
      </c>
      <c r="K739" s="2">
        <v>2687000000</v>
      </c>
      <c r="L739" s="2">
        <f>SUM(I739:K739)</f>
        <v>3732000000</v>
      </c>
      <c r="M739" s="2">
        <f>G739-L739</f>
        <v>4204000000</v>
      </c>
      <c r="N739" s="22">
        <f>M739/E739</f>
        <v>0.35312893742125157</v>
      </c>
      <c r="O739" t="s">
        <v>83</v>
      </c>
      <c r="P739" t="s">
        <v>144</v>
      </c>
    </row>
    <row r="740" spans="1:16" x14ac:dyDescent="0.2">
      <c r="A740">
        <v>766</v>
      </c>
      <c r="B740" t="s">
        <v>295</v>
      </c>
      <c r="C740" t="s">
        <v>16</v>
      </c>
      <c r="D740" s="1">
        <v>42004</v>
      </c>
      <c r="E740" s="2">
        <v>10737000000</v>
      </c>
      <c r="F740" s="2">
        <v>3753000000</v>
      </c>
      <c r="G740" s="2">
        <f>SUM(E740-F740)</f>
        <v>6984000000</v>
      </c>
      <c r="H740" s="23">
        <f>1-(F740/E740)</f>
        <v>0.6504610226320201</v>
      </c>
      <c r="I740" s="2">
        <v>863000000</v>
      </c>
      <c r="J740" t="s">
        <v>12</v>
      </c>
      <c r="K740" s="2">
        <v>3224000000</v>
      </c>
      <c r="L740" s="2">
        <f>SUM(I740:K740)</f>
        <v>4087000000</v>
      </c>
      <c r="M740" s="2">
        <f>G740-L740</f>
        <v>2897000000</v>
      </c>
      <c r="N740" s="22">
        <f>M740/E740</f>
        <v>0.26981465958833939</v>
      </c>
      <c r="O740" t="s">
        <v>83</v>
      </c>
      <c r="P740" t="s">
        <v>144</v>
      </c>
    </row>
    <row r="741" spans="1:16" x14ac:dyDescent="0.2">
      <c r="A741">
        <v>767</v>
      </c>
      <c r="B741" t="s">
        <v>295</v>
      </c>
      <c r="C741" t="s">
        <v>17</v>
      </c>
      <c r="D741" s="1">
        <v>42369</v>
      </c>
      <c r="E741" s="2">
        <v>6636000000</v>
      </c>
      <c r="F741" s="2">
        <v>3323000000</v>
      </c>
      <c r="G741" s="2">
        <f>SUM(E741-F741)</f>
        <v>3313000000</v>
      </c>
      <c r="H741" s="23">
        <f>1-(F741/E741)</f>
        <v>0.49924653405666064</v>
      </c>
      <c r="I741" s="2">
        <v>703000000</v>
      </c>
      <c r="J741" t="s">
        <v>12</v>
      </c>
      <c r="K741" s="2">
        <v>3955000000</v>
      </c>
      <c r="L741" s="2">
        <f>SUM(I741:K741)</f>
        <v>4658000000</v>
      </c>
      <c r="M741" s="2">
        <f>G741-L741</f>
        <v>-1345000000</v>
      </c>
      <c r="N741" s="22">
        <f>M741/E741</f>
        <v>-0.20268233875828812</v>
      </c>
      <c r="O741" t="s">
        <v>83</v>
      </c>
      <c r="P741" t="s">
        <v>144</v>
      </c>
    </row>
    <row r="742" spans="1:16" x14ac:dyDescent="0.2">
      <c r="A742">
        <v>768</v>
      </c>
      <c r="B742" t="s">
        <v>296</v>
      </c>
      <c r="C742" t="s">
        <v>11</v>
      </c>
      <c r="D742" s="1">
        <v>41274</v>
      </c>
      <c r="E742" s="2">
        <v>22086000000</v>
      </c>
      <c r="F742" s="2">
        <v>13195000000</v>
      </c>
      <c r="G742" s="2">
        <f>SUM(E742-F742)</f>
        <v>8891000000</v>
      </c>
      <c r="H742" s="23">
        <f>1-(F742/E742)</f>
        <v>0.40256270940867522</v>
      </c>
      <c r="I742" t="s">
        <v>12</v>
      </c>
      <c r="J742" t="s">
        <v>12</v>
      </c>
      <c r="K742" s="2">
        <v>7080000000</v>
      </c>
      <c r="L742" s="2">
        <f>SUM(I742:K742)</f>
        <v>7080000000</v>
      </c>
      <c r="M742" s="2">
        <f>G742-L742</f>
        <v>1811000000</v>
      </c>
      <c r="N742" s="22">
        <f>M742/E742</f>
        <v>8.199764556732772E-2</v>
      </c>
      <c r="O742" t="s">
        <v>47</v>
      </c>
      <c r="P742" t="s">
        <v>50</v>
      </c>
    </row>
    <row r="743" spans="1:16" x14ac:dyDescent="0.2">
      <c r="A743">
        <v>769</v>
      </c>
      <c r="B743" t="s">
        <v>296</v>
      </c>
      <c r="C743" t="s">
        <v>15</v>
      </c>
      <c r="D743" s="1">
        <v>41639</v>
      </c>
      <c r="E743" s="2">
        <v>20673000000</v>
      </c>
      <c r="F743" s="2">
        <v>11048000000</v>
      </c>
      <c r="G743" s="2">
        <f>SUM(E743-F743)</f>
        <v>9625000000</v>
      </c>
      <c r="H743" s="23">
        <f>1-(F743/E743)</f>
        <v>0.46558312775117305</v>
      </c>
      <c r="I743" t="s">
        <v>12</v>
      </c>
      <c r="J743" t="s">
        <v>12</v>
      </c>
      <c r="K743" s="2">
        <v>5970000000</v>
      </c>
      <c r="L743" s="2">
        <f>SUM(I743:K743)</f>
        <v>5970000000</v>
      </c>
      <c r="M743" s="2">
        <f>G743-L743</f>
        <v>3655000000</v>
      </c>
      <c r="N743" s="22">
        <f>M743/E743</f>
        <v>0.17680065786291299</v>
      </c>
      <c r="O743" t="s">
        <v>47</v>
      </c>
      <c r="P743" t="s">
        <v>50</v>
      </c>
    </row>
    <row r="744" spans="1:16" x14ac:dyDescent="0.2">
      <c r="A744">
        <v>770</v>
      </c>
      <c r="B744" t="s">
        <v>296</v>
      </c>
      <c r="C744" t="s">
        <v>16</v>
      </c>
      <c r="D744" s="1">
        <v>42004</v>
      </c>
      <c r="E744" s="2">
        <v>18614000000</v>
      </c>
      <c r="F744" s="2">
        <v>10805000000</v>
      </c>
      <c r="G744" s="2">
        <f>SUM(E744-F744)</f>
        <v>7809000000</v>
      </c>
      <c r="H744" s="23">
        <f>1-(F744/E744)</f>
        <v>0.41952293972278931</v>
      </c>
      <c r="I744" t="s">
        <v>12</v>
      </c>
      <c r="J744" t="s">
        <v>12</v>
      </c>
      <c r="K744" s="2">
        <v>5757000000</v>
      </c>
      <c r="L744" s="2">
        <f>SUM(I744:K744)</f>
        <v>5757000000</v>
      </c>
      <c r="M744" s="2">
        <f>G744-L744</f>
        <v>2052000000</v>
      </c>
      <c r="N744" s="22">
        <f>M744/E744</f>
        <v>0.11023960459868916</v>
      </c>
      <c r="O744" t="s">
        <v>47</v>
      </c>
      <c r="P744" t="s">
        <v>50</v>
      </c>
    </row>
    <row r="745" spans="1:16" x14ac:dyDescent="0.2">
      <c r="A745">
        <v>771</v>
      </c>
      <c r="B745" t="s">
        <v>296</v>
      </c>
      <c r="C745" t="s">
        <v>17</v>
      </c>
      <c r="D745" s="1">
        <v>42369</v>
      </c>
      <c r="E745" s="2">
        <v>18377000000</v>
      </c>
      <c r="F745" s="2">
        <v>10775000000</v>
      </c>
      <c r="G745" s="2">
        <f>SUM(E745-F745)</f>
        <v>7602000000</v>
      </c>
      <c r="H745" s="23">
        <f>1-(F745/E745)</f>
        <v>0.41366926048865427</v>
      </c>
      <c r="I745" t="s">
        <v>12</v>
      </c>
      <c r="J745" t="s">
        <v>12</v>
      </c>
      <c r="K745" s="2">
        <v>5274000000</v>
      </c>
      <c r="L745" s="2">
        <f>SUM(I745:K745)</f>
        <v>5274000000</v>
      </c>
      <c r="M745" s="2">
        <f>G745-L745</f>
        <v>2328000000</v>
      </c>
      <c r="N745" s="22">
        <f>M745/E745</f>
        <v>0.12668008924198726</v>
      </c>
      <c r="O745" t="s">
        <v>47</v>
      </c>
      <c r="P745" t="s">
        <v>50</v>
      </c>
    </row>
    <row r="746" spans="1:16" x14ac:dyDescent="0.2">
      <c r="A746">
        <v>772</v>
      </c>
      <c r="B746" t="s">
        <v>297</v>
      </c>
      <c r="C746" t="s">
        <v>11</v>
      </c>
      <c r="D746" s="1">
        <v>41274</v>
      </c>
      <c r="E746" s="2">
        <v>5580506000</v>
      </c>
      <c r="F746" s="2">
        <v>3440623000</v>
      </c>
      <c r="G746" s="2">
        <f>SUM(E746-F746)</f>
        <v>2139883000</v>
      </c>
      <c r="H746" s="23">
        <f>1-(F746/E746)</f>
        <v>0.38345680481304023</v>
      </c>
      <c r="I746" s="2">
        <v>1111232000</v>
      </c>
      <c r="J746" t="s">
        <v>12</v>
      </c>
      <c r="K746" t="s">
        <v>12</v>
      </c>
      <c r="L746" s="2">
        <f>SUM(I746:K746)</f>
        <v>1111232000</v>
      </c>
      <c r="M746" s="2">
        <f>G746-L746</f>
        <v>1028651000</v>
      </c>
      <c r="N746" s="22">
        <f>M746/E746</f>
        <v>0.18432934217793154</v>
      </c>
      <c r="O746" t="s">
        <v>19</v>
      </c>
      <c r="P746" t="s">
        <v>298</v>
      </c>
    </row>
    <row r="747" spans="1:16" x14ac:dyDescent="0.2">
      <c r="A747">
        <v>773</v>
      </c>
      <c r="B747" t="s">
        <v>297</v>
      </c>
      <c r="C747" t="s">
        <v>15</v>
      </c>
      <c r="D747" s="1">
        <v>41639</v>
      </c>
      <c r="E747" s="2">
        <v>5899872000</v>
      </c>
      <c r="F747" s="2">
        <v>3621417000</v>
      </c>
      <c r="G747" s="2">
        <f>SUM(E747-F747)</f>
        <v>2278455000</v>
      </c>
      <c r="H747" s="23">
        <f>1-(F747/E747)</f>
        <v>0.38618719185772166</v>
      </c>
      <c r="I747" s="2">
        <v>1124753000</v>
      </c>
      <c r="J747" t="s">
        <v>12</v>
      </c>
      <c r="K747" t="s">
        <v>12</v>
      </c>
      <c r="L747" s="2">
        <f>SUM(I747:K747)</f>
        <v>1124753000</v>
      </c>
      <c r="M747" s="2">
        <f>G747-L747</f>
        <v>1153702000</v>
      </c>
      <c r="N747" s="22">
        <f>M747/E747</f>
        <v>0.19554695423900723</v>
      </c>
      <c r="O747" t="s">
        <v>19</v>
      </c>
      <c r="P747" t="s">
        <v>298</v>
      </c>
    </row>
    <row r="748" spans="1:16" x14ac:dyDescent="0.2">
      <c r="A748">
        <v>774</v>
      </c>
      <c r="B748" t="s">
        <v>297</v>
      </c>
      <c r="C748" t="s">
        <v>16</v>
      </c>
      <c r="D748" s="1">
        <v>42004</v>
      </c>
      <c r="E748" s="2">
        <v>6228508000</v>
      </c>
      <c r="F748" s="2">
        <v>3788023000</v>
      </c>
      <c r="G748" s="2">
        <f>SUM(E748-F748)</f>
        <v>2440485000</v>
      </c>
      <c r="H748" s="23">
        <f>1-(F748/E748)</f>
        <v>0.39182497638278702</v>
      </c>
      <c r="I748" s="2">
        <v>1159502000</v>
      </c>
      <c r="J748" t="s">
        <v>12</v>
      </c>
      <c r="K748" t="s">
        <v>12</v>
      </c>
      <c r="L748" s="2">
        <f>SUM(I748:K748)</f>
        <v>1159502000</v>
      </c>
      <c r="M748" s="2">
        <f>G748-L748</f>
        <v>1280983000</v>
      </c>
      <c r="N748" s="22">
        <f>M748/E748</f>
        <v>0.2056645026385131</v>
      </c>
      <c r="O748" t="s">
        <v>19</v>
      </c>
      <c r="P748" t="s">
        <v>298</v>
      </c>
    </row>
    <row r="749" spans="1:16" x14ac:dyDescent="0.2">
      <c r="A749">
        <v>775</v>
      </c>
      <c r="B749" t="s">
        <v>297</v>
      </c>
      <c r="C749" t="s">
        <v>17</v>
      </c>
      <c r="D749" s="1">
        <v>42369</v>
      </c>
      <c r="E749" s="2">
        <v>5995402000</v>
      </c>
      <c r="F749" s="2">
        <v>3619612000</v>
      </c>
      <c r="G749" s="2">
        <f>SUM(E749-F749)</f>
        <v>2375790000</v>
      </c>
      <c r="H749" s="23">
        <f>1-(F749/E749)</f>
        <v>0.39626867389376064</v>
      </c>
      <c r="I749" s="2">
        <v>1220095000</v>
      </c>
      <c r="J749" t="s">
        <v>12</v>
      </c>
      <c r="K749" t="s">
        <v>12</v>
      </c>
      <c r="L749" s="2">
        <f>SUM(I749:K749)</f>
        <v>1220095000</v>
      </c>
      <c r="M749" s="2">
        <f>G749-L749</f>
        <v>1155695000</v>
      </c>
      <c r="N749" s="22">
        <f>M749/E749</f>
        <v>0.19276355447057594</v>
      </c>
      <c r="O749" t="s">
        <v>19</v>
      </c>
      <c r="P749" t="s">
        <v>298</v>
      </c>
    </row>
    <row r="750" spans="1:16" x14ac:dyDescent="0.2">
      <c r="A750">
        <v>776</v>
      </c>
      <c r="B750" t="s">
        <v>299</v>
      </c>
      <c r="C750" t="s">
        <v>11</v>
      </c>
      <c r="D750" s="1">
        <v>41545</v>
      </c>
      <c r="E750" s="2">
        <v>2492300000</v>
      </c>
      <c r="F750" s="2">
        <v>1330900000</v>
      </c>
      <c r="G750" s="2">
        <f>SUM(E750-F750)</f>
        <v>1161400000</v>
      </c>
      <c r="H750" s="23">
        <f>1-(F750/E750)</f>
        <v>0.46599526541748582</v>
      </c>
      <c r="I750" s="2">
        <v>661100000</v>
      </c>
      <c r="J750" s="2">
        <v>197600000</v>
      </c>
      <c r="K750" s="2">
        <v>112600000</v>
      </c>
      <c r="L750" s="2">
        <f>SUM(I750:K750)</f>
        <v>971300000</v>
      </c>
      <c r="M750" s="2">
        <f>G750-L750</f>
        <v>190100000</v>
      </c>
      <c r="N750" s="22">
        <f>M750/E750</f>
        <v>7.627492677446536E-2</v>
      </c>
      <c r="O750" t="s">
        <v>25</v>
      </c>
      <c r="P750" t="s">
        <v>30</v>
      </c>
    </row>
    <row r="751" spans="1:16" x14ac:dyDescent="0.2">
      <c r="A751">
        <v>777</v>
      </c>
      <c r="B751" t="s">
        <v>299</v>
      </c>
      <c r="C751" t="s">
        <v>15</v>
      </c>
      <c r="D751" s="1">
        <v>41909</v>
      </c>
      <c r="E751" s="2">
        <v>2530700000</v>
      </c>
      <c r="F751" s="2">
        <v>1285200000</v>
      </c>
      <c r="G751" s="2">
        <f>SUM(E751-F751)</f>
        <v>1245500000</v>
      </c>
      <c r="H751" s="23">
        <f>1-(F751/E751)</f>
        <v>0.49215632038566404</v>
      </c>
      <c r="I751" s="2">
        <v>591500000</v>
      </c>
      <c r="J751" s="2">
        <v>203200000</v>
      </c>
      <c r="K751" s="2">
        <v>113800000</v>
      </c>
      <c r="L751" s="2">
        <f>SUM(I751:K751)</f>
        <v>908500000</v>
      </c>
      <c r="M751" s="2">
        <f>G751-L751</f>
        <v>337000000</v>
      </c>
      <c r="N751" s="22">
        <f>M751/E751</f>
        <v>0.13316473702928044</v>
      </c>
      <c r="O751" t="s">
        <v>25</v>
      </c>
      <c r="P751" t="s">
        <v>30</v>
      </c>
    </row>
    <row r="752" spans="1:16" x14ac:dyDescent="0.2">
      <c r="A752">
        <v>778</v>
      </c>
      <c r="B752" t="s">
        <v>299</v>
      </c>
      <c r="C752" t="s">
        <v>16</v>
      </c>
      <c r="D752" s="1">
        <v>42273</v>
      </c>
      <c r="E752" s="2">
        <v>2705000000</v>
      </c>
      <c r="F752" s="2">
        <v>1272300000</v>
      </c>
      <c r="G752" s="2">
        <f>SUM(E752-F752)</f>
        <v>1432700000</v>
      </c>
      <c r="H752" s="23">
        <f>1-(F752/E752)</f>
        <v>0.52964879852125701</v>
      </c>
      <c r="I752" s="2">
        <v>624000000</v>
      </c>
      <c r="J752" s="2">
        <v>214900000</v>
      </c>
      <c r="K752" s="2">
        <v>110200000</v>
      </c>
      <c r="L752" s="2">
        <f>SUM(I752:K752)</f>
        <v>949100000</v>
      </c>
      <c r="M752" s="2">
        <f>G752-L752</f>
        <v>483600000</v>
      </c>
      <c r="N752" s="22">
        <f>M752/E752</f>
        <v>0.17878003696857672</v>
      </c>
      <c r="O752" t="s">
        <v>25</v>
      </c>
      <c r="P752" t="s">
        <v>30</v>
      </c>
    </row>
    <row r="753" spans="1:16" x14ac:dyDescent="0.2">
      <c r="A753">
        <v>779</v>
      </c>
      <c r="B753" t="s">
        <v>299</v>
      </c>
      <c r="C753" t="s">
        <v>17</v>
      </c>
      <c r="D753" s="1">
        <v>42637</v>
      </c>
      <c r="E753" s="2">
        <v>2832700000</v>
      </c>
      <c r="F753" s="2">
        <v>1269400000</v>
      </c>
      <c r="G753" s="2">
        <f>SUM(E753-F753)</f>
        <v>1563300000</v>
      </c>
      <c r="H753" s="23">
        <f>1-(F753/E753)</f>
        <v>0.55187630176157021</v>
      </c>
      <c r="I753" s="2">
        <v>682400000</v>
      </c>
      <c r="J753" s="2">
        <v>232100000</v>
      </c>
      <c r="K753" s="2">
        <v>89700000</v>
      </c>
      <c r="L753" s="2">
        <f>SUM(I753:K753)</f>
        <v>1004200000</v>
      </c>
      <c r="M753" s="2">
        <f>G753-L753</f>
        <v>559100000</v>
      </c>
      <c r="N753" s="22">
        <f>M753/E753</f>
        <v>0.19737353055388851</v>
      </c>
      <c r="O753" t="s">
        <v>25</v>
      </c>
      <c r="P753" t="s">
        <v>30</v>
      </c>
    </row>
    <row r="754" spans="1:16" x14ac:dyDescent="0.2">
      <c r="A754">
        <v>780</v>
      </c>
      <c r="B754" t="s">
        <v>300</v>
      </c>
      <c r="C754" t="s">
        <v>11</v>
      </c>
      <c r="D754" s="1">
        <v>41639</v>
      </c>
      <c r="E754" s="2">
        <v>39055000000</v>
      </c>
      <c r="F754" s="2">
        <v>28364000000</v>
      </c>
      <c r="G754" s="2">
        <f>SUM(E754-F754)</f>
        <v>10691000000</v>
      </c>
      <c r="H754" s="23">
        <f>1-(F754/E754)</f>
        <v>0.27374215849443095</v>
      </c>
      <c r="I754" s="2">
        <v>5190000000</v>
      </c>
      <c r="J754" t="s">
        <v>12</v>
      </c>
      <c r="K754" t="s">
        <v>12</v>
      </c>
      <c r="L754" s="2">
        <f>SUM(I754:K754)</f>
        <v>5190000000</v>
      </c>
      <c r="M754" s="2">
        <f>G754-L754</f>
        <v>5501000000</v>
      </c>
      <c r="N754" s="22">
        <f>M754/E754</f>
        <v>0.14085264370759185</v>
      </c>
      <c r="O754" t="s">
        <v>13</v>
      </c>
      <c r="P754" t="s">
        <v>164</v>
      </c>
    </row>
    <row r="755" spans="1:16" x14ac:dyDescent="0.2">
      <c r="A755">
        <v>781</v>
      </c>
      <c r="B755" t="s">
        <v>300</v>
      </c>
      <c r="C755" t="s">
        <v>15</v>
      </c>
      <c r="D755" s="1">
        <v>42004</v>
      </c>
      <c r="E755" s="2">
        <v>40306000000</v>
      </c>
      <c r="F755" s="2">
        <v>28957000000</v>
      </c>
      <c r="G755" s="2">
        <f>SUM(E755-F755)</f>
        <v>11349000000</v>
      </c>
      <c r="H755" s="23">
        <f>1-(F755/E755)</f>
        <v>0.2815709819877934</v>
      </c>
      <c r="I755" s="2">
        <v>5518000000</v>
      </c>
      <c r="J755" t="s">
        <v>12</v>
      </c>
      <c r="K755" t="s">
        <v>12</v>
      </c>
      <c r="L755" s="2">
        <f>SUM(I755:K755)</f>
        <v>5518000000</v>
      </c>
      <c r="M755" s="2">
        <f>G755-L755</f>
        <v>5831000000</v>
      </c>
      <c r="N755" s="22">
        <f>M755/E755</f>
        <v>0.14466828759986106</v>
      </c>
      <c r="O755" t="s">
        <v>13</v>
      </c>
      <c r="P755" t="s">
        <v>164</v>
      </c>
    </row>
    <row r="756" spans="1:16" x14ac:dyDescent="0.2">
      <c r="A756">
        <v>782</v>
      </c>
      <c r="B756" t="s">
        <v>300</v>
      </c>
      <c r="C756" t="s">
        <v>16</v>
      </c>
      <c r="D756" s="1">
        <v>42369</v>
      </c>
      <c r="E756" s="2">
        <v>38581000000</v>
      </c>
      <c r="F756" s="2">
        <v>26747000000</v>
      </c>
      <c r="G756" s="2">
        <f>SUM(E756-F756)</f>
        <v>11834000000</v>
      </c>
      <c r="H756" s="23">
        <f>1-(F756/E756)</f>
        <v>0.30673129260516829</v>
      </c>
      <c r="I756" s="2">
        <v>5006000000</v>
      </c>
      <c r="J756" t="s">
        <v>12</v>
      </c>
      <c r="K756" t="s">
        <v>12</v>
      </c>
      <c r="L756" s="2">
        <f>SUM(I756:K756)</f>
        <v>5006000000</v>
      </c>
      <c r="M756" s="2">
        <f>G756-L756</f>
        <v>6828000000</v>
      </c>
      <c r="N756" s="22">
        <f>M756/E756</f>
        <v>0.17697830538347892</v>
      </c>
      <c r="O756" t="s">
        <v>13</v>
      </c>
      <c r="P756" t="s">
        <v>164</v>
      </c>
    </row>
    <row r="757" spans="1:16" x14ac:dyDescent="0.2">
      <c r="A757">
        <v>783</v>
      </c>
      <c r="B757" t="s">
        <v>300</v>
      </c>
      <c r="C757" t="s">
        <v>17</v>
      </c>
      <c r="D757" s="1">
        <v>42735</v>
      </c>
      <c r="E757" s="2">
        <v>39302000000</v>
      </c>
      <c r="F757" s="2">
        <v>27150000000</v>
      </c>
      <c r="G757" s="2">
        <f>SUM(E757-F757)</f>
        <v>12152000000</v>
      </c>
      <c r="H757" s="23">
        <f>1-(F757/E757)</f>
        <v>0.3091954607907994</v>
      </c>
      <c r="I757" s="2">
        <v>5469000000</v>
      </c>
      <c r="J757" t="s">
        <v>12</v>
      </c>
      <c r="K757" t="s">
        <v>12</v>
      </c>
      <c r="L757" s="2">
        <f>SUM(I757:K757)</f>
        <v>5469000000</v>
      </c>
      <c r="M757" s="2">
        <f>G757-L757</f>
        <v>6683000000</v>
      </c>
      <c r="N757" s="22">
        <f>M757/E757</f>
        <v>0.17004223703628313</v>
      </c>
      <c r="O757" t="s">
        <v>13</v>
      </c>
      <c r="P757" t="s">
        <v>164</v>
      </c>
    </row>
    <row r="758" spans="1:16" x14ac:dyDescent="0.2">
      <c r="A758">
        <v>784</v>
      </c>
      <c r="B758" t="s">
        <v>301</v>
      </c>
      <c r="C758" t="s">
        <v>11</v>
      </c>
      <c r="D758" s="1">
        <v>41547</v>
      </c>
      <c r="E758" s="2">
        <v>3387614000</v>
      </c>
      <c r="F758" s="2">
        <v>1852768000</v>
      </c>
      <c r="G758" s="2">
        <f>SUM(E758-F758)</f>
        <v>1534846000</v>
      </c>
      <c r="H758" s="23">
        <f>1-(F758/E758)</f>
        <v>0.45307582268818114</v>
      </c>
      <c r="I758" s="2">
        <v>126250000</v>
      </c>
      <c r="J758" s="2">
        <v>15235000</v>
      </c>
      <c r="K758" s="2">
        <v>455623000</v>
      </c>
      <c r="L758" s="2">
        <f>SUM(I758:K758)</f>
        <v>597108000</v>
      </c>
      <c r="M758" s="2">
        <f>G758-L758</f>
        <v>937738000</v>
      </c>
      <c r="N758" s="22">
        <f>M758/E758</f>
        <v>0.27681371018067585</v>
      </c>
      <c r="O758" t="s">
        <v>83</v>
      </c>
      <c r="P758" t="s">
        <v>302</v>
      </c>
    </row>
    <row r="759" spans="1:16" x14ac:dyDescent="0.2">
      <c r="A759">
        <v>785</v>
      </c>
      <c r="B759" t="s">
        <v>301</v>
      </c>
      <c r="C759" t="s">
        <v>15</v>
      </c>
      <c r="D759" s="1">
        <v>41912</v>
      </c>
      <c r="E759" s="2">
        <v>3715968000</v>
      </c>
      <c r="F759" s="2">
        <v>2006715000</v>
      </c>
      <c r="G759" s="2">
        <f>SUM(E759-F759)</f>
        <v>1709253000</v>
      </c>
      <c r="H759" s="23">
        <f>1-(F759/E759)</f>
        <v>0.45997516663222071</v>
      </c>
      <c r="I759" s="2">
        <v>116190000</v>
      </c>
      <c r="J759" s="2">
        <v>15905000</v>
      </c>
      <c r="K759" s="2">
        <v>523984000</v>
      </c>
      <c r="L759" s="2">
        <f>SUM(I759:K759)</f>
        <v>656079000</v>
      </c>
      <c r="M759" s="2">
        <f>G759-L759</f>
        <v>1053174000</v>
      </c>
      <c r="N759" s="22">
        <f>M759/E759</f>
        <v>0.28341847938410664</v>
      </c>
      <c r="O759" t="s">
        <v>83</v>
      </c>
      <c r="P759" t="s">
        <v>302</v>
      </c>
    </row>
    <row r="760" spans="1:16" x14ac:dyDescent="0.2">
      <c r="A760">
        <v>786</v>
      </c>
      <c r="B760" t="s">
        <v>301</v>
      </c>
      <c r="C760" t="s">
        <v>16</v>
      </c>
      <c r="D760" s="1">
        <v>42277</v>
      </c>
      <c r="E760" s="2">
        <v>3161702000</v>
      </c>
      <c r="F760" s="2">
        <v>1703476000</v>
      </c>
      <c r="G760" s="2">
        <f>SUM(E760-F760)</f>
        <v>1458226000</v>
      </c>
      <c r="H760" s="23">
        <f>1-(F760/E760)</f>
        <v>0.46121550987411208</v>
      </c>
      <c r="I760" s="2">
        <v>122878000</v>
      </c>
      <c r="J760" s="2">
        <v>16104000</v>
      </c>
      <c r="K760" s="2">
        <v>608039000</v>
      </c>
      <c r="L760" s="2">
        <f>SUM(I760:K760)</f>
        <v>747021000</v>
      </c>
      <c r="M760" s="2">
        <f>G760-L760</f>
        <v>711205000</v>
      </c>
      <c r="N760" s="22">
        <f>M760/E760</f>
        <v>0.22494371702329949</v>
      </c>
      <c r="O760" t="s">
        <v>83</v>
      </c>
      <c r="P760" t="s">
        <v>302</v>
      </c>
    </row>
    <row r="761" spans="1:16" x14ac:dyDescent="0.2">
      <c r="A761">
        <v>787</v>
      </c>
      <c r="B761" t="s">
        <v>301</v>
      </c>
      <c r="C761" t="s">
        <v>17</v>
      </c>
      <c r="D761" s="1">
        <v>42643</v>
      </c>
      <c r="E761" s="2">
        <v>1624232000</v>
      </c>
      <c r="F761" s="2">
        <v>898805000</v>
      </c>
      <c r="G761" s="2">
        <f>SUM(E761-F761)</f>
        <v>725427000</v>
      </c>
      <c r="H761" s="23">
        <f>1-(F761/E761)</f>
        <v>0.44662769850612472</v>
      </c>
      <c r="I761" s="2">
        <v>136287000</v>
      </c>
      <c r="J761" s="2">
        <v>10269000</v>
      </c>
      <c r="K761" s="2">
        <v>598587000</v>
      </c>
      <c r="L761" s="2">
        <f>SUM(I761:K761)</f>
        <v>745143000</v>
      </c>
      <c r="M761" s="2">
        <f>G761-L761</f>
        <v>-19716000</v>
      </c>
      <c r="N761" s="22">
        <f>M761/E761</f>
        <v>-1.2138659994385039E-2</v>
      </c>
      <c r="O761" t="s">
        <v>83</v>
      </c>
      <c r="P761" t="s">
        <v>302</v>
      </c>
    </row>
    <row r="762" spans="1:16" x14ac:dyDescent="0.2">
      <c r="A762">
        <v>788</v>
      </c>
      <c r="B762" t="s">
        <v>303</v>
      </c>
      <c r="C762" t="s">
        <v>11</v>
      </c>
      <c r="D762" s="1">
        <v>41943</v>
      </c>
      <c r="E762" s="2">
        <v>55123000000</v>
      </c>
      <c r="F762" s="2">
        <v>39486000000</v>
      </c>
      <c r="G762" s="2">
        <f>SUM(E762-F762)</f>
        <v>15637000000</v>
      </c>
      <c r="H762" s="23">
        <f>1-(F762/E762)</f>
        <v>0.28367469114525701</v>
      </c>
      <c r="I762" s="2">
        <v>8717000000</v>
      </c>
      <c r="J762" s="2">
        <v>2197000000</v>
      </c>
      <c r="K762" s="2">
        <v>906000000</v>
      </c>
      <c r="L762" s="2">
        <f>SUM(I762:K762)</f>
        <v>11820000000</v>
      </c>
      <c r="M762" s="2">
        <f>G762-L762</f>
        <v>3817000000</v>
      </c>
      <c r="N762" s="22">
        <f>M762/E762</f>
        <v>6.9245142680913599E-2</v>
      </c>
      <c r="O762" t="s">
        <v>22</v>
      </c>
      <c r="P762" t="s">
        <v>304</v>
      </c>
    </row>
    <row r="763" spans="1:16" x14ac:dyDescent="0.2">
      <c r="A763">
        <v>789</v>
      </c>
      <c r="B763" t="s">
        <v>303</v>
      </c>
      <c r="C763" t="s">
        <v>15</v>
      </c>
      <c r="D763" s="1">
        <v>42308</v>
      </c>
      <c r="E763" s="2">
        <v>52107000000</v>
      </c>
      <c r="F763" s="2">
        <v>37168000000</v>
      </c>
      <c r="G763" s="2">
        <f>SUM(E763-F763)</f>
        <v>14939000000</v>
      </c>
      <c r="H763" s="23">
        <f>1-(F763/E763)</f>
        <v>0.28669852419060782</v>
      </c>
      <c r="I763" s="2">
        <v>9047000000</v>
      </c>
      <c r="J763" s="2">
        <v>2338000000</v>
      </c>
      <c r="K763" s="2">
        <v>852000000</v>
      </c>
      <c r="L763" s="2">
        <f>SUM(I763:K763)</f>
        <v>12237000000</v>
      </c>
      <c r="M763" s="2">
        <f>G763-L763</f>
        <v>2702000000</v>
      </c>
      <c r="N763" s="22">
        <f>M763/E763</f>
        <v>5.1854837161993593E-2</v>
      </c>
      <c r="O763" t="s">
        <v>22</v>
      </c>
      <c r="P763" t="s">
        <v>304</v>
      </c>
    </row>
    <row r="764" spans="1:16" x14ac:dyDescent="0.2">
      <c r="A764">
        <v>790</v>
      </c>
      <c r="B764" t="s">
        <v>303</v>
      </c>
      <c r="C764" t="s">
        <v>16</v>
      </c>
      <c r="D764" s="1">
        <v>42674</v>
      </c>
      <c r="E764" s="2">
        <v>50123000000</v>
      </c>
      <c r="F764" s="2">
        <v>35507000000</v>
      </c>
      <c r="G764" s="2">
        <f>SUM(E764-F764)</f>
        <v>14616000000</v>
      </c>
      <c r="H764" s="23">
        <f>1-(F764/E764)</f>
        <v>0.29160265746264191</v>
      </c>
      <c r="I764" s="2">
        <v>8419000000</v>
      </c>
      <c r="J764" s="2">
        <v>2298000000</v>
      </c>
      <c r="K764" s="2">
        <v>755000000</v>
      </c>
      <c r="L764" s="2">
        <f>SUM(I764:K764)</f>
        <v>11472000000</v>
      </c>
      <c r="M764" s="2">
        <f>G764-L764</f>
        <v>3144000000</v>
      </c>
      <c r="N764" s="22">
        <f>M764/E764</f>
        <v>6.2725694790814593E-2</v>
      </c>
      <c r="O764" t="s">
        <v>22</v>
      </c>
      <c r="P764" t="s">
        <v>304</v>
      </c>
    </row>
    <row r="765" spans="1:16" x14ac:dyDescent="0.2">
      <c r="A765">
        <v>791</v>
      </c>
      <c r="B765" t="s">
        <v>305</v>
      </c>
      <c r="C765" t="s">
        <v>11</v>
      </c>
      <c r="D765" s="1">
        <v>41578</v>
      </c>
      <c r="E765" s="2">
        <v>112298000000</v>
      </c>
      <c r="F765" s="2">
        <v>86380000000</v>
      </c>
      <c r="G765" s="2">
        <f>SUM(E765-F765)</f>
        <v>25918000000</v>
      </c>
      <c r="H765" s="23">
        <f>1-(F765/E765)</f>
        <v>0.2307966303941299</v>
      </c>
      <c r="I765" s="2">
        <v>13267000000</v>
      </c>
      <c r="J765" s="2">
        <v>3135000000</v>
      </c>
      <c r="K765" s="2">
        <v>1373000000</v>
      </c>
      <c r="L765" s="2">
        <f>SUM(I765:K765)</f>
        <v>17775000000</v>
      </c>
      <c r="M765" s="2">
        <f>G765-L765</f>
        <v>8143000000</v>
      </c>
      <c r="N765" s="22">
        <f>M765/E765</f>
        <v>7.2512422304938651E-2</v>
      </c>
      <c r="O765" t="s">
        <v>22</v>
      </c>
      <c r="P765" t="s">
        <v>23</v>
      </c>
    </row>
    <row r="766" spans="1:16" x14ac:dyDescent="0.2">
      <c r="A766">
        <v>792</v>
      </c>
      <c r="B766" t="s">
        <v>305</v>
      </c>
      <c r="C766" t="s">
        <v>15</v>
      </c>
      <c r="D766" s="1">
        <v>41943</v>
      </c>
      <c r="E766" s="2">
        <v>56651000000</v>
      </c>
      <c r="F766" s="2">
        <v>45431000000</v>
      </c>
      <c r="G766" s="2">
        <f>SUM(E766-F766)</f>
        <v>11220000000</v>
      </c>
      <c r="H766" s="23">
        <f>1-(F766/E766)</f>
        <v>0.19805475631498115</v>
      </c>
      <c r="I766" s="2">
        <v>5361000000</v>
      </c>
      <c r="J766" s="2">
        <v>1298000000</v>
      </c>
      <c r="K766" s="2">
        <v>129000000</v>
      </c>
      <c r="L766" s="2">
        <f>SUM(I766:K766)</f>
        <v>6788000000</v>
      </c>
      <c r="M766" s="2">
        <f>G766-L766</f>
        <v>4432000000</v>
      </c>
      <c r="N766" s="22">
        <f>M766/E766</f>
        <v>7.8233393938324125E-2</v>
      </c>
      <c r="O766" t="s">
        <v>22</v>
      </c>
      <c r="P766" t="s">
        <v>23</v>
      </c>
    </row>
    <row r="767" spans="1:16" x14ac:dyDescent="0.2">
      <c r="A767">
        <v>793</v>
      </c>
      <c r="B767" t="s">
        <v>305</v>
      </c>
      <c r="C767" t="s">
        <v>16</v>
      </c>
      <c r="D767" s="1">
        <v>42308</v>
      </c>
      <c r="E767" s="2">
        <v>51463000000</v>
      </c>
      <c r="F767" s="2">
        <v>41524000000</v>
      </c>
      <c r="G767" s="2">
        <f>SUM(E767-F767)</f>
        <v>9939000000</v>
      </c>
      <c r="H767" s="23">
        <f>1-(F767/E767)</f>
        <v>0.19312904416765442</v>
      </c>
      <c r="I767" s="2">
        <v>4663000000</v>
      </c>
      <c r="J767" s="2">
        <v>1191000000</v>
      </c>
      <c r="K767" s="2">
        <v>102000000</v>
      </c>
      <c r="L767" s="2">
        <f>SUM(I767:K767)</f>
        <v>5956000000</v>
      </c>
      <c r="M767" s="2">
        <f>G767-L767</f>
        <v>3983000000</v>
      </c>
      <c r="N767" s="22">
        <f>M767/E767</f>
        <v>7.7395410294774883E-2</v>
      </c>
      <c r="O767" t="s">
        <v>22</v>
      </c>
      <c r="P767" t="s">
        <v>23</v>
      </c>
    </row>
    <row r="768" spans="1:16" x14ac:dyDescent="0.2">
      <c r="A768">
        <v>794</v>
      </c>
      <c r="B768" t="s">
        <v>305</v>
      </c>
      <c r="C768" t="s">
        <v>17</v>
      </c>
      <c r="D768" s="1">
        <v>42674</v>
      </c>
      <c r="E768" s="2">
        <v>48238000000</v>
      </c>
      <c r="F768" s="2">
        <v>39240000000</v>
      </c>
      <c r="G768" s="2">
        <f>SUM(E768-F768)</f>
        <v>8998000000</v>
      </c>
      <c r="H768" s="23">
        <f>1-(F768/E768)</f>
        <v>0.18653343836809155</v>
      </c>
      <c r="I768" s="2">
        <v>4019000000</v>
      </c>
      <c r="J768" s="2">
        <v>1209000000</v>
      </c>
      <c r="K768" s="2">
        <v>16000000</v>
      </c>
      <c r="L768" s="2">
        <f>SUM(I768:K768)</f>
        <v>5244000000</v>
      </c>
      <c r="M768" s="2">
        <f>G768-L768</f>
        <v>3754000000</v>
      </c>
      <c r="N768" s="22">
        <f>M768/E768</f>
        <v>7.7822463617894605E-2</v>
      </c>
      <c r="O768" t="s">
        <v>22</v>
      </c>
      <c r="P768" t="s">
        <v>23</v>
      </c>
    </row>
    <row r="769" spans="1:16" x14ac:dyDescent="0.2">
      <c r="A769">
        <v>795</v>
      </c>
      <c r="B769" t="s">
        <v>306</v>
      </c>
      <c r="C769" t="s">
        <v>11</v>
      </c>
      <c r="D769" s="1">
        <v>41394</v>
      </c>
      <c r="E769" s="2">
        <v>2807114000</v>
      </c>
      <c r="F769" s="2">
        <v>1123773000</v>
      </c>
      <c r="G769" s="2">
        <f>SUM(E769-F769)</f>
        <v>1683341000</v>
      </c>
      <c r="H769" s="23">
        <f>1-(F769/E769)</f>
        <v>0.59966962510250743</v>
      </c>
      <c r="I769" s="2">
        <v>828095000</v>
      </c>
      <c r="J769" t="s">
        <v>12</v>
      </c>
      <c r="K769" s="2">
        <v>92407000</v>
      </c>
      <c r="L769" s="2">
        <f>SUM(I769:K769)</f>
        <v>920502000</v>
      </c>
      <c r="M769" s="2">
        <f>G769-L769</f>
        <v>762839000</v>
      </c>
      <c r="N769" s="22">
        <f>M769/E769</f>
        <v>0.27175205566998706</v>
      </c>
      <c r="O769" t="s">
        <v>47</v>
      </c>
      <c r="P769" t="s">
        <v>100</v>
      </c>
    </row>
    <row r="770" spans="1:16" x14ac:dyDescent="0.2">
      <c r="A770">
        <v>796</v>
      </c>
      <c r="B770" t="s">
        <v>306</v>
      </c>
      <c r="C770" t="s">
        <v>15</v>
      </c>
      <c r="D770" s="1">
        <v>41759</v>
      </c>
      <c r="E770" s="2">
        <v>3024295000</v>
      </c>
      <c r="F770" s="2">
        <v>1179405000</v>
      </c>
      <c r="G770" s="2">
        <f>SUM(E770-F770)</f>
        <v>1844890000</v>
      </c>
      <c r="H770" s="23">
        <f>1-(F770/E770)</f>
        <v>0.61002316242297794</v>
      </c>
      <c r="I770" s="2">
        <v>830789000</v>
      </c>
      <c r="J770" t="s">
        <v>12</v>
      </c>
      <c r="K770" s="2">
        <v>115604000</v>
      </c>
      <c r="L770" s="2">
        <f>SUM(I770:K770)</f>
        <v>946393000</v>
      </c>
      <c r="M770" s="2">
        <f>G770-L770</f>
        <v>898497000</v>
      </c>
      <c r="N770" s="22">
        <f>M770/E770</f>
        <v>0.2970930415187672</v>
      </c>
      <c r="O770" t="s">
        <v>47</v>
      </c>
      <c r="P770" t="s">
        <v>100</v>
      </c>
    </row>
    <row r="771" spans="1:16" x14ac:dyDescent="0.2">
      <c r="A771">
        <v>797</v>
      </c>
      <c r="B771" t="s">
        <v>306</v>
      </c>
      <c r="C771" t="s">
        <v>16</v>
      </c>
      <c r="D771" s="1">
        <v>42124</v>
      </c>
      <c r="E771" s="2">
        <v>3078658000</v>
      </c>
      <c r="F771" s="2">
        <v>1231104000</v>
      </c>
      <c r="G771" s="2">
        <f>SUM(E771-F771)</f>
        <v>1847554000</v>
      </c>
      <c r="H771" s="23">
        <f>1-(F771/E771)</f>
        <v>0.60011667421324488</v>
      </c>
      <c r="I771" s="2">
        <v>818091000</v>
      </c>
      <c r="J771" t="s">
        <v>12</v>
      </c>
      <c r="K771" s="2">
        <v>159804000</v>
      </c>
      <c r="L771" s="2">
        <f>SUM(I771:K771)</f>
        <v>977895000</v>
      </c>
      <c r="M771" s="2">
        <f>G771-L771</f>
        <v>869659000</v>
      </c>
      <c r="N771" s="22">
        <f>M771/E771</f>
        <v>0.28247989870911289</v>
      </c>
      <c r="O771" t="s">
        <v>47</v>
      </c>
      <c r="P771" t="s">
        <v>100</v>
      </c>
    </row>
    <row r="772" spans="1:16" x14ac:dyDescent="0.2">
      <c r="A772">
        <v>798</v>
      </c>
      <c r="B772" t="s">
        <v>306</v>
      </c>
      <c r="C772" t="s">
        <v>17</v>
      </c>
      <c r="D772" s="1">
        <v>42490</v>
      </c>
      <c r="E772" s="2">
        <v>3038153000</v>
      </c>
      <c r="F772" s="2">
        <v>1250320000</v>
      </c>
      <c r="G772" s="2">
        <f>SUM(E772-F772)</f>
        <v>1787833000</v>
      </c>
      <c r="H772" s="23">
        <f>1-(F772/E772)</f>
        <v>0.58846048898788172</v>
      </c>
      <c r="I772" s="2">
        <v>905648000</v>
      </c>
      <c r="J772" t="s">
        <v>12</v>
      </c>
      <c r="K772" s="2">
        <v>173598000</v>
      </c>
      <c r="L772" s="2">
        <f>SUM(I772:K772)</f>
        <v>1079246000</v>
      </c>
      <c r="M772" s="2">
        <f>G772-L772</f>
        <v>708587000</v>
      </c>
      <c r="N772" s="22">
        <f>M772/E772</f>
        <v>0.23322953123163975</v>
      </c>
      <c r="O772" t="s">
        <v>47</v>
      </c>
      <c r="P772" t="s">
        <v>100</v>
      </c>
    </row>
    <row r="773" spans="1:16" x14ac:dyDescent="0.2">
      <c r="A773">
        <v>799</v>
      </c>
      <c r="B773" t="s">
        <v>307</v>
      </c>
      <c r="C773" t="s">
        <v>11</v>
      </c>
      <c r="D773" s="1">
        <v>41574</v>
      </c>
      <c r="E773" s="2">
        <v>8751654000</v>
      </c>
      <c r="F773" s="2">
        <v>7338838000</v>
      </c>
      <c r="G773" s="2">
        <f>SUM(E773-F773)</f>
        <v>1412816000</v>
      </c>
      <c r="H773" s="23">
        <f>1-(F773/E773)</f>
        <v>0.16143417004374261</v>
      </c>
      <c r="I773" s="2">
        <v>627340000</v>
      </c>
      <c r="J773" t="s">
        <v>12</v>
      </c>
      <c r="K773" t="s">
        <v>12</v>
      </c>
      <c r="L773" s="2">
        <f>SUM(I773:K773)</f>
        <v>627340000</v>
      </c>
      <c r="M773" s="2">
        <f>G773-L773</f>
        <v>785476000</v>
      </c>
      <c r="N773" s="22">
        <f>M773/E773</f>
        <v>8.9751720074856711E-2</v>
      </c>
      <c r="O773" t="s">
        <v>36</v>
      </c>
      <c r="P773" t="s">
        <v>124</v>
      </c>
    </row>
    <row r="774" spans="1:16" x14ac:dyDescent="0.2">
      <c r="A774">
        <v>800</v>
      </c>
      <c r="B774" t="s">
        <v>307</v>
      </c>
      <c r="C774" t="s">
        <v>15</v>
      </c>
      <c r="D774" s="1">
        <v>41938</v>
      </c>
      <c r="E774" s="2">
        <v>9316256000</v>
      </c>
      <c r="F774" s="2">
        <v>7751273000</v>
      </c>
      <c r="G774" s="2">
        <f>SUM(E774-F774)</f>
        <v>1564983000</v>
      </c>
      <c r="H774" s="23">
        <f>1-(F774/E774)</f>
        <v>0.1679841129312033</v>
      </c>
      <c r="I774" s="2">
        <v>650948000</v>
      </c>
      <c r="J774" t="s">
        <v>12</v>
      </c>
      <c r="K774" t="s">
        <v>12</v>
      </c>
      <c r="L774" s="2">
        <f>SUM(I774:K774)</f>
        <v>650948000</v>
      </c>
      <c r="M774" s="2">
        <f>G774-L774</f>
        <v>914035000</v>
      </c>
      <c r="N774" s="22">
        <f>M774/E774</f>
        <v>9.8111838060267992E-2</v>
      </c>
      <c r="O774" t="s">
        <v>36</v>
      </c>
      <c r="P774" t="s">
        <v>124</v>
      </c>
    </row>
    <row r="775" spans="1:16" x14ac:dyDescent="0.2">
      <c r="A775">
        <v>801</v>
      </c>
      <c r="B775" t="s">
        <v>307</v>
      </c>
      <c r="C775" t="s">
        <v>16</v>
      </c>
      <c r="D775" s="1">
        <v>42308</v>
      </c>
      <c r="E775" s="2">
        <v>9263863000</v>
      </c>
      <c r="F775" s="2">
        <v>7455282000</v>
      </c>
      <c r="G775" s="2">
        <f>SUM(E775-F775)</f>
        <v>1808581000</v>
      </c>
      <c r="H775" s="23">
        <f>1-(F775/E775)</f>
        <v>0.19522967902267119</v>
      </c>
      <c r="I775" s="2">
        <v>743611000</v>
      </c>
      <c r="J775" t="s">
        <v>12</v>
      </c>
      <c r="K775" t="s">
        <v>12</v>
      </c>
      <c r="L775" s="2">
        <f>SUM(I775:K775)</f>
        <v>743611000</v>
      </c>
      <c r="M775" s="2">
        <f>G775-L775</f>
        <v>1064970000</v>
      </c>
      <c r="N775" s="22">
        <f>M775/E775</f>
        <v>0.11495960162623303</v>
      </c>
      <c r="O775" t="s">
        <v>36</v>
      </c>
      <c r="P775" t="s">
        <v>124</v>
      </c>
    </row>
    <row r="776" spans="1:16" x14ac:dyDescent="0.2">
      <c r="A776">
        <v>802</v>
      </c>
      <c r="B776" t="s">
        <v>307</v>
      </c>
      <c r="C776" t="s">
        <v>17</v>
      </c>
      <c r="D776" s="1">
        <v>42673</v>
      </c>
      <c r="E776" s="2">
        <v>9523224000</v>
      </c>
      <c r="F776" s="2">
        <v>7365049000</v>
      </c>
      <c r="G776" s="2">
        <f>SUM(E776-F776)</f>
        <v>2158175000</v>
      </c>
      <c r="H776" s="23">
        <f>1-(F776/E776)</f>
        <v>0.22662230773947978</v>
      </c>
      <c r="I776" s="2">
        <v>871974000</v>
      </c>
      <c r="J776" t="s">
        <v>12</v>
      </c>
      <c r="K776" t="s">
        <v>12</v>
      </c>
      <c r="L776" s="2">
        <f>SUM(I776:K776)</f>
        <v>871974000</v>
      </c>
      <c r="M776" s="2">
        <f>G776-L776</f>
        <v>1286201000</v>
      </c>
      <c r="N776" s="22">
        <f>M776/E776</f>
        <v>0.13505940845243167</v>
      </c>
      <c r="O776" t="s">
        <v>36</v>
      </c>
      <c r="P776" t="s">
        <v>124</v>
      </c>
    </row>
    <row r="777" spans="1:16" x14ac:dyDescent="0.2">
      <c r="A777">
        <v>803</v>
      </c>
      <c r="B777" t="s">
        <v>308</v>
      </c>
      <c r="C777" t="s">
        <v>11</v>
      </c>
      <c r="D777" s="1">
        <v>41453</v>
      </c>
      <c r="E777" s="2">
        <v>5112000000</v>
      </c>
      <c r="F777" s="2">
        <v>3385000000</v>
      </c>
      <c r="G777" s="2">
        <f>SUM(E777-F777)</f>
        <v>1727000000</v>
      </c>
      <c r="H777" s="23">
        <f>1-(F777/E777)</f>
        <v>0.33783255086071984</v>
      </c>
      <c r="I777" s="2">
        <v>914000000</v>
      </c>
      <c r="J777" t="s">
        <v>12</v>
      </c>
      <c r="K777" t="s">
        <v>12</v>
      </c>
      <c r="L777" s="2">
        <f>SUM(I777:K777)</f>
        <v>914000000</v>
      </c>
      <c r="M777" s="2">
        <f>G777-L777</f>
        <v>813000000</v>
      </c>
      <c r="N777" s="22">
        <f>M777/E777</f>
        <v>0.159037558685446</v>
      </c>
      <c r="O777" t="s">
        <v>22</v>
      </c>
      <c r="P777" t="s">
        <v>309</v>
      </c>
    </row>
    <row r="778" spans="1:16" x14ac:dyDescent="0.2">
      <c r="A778">
        <v>804</v>
      </c>
      <c r="B778" t="s">
        <v>308</v>
      </c>
      <c r="C778" t="s">
        <v>15</v>
      </c>
      <c r="D778" s="1">
        <v>41817</v>
      </c>
      <c r="E778" s="2">
        <v>5012000000</v>
      </c>
      <c r="F778" s="2">
        <v>3310000000</v>
      </c>
      <c r="G778" s="2">
        <f>SUM(E778-F778)</f>
        <v>1702000000</v>
      </c>
      <c r="H778" s="23">
        <f>1-(F778/E778)</f>
        <v>0.33958499600957703</v>
      </c>
      <c r="I778" s="2">
        <v>820000000</v>
      </c>
      <c r="J778" t="s">
        <v>12</v>
      </c>
      <c r="K778" t="s">
        <v>12</v>
      </c>
      <c r="L778" s="2">
        <f>SUM(I778:K778)</f>
        <v>820000000</v>
      </c>
      <c r="M778" s="2">
        <f>G778-L778</f>
        <v>882000000</v>
      </c>
      <c r="N778" s="22">
        <f>M778/E778</f>
        <v>0.17597765363128492</v>
      </c>
      <c r="O778" t="s">
        <v>22</v>
      </c>
      <c r="P778" t="s">
        <v>309</v>
      </c>
    </row>
    <row r="779" spans="1:16" x14ac:dyDescent="0.2">
      <c r="A779">
        <v>805</v>
      </c>
      <c r="B779" t="s">
        <v>308</v>
      </c>
      <c r="C779" t="s">
        <v>16</v>
      </c>
      <c r="D779" s="1">
        <v>42188</v>
      </c>
      <c r="E779" s="2">
        <v>5083000000</v>
      </c>
      <c r="F779" s="2">
        <v>3348000000</v>
      </c>
      <c r="G779" s="2">
        <f>SUM(E779-F779)</f>
        <v>1735000000</v>
      </c>
      <c r="H779" s="23">
        <f>1-(F779/E779)</f>
        <v>0.34133385795789883</v>
      </c>
      <c r="I779" s="2">
        <v>976000000</v>
      </c>
      <c r="J779" t="s">
        <v>12</v>
      </c>
      <c r="K779" t="s">
        <v>12</v>
      </c>
      <c r="L779" s="2">
        <f>SUM(I779:K779)</f>
        <v>976000000</v>
      </c>
      <c r="M779" s="2">
        <f>G779-L779</f>
        <v>759000000</v>
      </c>
      <c r="N779" s="22">
        <f>M779/E779</f>
        <v>0.14932126696832579</v>
      </c>
      <c r="O779" t="s">
        <v>22</v>
      </c>
      <c r="P779" t="s">
        <v>309</v>
      </c>
    </row>
    <row r="780" spans="1:16" x14ac:dyDescent="0.2">
      <c r="A780">
        <v>806</v>
      </c>
      <c r="B780" t="s">
        <v>308</v>
      </c>
      <c r="C780" t="s">
        <v>17</v>
      </c>
      <c r="D780" s="1">
        <v>42552</v>
      </c>
      <c r="E780" s="2">
        <v>7467000000</v>
      </c>
      <c r="F780" s="2">
        <v>5132000000</v>
      </c>
      <c r="G780" s="2">
        <f>SUM(E780-F780)</f>
        <v>2335000000</v>
      </c>
      <c r="H780" s="23">
        <f>1-(F780/E780)</f>
        <v>0.31270925405115846</v>
      </c>
      <c r="I780" s="2">
        <v>1186000000</v>
      </c>
      <c r="J780" t="s">
        <v>12</v>
      </c>
      <c r="K780" t="s">
        <v>12</v>
      </c>
      <c r="L780" s="2">
        <f>SUM(I780:K780)</f>
        <v>1186000000</v>
      </c>
      <c r="M780" s="2">
        <f>G780-L780</f>
        <v>1149000000</v>
      </c>
      <c r="N780" s="22">
        <f>M780/E780</f>
        <v>0.1538770590598634</v>
      </c>
      <c r="O780" t="s">
        <v>22</v>
      </c>
      <c r="P780" t="s">
        <v>309</v>
      </c>
    </row>
    <row r="781" spans="1:16" x14ac:dyDescent="0.2">
      <c r="A781">
        <v>807</v>
      </c>
      <c r="B781" t="s">
        <v>310</v>
      </c>
      <c r="C781" t="s">
        <v>11</v>
      </c>
      <c r="D781" s="1">
        <v>41272</v>
      </c>
      <c r="E781" s="2">
        <v>8939967000</v>
      </c>
      <c r="F781" s="2">
        <v>6432454000</v>
      </c>
      <c r="G781" s="2">
        <f>SUM(E781-F781)</f>
        <v>2507513000</v>
      </c>
      <c r="H781" s="23">
        <f>1-(F781/E781)</f>
        <v>0.28048347382042904</v>
      </c>
      <c r="I781" s="2">
        <v>1873360000</v>
      </c>
      <c r="J781" t="s">
        <v>12</v>
      </c>
      <c r="K781" t="s">
        <v>12</v>
      </c>
      <c r="L781" s="2">
        <f>SUM(I781:K781)</f>
        <v>1873360000</v>
      </c>
      <c r="M781" s="2">
        <f>G781-L781</f>
        <v>634153000</v>
      </c>
      <c r="N781" s="22">
        <f>M781/E781</f>
        <v>7.0934601883877194E-2</v>
      </c>
      <c r="O781" t="s">
        <v>25</v>
      </c>
      <c r="P781" t="s">
        <v>28</v>
      </c>
    </row>
    <row r="782" spans="1:16" x14ac:dyDescent="0.2">
      <c r="A782">
        <v>808</v>
      </c>
      <c r="B782" t="s">
        <v>310</v>
      </c>
      <c r="C782" t="s">
        <v>15</v>
      </c>
      <c r="D782" s="1">
        <v>41636</v>
      </c>
      <c r="E782" s="2">
        <v>9560647000</v>
      </c>
      <c r="F782" s="2">
        <v>6904633000</v>
      </c>
      <c r="G782" s="2">
        <f>SUM(E782-F782)</f>
        <v>2656014000</v>
      </c>
      <c r="H782" s="23">
        <f>1-(F782/E782)</f>
        <v>0.27780693084892683</v>
      </c>
      <c r="I782" s="2">
        <v>1978960000</v>
      </c>
      <c r="J782" t="s">
        <v>12</v>
      </c>
      <c r="K782" t="s">
        <v>12</v>
      </c>
      <c r="L782" s="2">
        <f>SUM(I782:K782)</f>
        <v>1978960000</v>
      </c>
      <c r="M782" s="2">
        <f>G782-L782</f>
        <v>677054000</v>
      </c>
      <c r="N782" s="22">
        <f>M782/E782</f>
        <v>7.0816755393228098E-2</v>
      </c>
      <c r="O782" t="s">
        <v>25</v>
      </c>
      <c r="P782" t="s">
        <v>28</v>
      </c>
    </row>
    <row r="783" spans="1:16" x14ac:dyDescent="0.2">
      <c r="A783">
        <v>809</v>
      </c>
      <c r="B783" t="s">
        <v>310</v>
      </c>
      <c r="C783" t="s">
        <v>16</v>
      </c>
      <c r="D783" s="1">
        <v>42000</v>
      </c>
      <c r="E783" s="2">
        <v>10371390000</v>
      </c>
      <c r="F783" s="2">
        <v>7460075000</v>
      </c>
      <c r="G783" s="2">
        <f>SUM(E783-F783)</f>
        <v>2911315000</v>
      </c>
      <c r="H783" s="23">
        <f>1-(F783/E783)</f>
        <v>0.28070634697952734</v>
      </c>
      <c r="I783" s="2">
        <v>2196173000</v>
      </c>
      <c r="J783" t="s">
        <v>12</v>
      </c>
      <c r="K783" t="s">
        <v>12</v>
      </c>
      <c r="L783" s="2">
        <f>SUM(I783:K783)</f>
        <v>2196173000</v>
      </c>
      <c r="M783" s="2">
        <f>G783-L783</f>
        <v>715142000</v>
      </c>
      <c r="N783" s="22">
        <f>M783/E783</f>
        <v>6.8953341837497198E-2</v>
      </c>
      <c r="O783" t="s">
        <v>25</v>
      </c>
      <c r="P783" t="s">
        <v>28</v>
      </c>
    </row>
    <row r="784" spans="1:16" x14ac:dyDescent="0.2">
      <c r="A784">
        <v>810</v>
      </c>
      <c r="B784" t="s">
        <v>310</v>
      </c>
      <c r="C784" t="s">
        <v>17</v>
      </c>
      <c r="D784" s="1">
        <v>42364</v>
      </c>
      <c r="E784" s="2">
        <v>10629719000</v>
      </c>
      <c r="F784" s="2">
        <v>7617460000</v>
      </c>
      <c r="G784" s="2">
        <f>SUM(E784-F784)</f>
        <v>3012259000</v>
      </c>
      <c r="H784" s="23">
        <f>1-(F784/E784)</f>
        <v>0.28338086829952891</v>
      </c>
      <c r="I784" s="2">
        <v>2243356000</v>
      </c>
      <c r="J784" t="s">
        <v>12</v>
      </c>
      <c r="K784" t="s">
        <v>12</v>
      </c>
      <c r="L784" s="2">
        <f>SUM(I784:K784)</f>
        <v>2243356000</v>
      </c>
      <c r="M784" s="2">
        <f>G784-L784</f>
        <v>768903000</v>
      </c>
      <c r="N784" s="22">
        <f>M784/E784</f>
        <v>7.2335214129366915E-2</v>
      </c>
      <c r="O784" t="s">
        <v>25</v>
      </c>
      <c r="P784" t="s">
        <v>28</v>
      </c>
    </row>
    <row r="785" spans="1:16" x14ac:dyDescent="0.2">
      <c r="A785">
        <v>811</v>
      </c>
      <c r="B785" t="s">
        <v>311</v>
      </c>
      <c r="C785" t="s">
        <v>11</v>
      </c>
      <c r="D785" s="1">
        <v>41274</v>
      </c>
      <c r="E785" s="2">
        <v>5059000000</v>
      </c>
      <c r="F785" s="2">
        <v>1885000000</v>
      </c>
      <c r="G785" s="2">
        <f>SUM(E785-F785)</f>
        <v>3174000000</v>
      </c>
      <c r="H785" s="23">
        <f>1-(F785/E785)</f>
        <v>0.62739671871911451</v>
      </c>
      <c r="I785" s="2">
        <v>2101000000</v>
      </c>
      <c r="J785" t="s">
        <v>12</v>
      </c>
      <c r="K785" s="2">
        <v>722000000</v>
      </c>
      <c r="L785" s="2">
        <f>SUM(I785:K785)</f>
        <v>2823000000</v>
      </c>
      <c r="M785" s="2">
        <f>G785-L785</f>
        <v>351000000</v>
      </c>
      <c r="N785" s="22">
        <f>M785/E785</f>
        <v>6.938130065230283E-2</v>
      </c>
      <c r="O785" t="s">
        <v>52</v>
      </c>
      <c r="P785" t="s">
        <v>53</v>
      </c>
    </row>
    <row r="786" spans="1:16" x14ac:dyDescent="0.2">
      <c r="A786">
        <v>812</v>
      </c>
      <c r="B786" t="s">
        <v>311</v>
      </c>
      <c r="C786" t="s">
        <v>15</v>
      </c>
      <c r="D786" s="1">
        <v>41639</v>
      </c>
      <c r="E786" s="2">
        <v>5166000000</v>
      </c>
      <c r="F786" s="2">
        <v>1989000000</v>
      </c>
      <c r="G786" s="2">
        <f>SUM(E786-F786)</f>
        <v>3177000000</v>
      </c>
      <c r="H786" s="23">
        <f>1-(F786/E786)</f>
        <v>0.61498257839721249</v>
      </c>
      <c r="I786" s="2">
        <v>1968000000</v>
      </c>
      <c r="J786" t="s">
        <v>12</v>
      </c>
      <c r="K786" s="2">
        <v>697000000</v>
      </c>
      <c r="L786" s="2">
        <f>SUM(I786:K786)</f>
        <v>2665000000</v>
      </c>
      <c r="M786" s="2">
        <f>G786-L786</f>
        <v>512000000</v>
      </c>
      <c r="N786" s="22">
        <f>M786/E786</f>
        <v>9.910956252419667E-2</v>
      </c>
      <c r="O786" t="s">
        <v>52</v>
      </c>
      <c r="P786" t="s">
        <v>53</v>
      </c>
    </row>
    <row r="787" spans="1:16" x14ac:dyDescent="0.2">
      <c r="A787">
        <v>813</v>
      </c>
      <c r="B787" t="s">
        <v>311</v>
      </c>
      <c r="C787" t="s">
        <v>16</v>
      </c>
      <c r="D787" s="1">
        <v>42004</v>
      </c>
      <c r="E787" s="2">
        <v>5354000000</v>
      </c>
      <c r="F787" s="2">
        <v>2033000000</v>
      </c>
      <c r="G787" s="2">
        <f>SUM(E787-F787)</f>
        <v>3321000000</v>
      </c>
      <c r="H787" s="23">
        <f>1-(F787/E787)</f>
        <v>0.62028389988793431</v>
      </c>
      <c r="I787" s="2">
        <v>1920000000</v>
      </c>
      <c r="J787" t="s">
        <v>12</v>
      </c>
      <c r="K787" s="2">
        <v>701000000</v>
      </c>
      <c r="L787" s="2">
        <f>SUM(I787:K787)</f>
        <v>2621000000</v>
      </c>
      <c r="M787" s="2">
        <f>G787-L787</f>
        <v>700000000</v>
      </c>
      <c r="N787" s="22">
        <f>M787/E787</f>
        <v>0.13074336944340681</v>
      </c>
      <c r="O787" t="s">
        <v>52</v>
      </c>
      <c r="P787" t="s">
        <v>53</v>
      </c>
    </row>
    <row r="788" spans="1:16" x14ac:dyDescent="0.2">
      <c r="A788">
        <v>814</v>
      </c>
      <c r="B788" t="s">
        <v>311</v>
      </c>
      <c r="C788" t="s">
        <v>17</v>
      </c>
      <c r="D788" s="1">
        <v>42369</v>
      </c>
      <c r="E788" s="2">
        <v>5387000000</v>
      </c>
      <c r="F788" s="2">
        <v>2012000000</v>
      </c>
      <c r="G788" s="2">
        <f>SUM(E788-F788)</f>
        <v>3375000000</v>
      </c>
      <c r="H788" s="23">
        <f>1-(F788/E788)</f>
        <v>0.62650826062743636</v>
      </c>
      <c r="I788" s="2">
        <v>2011000000</v>
      </c>
      <c r="J788" t="s">
        <v>12</v>
      </c>
      <c r="K788" s="2">
        <v>716000000</v>
      </c>
      <c r="L788" s="2">
        <f>SUM(I788:K788)</f>
        <v>2727000000</v>
      </c>
      <c r="M788" s="2">
        <f>G788-L788</f>
        <v>648000000</v>
      </c>
      <c r="N788" s="22">
        <f>M788/E788</f>
        <v>0.1202895860404678</v>
      </c>
      <c r="O788" t="s">
        <v>52</v>
      </c>
      <c r="P788" t="s">
        <v>53</v>
      </c>
    </row>
    <row r="789" spans="1:16" x14ac:dyDescent="0.2">
      <c r="A789">
        <v>815</v>
      </c>
      <c r="B789" t="s">
        <v>312</v>
      </c>
      <c r="C789" t="s">
        <v>11</v>
      </c>
      <c r="D789" s="1">
        <v>41274</v>
      </c>
      <c r="E789" s="2">
        <v>6644252000</v>
      </c>
      <c r="F789" s="2">
        <v>3784370000</v>
      </c>
      <c r="G789" s="2">
        <f>SUM(E789-F789)</f>
        <v>2859882000</v>
      </c>
      <c r="H789" s="23">
        <f>1-(F789/E789)</f>
        <v>0.43042949003138353</v>
      </c>
      <c r="I789" s="2">
        <v>1703796000</v>
      </c>
      <c r="J789" t="s">
        <v>12</v>
      </c>
      <c r="K789" t="s">
        <v>12</v>
      </c>
      <c r="L789" s="2">
        <f>SUM(I789:K789)</f>
        <v>1703796000</v>
      </c>
      <c r="M789" s="2">
        <f>G789-L789</f>
        <v>1156086000</v>
      </c>
      <c r="N789" s="22">
        <f>M789/E789</f>
        <v>0.17399791579247748</v>
      </c>
      <c r="O789" t="s">
        <v>36</v>
      </c>
      <c r="P789" t="s">
        <v>124</v>
      </c>
    </row>
    <row r="790" spans="1:16" x14ac:dyDescent="0.2">
      <c r="A790">
        <v>816</v>
      </c>
      <c r="B790" t="s">
        <v>312</v>
      </c>
      <c r="C790" t="s">
        <v>15</v>
      </c>
      <c r="D790" s="1">
        <v>41639</v>
      </c>
      <c r="E790" s="2">
        <v>7146079000</v>
      </c>
      <c r="F790" s="2">
        <v>3865231000</v>
      </c>
      <c r="G790" s="2">
        <f>SUM(E790-F790)</f>
        <v>3280848000</v>
      </c>
      <c r="H790" s="23">
        <f>1-(F790/E790)</f>
        <v>0.45911163310677083</v>
      </c>
      <c r="I790" s="2">
        <v>1924132000</v>
      </c>
      <c r="J790" t="s">
        <v>12</v>
      </c>
      <c r="K790" t="s">
        <v>12</v>
      </c>
      <c r="L790" s="2">
        <f>SUM(I790:K790)</f>
        <v>1924132000</v>
      </c>
      <c r="M790" s="2">
        <f>G790-L790</f>
        <v>1356716000</v>
      </c>
      <c r="N790" s="22">
        <f>M790/E790</f>
        <v>0.18985460418223757</v>
      </c>
      <c r="O790" t="s">
        <v>36</v>
      </c>
      <c r="P790" t="s">
        <v>124</v>
      </c>
    </row>
    <row r="791" spans="1:16" x14ac:dyDescent="0.2">
      <c r="A791">
        <v>817</v>
      </c>
      <c r="B791" t="s">
        <v>312</v>
      </c>
      <c r="C791" t="s">
        <v>16</v>
      </c>
      <c r="D791" s="1">
        <v>42004</v>
      </c>
      <c r="E791" s="2">
        <v>7421768000</v>
      </c>
      <c r="F791" s="2">
        <v>4085602000</v>
      </c>
      <c r="G791" s="2">
        <f>SUM(E791-F791)</f>
        <v>3336166000</v>
      </c>
      <c r="H791" s="23">
        <f>1-(F791/E791)</f>
        <v>0.44951095210736847</v>
      </c>
      <c r="I791" s="2">
        <v>1898284000</v>
      </c>
      <c r="J791" t="s">
        <v>12</v>
      </c>
      <c r="K791" t="s">
        <v>12</v>
      </c>
      <c r="L791" s="2">
        <f>SUM(I791:K791)</f>
        <v>1898284000</v>
      </c>
      <c r="M791" s="2">
        <f>G791-L791</f>
        <v>1437882000</v>
      </c>
      <c r="N791" s="22">
        <f>M791/E791</f>
        <v>0.19373847309697637</v>
      </c>
      <c r="O791" t="s">
        <v>36</v>
      </c>
      <c r="P791" t="s">
        <v>124</v>
      </c>
    </row>
    <row r="792" spans="1:16" x14ac:dyDescent="0.2">
      <c r="A792">
        <v>818</v>
      </c>
      <c r="B792" t="s">
        <v>312</v>
      </c>
      <c r="C792" t="s">
        <v>17</v>
      </c>
      <c r="D792" s="1">
        <v>42369</v>
      </c>
      <c r="E792" s="2">
        <v>7386626000</v>
      </c>
      <c r="F792" s="2">
        <v>4003951000</v>
      </c>
      <c r="G792" s="2">
        <f>SUM(E792-F792)</f>
        <v>3382675000</v>
      </c>
      <c r="H792" s="23">
        <f>1-(F792/E792)</f>
        <v>0.45794588760822597</v>
      </c>
      <c r="I792" s="2">
        <v>1969308000</v>
      </c>
      <c r="J792" t="s">
        <v>12</v>
      </c>
      <c r="K792" t="s">
        <v>12</v>
      </c>
      <c r="L792" s="2">
        <f>SUM(I792:K792)</f>
        <v>1969308000</v>
      </c>
      <c r="M792" s="2">
        <f>G792-L792</f>
        <v>1413367000</v>
      </c>
      <c r="N792" s="22">
        <f>M792/E792</f>
        <v>0.19134135124751139</v>
      </c>
      <c r="O792" t="s">
        <v>36</v>
      </c>
      <c r="P792" t="s">
        <v>124</v>
      </c>
    </row>
    <row r="793" spans="1:16" x14ac:dyDescent="0.2">
      <c r="A793">
        <v>819</v>
      </c>
      <c r="B793" t="s">
        <v>313</v>
      </c>
      <c r="C793" t="s">
        <v>11</v>
      </c>
      <c r="D793" s="1">
        <v>41639</v>
      </c>
      <c r="E793" s="2">
        <v>41313000000</v>
      </c>
      <c r="F793" s="2">
        <v>32564000000</v>
      </c>
      <c r="G793" s="2">
        <f>SUM(E793-F793)</f>
        <v>8749000000</v>
      </c>
      <c r="H793" s="23">
        <f>1-(F793/E793)</f>
        <v>0.21177353375450825</v>
      </c>
      <c r="I793" t="s">
        <v>12</v>
      </c>
      <c r="J793" t="s">
        <v>12</v>
      </c>
      <c r="K793" s="2">
        <v>6688000000</v>
      </c>
      <c r="L793" s="2">
        <f>SUM(I793:K793)</f>
        <v>6688000000</v>
      </c>
      <c r="M793" s="2">
        <f>G793-L793</f>
        <v>2061000000</v>
      </c>
      <c r="N793" s="22">
        <f>M793/E793</f>
        <v>4.9887444630019609E-2</v>
      </c>
      <c r="O793" t="s">
        <v>25</v>
      </c>
      <c r="P793" t="s">
        <v>81</v>
      </c>
    </row>
    <row r="794" spans="1:16" x14ac:dyDescent="0.2">
      <c r="A794">
        <v>820</v>
      </c>
      <c r="B794" t="s">
        <v>313</v>
      </c>
      <c r="C794" t="s">
        <v>15</v>
      </c>
      <c r="D794" s="1">
        <v>42004</v>
      </c>
      <c r="E794" s="2">
        <v>48500000000</v>
      </c>
      <c r="F794" s="2">
        <v>38166000000</v>
      </c>
      <c r="G794" s="2">
        <f>SUM(E794-F794)</f>
        <v>10334000000</v>
      </c>
      <c r="H794" s="23">
        <f>1-(F794/E794)</f>
        <v>0.2130721649484536</v>
      </c>
      <c r="I794" t="s">
        <v>12</v>
      </c>
      <c r="J794" t="s">
        <v>12</v>
      </c>
      <c r="K794" s="2">
        <v>7972000000</v>
      </c>
      <c r="L794" s="2">
        <f>SUM(I794:K794)</f>
        <v>7972000000</v>
      </c>
      <c r="M794" s="2">
        <f>G794-L794</f>
        <v>2362000000</v>
      </c>
      <c r="N794" s="22">
        <f>M794/E794</f>
        <v>4.8701030927835051E-2</v>
      </c>
      <c r="O794" t="s">
        <v>25</v>
      </c>
      <c r="P794" t="s">
        <v>81</v>
      </c>
    </row>
    <row r="795" spans="1:16" x14ac:dyDescent="0.2">
      <c r="A795">
        <v>821</v>
      </c>
      <c r="B795" t="s">
        <v>313</v>
      </c>
      <c r="C795" t="s">
        <v>16</v>
      </c>
      <c r="D795" s="1">
        <v>42369</v>
      </c>
      <c r="E795" s="2">
        <v>54289000000</v>
      </c>
      <c r="F795" s="2">
        <v>44269000000</v>
      </c>
      <c r="G795" s="2">
        <f>SUM(E795-F795)</f>
        <v>10020000000</v>
      </c>
      <c r="H795" s="23">
        <f>1-(F795/E795)</f>
        <v>0.18456777616091657</v>
      </c>
      <c r="I795" t="s">
        <v>12</v>
      </c>
      <c r="J795" t="s">
        <v>12</v>
      </c>
      <c r="K795" s="2">
        <v>7673000000</v>
      </c>
      <c r="L795" s="2">
        <f>SUM(I795:K795)</f>
        <v>7673000000</v>
      </c>
      <c r="M795" s="2">
        <f>G795-L795</f>
        <v>2347000000</v>
      </c>
      <c r="N795" s="22">
        <f>M795/E795</f>
        <v>4.3231593877212697E-2</v>
      </c>
      <c r="O795" t="s">
        <v>25</v>
      </c>
      <c r="P795" t="s">
        <v>81</v>
      </c>
    </row>
    <row r="796" spans="1:16" x14ac:dyDescent="0.2">
      <c r="A796">
        <v>822</v>
      </c>
      <c r="B796" t="s">
        <v>313</v>
      </c>
      <c r="C796" t="s">
        <v>17</v>
      </c>
      <c r="D796" s="1">
        <v>42735</v>
      </c>
      <c r="E796" s="2">
        <v>54379000000</v>
      </c>
      <c r="F796" s="2">
        <v>45007000000</v>
      </c>
      <c r="G796" s="2">
        <f>SUM(E796-F796)</f>
        <v>9372000000</v>
      </c>
      <c r="H796" s="23">
        <f>1-(F796/E796)</f>
        <v>0.17234594236745804</v>
      </c>
      <c r="I796" t="s">
        <v>12</v>
      </c>
      <c r="J796" t="s">
        <v>12</v>
      </c>
      <c r="K796" s="2">
        <v>7631000000</v>
      </c>
      <c r="L796" s="2">
        <f>SUM(I796:K796)</f>
        <v>7631000000</v>
      </c>
      <c r="M796" s="2">
        <f>G796-L796</f>
        <v>1741000000</v>
      </c>
      <c r="N796" s="22">
        <f>M796/E796</f>
        <v>3.2016035601978708E-2</v>
      </c>
      <c r="O796" t="s">
        <v>25</v>
      </c>
      <c r="P796" t="s">
        <v>81</v>
      </c>
    </row>
    <row r="797" spans="1:16" x14ac:dyDescent="0.2">
      <c r="A797">
        <v>823</v>
      </c>
      <c r="B797" t="s">
        <v>314</v>
      </c>
      <c r="C797" t="s">
        <v>11</v>
      </c>
      <c r="D797" s="1">
        <v>41274</v>
      </c>
      <c r="E797" s="2">
        <v>102874000000</v>
      </c>
      <c r="F797" s="2">
        <v>52513000000</v>
      </c>
      <c r="G797" s="2">
        <f>SUM(E797-F797)</f>
        <v>50361000000</v>
      </c>
      <c r="H797" s="23">
        <f>1-(F797/E797)</f>
        <v>0.48954060306783054</v>
      </c>
      <c r="I797" s="2">
        <v>22389000000</v>
      </c>
      <c r="J797" s="2">
        <v>5816000000</v>
      </c>
      <c r="K797" t="s">
        <v>12</v>
      </c>
      <c r="L797" s="2">
        <f>SUM(I797:K797)</f>
        <v>28205000000</v>
      </c>
      <c r="M797" s="2">
        <f>G797-L797</f>
        <v>22156000000</v>
      </c>
      <c r="N797" s="22">
        <f>M797/E797</f>
        <v>0.21537025876314714</v>
      </c>
      <c r="O797" t="s">
        <v>22</v>
      </c>
      <c r="P797" t="s">
        <v>176</v>
      </c>
    </row>
    <row r="798" spans="1:16" x14ac:dyDescent="0.2">
      <c r="A798">
        <v>824</v>
      </c>
      <c r="B798" t="s">
        <v>314</v>
      </c>
      <c r="C798" t="s">
        <v>15</v>
      </c>
      <c r="D798" s="1">
        <v>41639</v>
      </c>
      <c r="E798" s="2">
        <v>98367000000</v>
      </c>
      <c r="F798" s="2">
        <v>49683000000</v>
      </c>
      <c r="G798" s="2">
        <f>SUM(E798-F798)</f>
        <v>48684000000</v>
      </c>
      <c r="H798" s="23">
        <f>1-(F798/E798)</f>
        <v>0.49492207752599959</v>
      </c>
      <c r="I798" s="2">
        <v>22629000000</v>
      </c>
      <c r="J798" s="2">
        <v>5743000000</v>
      </c>
      <c r="K798" t="s">
        <v>12</v>
      </c>
      <c r="L798" s="2">
        <f>SUM(I798:K798)</f>
        <v>28372000000</v>
      </c>
      <c r="M798" s="2">
        <f>G798-L798</f>
        <v>20312000000</v>
      </c>
      <c r="N798" s="22">
        <f>M798/E798</f>
        <v>0.20649201459839173</v>
      </c>
      <c r="O798" t="s">
        <v>22</v>
      </c>
      <c r="P798" t="s">
        <v>176</v>
      </c>
    </row>
    <row r="799" spans="1:16" x14ac:dyDescent="0.2">
      <c r="A799">
        <v>825</v>
      </c>
      <c r="B799" t="s">
        <v>314</v>
      </c>
      <c r="C799" t="s">
        <v>16</v>
      </c>
      <c r="D799" s="1">
        <v>42004</v>
      </c>
      <c r="E799" s="2">
        <v>92793000000</v>
      </c>
      <c r="F799" s="2">
        <v>46386000000</v>
      </c>
      <c r="G799" s="2">
        <f>SUM(E799-F799)</f>
        <v>46407000000</v>
      </c>
      <c r="H799" s="23">
        <f>1-(F799/E799)</f>
        <v>0.50011315508712939</v>
      </c>
      <c r="I799" s="2">
        <v>22438000000</v>
      </c>
      <c r="J799" s="2">
        <v>5437000000</v>
      </c>
      <c r="K799" t="s">
        <v>12</v>
      </c>
      <c r="L799" s="2">
        <f>SUM(I799:K799)</f>
        <v>27875000000</v>
      </c>
      <c r="M799" s="2">
        <f>G799-L799</f>
        <v>18532000000</v>
      </c>
      <c r="N799" s="22">
        <f>M799/E799</f>
        <v>0.1997133404459388</v>
      </c>
      <c r="O799" t="s">
        <v>22</v>
      </c>
      <c r="P799" t="s">
        <v>176</v>
      </c>
    </row>
    <row r="800" spans="1:16" x14ac:dyDescent="0.2">
      <c r="A800">
        <v>826</v>
      </c>
      <c r="B800" t="s">
        <v>314</v>
      </c>
      <c r="C800" t="s">
        <v>17</v>
      </c>
      <c r="D800" s="1">
        <v>42369</v>
      </c>
      <c r="E800" s="2">
        <v>81741000000</v>
      </c>
      <c r="F800" s="2">
        <v>41057000000</v>
      </c>
      <c r="G800" s="2">
        <f>SUM(E800-F800)</f>
        <v>40684000000</v>
      </c>
      <c r="H800" s="23">
        <f>1-(F800/E800)</f>
        <v>0.4977184032492874</v>
      </c>
      <c r="I800" s="2">
        <v>19748000000</v>
      </c>
      <c r="J800" s="2">
        <v>5247000000</v>
      </c>
      <c r="K800" t="s">
        <v>12</v>
      </c>
      <c r="L800" s="2">
        <f>SUM(I800:K800)</f>
        <v>24995000000</v>
      </c>
      <c r="M800" s="2">
        <f>G800-L800</f>
        <v>15689000000</v>
      </c>
      <c r="N800" s="22">
        <f>M800/E800</f>
        <v>0.19193550360284312</v>
      </c>
      <c r="O800" t="s">
        <v>22</v>
      </c>
      <c r="P800" t="s">
        <v>176</v>
      </c>
    </row>
    <row r="801" spans="1:16" x14ac:dyDescent="0.2">
      <c r="A801">
        <v>827</v>
      </c>
      <c r="B801" t="s">
        <v>315</v>
      </c>
      <c r="C801" t="s">
        <v>11</v>
      </c>
      <c r="D801" s="1">
        <v>41274</v>
      </c>
      <c r="E801" s="2">
        <v>1293338000</v>
      </c>
      <c r="F801" s="2">
        <v>594190000</v>
      </c>
      <c r="G801" s="2">
        <f>SUM(E801-F801)</f>
        <v>699148000</v>
      </c>
      <c r="H801" s="23">
        <f>1-(F801/E801)</f>
        <v>0.54057639998206186</v>
      </c>
      <c r="I801" s="2">
        <v>354571000</v>
      </c>
      <c r="J801" s="2">
        <v>82014000</v>
      </c>
      <c r="K801" t="s">
        <v>12</v>
      </c>
      <c r="L801" s="2">
        <f>SUM(I801:K801)</f>
        <v>436585000</v>
      </c>
      <c r="M801" s="2">
        <f>G801-L801</f>
        <v>262563000</v>
      </c>
      <c r="N801" s="22">
        <f>M801/E801</f>
        <v>0.2030118963488276</v>
      </c>
      <c r="O801" t="s">
        <v>25</v>
      </c>
      <c r="P801" t="s">
        <v>30</v>
      </c>
    </row>
    <row r="802" spans="1:16" x14ac:dyDescent="0.2">
      <c r="A802">
        <v>828</v>
      </c>
      <c r="B802" t="s">
        <v>315</v>
      </c>
      <c r="C802" t="s">
        <v>15</v>
      </c>
      <c r="D802" s="1">
        <v>41639</v>
      </c>
      <c r="E802" s="2">
        <v>1377058000</v>
      </c>
      <c r="F802" s="2">
        <v>620940000</v>
      </c>
      <c r="G802" s="2">
        <f>SUM(E802-F802)</f>
        <v>756118000</v>
      </c>
      <c r="H802" s="23">
        <f>1-(F802/E802)</f>
        <v>0.54908217373560153</v>
      </c>
      <c r="I802" s="2">
        <v>401353000</v>
      </c>
      <c r="J802" s="2">
        <v>88003000</v>
      </c>
      <c r="K802" t="s">
        <v>12</v>
      </c>
      <c r="L802" s="2">
        <f>SUM(I802:K802)</f>
        <v>489356000</v>
      </c>
      <c r="M802" s="2">
        <f>G802-L802</f>
        <v>266762000</v>
      </c>
      <c r="N802" s="22">
        <f>M802/E802</f>
        <v>0.19371878308684165</v>
      </c>
      <c r="O802" t="s">
        <v>25</v>
      </c>
      <c r="P802" t="s">
        <v>30</v>
      </c>
    </row>
    <row r="803" spans="1:16" x14ac:dyDescent="0.2">
      <c r="A803">
        <v>829</v>
      </c>
      <c r="B803" t="s">
        <v>315</v>
      </c>
      <c r="C803" t="s">
        <v>16</v>
      </c>
      <c r="D803" s="1">
        <v>42004</v>
      </c>
      <c r="E803" s="2">
        <v>1485807000</v>
      </c>
      <c r="F803" s="2">
        <v>669691000</v>
      </c>
      <c r="G803" s="2">
        <f>SUM(E803-F803)</f>
        <v>816116000</v>
      </c>
      <c r="H803" s="23">
        <f>1-(F803/E803)</f>
        <v>0.5492745693081269</v>
      </c>
      <c r="I803" s="2">
        <v>457598000</v>
      </c>
      <c r="J803" s="2">
        <v>98263000</v>
      </c>
      <c r="K803" t="s">
        <v>12</v>
      </c>
      <c r="L803" s="2">
        <f>SUM(I803:K803)</f>
        <v>555861000</v>
      </c>
      <c r="M803" s="2">
        <f>G803-L803</f>
        <v>260255000</v>
      </c>
      <c r="N803" s="22">
        <f>M803/E803</f>
        <v>0.17516070391376537</v>
      </c>
      <c r="O803" t="s">
        <v>25</v>
      </c>
      <c r="P803" t="s">
        <v>30</v>
      </c>
    </row>
    <row r="804" spans="1:16" x14ac:dyDescent="0.2">
      <c r="A804">
        <v>830</v>
      </c>
      <c r="B804" t="s">
        <v>315</v>
      </c>
      <c r="C804" t="s">
        <v>17</v>
      </c>
      <c r="D804" s="1">
        <v>42369</v>
      </c>
      <c r="E804" s="2">
        <v>1601892000</v>
      </c>
      <c r="F804" s="2">
        <v>711622000</v>
      </c>
      <c r="G804" s="2">
        <f>SUM(E804-F804)</f>
        <v>890270000</v>
      </c>
      <c r="H804" s="23">
        <f>1-(F804/E804)</f>
        <v>0.55576156195299053</v>
      </c>
      <c r="I804" s="2">
        <v>482465000</v>
      </c>
      <c r="J804" s="2">
        <v>99681000</v>
      </c>
      <c r="K804" t="s">
        <v>12</v>
      </c>
      <c r="L804" s="2">
        <f>SUM(I804:K804)</f>
        <v>582146000</v>
      </c>
      <c r="M804" s="2">
        <f>G804-L804</f>
        <v>308124000</v>
      </c>
      <c r="N804" s="22">
        <f>M804/E804</f>
        <v>0.19235004607052161</v>
      </c>
      <c r="O804" t="s">
        <v>25</v>
      </c>
      <c r="P804" t="s">
        <v>30</v>
      </c>
    </row>
    <row r="805" spans="1:16" x14ac:dyDescent="0.2">
      <c r="A805">
        <v>831</v>
      </c>
      <c r="B805" t="s">
        <v>316</v>
      </c>
      <c r="C805" t="s">
        <v>11</v>
      </c>
      <c r="D805" s="1">
        <v>41274</v>
      </c>
      <c r="E805" s="2">
        <v>2821446000</v>
      </c>
      <c r="F805" s="2">
        <v>1645912000</v>
      </c>
      <c r="G805" s="2">
        <f>SUM(E805-F805)</f>
        <v>1175534000</v>
      </c>
      <c r="H805" s="23">
        <f>1-(F805/E805)</f>
        <v>0.4166423883356265</v>
      </c>
      <c r="I805" s="2">
        <v>453535000</v>
      </c>
      <c r="J805" s="2">
        <v>233713000</v>
      </c>
      <c r="K805" t="s">
        <v>12</v>
      </c>
      <c r="L805" s="2">
        <f>SUM(I805:K805)</f>
        <v>687248000</v>
      </c>
      <c r="M805" s="2">
        <f>G805-L805</f>
        <v>488286000</v>
      </c>
      <c r="N805" s="22">
        <f>M805/E805</f>
        <v>0.17306232336185062</v>
      </c>
      <c r="O805" t="s">
        <v>59</v>
      </c>
      <c r="P805" t="s">
        <v>60</v>
      </c>
    </row>
    <row r="806" spans="1:16" x14ac:dyDescent="0.2">
      <c r="A806">
        <v>832</v>
      </c>
      <c r="B806" t="s">
        <v>316</v>
      </c>
      <c r="C806" t="s">
        <v>15</v>
      </c>
      <c r="D806" s="1">
        <v>41639</v>
      </c>
      <c r="E806" s="2">
        <v>2952896000</v>
      </c>
      <c r="F806" s="2">
        <v>1668691000</v>
      </c>
      <c r="G806" s="2">
        <f>SUM(E806-F806)</f>
        <v>1284205000</v>
      </c>
      <c r="H806" s="23">
        <f>1-(F806/E806)</f>
        <v>0.43489679284336458</v>
      </c>
      <c r="I806" s="2">
        <v>505877000</v>
      </c>
      <c r="J806" s="2">
        <v>259838000</v>
      </c>
      <c r="K806" t="s">
        <v>12</v>
      </c>
      <c r="L806" s="2">
        <f>SUM(I806:K806)</f>
        <v>765715000</v>
      </c>
      <c r="M806" s="2">
        <f>G806-L806</f>
        <v>518490000</v>
      </c>
      <c r="N806" s="22">
        <f>M806/E806</f>
        <v>0.17558694921866533</v>
      </c>
      <c r="O806" t="s">
        <v>59</v>
      </c>
      <c r="P806" t="s">
        <v>60</v>
      </c>
    </row>
    <row r="807" spans="1:16" x14ac:dyDescent="0.2">
      <c r="A807">
        <v>833</v>
      </c>
      <c r="B807" t="s">
        <v>316</v>
      </c>
      <c r="C807" t="s">
        <v>16</v>
      </c>
      <c r="D807" s="1">
        <v>42004</v>
      </c>
      <c r="E807" s="2">
        <v>3088533000</v>
      </c>
      <c r="F807" s="2">
        <v>1726383000</v>
      </c>
      <c r="G807" s="2">
        <f>SUM(E807-F807)</f>
        <v>1362150000</v>
      </c>
      <c r="H807" s="23">
        <f>1-(F807/E807)</f>
        <v>0.44103462711908858</v>
      </c>
      <c r="I807" s="2">
        <v>514891000</v>
      </c>
      <c r="J807" s="2">
        <v>253640000</v>
      </c>
      <c r="K807" t="s">
        <v>12</v>
      </c>
      <c r="L807" s="2">
        <f>SUM(I807:K807)</f>
        <v>768531000</v>
      </c>
      <c r="M807" s="2">
        <f>G807-L807</f>
        <v>593619000</v>
      </c>
      <c r="N807" s="22">
        <f>M807/E807</f>
        <v>0.19220095754197866</v>
      </c>
      <c r="O807" t="s">
        <v>59</v>
      </c>
      <c r="P807" t="s">
        <v>60</v>
      </c>
    </row>
    <row r="808" spans="1:16" x14ac:dyDescent="0.2">
      <c r="A808">
        <v>834</v>
      </c>
      <c r="B808" t="s">
        <v>316</v>
      </c>
      <c r="C808" t="s">
        <v>17</v>
      </c>
      <c r="D808" s="1">
        <v>42369</v>
      </c>
      <c r="E808" s="2">
        <v>3023189000</v>
      </c>
      <c r="F808" s="2">
        <v>1671590000</v>
      </c>
      <c r="G808" s="2">
        <f>SUM(E808-F808)</f>
        <v>1351599000</v>
      </c>
      <c r="H808" s="23">
        <f>1-(F808/E808)</f>
        <v>0.44707724194550857</v>
      </c>
      <c r="I808" s="2">
        <v>509557000</v>
      </c>
      <c r="J808" s="2">
        <v>246101000</v>
      </c>
      <c r="K808" t="s">
        <v>12</v>
      </c>
      <c r="L808" s="2">
        <f>SUM(I808:K808)</f>
        <v>755658000</v>
      </c>
      <c r="M808" s="2">
        <f>G808-L808</f>
        <v>595941000</v>
      </c>
      <c r="N808" s="22">
        <f>M808/E808</f>
        <v>0.19712330257883315</v>
      </c>
      <c r="O808" t="s">
        <v>59</v>
      </c>
      <c r="P808" t="s">
        <v>60</v>
      </c>
    </row>
    <row r="809" spans="1:16" x14ac:dyDescent="0.2">
      <c r="A809">
        <v>835</v>
      </c>
      <c r="B809" t="s">
        <v>317</v>
      </c>
      <c r="C809" t="s">
        <v>11</v>
      </c>
      <c r="D809" s="1">
        <v>41637</v>
      </c>
      <c r="E809" s="2">
        <v>1421178000</v>
      </c>
      <c r="F809" s="2">
        <v>509291000</v>
      </c>
      <c r="G809" s="2">
        <f>SUM(E809-F809)</f>
        <v>911887000</v>
      </c>
      <c r="H809" s="23">
        <f>1-(F809/E809)</f>
        <v>0.64164165220683123</v>
      </c>
      <c r="I809" s="2">
        <v>397285000</v>
      </c>
      <c r="J809" s="2">
        <v>276743000</v>
      </c>
      <c r="K809" t="s">
        <v>12</v>
      </c>
      <c r="L809" s="2">
        <f>SUM(I809:K809)</f>
        <v>674028000</v>
      </c>
      <c r="M809" s="2">
        <f>G809-L809</f>
        <v>237859000</v>
      </c>
      <c r="N809" s="22">
        <f>M809/E809</f>
        <v>0.16736749372703488</v>
      </c>
      <c r="O809" t="s">
        <v>25</v>
      </c>
      <c r="P809" t="s">
        <v>318</v>
      </c>
    </row>
    <row r="810" spans="1:16" x14ac:dyDescent="0.2">
      <c r="A810">
        <v>836</v>
      </c>
      <c r="B810" t="s">
        <v>317</v>
      </c>
      <c r="C810" t="s">
        <v>15</v>
      </c>
      <c r="D810" s="1">
        <v>42001</v>
      </c>
      <c r="E810" s="2">
        <v>1861358000</v>
      </c>
      <c r="F810" s="2">
        <v>563648000</v>
      </c>
      <c r="G810" s="2">
        <f>SUM(E810-F810)</f>
        <v>1297710000</v>
      </c>
      <c r="H810" s="23">
        <f>1-(F810/E810)</f>
        <v>0.69718452871505643</v>
      </c>
      <c r="I810" s="2">
        <v>471921000</v>
      </c>
      <c r="J810" s="2">
        <v>388055000</v>
      </c>
      <c r="K810" t="s">
        <v>12</v>
      </c>
      <c r="L810" s="2">
        <f>SUM(I810:K810)</f>
        <v>859976000</v>
      </c>
      <c r="M810" s="2">
        <f>G810-L810</f>
        <v>437734000</v>
      </c>
      <c r="N810" s="22">
        <f>M810/E810</f>
        <v>0.23516916144019581</v>
      </c>
      <c r="O810" t="s">
        <v>25</v>
      </c>
      <c r="P810" t="s">
        <v>318</v>
      </c>
    </row>
    <row r="811" spans="1:16" x14ac:dyDescent="0.2">
      <c r="A811">
        <v>837</v>
      </c>
      <c r="B811" t="s">
        <v>317</v>
      </c>
      <c r="C811" t="s">
        <v>16</v>
      </c>
      <c r="D811" s="1">
        <v>42372</v>
      </c>
      <c r="E811" s="2">
        <v>2219762000</v>
      </c>
      <c r="F811" s="2">
        <v>670472000</v>
      </c>
      <c r="G811" s="2">
        <f>SUM(E811-F811)</f>
        <v>1549290000</v>
      </c>
      <c r="H811" s="23">
        <f>1-(F811/E811)</f>
        <v>0.69795320399213967</v>
      </c>
      <c r="I811" s="2">
        <v>522046000</v>
      </c>
      <c r="J811" s="2">
        <v>401527000</v>
      </c>
      <c r="K811" t="s">
        <v>12</v>
      </c>
      <c r="L811" s="2">
        <f>SUM(I811:K811)</f>
        <v>923573000</v>
      </c>
      <c r="M811" s="2">
        <f>G811-L811</f>
        <v>625717000</v>
      </c>
      <c r="N811" s="22">
        <f>M811/E811</f>
        <v>0.28188472457858094</v>
      </c>
      <c r="O811" t="s">
        <v>25</v>
      </c>
      <c r="P811" t="s">
        <v>318</v>
      </c>
    </row>
    <row r="812" spans="1:16" x14ac:dyDescent="0.2">
      <c r="A812">
        <v>838</v>
      </c>
      <c r="B812" t="s">
        <v>317</v>
      </c>
      <c r="C812" t="s">
        <v>17</v>
      </c>
      <c r="D812" s="1">
        <v>42736</v>
      </c>
      <c r="E812" s="2">
        <v>2398373000</v>
      </c>
      <c r="F812" s="2">
        <v>731925000</v>
      </c>
      <c r="G812" s="2">
        <f>SUM(E812-F812)</f>
        <v>1666448000</v>
      </c>
      <c r="H812" s="23">
        <f>1-(F812/E812)</f>
        <v>0.69482436635168932</v>
      </c>
      <c r="I812" s="2">
        <v>584491000</v>
      </c>
      <c r="J812" s="2">
        <v>504415000</v>
      </c>
      <c r="K812" t="s">
        <v>12</v>
      </c>
      <c r="L812" s="2">
        <f>SUM(I812:K812)</f>
        <v>1088906000</v>
      </c>
      <c r="M812" s="2">
        <f>G812-L812</f>
        <v>577542000</v>
      </c>
      <c r="N812" s="22">
        <f>M812/E812</f>
        <v>0.24080574622879761</v>
      </c>
      <c r="O812" t="s">
        <v>25</v>
      </c>
      <c r="P812" t="s">
        <v>318</v>
      </c>
    </row>
    <row r="813" spans="1:16" x14ac:dyDescent="0.2">
      <c r="A813">
        <v>839</v>
      </c>
      <c r="B813" t="s">
        <v>319</v>
      </c>
      <c r="C813" t="s">
        <v>11</v>
      </c>
      <c r="D813" s="1">
        <v>41636</v>
      </c>
      <c r="E813" s="2">
        <v>52708000000</v>
      </c>
      <c r="F813" s="2">
        <v>21187000000</v>
      </c>
      <c r="G813" s="2">
        <f>SUM(E813-F813)</f>
        <v>31521000000</v>
      </c>
      <c r="H813" s="23">
        <f>1-(F813/E813)</f>
        <v>0.5980306594824315</v>
      </c>
      <c r="I813" s="2">
        <v>8088000000</v>
      </c>
      <c r="J813" s="2">
        <v>10611000000</v>
      </c>
      <c r="K813" s="2">
        <v>291000000</v>
      </c>
      <c r="L813" s="2">
        <f>SUM(I813:K813)</f>
        <v>18990000000</v>
      </c>
      <c r="M813" s="2">
        <f>G813-L813</f>
        <v>12531000000</v>
      </c>
      <c r="N813" s="22">
        <f>M813/E813</f>
        <v>0.23774379600819609</v>
      </c>
      <c r="O813" t="s">
        <v>22</v>
      </c>
      <c r="P813" t="s">
        <v>34</v>
      </c>
    </row>
    <row r="814" spans="1:16" x14ac:dyDescent="0.2">
      <c r="A814">
        <v>840</v>
      </c>
      <c r="B814" t="s">
        <v>319</v>
      </c>
      <c r="C814" t="s">
        <v>15</v>
      </c>
      <c r="D814" s="1">
        <v>42000</v>
      </c>
      <c r="E814" s="2">
        <v>55870000000</v>
      </c>
      <c r="F814" s="2">
        <v>20261000000</v>
      </c>
      <c r="G814" s="2">
        <f>SUM(E814-F814)</f>
        <v>35609000000</v>
      </c>
      <c r="H814" s="23">
        <f>1-(F814/E814)</f>
        <v>0.6373545731161625</v>
      </c>
      <c r="I814" s="2">
        <v>8136000000</v>
      </c>
      <c r="J814" s="2">
        <v>11537000000</v>
      </c>
      <c r="K814" s="2">
        <v>294000000</v>
      </c>
      <c r="L814" s="2">
        <f>SUM(I814:K814)</f>
        <v>19967000000</v>
      </c>
      <c r="M814" s="2">
        <f>G814-L814</f>
        <v>15642000000</v>
      </c>
      <c r="N814" s="22">
        <f>M814/E814</f>
        <v>0.27997136209056739</v>
      </c>
      <c r="O814" t="s">
        <v>22</v>
      </c>
      <c r="P814" t="s">
        <v>34</v>
      </c>
    </row>
    <row r="815" spans="1:16" x14ac:dyDescent="0.2">
      <c r="A815">
        <v>841</v>
      </c>
      <c r="B815" t="s">
        <v>319</v>
      </c>
      <c r="C815" t="s">
        <v>16</v>
      </c>
      <c r="D815" s="1">
        <v>42364</v>
      </c>
      <c r="E815" s="2">
        <v>55355000000</v>
      </c>
      <c r="F815" s="2">
        <v>20676000000</v>
      </c>
      <c r="G815" s="2">
        <f>SUM(E815-F815)</f>
        <v>34679000000</v>
      </c>
      <c r="H815" s="23">
        <f>1-(F815/E815)</f>
        <v>0.62648360581699936</v>
      </c>
      <c r="I815" s="2">
        <v>7930000000</v>
      </c>
      <c r="J815" s="2">
        <v>12128000000</v>
      </c>
      <c r="K815" s="2">
        <v>265000000</v>
      </c>
      <c r="L815" s="2">
        <f>SUM(I815:K815)</f>
        <v>20323000000</v>
      </c>
      <c r="M815" s="2">
        <f>G815-L815</f>
        <v>14356000000</v>
      </c>
      <c r="N815" s="22">
        <f>M815/E815</f>
        <v>0.2593442326799747</v>
      </c>
      <c r="O815" t="s">
        <v>22</v>
      </c>
      <c r="P815" t="s">
        <v>34</v>
      </c>
    </row>
    <row r="816" spans="1:16" x14ac:dyDescent="0.2">
      <c r="A816">
        <v>842</v>
      </c>
      <c r="B816" t="s">
        <v>319</v>
      </c>
      <c r="C816" t="s">
        <v>17</v>
      </c>
      <c r="D816" s="1">
        <v>42735</v>
      </c>
      <c r="E816" s="2">
        <v>59387000000</v>
      </c>
      <c r="F816" s="2">
        <v>23196000000</v>
      </c>
      <c r="G816" s="2">
        <f>SUM(E816-F816)</f>
        <v>36191000000</v>
      </c>
      <c r="H816" s="23">
        <f>1-(F816/E816)</f>
        <v>0.60940946671830543</v>
      </c>
      <c r="I816" s="2">
        <v>8397000000</v>
      </c>
      <c r="J816" s="2">
        <v>12740000000</v>
      </c>
      <c r="K816" s="2">
        <v>294000000</v>
      </c>
      <c r="L816" s="2">
        <f>SUM(I816:K816)</f>
        <v>21431000000</v>
      </c>
      <c r="M816" s="2">
        <f>G816-L816</f>
        <v>14760000000</v>
      </c>
      <c r="N816" s="22">
        <f>M816/E816</f>
        <v>0.24853924259518076</v>
      </c>
      <c r="O816" t="s">
        <v>22</v>
      </c>
      <c r="P816" t="s">
        <v>34</v>
      </c>
    </row>
    <row r="817" spans="1:16" x14ac:dyDescent="0.2">
      <c r="A817">
        <v>843</v>
      </c>
      <c r="B817" t="s">
        <v>320</v>
      </c>
      <c r="C817" t="s">
        <v>11</v>
      </c>
      <c r="D817" s="1">
        <v>41486</v>
      </c>
      <c r="E817" s="2">
        <v>3946000000</v>
      </c>
      <c r="F817" s="2">
        <v>527000000</v>
      </c>
      <c r="G817" s="2">
        <f>SUM(E817-F817)</f>
        <v>3419000000</v>
      </c>
      <c r="H817" s="23">
        <f>1-(F817/E817)</f>
        <v>0.86644703497212361</v>
      </c>
      <c r="I817" s="2">
        <v>1534000000</v>
      </c>
      <c r="J817" s="2">
        <v>647000000</v>
      </c>
      <c r="K817" s="2">
        <v>30000000</v>
      </c>
      <c r="L817" s="2">
        <f>SUM(I817:K817)</f>
        <v>2211000000</v>
      </c>
      <c r="M817" s="2">
        <f>G817-L817</f>
        <v>1208000000</v>
      </c>
      <c r="N817" s="22">
        <f>M817/E817</f>
        <v>0.30613279270146987</v>
      </c>
      <c r="O817" t="s">
        <v>22</v>
      </c>
      <c r="P817" t="s">
        <v>57</v>
      </c>
    </row>
    <row r="818" spans="1:16" x14ac:dyDescent="0.2">
      <c r="A818">
        <v>844</v>
      </c>
      <c r="B818" t="s">
        <v>320</v>
      </c>
      <c r="C818" t="s">
        <v>15</v>
      </c>
      <c r="D818" s="1">
        <v>41851</v>
      </c>
      <c r="E818" s="2">
        <v>4243000000</v>
      </c>
      <c r="F818" s="2">
        <v>603000000</v>
      </c>
      <c r="G818" s="2">
        <f>SUM(E818-F818)</f>
        <v>3640000000</v>
      </c>
      <c r="H818" s="23">
        <f>1-(F818/E818)</f>
        <v>0.8578835729436719</v>
      </c>
      <c r="I818" s="2">
        <v>1601000000</v>
      </c>
      <c r="J818" s="2">
        <v>714000000</v>
      </c>
      <c r="K818" s="2">
        <v>25000000</v>
      </c>
      <c r="L818" s="2">
        <f>SUM(I818:K818)</f>
        <v>2340000000</v>
      </c>
      <c r="M818" s="2">
        <f>G818-L818</f>
        <v>1300000000</v>
      </c>
      <c r="N818" s="22">
        <f>M818/E818</f>
        <v>0.30638699033702571</v>
      </c>
      <c r="O818" t="s">
        <v>22</v>
      </c>
      <c r="P818" t="s">
        <v>57</v>
      </c>
    </row>
    <row r="819" spans="1:16" x14ac:dyDescent="0.2">
      <c r="A819">
        <v>845</v>
      </c>
      <c r="B819" t="s">
        <v>320</v>
      </c>
      <c r="C819" t="s">
        <v>16</v>
      </c>
      <c r="D819" s="1">
        <v>42216</v>
      </c>
      <c r="E819" s="2">
        <v>4192000000</v>
      </c>
      <c r="F819" s="2">
        <v>695000000</v>
      </c>
      <c r="G819" s="2">
        <f>SUM(E819-F819)</f>
        <v>3497000000</v>
      </c>
      <c r="H819" s="23">
        <f>1-(F819/E819)</f>
        <v>0.83420801526717558</v>
      </c>
      <c r="I819" s="2">
        <v>1771000000</v>
      </c>
      <c r="J819" s="2">
        <v>798000000</v>
      </c>
      <c r="K819" s="2">
        <v>42000000</v>
      </c>
      <c r="L819" s="2">
        <f>SUM(I819:K819)</f>
        <v>2611000000</v>
      </c>
      <c r="M819" s="2">
        <f>G819-L819</f>
        <v>886000000</v>
      </c>
      <c r="N819" s="22">
        <f>M819/E819</f>
        <v>0.21135496183206107</v>
      </c>
      <c r="O819" t="s">
        <v>22</v>
      </c>
      <c r="P819" t="s">
        <v>57</v>
      </c>
    </row>
    <row r="820" spans="1:16" x14ac:dyDescent="0.2">
      <c r="A820">
        <v>846</v>
      </c>
      <c r="B820" t="s">
        <v>320</v>
      </c>
      <c r="C820" t="s">
        <v>17</v>
      </c>
      <c r="D820" s="1">
        <v>42582</v>
      </c>
      <c r="E820" s="2">
        <v>4694000000</v>
      </c>
      <c r="F820" s="2">
        <v>730000000</v>
      </c>
      <c r="G820" s="2">
        <f>SUM(E820-F820)</f>
        <v>3964000000</v>
      </c>
      <c r="H820" s="23">
        <f>1-(F820/E820)</f>
        <v>0.84448231785257777</v>
      </c>
      <c r="I820" s="2">
        <v>1807000000</v>
      </c>
      <c r="J820" s="2">
        <v>881000000</v>
      </c>
      <c r="K820" s="2">
        <v>34000000</v>
      </c>
      <c r="L820" s="2">
        <f>SUM(I820:K820)</f>
        <v>2722000000</v>
      </c>
      <c r="M820" s="2">
        <f>G820-L820</f>
        <v>1242000000</v>
      </c>
      <c r="N820" s="22">
        <f>M820/E820</f>
        <v>0.26459309757136773</v>
      </c>
      <c r="O820" t="s">
        <v>22</v>
      </c>
      <c r="P820" t="s">
        <v>57</v>
      </c>
    </row>
    <row r="821" spans="1:16" x14ac:dyDescent="0.2">
      <c r="A821">
        <v>847</v>
      </c>
      <c r="B821" t="s">
        <v>321</v>
      </c>
      <c r="C821" t="s">
        <v>11</v>
      </c>
      <c r="D821" s="1">
        <v>41274</v>
      </c>
      <c r="E821" s="2">
        <v>21852000000</v>
      </c>
      <c r="F821" s="2">
        <v>15287000000</v>
      </c>
      <c r="G821" s="2">
        <f>SUM(E821-F821)</f>
        <v>6565000000</v>
      </c>
      <c r="H821" s="23">
        <f>1-(F821/E821)</f>
        <v>0.30043016657514188</v>
      </c>
      <c r="I821" s="2">
        <v>3303000000</v>
      </c>
      <c r="J821" t="s">
        <v>12</v>
      </c>
      <c r="K821" s="2">
        <v>1473000000</v>
      </c>
      <c r="L821" s="2">
        <f>SUM(I821:K821)</f>
        <v>4776000000</v>
      </c>
      <c r="M821" s="2">
        <f>G821-L821</f>
        <v>1789000000</v>
      </c>
      <c r="N821" s="22">
        <f>M821/E821</f>
        <v>8.1868936481786558E-2</v>
      </c>
      <c r="O821" t="s">
        <v>59</v>
      </c>
      <c r="P821" t="s">
        <v>96</v>
      </c>
    </row>
    <row r="822" spans="1:16" x14ac:dyDescent="0.2">
      <c r="A822">
        <v>848</v>
      </c>
      <c r="B822" t="s">
        <v>321</v>
      </c>
      <c r="C822" t="s">
        <v>15</v>
      </c>
      <c r="D822" s="1">
        <v>41639</v>
      </c>
      <c r="E822" s="2">
        <v>23483000000</v>
      </c>
      <c r="F822" s="2">
        <v>16282000000</v>
      </c>
      <c r="G822" s="2">
        <f>SUM(E822-F822)</f>
        <v>7201000000</v>
      </c>
      <c r="H822" s="23">
        <f>1-(F822/E822)</f>
        <v>0.30664736192138997</v>
      </c>
      <c r="I822" s="2">
        <v>3557000000</v>
      </c>
      <c r="J822" t="s">
        <v>12</v>
      </c>
      <c r="K822" s="2">
        <v>1531000000</v>
      </c>
      <c r="L822" s="2">
        <f>SUM(I822:K822)</f>
        <v>5088000000</v>
      </c>
      <c r="M822" s="2">
        <f>G822-L822</f>
        <v>2113000000</v>
      </c>
      <c r="N822" s="22">
        <f>M822/E822</f>
        <v>8.9979985521441042E-2</v>
      </c>
      <c r="O822" t="s">
        <v>59</v>
      </c>
      <c r="P822" t="s">
        <v>96</v>
      </c>
    </row>
    <row r="823" spans="1:16" x14ac:dyDescent="0.2">
      <c r="A823">
        <v>849</v>
      </c>
      <c r="B823" t="s">
        <v>321</v>
      </c>
      <c r="C823" t="s">
        <v>16</v>
      </c>
      <c r="D823" s="1">
        <v>42004</v>
      </c>
      <c r="E823" s="2">
        <v>23617000000</v>
      </c>
      <c r="F823" s="2">
        <v>16254000000</v>
      </c>
      <c r="G823" s="2">
        <f>SUM(E823-F823)</f>
        <v>7363000000</v>
      </c>
      <c r="H823" s="23">
        <f>1-(F823/E823)</f>
        <v>0.31176694753779055</v>
      </c>
      <c r="I823" s="2">
        <v>3494000000</v>
      </c>
      <c r="J823" t="s">
        <v>12</v>
      </c>
      <c r="K823" s="2">
        <v>1406000000</v>
      </c>
      <c r="L823" s="2">
        <f>SUM(I823:K823)</f>
        <v>4900000000</v>
      </c>
      <c r="M823" s="2">
        <f>G823-L823</f>
        <v>2463000000</v>
      </c>
      <c r="N823" s="22">
        <f>M823/E823</f>
        <v>0.10428928314349832</v>
      </c>
      <c r="O823" t="s">
        <v>59</v>
      </c>
      <c r="P823" t="s">
        <v>96</v>
      </c>
    </row>
    <row r="824" spans="1:16" x14ac:dyDescent="0.2">
      <c r="A824">
        <v>850</v>
      </c>
      <c r="B824" t="s">
        <v>321</v>
      </c>
      <c r="C824" t="s">
        <v>17</v>
      </c>
      <c r="D824" s="1">
        <v>42369</v>
      </c>
      <c r="E824" s="2">
        <v>22365000000</v>
      </c>
      <c r="F824" s="2">
        <v>15468000000</v>
      </c>
      <c r="G824" s="2">
        <f>SUM(E824-F824)</f>
        <v>6897000000</v>
      </c>
      <c r="H824" s="23">
        <f>1-(F824/E824)</f>
        <v>0.30838363514419853</v>
      </c>
      <c r="I824" s="2">
        <v>3219000000</v>
      </c>
      <c r="J824" t="s">
        <v>12</v>
      </c>
      <c r="K824" s="2">
        <v>1294000000</v>
      </c>
      <c r="L824" s="2">
        <f>SUM(I824:K824)</f>
        <v>4513000000</v>
      </c>
      <c r="M824" s="2">
        <f>G824-L824</f>
        <v>2384000000</v>
      </c>
      <c r="N824" s="22">
        <f>M824/E824</f>
        <v>0.10659512631343618</v>
      </c>
      <c r="O824" t="s">
        <v>59</v>
      </c>
      <c r="P824" t="s">
        <v>96</v>
      </c>
    </row>
    <row r="825" spans="1:16" x14ac:dyDescent="0.2">
      <c r="A825">
        <v>851</v>
      </c>
      <c r="B825" t="s">
        <v>322</v>
      </c>
      <c r="C825" t="s">
        <v>11</v>
      </c>
      <c r="D825" s="1">
        <v>41274</v>
      </c>
      <c r="E825" s="2">
        <v>6956200000</v>
      </c>
      <c r="F825" s="25">
        <v>0</v>
      </c>
      <c r="G825" s="2">
        <f>SUM(E825-F825)</f>
        <v>6956200000</v>
      </c>
      <c r="H825" s="23">
        <f>1-(F825/E825)</f>
        <v>1</v>
      </c>
      <c r="I825" s="2">
        <v>6279100000</v>
      </c>
      <c r="J825" s="25">
        <v>0</v>
      </c>
      <c r="K825" s="25">
        <v>0</v>
      </c>
      <c r="L825" s="2">
        <f>SUM(I825:K825)</f>
        <v>6279100000</v>
      </c>
      <c r="M825" s="2">
        <f>G825-L825</f>
        <v>677100000</v>
      </c>
      <c r="N825" s="22">
        <f>M825/E825</f>
        <v>9.7337626865242513E-2</v>
      </c>
      <c r="O825" t="s">
        <v>19</v>
      </c>
      <c r="P825" t="s">
        <v>323</v>
      </c>
    </row>
    <row r="826" spans="1:16" x14ac:dyDescent="0.2">
      <c r="A826">
        <v>852</v>
      </c>
      <c r="B826" t="s">
        <v>322</v>
      </c>
      <c r="C826" t="s">
        <v>15</v>
      </c>
      <c r="D826" s="1">
        <v>41639</v>
      </c>
      <c r="E826" s="2">
        <v>7122300000</v>
      </c>
      <c r="F826" s="25">
        <v>0</v>
      </c>
      <c r="G826" s="2">
        <f>SUM(E826-F826)</f>
        <v>7122300000</v>
      </c>
      <c r="H826" s="23">
        <f>1-(F826/E826)</f>
        <v>1</v>
      </c>
      <c r="I826" s="2">
        <v>6463400000</v>
      </c>
      <c r="J826" s="25">
        <v>0</v>
      </c>
      <c r="K826" s="25">
        <v>0</v>
      </c>
      <c r="L826" s="2">
        <f>SUM(I826:K826)</f>
        <v>6463400000</v>
      </c>
      <c r="M826" s="2">
        <f>G826-L826</f>
        <v>658900000</v>
      </c>
      <c r="N826" s="22">
        <f>M826/E826</f>
        <v>9.2512250256237452E-2</v>
      </c>
      <c r="O826" t="s">
        <v>19</v>
      </c>
      <c r="P826" t="s">
        <v>323</v>
      </c>
    </row>
    <row r="827" spans="1:16" x14ac:dyDescent="0.2">
      <c r="A827">
        <v>853</v>
      </c>
      <c r="B827" t="s">
        <v>322</v>
      </c>
      <c r="C827" t="s">
        <v>16</v>
      </c>
      <c r="D827" s="1">
        <v>42004</v>
      </c>
      <c r="E827" s="2">
        <v>7537100000</v>
      </c>
      <c r="F827" s="25">
        <v>0</v>
      </c>
      <c r="G827" s="2">
        <f>SUM(E827-F827)</f>
        <v>7537100000</v>
      </c>
      <c r="H827" s="23">
        <f>1-(F827/E827)</f>
        <v>1</v>
      </c>
      <c r="I827" s="2">
        <v>6748500000</v>
      </c>
      <c r="J827" s="25">
        <v>0</v>
      </c>
      <c r="K827" s="25">
        <v>0</v>
      </c>
      <c r="L827" s="2">
        <f>SUM(I827:K827)</f>
        <v>6748500000</v>
      </c>
      <c r="M827" s="2">
        <f>G827-L827</f>
        <v>788600000</v>
      </c>
      <c r="N827" s="22">
        <f>M827/E827</f>
        <v>0.10462910137851428</v>
      </c>
      <c r="O827" t="s">
        <v>19</v>
      </c>
      <c r="P827" t="s">
        <v>323</v>
      </c>
    </row>
    <row r="828" spans="1:16" x14ac:dyDescent="0.2">
      <c r="A828">
        <v>854</v>
      </c>
      <c r="B828" t="s">
        <v>322</v>
      </c>
      <c r="C828" t="s">
        <v>17</v>
      </c>
      <c r="D828" s="1">
        <v>42369</v>
      </c>
      <c r="E828" s="2">
        <v>7613800000</v>
      </c>
      <c r="F828" s="25">
        <v>0</v>
      </c>
      <c r="G828" s="2">
        <f>SUM(E828-F828)</f>
        <v>7613800000</v>
      </c>
      <c r="H828" s="23">
        <f>1-(F828/E828)</f>
        <v>1</v>
      </c>
      <c r="I828" s="2">
        <v>6742700000</v>
      </c>
      <c r="J828" s="25">
        <v>0</v>
      </c>
      <c r="K828" s="25">
        <v>0</v>
      </c>
      <c r="L828" s="2">
        <f>SUM(I828:K828)</f>
        <v>6742700000</v>
      </c>
      <c r="M828" s="2">
        <f>G828-L828</f>
        <v>871100000</v>
      </c>
      <c r="N828" s="22">
        <f>M828/E828</f>
        <v>0.11441067535264914</v>
      </c>
      <c r="O828" t="s">
        <v>19</v>
      </c>
      <c r="P828" t="s">
        <v>323</v>
      </c>
    </row>
    <row r="829" spans="1:16" x14ac:dyDescent="0.2">
      <c r="A829">
        <v>855</v>
      </c>
      <c r="B829" t="s">
        <v>324</v>
      </c>
      <c r="C829" t="s">
        <v>11</v>
      </c>
      <c r="D829" s="1">
        <v>41274</v>
      </c>
      <c r="E829" s="2">
        <v>3003955000</v>
      </c>
      <c r="F829" s="2">
        <v>1277113000</v>
      </c>
      <c r="G829" s="2">
        <f>SUM(E829-F829)</f>
        <v>1726842000</v>
      </c>
      <c r="H829" s="23">
        <f>1-(F829/E829)</f>
        <v>0.57485614797824869</v>
      </c>
      <c r="I829" s="2">
        <v>850371000</v>
      </c>
      <c r="J829" t="s">
        <v>12</v>
      </c>
      <c r="K829" s="2">
        <v>316344000</v>
      </c>
      <c r="L829" s="2">
        <f>SUM(I829:K829)</f>
        <v>1166715000</v>
      </c>
      <c r="M829" s="2">
        <f>G829-L829</f>
        <v>560127000</v>
      </c>
      <c r="N829" s="22">
        <f>M829/E829</f>
        <v>0.18646317937519039</v>
      </c>
      <c r="O829" t="s">
        <v>52</v>
      </c>
      <c r="P829" t="s">
        <v>53</v>
      </c>
    </row>
    <row r="830" spans="1:16" x14ac:dyDescent="0.2">
      <c r="A830">
        <v>856</v>
      </c>
      <c r="B830" t="s">
        <v>324</v>
      </c>
      <c r="C830" t="s">
        <v>15</v>
      </c>
      <c r="D830" s="1">
        <v>41639</v>
      </c>
      <c r="E830" s="2">
        <v>3024623000</v>
      </c>
      <c r="F830" s="2">
        <v>1288878000</v>
      </c>
      <c r="G830" s="2">
        <f>SUM(E830-F830)</f>
        <v>1735745000</v>
      </c>
      <c r="H830" s="23">
        <f>1-(F830/E830)</f>
        <v>0.57387152051677182</v>
      </c>
      <c r="I830" s="2">
        <v>924031000</v>
      </c>
      <c r="J830" t="s">
        <v>12</v>
      </c>
      <c r="K830" s="2">
        <v>322037000</v>
      </c>
      <c r="L830" s="2">
        <f>SUM(I830:K830)</f>
        <v>1246068000</v>
      </c>
      <c r="M830" s="2">
        <f>G830-L830</f>
        <v>489677000</v>
      </c>
      <c r="N830" s="22">
        <f>M830/E830</f>
        <v>0.16189687111418513</v>
      </c>
      <c r="O830" t="s">
        <v>52</v>
      </c>
      <c r="P830" t="s">
        <v>53</v>
      </c>
    </row>
    <row r="831" spans="1:16" x14ac:dyDescent="0.2">
      <c r="A831">
        <v>857</v>
      </c>
      <c r="B831" t="s">
        <v>324</v>
      </c>
      <c r="C831" t="s">
        <v>16</v>
      </c>
      <c r="D831" s="1">
        <v>42004</v>
      </c>
      <c r="E831" s="2">
        <v>3117693000</v>
      </c>
      <c r="F831" s="2">
        <v>1344636000</v>
      </c>
      <c r="G831" s="2">
        <f>SUM(E831-F831)</f>
        <v>1773057000</v>
      </c>
      <c r="H831" s="23">
        <f>1-(F831/E831)</f>
        <v>0.56870801583093655</v>
      </c>
      <c r="I831" s="2">
        <v>869572000</v>
      </c>
      <c r="J831" t="s">
        <v>12</v>
      </c>
      <c r="K831" s="2">
        <v>353143000</v>
      </c>
      <c r="L831" s="2">
        <f>SUM(I831:K831)</f>
        <v>1222715000</v>
      </c>
      <c r="M831" s="2">
        <f>G831-L831</f>
        <v>550342000</v>
      </c>
      <c r="N831" s="22">
        <f>M831/E831</f>
        <v>0.1765221912484648</v>
      </c>
      <c r="O831" t="s">
        <v>52</v>
      </c>
      <c r="P831" t="s">
        <v>53</v>
      </c>
    </row>
    <row r="832" spans="1:16" x14ac:dyDescent="0.2">
      <c r="A832">
        <v>858</v>
      </c>
      <c r="B832" t="s">
        <v>324</v>
      </c>
      <c r="C832" t="s">
        <v>17</v>
      </c>
      <c r="D832" s="1">
        <v>42369</v>
      </c>
      <c r="E832" s="2">
        <v>3007976000</v>
      </c>
      <c r="F832" s="2">
        <v>1290025000</v>
      </c>
      <c r="G832" s="2">
        <f>SUM(E832-F832)</f>
        <v>1717951000</v>
      </c>
      <c r="H832" s="23">
        <f>1-(F832/E832)</f>
        <v>0.57113188403098958</v>
      </c>
      <c r="I832" s="2">
        <v>844960000</v>
      </c>
      <c r="J832" t="s">
        <v>12</v>
      </c>
      <c r="K832" s="2">
        <v>345464000</v>
      </c>
      <c r="L832" s="2">
        <f>SUM(I832:K832)</f>
        <v>1190424000</v>
      </c>
      <c r="M832" s="2">
        <f>G832-L832</f>
        <v>527527000</v>
      </c>
      <c r="N832" s="22">
        <f>M832/E832</f>
        <v>0.17537606683032045</v>
      </c>
      <c r="O832" t="s">
        <v>52</v>
      </c>
      <c r="P832" t="s">
        <v>53</v>
      </c>
    </row>
    <row r="833" spans="1:16" x14ac:dyDescent="0.2">
      <c r="A833">
        <v>859</v>
      </c>
      <c r="B833" t="s">
        <v>325</v>
      </c>
      <c r="C833" t="s">
        <v>11</v>
      </c>
      <c r="D833" s="1">
        <v>41639</v>
      </c>
      <c r="E833" s="2">
        <v>2265100000</v>
      </c>
      <c r="F833" s="2">
        <v>670900000</v>
      </c>
      <c r="G833" s="2">
        <f>SUM(E833-F833)</f>
        <v>1594200000</v>
      </c>
      <c r="H833" s="23">
        <f>1-(F833/E833)</f>
        <v>0.7038099863140701</v>
      </c>
      <c r="I833" s="2">
        <v>574000000</v>
      </c>
      <c r="J833" s="2">
        <v>167700000</v>
      </c>
      <c r="K833" t="s">
        <v>12</v>
      </c>
      <c r="L833" s="2">
        <f>SUM(I833:K833)</f>
        <v>741700000</v>
      </c>
      <c r="M833" s="2">
        <f>G833-L833</f>
        <v>852500000</v>
      </c>
      <c r="N833" s="22">
        <f>M833/E833</f>
        <v>0.37636307447794798</v>
      </c>
      <c r="O833" t="s">
        <v>25</v>
      </c>
      <c r="P833" t="s">
        <v>30</v>
      </c>
    </row>
    <row r="834" spans="1:16" x14ac:dyDescent="0.2">
      <c r="A834">
        <v>860</v>
      </c>
      <c r="B834" t="s">
        <v>325</v>
      </c>
      <c r="C834" t="s">
        <v>15</v>
      </c>
      <c r="D834" s="1">
        <v>42004</v>
      </c>
      <c r="E834" s="2">
        <v>2131700000</v>
      </c>
      <c r="F834" s="2">
        <v>717900000</v>
      </c>
      <c r="G834" s="2">
        <f>SUM(E834-F834)</f>
        <v>1413800000</v>
      </c>
      <c r="H834" s="23">
        <f>1-(F834/E834)</f>
        <v>0.66322653281418587</v>
      </c>
      <c r="I834" s="2">
        <v>691000000</v>
      </c>
      <c r="J834" s="2">
        <v>178000000</v>
      </c>
      <c r="K834" t="s">
        <v>12</v>
      </c>
      <c r="L834" s="2">
        <f>SUM(I834:K834)</f>
        <v>869000000</v>
      </c>
      <c r="M834" s="2">
        <f>G834-L834</f>
        <v>544800000</v>
      </c>
      <c r="N834" s="22">
        <f>M834/E834</f>
        <v>0.25557067129521038</v>
      </c>
      <c r="O834" t="s">
        <v>25</v>
      </c>
      <c r="P834" t="s">
        <v>30</v>
      </c>
    </row>
    <row r="835" spans="1:16" x14ac:dyDescent="0.2">
      <c r="A835">
        <v>861</v>
      </c>
      <c r="B835" t="s">
        <v>325</v>
      </c>
      <c r="C835" t="s">
        <v>16</v>
      </c>
      <c r="D835" s="1">
        <v>42369</v>
      </c>
      <c r="E835" s="2">
        <v>2384400000</v>
      </c>
      <c r="F835" s="2">
        <v>806500000</v>
      </c>
      <c r="G835" s="2">
        <f>SUM(E835-F835)</f>
        <v>1577900000</v>
      </c>
      <c r="H835" s="23">
        <f>1-(F835/E835)</f>
        <v>0.66175977185036072</v>
      </c>
      <c r="I835" s="2">
        <v>640500000</v>
      </c>
      <c r="J835" s="2">
        <v>197400000</v>
      </c>
      <c r="K835" t="s">
        <v>12</v>
      </c>
      <c r="L835" s="2">
        <f>SUM(I835:K835)</f>
        <v>837900000</v>
      </c>
      <c r="M835" s="2">
        <f>G835-L835</f>
        <v>740000000</v>
      </c>
      <c r="N835" s="22">
        <f>M835/E835</f>
        <v>0.31035061231337024</v>
      </c>
      <c r="O835" t="s">
        <v>25</v>
      </c>
      <c r="P835" t="s">
        <v>30</v>
      </c>
    </row>
    <row r="836" spans="1:16" x14ac:dyDescent="0.2">
      <c r="A836">
        <v>862</v>
      </c>
      <c r="B836" t="s">
        <v>325</v>
      </c>
      <c r="C836" t="s">
        <v>17</v>
      </c>
      <c r="D836" s="1">
        <v>42735</v>
      </c>
      <c r="E836" s="2">
        <v>2704400000</v>
      </c>
      <c r="F836" s="2">
        <v>814300000</v>
      </c>
      <c r="G836" s="2">
        <f>SUM(E836-F836)</f>
        <v>1890100000</v>
      </c>
      <c r="H836" s="23">
        <f>1-(F836/E836)</f>
        <v>0.69889809199822506</v>
      </c>
      <c r="I836" s="2">
        <v>705300000</v>
      </c>
      <c r="J836" s="2">
        <v>239600000</v>
      </c>
      <c r="K836" t="s">
        <v>12</v>
      </c>
      <c r="L836" s="2">
        <f>SUM(I836:K836)</f>
        <v>944900000</v>
      </c>
      <c r="M836" s="2">
        <f>G836-L836</f>
        <v>945200000</v>
      </c>
      <c r="N836" s="22">
        <f>M836/E836</f>
        <v>0.34950451116698711</v>
      </c>
      <c r="O836" t="s">
        <v>25</v>
      </c>
      <c r="P836" t="s">
        <v>30</v>
      </c>
    </row>
    <row r="837" spans="1:16" x14ac:dyDescent="0.2">
      <c r="A837">
        <v>863</v>
      </c>
      <c r="B837" t="s">
        <v>326</v>
      </c>
      <c r="C837" t="s">
        <v>11</v>
      </c>
      <c r="D837" s="1">
        <v>41639</v>
      </c>
      <c r="E837" s="2">
        <v>14135000000</v>
      </c>
      <c r="F837" s="2">
        <v>8554000000</v>
      </c>
      <c r="G837" s="2">
        <f>SUM(E837-F837)</f>
        <v>5581000000</v>
      </c>
      <c r="H837" s="23">
        <f>1-(F837/E837)</f>
        <v>0.39483551467987266</v>
      </c>
      <c r="I837" s="2">
        <v>2815000000</v>
      </c>
      <c r="J837" t="s">
        <v>12</v>
      </c>
      <c r="K837" s="2">
        <v>250000000</v>
      </c>
      <c r="L837" s="2">
        <f>SUM(I837:K837)</f>
        <v>3065000000</v>
      </c>
      <c r="M837" s="2">
        <f>G837-L837</f>
        <v>2516000000</v>
      </c>
      <c r="N837" s="22">
        <f>M837/E837</f>
        <v>0.17799787760877256</v>
      </c>
      <c r="O837" t="s">
        <v>13</v>
      </c>
      <c r="P837" t="s">
        <v>157</v>
      </c>
    </row>
    <row r="838" spans="1:16" x14ac:dyDescent="0.2">
      <c r="A838">
        <v>864</v>
      </c>
      <c r="B838" t="s">
        <v>326</v>
      </c>
      <c r="C838" t="s">
        <v>15</v>
      </c>
      <c r="D838" s="1">
        <v>42004</v>
      </c>
      <c r="E838" s="2">
        <v>14484000000</v>
      </c>
      <c r="F838" s="2">
        <v>8673000000</v>
      </c>
      <c r="G838" s="2">
        <f>SUM(E838-F838)</f>
        <v>5811000000</v>
      </c>
      <c r="H838" s="23">
        <f>1-(F838/E838)</f>
        <v>0.40120132560066279</v>
      </c>
      <c r="I838" s="2">
        <v>2678000000</v>
      </c>
      <c r="J838" t="s">
        <v>12</v>
      </c>
      <c r="K838" s="2">
        <v>245000000</v>
      </c>
      <c r="L838" s="2">
        <f>SUM(I838:K838)</f>
        <v>2923000000</v>
      </c>
      <c r="M838" s="2">
        <f>G838-L838</f>
        <v>2888000000</v>
      </c>
      <c r="N838" s="22">
        <f>M838/E838</f>
        <v>0.19939243302954984</v>
      </c>
      <c r="O838" t="s">
        <v>13</v>
      </c>
      <c r="P838" t="s">
        <v>157</v>
      </c>
    </row>
    <row r="839" spans="1:16" x14ac:dyDescent="0.2">
      <c r="A839">
        <v>865</v>
      </c>
      <c r="B839" t="s">
        <v>326</v>
      </c>
      <c r="C839" t="s">
        <v>16</v>
      </c>
      <c r="D839" s="1">
        <v>42369</v>
      </c>
      <c r="E839" s="2">
        <v>13405000000</v>
      </c>
      <c r="F839" s="2">
        <v>7888000000</v>
      </c>
      <c r="G839" s="2">
        <f>SUM(E839-F839)</f>
        <v>5517000000</v>
      </c>
      <c r="H839" s="23">
        <f>1-(F839/E839)</f>
        <v>0.41156284968295409</v>
      </c>
      <c r="I839" s="2">
        <v>2417000000</v>
      </c>
      <c r="J839" t="s">
        <v>12</v>
      </c>
      <c r="K839" s="2">
        <v>233000000</v>
      </c>
      <c r="L839" s="2">
        <f>SUM(I839:K839)</f>
        <v>2650000000</v>
      </c>
      <c r="M839" s="2">
        <f>G839-L839</f>
        <v>2867000000</v>
      </c>
      <c r="N839" s="22">
        <f>M839/E839</f>
        <v>0.21387541961954495</v>
      </c>
      <c r="O839" t="s">
        <v>13</v>
      </c>
      <c r="P839" t="s">
        <v>157</v>
      </c>
    </row>
    <row r="840" spans="1:16" x14ac:dyDescent="0.2">
      <c r="A840">
        <v>866</v>
      </c>
      <c r="B840" t="s">
        <v>326</v>
      </c>
      <c r="C840" t="s">
        <v>17</v>
      </c>
      <c r="D840" s="1">
        <v>42735</v>
      </c>
      <c r="E840" s="2">
        <v>13599000000</v>
      </c>
      <c r="F840" s="2">
        <v>7896000000</v>
      </c>
      <c r="G840" s="2">
        <f>SUM(E840-F840)</f>
        <v>5703000000</v>
      </c>
      <c r="H840" s="23">
        <f>1-(F840/E840)</f>
        <v>0.41936907125523937</v>
      </c>
      <c r="I840" s="2">
        <v>2415000000</v>
      </c>
      <c r="J840" t="s">
        <v>12</v>
      </c>
      <c r="K840" s="2">
        <v>224000000</v>
      </c>
      <c r="L840" s="2">
        <f>SUM(I840:K840)</f>
        <v>2639000000</v>
      </c>
      <c r="M840" s="2">
        <f>G840-L840</f>
        <v>3064000000</v>
      </c>
      <c r="N840" s="22">
        <f>M840/E840</f>
        <v>0.22531068460916243</v>
      </c>
      <c r="O840" t="s">
        <v>13</v>
      </c>
      <c r="P840" t="s">
        <v>157</v>
      </c>
    </row>
    <row r="841" spans="1:16" x14ac:dyDescent="0.2">
      <c r="A841">
        <v>867</v>
      </c>
      <c r="B841" t="s">
        <v>327</v>
      </c>
      <c r="C841" t="s">
        <v>11</v>
      </c>
      <c r="D841" s="1">
        <v>41274</v>
      </c>
      <c r="E841" s="2">
        <v>4050400000</v>
      </c>
      <c r="F841" s="25">
        <v>0</v>
      </c>
      <c r="G841" s="2">
        <f>SUM(E841-F841)</f>
        <v>4050400000</v>
      </c>
      <c r="H841" s="23">
        <f>1-(F841/E841)</f>
        <v>1</v>
      </c>
      <c r="I841" s="2">
        <v>3207800000</v>
      </c>
      <c r="J841" s="25">
        <v>0</v>
      </c>
      <c r="K841" s="25">
        <v>0</v>
      </c>
      <c r="L841" s="2">
        <f>SUM(I841:K841)</f>
        <v>3207800000</v>
      </c>
      <c r="M841" s="2">
        <f>G841-L841</f>
        <v>842600000</v>
      </c>
      <c r="N841" s="22">
        <f>M841/E841</f>
        <v>0.20802883665810784</v>
      </c>
      <c r="O841" t="s">
        <v>47</v>
      </c>
      <c r="P841" t="s">
        <v>73</v>
      </c>
    </row>
    <row r="842" spans="1:16" x14ac:dyDescent="0.2">
      <c r="A842">
        <v>868</v>
      </c>
      <c r="B842" t="s">
        <v>327</v>
      </c>
      <c r="C842" t="s">
        <v>15</v>
      </c>
      <c r="D842" s="1">
        <v>41639</v>
      </c>
      <c r="E842" s="2">
        <v>4644600000</v>
      </c>
      <c r="F842" s="25">
        <v>0</v>
      </c>
      <c r="G842" s="2">
        <f>SUM(E842-F842)</f>
        <v>4644600000</v>
      </c>
      <c r="H842" s="23">
        <f>1-(F842/E842)</f>
        <v>1</v>
      </c>
      <c r="I842" s="2">
        <v>3524400000</v>
      </c>
      <c r="J842" s="25">
        <v>0</v>
      </c>
      <c r="K842" s="25">
        <v>0</v>
      </c>
      <c r="L842" s="2">
        <f>SUM(I842:K842)</f>
        <v>3524400000</v>
      </c>
      <c r="M842" s="2">
        <f>G842-L842</f>
        <v>1120200000</v>
      </c>
      <c r="N842" s="22">
        <f>M842/E842</f>
        <v>0.24118330964991602</v>
      </c>
      <c r="O842" t="s">
        <v>47</v>
      </c>
      <c r="P842" t="s">
        <v>73</v>
      </c>
    </row>
    <row r="843" spans="1:16" x14ac:dyDescent="0.2">
      <c r="A843">
        <v>869</v>
      </c>
      <c r="B843" t="s">
        <v>327</v>
      </c>
      <c r="C843" t="s">
        <v>16</v>
      </c>
      <c r="D843" s="1">
        <v>42004</v>
      </c>
      <c r="E843" s="2">
        <v>5147100000</v>
      </c>
      <c r="F843" s="25">
        <v>0</v>
      </c>
      <c r="G843" s="2">
        <f>SUM(E843-F843)</f>
        <v>5147100000</v>
      </c>
      <c r="H843" s="23">
        <f>1-(F843/E843)</f>
        <v>1</v>
      </c>
      <c r="I843" s="2">
        <v>3870200000</v>
      </c>
      <c r="J843" s="25">
        <v>0</v>
      </c>
      <c r="K843" s="25">
        <v>0</v>
      </c>
      <c r="L843" s="2">
        <f>SUM(I843:K843)</f>
        <v>3870200000</v>
      </c>
      <c r="M843" s="2">
        <f>G843-L843</f>
        <v>1276900000</v>
      </c>
      <c r="N843" s="22">
        <f>M843/E843</f>
        <v>0.24808144391987721</v>
      </c>
      <c r="O843" t="s">
        <v>47</v>
      </c>
      <c r="P843" t="s">
        <v>73</v>
      </c>
    </row>
    <row r="844" spans="1:16" x14ac:dyDescent="0.2">
      <c r="A844">
        <v>870</v>
      </c>
      <c r="B844" t="s">
        <v>327</v>
      </c>
      <c r="C844" t="s">
        <v>17</v>
      </c>
      <c r="D844" s="1">
        <v>42369</v>
      </c>
      <c r="E844" s="2">
        <v>5122900000</v>
      </c>
      <c r="F844" s="25">
        <v>0</v>
      </c>
      <c r="G844" s="2">
        <f>SUM(E844-F844)</f>
        <v>5122900000</v>
      </c>
      <c r="H844" s="23">
        <f>1-(F844/E844)</f>
        <v>1</v>
      </c>
      <c r="I844" s="2">
        <v>3764500000</v>
      </c>
      <c r="J844" s="25">
        <v>0</v>
      </c>
      <c r="K844" s="25">
        <v>0</v>
      </c>
      <c r="L844" s="2">
        <f>SUM(I844:K844)</f>
        <v>3764500000</v>
      </c>
      <c r="M844" s="2">
        <f>G844-L844</f>
        <v>1358400000</v>
      </c>
      <c r="N844" s="22">
        <f>M844/E844</f>
        <v>0.26516231041011928</v>
      </c>
      <c r="O844" t="s">
        <v>47</v>
      </c>
      <c r="P844" t="s">
        <v>73</v>
      </c>
    </row>
    <row r="845" spans="1:16" x14ac:dyDescent="0.2">
      <c r="A845">
        <v>871</v>
      </c>
      <c r="B845" t="s">
        <v>328</v>
      </c>
      <c r="C845" t="s">
        <v>11</v>
      </c>
      <c r="D845" s="1">
        <v>41274</v>
      </c>
      <c r="E845" s="2">
        <v>5054980000</v>
      </c>
      <c r="F845" s="2">
        <v>3230857000</v>
      </c>
      <c r="G845" s="2">
        <f>SUM(E845-F845)</f>
        <v>1824123000</v>
      </c>
      <c r="H845" s="23">
        <f>1-(F845/E845)</f>
        <v>0.36085662059988366</v>
      </c>
      <c r="I845" s="2">
        <v>1064757000</v>
      </c>
      <c r="J845" t="s">
        <v>12</v>
      </c>
      <c r="K845" s="2">
        <v>229166000</v>
      </c>
      <c r="L845" s="2">
        <f>SUM(I845:K845)</f>
        <v>1293923000</v>
      </c>
      <c r="M845" s="2">
        <f>G845-L845</f>
        <v>530200000</v>
      </c>
      <c r="N845" s="22">
        <f>M845/E845</f>
        <v>0.10488666621826397</v>
      </c>
      <c r="O845" t="s">
        <v>13</v>
      </c>
      <c r="P845" t="s">
        <v>329</v>
      </c>
    </row>
    <row r="846" spans="1:16" x14ac:dyDescent="0.2">
      <c r="A846">
        <v>872</v>
      </c>
      <c r="B846" t="s">
        <v>328</v>
      </c>
      <c r="C846" t="s">
        <v>15</v>
      </c>
      <c r="D846" s="1">
        <v>41639</v>
      </c>
      <c r="E846" s="2">
        <v>5584571000</v>
      </c>
      <c r="F846" s="2">
        <v>3570801000</v>
      </c>
      <c r="G846" s="2">
        <f>SUM(E846-F846)</f>
        <v>2013770000</v>
      </c>
      <c r="H846" s="23">
        <f>1-(F846/E846)</f>
        <v>0.36059529013061165</v>
      </c>
      <c r="I846" s="2">
        <v>1183682000</v>
      </c>
      <c r="J846" t="s">
        <v>12</v>
      </c>
      <c r="K846" s="2">
        <v>253380000</v>
      </c>
      <c r="L846" s="2">
        <f>SUM(I846:K846)</f>
        <v>1437062000</v>
      </c>
      <c r="M846" s="2">
        <f>G846-L846</f>
        <v>576708000</v>
      </c>
      <c r="N846" s="22">
        <f>M846/E846</f>
        <v>0.10326809346680345</v>
      </c>
      <c r="O846" t="s">
        <v>13</v>
      </c>
      <c r="P846" t="s">
        <v>329</v>
      </c>
    </row>
    <row r="847" spans="1:16" x14ac:dyDescent="0.2">
      <c r="A847">
        <v>873</v>
      </c>
      <c r="B847" t="s">
        <v>328</v>
      </c>
      <c r="C847" t="s">
        <v>16</v>
      </c>
      <c r="D847" s="1">
        <v>42004</v>
      </c>
      <c r="E847" s="2">
        <v>6165441000</v>
      </c>
      <c r="F847" s="2">
        <v>3898403000</v>
      </c>
      <c r="G847" s="2">
        <f>SUM(E847-F847)</f>
        <v>2267038000</v>
      </c>
      <c r="H847" s="23">
        <f>1-(F847/E847)</f>
        <v>0.36770086681552872</v>
      </c>
      <c r="I847" s="2">
        <v>1341000000</v>
      </c>
      <c r="J847" t="s">
        <v>12</v>
      </c>
      <c r="K847" s="2">
        <v>294496000</v>
      </c>
      <c r="L847" s="2">
        <f>SUM(I847:K847)</f>
        <v>1635496000</v>
      </c>
      <c r="M847" s="2">
        <f>G847-L847</f>
        <v>631542000</v>
      </c>
      <c r="N847" s="22">
        <f>M847/E847</f>
        <v>0.10243257538268552</v>
      </c>
      <c r="O847" t="s">
        <v>13</v>
      </c>
      <c r="P847" t="s">
        <v>329</v>
      </c>
    </row>
    <row r="848" spans="1:16" x14ac:dyDescent="0.2">
      <c r="A848">
        <v>874</v>
      </c>
      <c r="B848" t="s">
        <v>328</v>
      </c>
      <c r="C848" t="s">
        <v>17</v>
      </c>
      <c r="D848" s="1">
        <v>42369</v>
      </c>
      <c r="E848" s="2">
        <v>6187646000</v>
      </c>
      <c r="F848" s="2">
        <v>3665578000</v>
      </c>
      <c r="G848" s="2">
        <f>SUM(E848-F848)</f>
        <v>2522068000</v>
      </c>
      <c r="H848" s="23">
        <f>1-(F848/E848)</f>
        <v>0.40759733184477587</v>
      </c>
      <c r="I848" s="2">
        <v>1466761000</v>
      </c>
      <c r="J848" t="s">
        <v>12</v>
      </c>
      <c r="K848" s="2">
        <v>339613000</v>
      </c>
      <c r="L848" s="2">
        <f>SUM(I848:K848)</f>
        <v>1806374000</v>
      </c>
      <c r="M848" s="2">
        <f>G848-L848</f>
        <v>715694000</v>
      </c>
      <c r="N848" s="22">
        <f>M848/E848</f>
        <v>0.11566498794533495</v>
      </c>
      <c r="O848" t="s">
        <v>13</v>
      </c>
      <c r="P848" t="s">
        <v>329</v>
      </c>
    </row>
    <row r="849" spans="1:16" x14ac:dyDescent="0.2">
      <c r="A849">
        <v>875</v>
      </c>
      <c r="B849" t="s">
        <v>330</v>
      </c>
      <c r="C849" t="s">
        <v>11</v>
      </c>
      <c r="D849" s="1">
        <v>41544</v>
      </c>
      <c r="E849" s="2">
        <v>11818376000</v>
      </c>
      <c r="F849" s="2">
        <v>9976057000</v>
      </c>
      <c r="G849" s="2">
        <f>SUM(E849-F849)</f>
        <v>1842319000</v>
      </c>
      <c r="H849" s="23">
        <f>1-(F849/E849)</f>
        <v>0.1558859694428405</v>
      </c>
      <c r="I849" s="2">
        <v>1173340000</v>
      </c>
      <c r="J849" t="s">
        <v>12</v>
      </c>
      <c r="K849" t="s">
        <v>12</v>
      </c>
      <c r="L849" s="2">
        <f>SUM(I849:K849)</f>
        <v>1173340000</v>
      </c>
      <c r="M849" s="2">
        <f>G849-L849</f>
        <v>668979000</v>
      </c>
      <c r="N849" s="22">
        <f>M849/E849</f>
        <v>5.6604985321164258E-2</v>
      </c>
      <c r="O849" t="s">
        <v>13</v>
      </c>
      <c r="P849" t="s">
        <v>164</v>
      </c>
    </row>
    <row r="850" spans="1:16" x14ac:dyDescent="0.2">
      <c r="A850">
        <v>876</v>
      </c>
      <c r="B850" t="s">
        <v>330</v>
      </c>
      <c r="C850" t="s">
        <v>15</v>
      </c>
      <c r="D850" s="1">
        <v>41908</v>
      </c>
      <c r="E850" s="2">
        <v>12695157000</v>
      </c>
      <c r="F850" s="2">
        <v>10621373000</v>
      </c>
      <c r="G850" s="2">
        <f>SUM(E850-F850)</f>
        <v>2073784000</v>
      </c>
      <c r="H850" s="23">
        <f>1-(F850/E850)</f>
        <v>0.16335237130190672</v>
      </c>
      <c r="I850" s="2">
        <v>1545716000</v>
      </c>
      <c r="J850" t="s">
        <v>12</v>
      </c>
      <c r="K850" t="s">
        <v>12</v>
      </c>
      <c r="L850" s="2">
        <f>SUM(I850:K850)</f>
        <v>1545716000</v>
      </c>
      <c r="M850" s="2">
        <f>G850-L850</f>
        <v>528068000</v>
      </c>
      <c r="N850" s="22">
        <f>M850/E850</f>
        <v>4.1596019647492349E-2</v>
      </c>
      <c r="O850" t="s">
        <v>13</v>
      </c>
      <c r="P850" t="s">
        <v>164</v>
      </c>
    </row>
    <row r="851" spans="1:16" x14ac:dyDescent="0.2">
      <c r="A851">
        <v>877</v>
      </c>
      <c r="B851" t="s">
        <v>330</v>
      </c>
      <c r="C851" t="s">
        <v>16</v>
      </c>
      <c r="D851" s="1">
        <v>42279</v>
      </c>
      <c r="E851" s="2">
        <v>12114832000</v>
      </c>
      <c r="F851" s="2">
        <v>10146494000</v>
      </c>
      <c r="G851" s="2">
        <f>SUM(E851-F851)</f>
        <v>1968338000</v>
      </c>
      <c r="H851" s="23">
        <f>1-(F851/E851)</f>
        <v>0.1624734045011933</v>
      </c>
      <c r="I851" s="2">
        <v>1522811000</v>
      </c>
      <c r="J851" t="s">
        <v>12</v>
      </c>
      <c r="K851" t="s">
        <v>12</v>
      </c>
      <c r="L851" s="2">
        <f>SUM(I851:K851)</f>
        <v>1522811000</v>
      </c>
      <c r="M851" s="2">
        <f>G851-L851</f>
        <v>445527000</v>
      </c>
      <c r="N851" s="22">
        <f>M851/E851</f>
        <v>3.6775334565101687E-2</v>
      </c>
      <c r="O851" t="s">
        <v>13</v>
      </c>
      <c r="P851" t="s">
        <v>164</v>
      </c>
    </row>
    <row r="852" spans="1:16" x14ac:dyDescent="0.2">
      <c r="A852">
        <v>878</v>
      </c>
      <c r="B852" t="s">
        <v>330</v>
      </c>
      <c r="C852" t="s">
        <v>17</v>
      </c>
      <c r="D852" s="1">
        <v>42643</v>
      </c>
      <c r="E852" s="2">
        <v>10964157000</v>
      </c>
      <c r="F852" s="2">
        <v>9196326000</v>
      </c>
      <c r="G852" s="2">
        <f>SUM(E852-F852)</f>
        <v>1767831000</v>
      </c>
      <c r="H852" s="23">
        <f>1-(F852/E852)</f>
        <v>0.16123729348275473</v>
      </c>
      <c r="I852" s="2">
        <v>1429233000</v>
      </c>
      <c r="J852" t="s">
        <v>12</v>
      </c>
      <c r="K852" t="s">
        <v>12</v>
      </c>
      <c r="L852" s="2">
        <f>SUM(I852:K852)</f>
        <v>1429233000</v>
      </c>
      <c r="M852" s="2">
        <f>G852-L852</f>
        <v>338598000</v>
      </c>
      <c r="N852" s="22">
        <f>M852/E852</f>
        <v>3.0882264819812412E-2</v>
      </c>
      <c r="O852" t="s">
        <v>13</v>
      </c>
      <c r="P852" t="s">
        <v>164</v>
      </c>
    </row>
    <row r="853" spans="1:16" x14ac:dyDescent="0.2">
      <c r="A853">
        <v>879</v>
      </c>
      <c r="B853" t="s">
        <v>331</v>
      </c>
      <c r="C853" t="s">
        <v>11</v>
      </c>
      <c r="D853" s="1">
        <v>41274</v>
      </c>
      <c r="E853" s="2">
        <v>4365400000</v>
      </c>
      <c r="F853" s="2">
        <v>1656600000</v>
      </c>
      <c r="G853" s="2">
        <f>SUM(E853-F853)</f>
        <v>2708800000</v>
      </c>
      <c r="H853" s="23">
        <f>1-(F853/E853)</f>
        <v>0.62051587483392123</v>
      </c>
      <c r="I853" s="2">
        <v>1252300000</v>
      </c>
      <c r="J853" s="2">
        <v>1101600000</v>
      </c>
      <c r="K853" t="s">
        <v>12</v>
      </c>
      <c r="L853" s="2">
        <f>SUM(I853:K853)</f>
        <v>2353900000</v>
      </c>
      <c r="M853" s="2">
        <f>G853-L853</f>
        <v>354900000</v>
      </c>
      <c r="N853" s="22">
        <f>M853/E853</f>
        <v>8.1298391899940439E-2</v>
      </c>
      <c r="O853" t="s">
        <v>22</v>
      </c>
      <c r="P853" t="s">
        <v>174</v>
      </c>
    </row>
    <row r="854" spans="1:16" x14ac:dyDescent="0.2">
      <c r="A854">
        <v>880</v>
      </c>
      <c r="B854" t="s">
        <v>331</v>
      </c>
      <c r="C854" t="s">
        <v>15</v>
      </c>
      <c r="D854" s="1">
        <v>41639</v>
      </c>
      <c r="E854" s="2">
        <v>4669100000</v>
      </c>
      <c r="F854" s="2">
        <v>1727700000</v>
      </c>
      <c r="G854" s="2">
        <f>SUM(E854-F854)</f>
        <v>2941400000</v>
      </c>
      <c r="H854" s="23">
        <f>1-(F854/E854)</f>
        <v>0.62997151485296954</v>
      </c>
      <c r="I854" s="2">
        <v>1293200000</v>
      </c>
      <c r="J854" s="2">
        <v>1043200000</v>
      </c>
      <c r="K854" t="s">
        <v>12</v>
      </c>
      <c r="L854" s="2">
        <f>SUM(I854:K854)</f>
        <v>2336400000</v>
      </c>
      <c r="M854" s="2">
        <f>G854-L854</f>
        <v>605000000</v>
      </c>
      <c r="N854" s="22">
        <f>M854/E854</f>
        <v>0.12957529288299671</v>
      </c>
      <c r="O854" t="s">
        <v>22</v>
      </c>
      <c r="P854" t="s">
        <v>174</v>
      </c>
    </row>
    <row r="855" spans="1:16" x14ac:dyDescent="0.2">
      <c r="A855">
        <v>881</v>
      </c>
      <c r="B855" t="s">
        <v>331</v>
      </c>
      <c r="C855" t="s">
        <v>16</v>
      </c>
      <c r="D855" s="1">
        <v>42004</v>
      </c>
      <c r="E855" s="2">
        <v>4627100000</v>
      </c>
      <c r="F855" s="2">
        <v>1768900000</v>
      </c>
      <c r="G855" s="2">
        <f>SUM(E855-F855)</f>
        <v>2858200000</v>
      </c>
      <c r="H855" s="23">
        <f>1-(F855/E855)</f>
        <v>0.61770871604244559</v>
      </c>
      <c r="I855" s="2">
        <v>1254700000</v>
      </c>
      <c r="J855" s="2">
        <v>1006200000</v>
      </c>
      <c r="K855" t="s">
        <v>12</v>
      </c>
      <c r="L855" s="2">
        <f>SUM(I855:K855)</f>
        <v>2260900000</v>
      </c>
      <c r="M855" s="2">
        <f>G855-L855</f>
        <v>597300000</v>
      </c>
      <c r="N855" s="22">
        <f>M855/E855</f>
        <v>0.12908733331892547</v>
      </c>
      <c r="O855" t="s">
        <v>22</v>
      </c>
      <c r="P855" t="s">
        <v>174</v>
      </c>
    </row>
    <row r="856" spans="1:16" x14ac:dyDescent="0.2">
      <c r="A856">
        <v>882</v>
      </c>
      <c r="B856" t="s">
        <v>331</v>
      </c>
      <c r="C856" t="s">
        <v>17</v>
      </c>
      <c r="D856" s="1">
        <v>42369</v>
      </c>
      <c r="E856" s="2">
        <v>4857800000</v>
      </c>
      <c r="F856" s="2">
        <v>1779200000</v>
      </c>
      <c r="G856" s="2">
        <f>SUM(E856-F856)</f>
        <v>3078600000</v>
      </c>
      <c r="H856" s="23">
        <f>1-(F856/E856)</f>
        <v>0.6337436699740624</v>
      </c>
      <c r="I856" s="2">
        <v>1172700000</v>
      </c>
      <c r="J856" s="2">
        <v>994500000</v>
      </c>
      <c r="K856" t="s">
        <v>12</v>
      </c>
      <c r="L856" s="2">
        <f>SUM(I856:K856)</f>
        <v>2167200000</v>
      </c>
      <c r="M856" s="2">
        <f>G856-L856</f>
        <v>911400000</v>
      </c>
      <c r="N856" s="22">
        <f>M856/E856</f>
        <v>0.18761579315739635</v>
      </c>
      <c r="O856" t="s">
        <v>22</v>
      </c>
      <c r="P856" t="s">
        <v>174</v>
      </c>
    </row>
    <row r="857" spans="1:16" x14ac:dyDescent="0.2">
      <c r="A857">
        <v>883</v>
      </c>
      <c r="B857" t="s">
        <v>332</v>
      </c>
      <c r="C857" t="s">
        <v>11</v>
      </c>
      <c r="D857" s="1">
        <v>41274</v>
      </c>
      <c r="E857" s="2">
        <v>93646000000</v>
      </c>
      <c r="F857" s="25">
        <v>0</v>
      </c>
      <c r="G857" s="2">
        <f>SUM(E857-F857)</f>
        <v>93646000000</v>
      </c>
      <c r="H857" s="23">
        <f>1-(F857/E857)</f>
        <v>1</v>
      </c>
      <c r="I857" s="2">
        <v>64729000000</v>
      </c>
      <c r="J857" s="25">
        <v>0</v>
      </c>
      <c r="K857" s="2">
        <v>3385000000</v>
      </c>
      <c r="L857" s="2">
        <f>SUM(I857:K857)</f>
        <v>68114000000</v>
      </c>
      <c r="M857" s="2">
        <f>G857-L857</f>
        <v>25532000000</v>
      </c>
      <c r="N857" s="22">
        <f>M857/E857</f>
        <v>0.27264378617346174</v>
      </c>
      <c r="O857" t="s">
        <v>47</v>
      </c>
      <c r="P857" t="s">
        <v>105</v>
      </c>
    </row>
    <row r="858" spans="1:16" x14ac:dyDescent="0.2">
      <c r="A858">
        <v>884</v>
      </c>
      <c r="B858" t="s">
        <v>332</v>
      </c>
      <c r="C858" t="s">
        <v>15</v>
      </c>
      <c r="D858" s="1">
        <v>41639</v>
      </c>
      <c r="E858" s="2">
        <v>97142000000</v>
      </c>
      <c r="F858" s="25">
        <v>0</v>
      </c>
      <c r="G858" s="2">
        <f>SUM(E858-F858)</f>
        <v>97142000000</v>
      </c>
      <c r="H858" s="23">
        <f>1-(F858/E858)</f>
        <v>1</v>
      </c>
      <c r="I858" s="2">
        <v>70467000000</v>
      </c>
      <c r="J858" s="25">
        <v>0</v>
      </c>
      <c r="K858" s="2">
        <v>225000000</v>
      </c>
      <c r="L858" s="2">
        <f>SUM(I858:K858)</f>
        <v>70692000000</v>
      </c>
      <c r="M858" s="2">
        <f>G858-L858</f>
        <v>26450000000</v>
      </c>
      <c r="N858" s="22">
        <f>M858/E858</f>
        <v>0.27228181425130221</v>
      </c>
      <c r="O858" t="s">
        <v>47</v>
      </c>
      <c r="P858" t="s">
        <v>105</v>
      </c>
    </row>
    <row r="859" spans="1:16" x14ac:dyDescent="0.2">
      <c r="A859">
        <v>885</v>
      </c>
      <c r="B859" t="s">
        <v>332</v>
      </c>
      <c r="C859" t="s">
        <v>16</v>
      </c>
      <c r="D859" s="1">
        <v>42004</v>
      </c>
      <c r="E859" s="2">
        <v>91973000000</v>
      </c>
      <c r="F859" s="25">
        <v>0</v>
      </c>
      <c r="G859" s="2">
        <f>SUM(E859-F859)</f>
        <v>91973000000</v>
      </c>
      <c r="H859" s="23">
        <f>1-(F859/E859)</f>
        <v>1</v>
      </c>
      <c r="I859" s="2">
        <v>61274000000</v>
      </c>
      <c r="J859" s="25">
        <v>0</v>
      </c>
      <c r="K859" s="2">
        <v>3139000000</v>
      </c>
      <c r="L859" s="2">
        <f>SUM(I859:K859)</f>
        <v>64413000000</v>
      </c>
      <c r="M859" s="2">
        <f>G859-L859</f>
        <v>27560000000</v>
      </c>
      <c r="N859" s="22">
        <f>M859/E859</f>
        <v>0.29965315907929502</v>
      </c>
      <c r="O859" t="s">
        <v>47</v>
      </c>
      <c r="P859" t="s">
        <v>105</v>
      </c>
    </row>
    <row r="860" spans="1:16" x14ac:dyDescent="0.2">
      <c r="A860">
        <v>886</v>
      </c>
      <c r="B860" t="s">
        <v>332</v>
      </c>
      <c r="C860" t="s">
        <v>17</v>
      </c>
      <c r="D860" s="1">
        <v>42369</v>
      </c>
      <c r="E860" s="2">
        <v>89716000000</v>
      </c>
      <c r="F860" s="25">
        <v>0</v>
      </c>
      <c r="G860" s="2">
        <f>SUM(E860-F860)</f>
        <v>89716000000</v>
      </c>
      <c r="H860" s="23">
        <f>1-(F860/E860)</f>
        <v>1</v>
      </c>
      <c r="I860" s="2">
        <v>59014000000</v>
      </c>
      <c r="J860" s="25">
        <v>0</v>
      </c>
      <c r="K860" s="2">
        <v>3827000000</v>
      </c>
      <c r="L860" s="2">
        <f>SUM(I860:K860)</f>
        <v>62841000000</v>
      </c>
      <c r="M860" s="2">
        <f>G860-L860</f>
        <v>26875000000</v>
      </c>
      <c r="N860" s="22">
        <f>M860/E860</f>
        <v>0.29955637790360695</v>
      </c>
      <c r="O860" t="s">
        <v>47</v>
      </c>
      <c r="P860" t="s">
        <v>105</v>
      </c>
    </row>
    <row r="861" spans="1:16" x14ac:dyDescent="0.2">
      <c r="A861">
        <v>887</v>
      </c>
      <c r="B861" t="s">
        <v>333</v>
      </c>
      <c r="C861" t="s">
        <v>11</v>
      </c>
      <c r="D861" s="1">
        <v>41307</v>
      </c>
      <c r="E861" s="2">
        <v>12134000000</v>
      </c>
      <c r="F861" s="2">
        <v>7432000000</v>
      </c>
      <c r="G861" s="2">
        <f>SUM(E861-F861)</f>
        <v>4702000000</v>
      </c>
      <c r="H861" s="23">
        <f>1-(F861/E861)</f>
        <v>0.38750618097906708</v>
      </c>
      <c r="I861" s="2">
        <v>3357000000</v>
      </c>
      <c r="J861" t="s">
        <v>12</v>
      </c>
      <c r="K861" t="s">
        <v>12</v>
      </c>
      <c r="L861" s="2">
        <f>SUM(I861:K861)</f>
        <v>3357000000</v>
      </c>
      <c r="M861" s="2">
        <f>G861-L861</f>
        <v>1345000000</v>
      </c>
      <c r="N861" s="22">
        <f>M861/E861</f>
        <v>0.11084555793637713</v>
      </c>
      <c r="O861" t="s">
        <v>19</v>
      </c>
      <c r="P861" t="s">
        <v>334</v>
      </c>
    </row>
    <row r="862" spans="1:16" x14ac:dyDescent="0.2">
      <c r="A862">
        <v>888</v>
      </c>
      <c r="B862" t="s">
        <v>333</v>
      </c>
      <c r="C862" t="s">
        <v>15</v>
      </c>
      <c r="D862" s="1">
        <v>41671</v>
      </c>
      <c r="E862" s="2">
        <v>12540000000</v>
      </c>
      <c r="F862" s="2">
        <v>7737000000</v>
      </c>
      <c r="G862" s="2">
        <f>SUM(E862-F862)</f>
        <v>4803000000</v>
      </c>
      <c r="H862" s="23">
        <f>1-(F862/E862)</f>
        <v>0.3830143540669857</v>
      </c>
      <c r="I862" s="2">
        <v>3453000000</v>
      </c>
      <c r="J862" t="s">
        <v>12</v>
      </c>
      <c r="K862" t="s">
        <v>12</v>
      </c>
      <c r="L862" s="2">
        <f>SUM(I862:K862)</f>
        <v>3453000000</v>
      </c>
      <c r="M862" s="2">
        <f>G862-L862</f>
        <v>1350000000</v>
      </c>
      <c r="N862" s="22">
        <f>M862/E862</f>
        <v>0.1076555023923445</v>
      </c>
      <c r="O862" t="s">
        <v>19</v>
      </c>
      <c r="P862" t="s">
        <v>334</v>
      </c>
    </row>
    <row r="863" spans="1:16" x14ac:dyDescent="0.2">
      <c r="A863">
        <v>889</v>
      </c>
      <c r="B863" t="s">
        <v>333</v>
      </c>
      <c r="C863" t="s">
        <v>16</v>
      </c>
      <c r="D863" s="1">
        <v>42035</v>
      </c>
      <c r="E863" s="2">
        <v>13506000000</v>
      </c>
      <c r="F863" s="2">
        <v>8406000000</v>
      </c>
      <c r="G863" s="2">
        <f>SUM(E863-F863)</f>
        <v>5100000000</v>
      </c>
      <c r="H863" s="23">
        <f>1-(F863/E863)</f>
        <v>0.3776099511328298</v>
      </c>
      <c r="I863" s="2">
        <v>3777000000</v>
      </c>
      <c r="J863" t="s">
        <v>12</v>
      </c>
      <c r="K863" t="s">
        <v>12</v>
      </c>
      <c r="L863" s="2">
        <f>SUM(I863:K863)</f>
        <v>3777000000</v>
      </c>
      <c r="M863" s="2">
        <f>G863-L863</f>
        <v>1323000000</v>
      </c>
      <c r="N863" s="22">
        <f>M863/E863</f>
        <v>9.7956463793869394E-2</v>
      </c>
      <c r="O863" t="s">
        <v>19</v>
      </c>
      <c r="P863" t="s">
        <v>334</v>
      </c>
    </row>
    <row r="864" spans="1:16" x14ac:dyDescent="0.2">
      <c r="A864">
        <v>890</v>
      </c>
      <c r="B864" t="s">
        <v>333</v>
      </c>
      <c r="C864" t="s">
        <v>17</v>
      </c>
      <c r="D864" s="1">
        <v>42399</v>
      </c>
      <c r="E864" s="2">
        <v>14437000000</v>
      </c>
      <c r="F864" s="2">
        <v>9168000000</v>
      </c>
      <c r="G864" s="2">
        <f>SUM(E864-F864)</f>
        <v>5269000000</v>
      </c>
      <c r="H864" s="23">
        <f>1-(F864/E864)</f>
        <v>0.36496502043360812</v>
      </c>
      <c r="I864" s="2">
        <v>4168000000</v>
      </c>
      <c r="J864" t="s">
        <v>12</v>
      </c>
      <c r="K864" t="s">
        <v>12</v>
      </c>
      <c r="L864" s="2">
        <f>SUM(I864:K864)</f>
        <v>4168000000</v>
      </c>
      <c r="M864" s="2">
        <f>G864-L864</f>
        <v>1101000000</v>
      </c>
      <c r="N864" s="22">
        <f>M864/E864</f>
        <v>7.6262381381173375E-2</v>
      </c>
      <c r="O864" t="s">
        <v>19</v>
      </c>
      <c r="P864" t="s">
        <v>334</v>
      </c>
    </row>
    <row r="865" spans="1:16" x14ac:dyDescent="0.2">
      <c r="A865">
        <v>891</v>
      </c>
      <c r="B865" t="s">
        <v>335</v>
      </c>
      <c r="C865" t="s">
        <v>11</v>
      </c>
      <c r="D865" s="1">
        <v>41272</v>
      </c>
      <c r="E865" s="2">
        <v>14197000000</v>
      </c>
      <c r="F865" s="2">
        <v>8763000000</v>
      </c>
      <c r="G865" s="2">
        <f>SUM(E865-F865)</f>
        <v>5434000000</v>
      </c>
      <c r="H865" s="23">
        <f>1-(F865/E865)</f>
        <v>0.38275692047615695</v>
      </c>
      <c r="I865" s="2">
        <v>3872000000</v>
      </c>
      <c r="J865" t="s">
        <v>12</v>
      </c>
      <c r="K865" t="s">
        <v>12</v>
      </c>
      <c r="L865" s="2">
        <f>SUM(I865:K865)</f>
        <v>3872000000</v>
      </c>
      <c r="M865" s="2">
        <f>G865-L865</f>
        <v>1562000000</v>
      </c>
      <c r="N865" s="22">
        <f>M865/E865</f>
        <v>0.11002324434739734</v>
      </c>
      <c r="O865" t="s">
        <v>36</v>
      </c>
      <c r="P865" t="s">
        <v>124</v>
      </c>
    </row>
    <row r="866" spans="1:16" x14ac:dyDescent="0.2">
      <c r="A866">
        <v>892</v>
      </c>
      <c r="B866" t="s">
        <v>335</v>
      </c>
      <c r="C866" t="s">
        <v>15</v>
      </c>
      <c r="D866" s="1">
        <v>41636</v>
      </c>
      <c r="E866" s="2">
        <v>14792000000</v>
      </c>
      <c r="F866" s="2">
        <v>8689000000</v>
      </c>
      <c r="G866" s="2">
        <f>SUM(E866-F866)</f>
        <v>6103000000</v>
      </c>
      <c r="H866" s="23">
        <f>1-(F866/E866)</f>
        <v>0.41258788534342883</v>
      </c>
      <c r="I866" s="2">
        <v>3266000000</v>
      </c>
      <c r="J866" t="s">
        <v>12</v>
      </c>
      <c r="K866" t="s">
        <v>12</v>
      </c>
      <c r="L866" s="2">
        <f>SUM(I866:K866)</f>
        <v>3266000000</v>
      </c>
      <c r="M866" s="2">
        <f>G866-L866</f>
        <v>2837000000</v>
      </c>
      <c r="N866" s="22">
        <f>M866/E866</f>
        <v>0.19179286100594917</v>
      </c>
      <c r="O866" t="s">
        <v>36</v>
      </c>
      <c r="P866" t="s">
        <v>124</v>
      </c>
    </row>
    <row r="867" spans="1:16" x14ac:dyDescent="0.2">
      <c r="A867">
        <v>893</v>
      </c>
      <c r="B867" t="s">
        <v>335</v>
      </c>
      <c r="C867" t="s">
        <v>16</v>
      </c>
      <c r="D867" s="1">
        <v>42007</v>
      </c>
      <c r="E867" s="2">
        <v>14580000000</v>
      </c>
      <c r="F867" s="2">
        <v>9517000000</v>
      </c>
      <c r="G867" s="2">
        <f>SUM(E867-F867)</f>
        <v>5063000000</v>
      </c>
      <c r="H867" s="23">
        <f>1-(F867/E867)</f>
        <v>0.34725651577503425</v>
      </c>
      <c r="I867" s="2">
        <v>4039000000</v>
      </c>
      <c r="J867" t="s">
        <v>12</v>
      </c>
      <c r="K867" t="s">
        <v>12</v>
      </c>
      <c r="L867" s="2">
        <f>SUM(I867:K867)</f>
        <v>4039000000</v>
      </c>
      <c r="M867" s="2">
        <f>G867-L867</f>
        <v>1024000000</v>
      </c>
      <c r="N867" s="22">
        <f>M867/E867</f>
        <v>7.0233196159122088E-2</v>
      </c>
      <c r="O867" t="s">
        <v>36</v>
      </c>
      <c r="P867" t="s">
        <v>124</v>
      </c>
    </row>
    <row r="868" spans="1:16" x14ac:dyDescent="0.2">
      <c r="A868">
        <v>894</v>
      </c>
      <c r="B868" t="s">
        <v>335</v>
      </c>
      <c r="C868" t="s">
        <v>17</v>
      </c>
      <c r="D868" s="1">
        <v>42371</v>
      </c>
      <c r="E868" s="2">
        <v>13525000000</v>
      </c>
      <c r="F868" s="2">
        <v>8844000000</v>
      </c>
      <c r="G868" s="2">
        <f>SUM(E868-F868)</f>
        <v>4681000000</v>
      </c>
      <c r="H868" s="23">
        <f>1-(F868/E868)</f>
        <v>0.34609981515711641</v>
      </c>
      <c r="I868" s="2">
        <v>3590000000</v>
      </c>
      <c r="J868" t="s">
        <v>12</v>
      </c>
      <c r="K868" t="s">
        <v>12</v>
      </c>
      <c r="L868" s="2">
        <f>SUM(I868:K868)</f>
        <v>3590000000</v>
      </c>
      <c r="M868" s="2">
        <f>G868-L868</f>
        <v>1091000000</v>
      </c>
      <c r="N868" s="22">
        <f>M868/E868</f>
        <v>8.0665434380776335E-2</v>
      </c>
      <c r="O868" t="s">
        <v>36</v>
      </c>
      <c r="P868" t="s">
        <v>124</v>
      </c>
    </row>
    <row r="869" spans="1:16" x14ac:dyDescent="0.2">
      <c r="A869">
        <v>895</v>
      </c>
      <c r="B869" t="s">
        <v>336</v>
      </c>
      <c r="C869" t="s">
        <v>11</v>
      </c>
      <c r="D869" s="1">
        <v>41547</v>
      </c>
      <c r="E869" s="2">
        <v>1287577000</v>
      </c>
      <c r="F869" s="2">
        <v>1073447000</v>
      </c>
      <c r="G869" s="2">
        <f>SUM(E869-F869)</f>
        <v>214130000</v>
      </c>
      <c r="H869" s="23">
        <f>1-(F869/E869)</f>
        <v>0.16630461712192746</v>
      </c>
      <c r="I869" s="2">
        <v>174085000</v>
      </c>
      <c r="J869" t="s">
        <v>12</v>
      </c>
      <c r="K869" s="2">
        <v>12784000</v>
      </c>
      <c r="L869" s="2">
        <f>SUM(I869:K869)</f>
        <v>186869000</v>
      </c>
      <c r="M869" s="2">
        <f>G869-L869</f>
        <v>27261000</v>
      </c>
      <c r="N869" s="22">
        <f>M869/E869</f>
        <v>2.1172326004580695E-2</v>
      </c>
      <c r="O869" t="s">
        <v>47</v>
      </c>
      <c r="P869" t="s">
        <v>105</v>
      </c>
    </row>
    <row r="870" spans="1:16" x14ac:dyDescent="0.2">
      <c r="A870">
        <v>896</v>
      </c>
      <c r="B870" t="s">
        <v>336</v>
      </c>
      <c r="C870" t="s">
        <v>15</v>
      </c>
      <c r="D870" s="1">
        <v>41912</v>
      </c>
      <c r="E870" s="2">
        <v>1463767000</v>
      </c>
      <c r="F870" s="2">
        <v>1200308000</v>
      </c>
      <c r="G870" s="2">
        <f>SUM(E870-F870)</f>
        <v>263459000</v>
      </c>
      <c r="H870" s="23">
        <f>1-(F870/E870)</f>
        <v>0.17998697880195413</v>
      </c>
      <c r="I870" s="2">
        <v>194491000</v>
      </c>
      <c r="J870" t="s">
        <v>12</v>
      </c>
      <c r="K870" s="2">
        <v>13279000</v>
      </c>
      <c r="L870" s="2">
        <f>SUM(I870:K870)</f>
        <v>207770000</v>
      </c>
      <c r="M870" s="2">
        <f>G870-L870</f>
        <v>55689000</v>
      </c>
      <c r="N870" s="22">
        <f>M870/E870</f>
        <v>3.8044989400635484E-2</v>
      </c>
      <c r="O870" t="s">
        <v>47</v>
      </c>
      <c r="P870" t="s">
        <v>105</v>
      </c>
    </row>
    <row r="871" spans="1:16" x14ac:dyDescent="0.2">
      <c r="A871">
        <v>897</v>
      </c>
      <c r="B871" t="s">
        <v>336</v>
      </c>
      <c r="C871" t="s">
        <v>16</v>
      </c>
      <c r="D871" s="1">
        <v>42277</v>
      </c>
      <c r="E871" s="2">
        <v>1627413000</v>
      </c>
      <c r="F871" s="2">
        <v>1354969000</v>
      </c>
      <c r="G871" s="2">
        <f>SUM(E871-F871)</f>
        <v>272444000</v>
      </c>
      <c r="H871" s="23">
        <f>1-(F871/E871)</f>
        <v>0.16740925628589665</v>
      </c>
      <c r="I871" s="2">
        <v>207519000</v>
      </c>
      <c r="J871" t="s">
        <v>12</v>
      </c>
      <c r="K871" s="2">
        <v>13338000</v>
      </c>
      <c r="L871" s="2">
        <f>SUM(I871:K871)</f>
        <v>220857000</v>
      </c>
      <c r="M871" s="2">
        <f>G871-L871</f>
        <v>51587000</v>
      </c>
      <c r="N871" s="22">
        <f>M871/E871</f>
        <v>3.1698775909987202E-2</v>
      </c>
      <c r="O871" t="s">
        <v>47</v>
      </c>
      <c r="P871" t="s">
        <v>105</v>
      </c>
    </row>
    <row r="872" spans="1:16" x14ac:dyDescent="0.2">
      <c r="A872">
        <v>898</v>
      </c>
      <c r="B872" t="s">
        <v>336</v>
      </c>
      <c r="C872" t="s">
        <v>17</v>
      </c>
      <c r="D872" s="1">
        <v>42643</v>
      </c>
      <c r="E872" s="2">
        <v>1822114000</v>
      </c>
      <c r="F872" s="2">
        <v>1524907000</v>
      </c>
      <c r="G872" s="2">
        <f>SUM(E872-F872)</f>
        <v>297207000</v>
      </c>
      <c r="H872" s="23">
        <f>1-(F872/E872)</f>
        <v>0.16311108964642174</v>
      </c>
      <c r="I872" s="2">
        <v>224088000</v>
      </c>
      <c r="J872" t="s">
        <v>12</v>
      </c>
      <c r="K872" s="2">
        <v>13794000</v>
      </c>
      <c r="L872" s="2">
        <f>SUM(I872:K872)</f>
        <v>237882000</v>
      </c>
      <c r="M872" s="2">
        <f>G872-L872</f>
        <v>59325000</v>
      </c>
      <c r="N872" s="22">
        <f>M872/E872</f>
        <v>3.2558336086545625E-2</v>
      </c>
      <c r="O872" t="s">
        <v>47</v>
      </c>
      <c r="P872" t="s">
        <v>105</v>
      </c>
    </row>
    <row r="873" spans="1:16" x14ac:dyDescent="0.2">
      <c r="A873">
        <v>899</v>
      </c>
      <c r="B873" t="s">
        <v>337</v>
      </c>
      <c r="C873" t="s">
        <v>11</v>
      </c>
      <c r="D873" s="1">
        <v>41274</v>
      </c>
      <c r="E873" s="2">
        <v>793373000</v>
      </c>
      <c r="F873" s="2">
        <v>206974000</v>
      </c>
      <c r="G873" s="2">
        <f>SUM(E873-F873)</f>
        <v>586399000</v>
      </c>
      <c r="H873" s="23">
        <f>1-(F873/E873)</f>
        <v>0.7391214472889801</v>
      </c>
      <c r="I873" s="2">
        <v>123524000</v>
      </c>
      <c r="J873" t="s">
        <v>12</v>
      </c>
      <c r="K873" s="2">
        <v>214827000</v>
      </c>
      <c r="L873" s="2">
        <f>SUM(I873:K873)</f>
        <v>338351000</v>
      </c>
      <c r="M873" s="2">
        <f>G873-L873</f>
        <v>248048000</v>
      </c>
      <c r="N873" s="22">
        <f>M873/E873</f>
        <v>0.31264991372280126</v>
      </c>
      <c r="O873" t="s">
        <v>52</v>
      </c>
      <c r="P873" t="s">
        <v>53</v>
      </c>
    </row>
    <row r="874" spans="1:16" x14ac:dyDescent="0.2">
      <c r="A874">
        <v>900</v>
      </c>
      <c r="B874" t="s">
        <v>337</v>
      </c>
      <c r="C874" t="s">
        <v>15</v>
      </c>
      <c r="D874" s="1">
        <v>41639</v>
      </c>
      <c r="E874" s="2">
        <v>861527000</v>
      </c>
      <c r="F874" s="2">
        <v>221498000</v>
      </c>
      <c r="G874" s="2">
        <f>SUM(E874-F874)</f>
        <v>640029000</v>
      </c>
      <c r="H874" s="23">
        <f>1-(F874/E874)</f>
        <v>0.74290068680377974</v>
      </c>
      <c r="I874" s="2">
        <v>127470000</v>
      </c>
      <c r="J874" t="s">
        <v>12</v>
      </c>
      <c r="K874" s="2">
        <v>224713000</v>
      </c>
      <c r="L874" s="2">
        <f>SUM(I874:K874)</f>
        <v>352183000</v>
      </c>
      <c r="M874" s="2">
        <f>G874-L874</f>
        <v>287846000</v>
      </c>
      <c r="N874" s="22">
        <f>M874/E874</f>
        <v>0.33411140916071114</v>
      </c>
      <c r="O874" t="s">
        <v>52</v>
      </c>
      <c r="P874" t="s">
        <v>53</v>
      </c>
    </row>
    <row r="875" spans="1:16" x14ac:dyDescent="0.2">
      <c r="A875">
        <v>901</v>
      </c>
      <c r="B875" t="s">
        <v>337</v>
      </c>
      <c r="C875" t="s">
        <v>16</v>
      </c>
      <c r="D875" s="1">
        <v>42004</v>
      </c>
      <c r="E875" s="2">
        <v>993897000</v>
      </c>
      <c r="F875" s="2">
        <v>258617000</v>
      </c>
      <c r="G875" s="2">
        <f>SUM(E875-F875)</f>
        <v>735280000</v>
      </c>
      <c r="H875" s="23">
        <f>1-(F875/E875)</f>
        <v>0.73979496869393913</v>
      </c>
      <c r="I875" s="2">
        <v>122201000</v>
      </c>
      <c r="J875" t="s">
        <v>12</v>
      </c>
      <c r="K875" s="2">
        <v>258074000</v>
      </c>
      <c r="L875" s="2">
        <f>SUM(I875:K875)</f>
        <v>380275000</v>
      </c>
      <c r="M875" s="2">
        <f>G875-L875</f>
        <v>355005000</v>
      </c>
      <c r="N875" s="22">
        <f>M875/E875</f>
        <v>0.35718489944129017</v>
      </c>
      <c r="O875" t="s">
        <v>52</v>
      </c>
      <c r="P875" t="s">
        <v>53</v>
      </c>
    </row>
    <row r="876" spans="1:16" x14ac:dyDescent="0.2">
      <c r="A876">
        <v>902</v>
      </c>
      <c r="B876" t="s">
        <v>337</v>
      </c>
      <c r="C876" t="s">
        <v>17</v>
      </c>
      <c r="D876" s="1">
        <v>42369</v>
      </c>
      <c r="E876" s="2">
        <v>1166769000</v>
      </c>
      <c r="F876" s="2">
        <v>304477000</v>
      </c>
      <c r="G876" s="2">
        <f>SUM(E876-F876)</f>
        <v>862292000</v>
      </c>
      <c r="H876" s="23">
        <f>1-(F876/E876)</f>
        <v>0.73904260397730825</v>
      </c>
      <c r="I876" s="2">
        <v>122735000</v>
      </c>
      <c r="J876" t="s">
        <v>12</v>
      </c>
      <c r="K876" s="2">
        <v>344527000</v>
      </c>
      <c r="L876" s="2">
        <f>SUM(I876:K876)</f>
        <v>467262000</v>
      </c>
      <c r="M876" s="2">
        <f>G876-L876</f>
        <v>395030000</v>
      </c>
      <c r="N876" s="22">
        <f>M876/E876</f>
        <v>0.33856744565548108</v>
      </c>
      <c r="O876" t="s">
        <v>52</v>
      </c>
      <c r="P876" t="s">
        <v>53</v>
      </c>
    </row>
    <row r="877" spans="1:16" x14ac:dyDescent="0.2">
      <c r="A877">
        <v>903</v>
      </c>
      <c r="B877" t="s">
        <v>338</v>
      </c>
      <c r="C877" t="s">
        <v>11</v>
      </c>
      <c r="D877" s="1">
        <v>41455</v>
      </c>
      <c r="E877" s="2">
        <v>2842781000</v>
      </c>
      <c r="F877" s="2">
        <v>1237452000</v>
      </c>
      <c r="G877" s="2">
        <f>SUM(E877-F877)</f>
        <v>1605329000</v>
      </c>
      <c r="H877" s="23">
        <f>1-(F877/E877)</f>
        <v>0.56470371794380214</v>
      </c>
      <c r="I877" s="2">
        <v>387812000</v>
      </c>
      <c r="J877" s="2">
        <v>487832000</v>
      </c>
      <c r="K877" t="s">
        <v>12</v>
      </c>
      <c r="L877" s="2">
        <f>SUM(I877:K877)</f>
        <v>875644000</v>
      </c>
      <c r="M877" s="2">
        <f>G877-L877</f>
        <v>729685000</v>
      </c>
      <c r="N877" s="22">
        <f>M877/E877</f>
        <v>0.25667999047411671</v>
      </c>
      <c r="O877" t="s">
        <v>22</v>
      </c>
      <c r="P877" t="s">
        <v>68</v>
      </c>
    </row>
    <row r="878" spans="1:16" x14ac:dyDescent="0.2">
      <c r="A878">
        <v>904</v>
      </c>
      <c r="B878" t="s">
        <v>338</v>
      </c>
      <c r="C878" t="s">
        <v>15</v>
      </c>
      <c r="D878" s="1">
        <v>41820</v>
      </c>
      <c r="E878" s="2">
        <v>2929408000</v>
      </c>
      <c r="F878" s="2">
        <v>1232962000</v>
      </c>
      <c r="G878" s="2">
        <f>SUM(E878-F878)</f>
        <v>1696446000</v>
      </c>
      <c r="H878" s="23">
        <f>1-(F878/E878)</f>
        <v>0.5791088165253867</v>
      </c>
      <c r="I878" s="2">
        <v>384907000</v>
      </c>
      <c r="J878" s="2">
        <v>539469000</v>
      </c>
      <c r="K878" t="s">
        <v>12</v>
      </c>
      <c r="L878" s="2">
        <f>SUM(I878:K878)</f>
        <v>924376000</v>
      </c>
      <c r="M878" s="2">
        <f>G878-L878</f>
        <v>772070000</v>
      </c>
      <c r="N878" s="22">
        <f>M878/E878</f>
        <v>0.26355837083806694</v>
      </c>
      <c r="O878" t="s">
        <v>22</v>
      </c>
      <c r="P878" t="s">
        <v>68</v>
      </c>
    </row>
    <row r="879" spans="1:16" x14ac:dyDescent="0.2">
      <c r="A879">
        <v>905</v>
      </c>
      <c r="B879" t="s">
        <v>338</v>
      </c>
      <c r="C879" t="s">
        <v>16</v>
      </c>
      <c r="D879" s="1">
        <v>42185</v>
      </c>
      <c r="E879" s="2">
        <v>2814049000</v>
      </c>
      <c r="F879" s="2">
        <v>1215229000</v>
      </c>
      <c r="G879" s="2">
        <f>SUM(E879-F879)</f>
        <v>1598820000</v>
      </c>
      <c r="H879" s="23">
        <f>1-(F879/E879)</f>
        <v>0.56815641802967898</v>
      </c>
      <c r="I879" s="2">
        <v>406864000</v>
      </c>
      <c r="J879" s="2">
        <v>530616000</v>
      </c>
      <c r="K879" t="s">
        <v>12</v>
      </c>
      <c r="L879" s="2">
        <f>SUM(I879:K879)</f>
        <v>937480000</v>
      </c>
      <c r="M879" s="2">
        <f>G879-L879</f>
        <v>661340000</v>
      </c>
      <c r="N879" s="22">
        <f>M879/E879</f>
        <v>0.2350136760234097</v>
      </c>
      <c r="O879" t="s">
        <v>22</v>
      </c>
      <c r="P879" t="s">
        <v>68</v>
      </c>
    </row>
    <row r="880" spans="1:16" x14ac:dyDescent="0.2">
      <c r="A880">
        <v>906</v>
      </c>
      <c r="B880" t="s">
        <v>338</v>
      </c>
      <c r="C880" t="s">
        <v>17</v>
      </c>
      <c r="D880" s="1">
        <v>42551</v>
      </c>
      <c r="E880" s="2">
        <v>2984493000</v>
      </c>
      <c r="F880" s="2">
        <v>1163391000</v>
      </c>
      <c r="G880" s="2">
        <f>SUM(E880-F880)</f>
        <v>1821102000</v>
      </c>
      <c r="H880" s="23">
        <f>1-(F880/E880)</f>
        <v>0.61018806209295851</v>
      </c>
      <c r="I880" s="2">
        <v>379399000</v>
      </c>
      <c r="J880" s="2">
        <v>481258000</v>
      </c>
      <c r="K880" t="s">
        <v>12</v>
      </c>
      <c r="L880" s="2">
        <f>SUM(I880:K880)</f>
        <v>860657000</v>
      </c>
      <c r="M880" s="2">
        <f>G880-L880</f>
        <v>960445000</v>
      </c>
      <c r="N880" s="22">
        <f>M880/E880</f>
        <v>0.32181177841596548</v>
      </c>
      <c r="O880" t="s">
        <v>22</v>
      </c>
      <c r="P880" t="s">
        <v>68</v>
      </c>
    </row>
    <row r="881" spans="1:16" x14ac:dyDescent="0.2">
      <c r="A881">
        <v>907</v>
      </c>
      <c r="B881" t="s">
        <v>339</v>
      </c>
      <c r="C881" t="s">
        <v>11</v>
      </c>
      <c r="D881" s="1">
        <v>41639</v>
      </c>
      <c r="E881" s="2">
        <v>19561000000</v>
      </c>
      <c r="F881" s="2">
        <v>12952000000</v>
      </c>
      <c r="G881" s="2">
        <f>SUM(E881-F881)</f>
        <v>6609000000</v>
      </c>
      <c r="H881" s="23">
        <f>1-(F881/E881)</f>
        <v>0.33786616226164301</v>
      </c>
      <c r="I881" s="2">
        <v>3706000000</v>
      </c>
      <c r="J881" t="s">
        <v>12</v>
      </c>
      <c r="K881" t="s">
        <v>12</v>
      </c>
      <c r="L881" s="2">
        <f>SUM(I881:K881)</f>
        <v>3706000000</v>
      </c>
      <c r="M881" s="2">
        <f>G881-L881</f>
        <v>2903000000</v>
      </c>
      <c r="N881" s="22">
        <f>M881/E881</f>
        <v>0.14840754562650171</v>
      </c>
      <c r="O881" t="s">
        <v>36</v>
      </c>
      <c r="P881" t="s">
        <v>142</v>
      </c>
    </row>
    <row r="882" spans="1:16" x14ac:dyDescent="0.2">
      <c r="A882">
        <v>908</v>
      </c>
      <c r="B882" t="s">
        <v>339</v>
      </c>
      <c r="C882" t="s">
        <v>15</v>
      </c>
      <c r="D882" s="1">
        <v>42004</v>
      </c>
      <c r="E882" s="2">
        <v>19724000000</v>
      </c>
      <c r="F882" s="2">
        <v>13041000000</v>
      </c>
      <c r="G882" s="2">
        <f>SUM(E882-F882)</f>
        <v>6683000000</v>
      </c>
      <c r="H882" s="23">
        <f>1-(F882/E882)</f>
        <v>0.33882579598458729</v>
      </c>
      <c r="I882" s="2">
        <v>4162000000</v>
      </c>
      <c r="J882" t="s">
        <v>12</v>
      </c>
      <c r="K882" t="s">
        <v>12</v>
      </c>
      <c r="L882" s="2">
        <f>SUM(I882:K882)</f>
        <v>4162000000</v>
      </c>
      <c r="M882" s="2">
        <f>G882-L882</f>
        <v>2521000000</v>
      </c>
      <c r="N882" s="22">
        <f>M882/E882</f>
        <v>0.12781383086595011</v>
      </c>
      <c r="O882" t="s">
        <v>36</v>
      </c>
      <c r="P882" t="s">
        <v>142</v>
      </c>
    </row>
    <row r="883" spans="1:16" x14ac:dyDescent="0.2">
      <c r="A883">
        <v>909</v>
      </c>
      <c r="B883" t="s">
        <v>339</v>
      </c>
      <c r="C883" t="s">
        <v>16</v>
      </c>
      <c r="D883" s="1">
        <v>42369</v>
      </c>
      <c r="E883" s="2">
        <v>18591000000</v>
      </c>
      <c r="F883" s="2">
        <v>11967000000</v>
      </c>
      <c r="G883" s="2">
        <f>SUM(E883-F883)</f>
        <v>6624000000</v>
      </c>
      <c r="H883" s="23">
        <f>1-(F883/E883)</f>
        <v>0.35630143617879617</v>
      </c>
      <c r="I883" s="2">
        <v>5011000000</v>
      </c>
      <c r="J883" t="s">
        <v>12</v>
      </c>
      <c r="K883" t="s">
        <v>12</v>
      </c>
      <c r="L883" s="2">
        <f>SUM(I883:K883)</f>
        <v>5011000000</v>
      </c>
      <c r="M883" s="2">
        <f>G883-L883</f>
        <v>1613000000</v>
      </c>
      <c r="N883" s="22">
        <f>M883/E883</f>
        <v>8.676241191974611E-2</v>
      </c>
      <c r="O883" t="s">
        <v>36</v>
      </c>
      <c r="P883" t="s">
        <v>142</v>
      </c>
    </row>
    <row r="884" spans="1:16" x14ac:dyDescent="0.2">
      <c r="A884">
        <v>910</v>
      </c>
      <c r="B884" t="s">
        <v>339</v>
      </c>
      <c r="C884" t="s">
        <v>17</v>
      </c>
      <c r="D884" s="1">
        <v>42735</v>
      </c>
      <c r="E884" s="2">
        <v>18202000000</v>
      </c>
      <c r="F884" s="2">
        <v>11551000000</v>
      </c>
      <c r="G884" s="2">
        <f>SUM(E884-F884)</f>
        <v>6651000000</v>
      </c>
      <c r="H884" s="23">
        <f>1-(F884/E884)</f>
        <v>0.36539940665860893</v>
      </c>
      <c r="I884" s="2">
        <v>3334000000</v>
      </c>
      <c r="J884" t="s">
        <v>12</v>
      </c>
      <c r="K884" t="s">
        <v>12</v>
      </c>
      <c r="L884" s="2">
        <f>SUM(I884:K884)</f>
        <v>3334000000</v>
      </c>
      <c r="M884" s="2">
        <f>G884-L884</f>
        <v>3317000000</v>
      </c>
      <c r="N884" s="22">
        <f>M884/E884</f>
        <v>0.18223272167893639</v>
      </c>
      <c r="O884" t="s">
        <v>36</v>
      </c>
      <c r="P884" t="s">
        <v>142</v>
      </c>
    </row>
    <row r="885" spans="1:16" x14ac:dyDescent="0.2">
      <c r="A885">
        <v>911</v>
      </c>
      <c r="B885" t="s">
        <v>340</v>
      </c>
      <c r="C885" t="s">
        <v>11</v>
      </c>
      <c r="D885" s="1">
        <v>41639</v>
      </c>
      <c r="E885" s="2">
        <v>14070000000</v>
      </c>
      <c r="F885" s="2">
        <v>7365000000</v>
      </c>
      <c r="G885" s="2">
        <f>SUM(E885-F885)</f>
        <v>6705000000</v>
      </c>
      <c r="H885" s="23">
        <f>1-(F885/E885)</f>
        <v>0.47654584221748397</v>
      </c>
      <c r="I885" s="2">
        <v>1007000000</v>
      </c>
      <c r="J885" t="s">
        <v>12</v>
      </c>
      <c r="K885" s="2">
        <v>1806000000</v>
      </c>
      <c r="L885" s="2">
        <f>SUM(I885:K885)</f>
        <v>2813000000</v>
      </c>
      <c r="M885" s="2">
        <f>G885-L885</f>
        <v>3892000000</v>
      </c>
      <c r="N885" s="22">
        <f>M885/E885</f>
        <v>0.27661691542288558</v>
      </c>
      <c r="O885" t="s">
        <v>83</v>
      </c>
      <c r="P885" t="s">
        <v>341</v>
      </c>
    </row>
    <row r="886" spans="1:16" x14ac:dyDescent="0.2">
      <c r="A886">
        <v>912</v>
      </c>
      <c r="B886" t="s">
        <v>340</v>
      </c>
      <c r="C886" t="s">
        <v>15</v>
      </c>
      <c r="D886" s="1">
        <v>42004</v>
      </c>
      <c r="E886" s="2">
        <v>16226000000</v>
      </c>
      <c r="F886" s="2">
        <v>8435000000</v>
      </c>
      <c r="G886" s="2">
        <f>SUM(E886-F886)</f>
        <v>7791000000</v>
      </c>
      <c r="H886" s="23">
        <f>1-(F886/E886)</f>
        <v>0.4801553062985332</v>
      </c>
      <c r="I886" s="2">
        <v>1029000000</v>
      </c>
      <c r="J886" t="s">
        <v>12</v>
      </c>
      <c r="K886" s="2">
        <v>2040000000</v>
      </c>
      <c r="L886" s="2">
        <f>SUM(I886:K886)</f>
        <v>3069000000</v>
      </c>
      <c r="M886" s="2">
        <f>G886-L886</f>
        <v>4722000000</v>
      </c>
      <c r="N886" s="22">
        <f>M886/E886</f>
        <v>0.29101442129914951</v>
      </c>
      <c r="O886" t="s">
        <v>83</v>
      </c>
      <c r="P886" t="s">
        <v>341</v>
      </c>
    </row>
    <row r="887" spans="1:16" x14ac:dyDescent="0.2">
      <c r="A887">
        <v>913</v>
      </c>
      <c r="B887" t="s">
        <v>340</v>
      </c>
      <c r="C887" t="s">
        <v>16</v>
      </c>
      <c r="D887" s="1">
        <v>42369</v>
      </c>
      <c r="E887" s="2">
        <v>14403000000</v>
      </c>
      <c r="F887" s="2">
        <v>6452000000</v>
      </c>
      <c r="G887" s="2">
        <f>SUM(E887-F887)</f>
        <v>7951000000</v>
      </c>
      <c r="H887" s="23">
        <f>1-(F887/E887)</f>
        <v>0.55203776990904674</v>
      </c>
      <c r="I887" s="2">
        <v>1126000000</v>
      </c>
      <c r="J887" t="s">
        <v>12</v>
      </c>
      <c r="K887" s="2">
        <v>2309000000</v>
      </c>
      <c r="L887" s="2">
        <f>SUM(I887:K887)</f>
        <v>3435000000</v>
      </c>
      <c r="M887" s="2">
        <f>G887-L887</f>
        <v>4516000000</v>
      </c>
      <c r="N887" s="22">
        <f>M887/E887</f>
        <v>0.31354578907172115</v>
      </c>
      <c r="O887" t="s">
        <v>83</v>
      </c>
      <c r="P887" t="s">
        <v>341</v>
      </c>
    </row>
    <row r="888" spans="1:16" x14ac:dyDescent="0.2">
      <c r="A888">
        <v>914</v>
      </c>
      <c r="B888" t="s">
        <v>340</v>
      </c>
      <c r="C888" t="s">
        <v>17</v>
      </c>
      <c r="D888" s="1">
        <v>42735</v>
      </c>
      <c r="E888" s="2">
        <v>13058000000</v>
      </c>
      <c r="F888" s="2">
        <v>5801000000</v>
      </c>
      <c r="G888" s="2">
        <f>SUM(E888-F888)</f>
        <v>7257000000</v>
      </c>
      <c r="H888" s="23">
        <f>1-(F888/E888)</f>
        <v>0.5557512635931996</v>
      </c>
      <c r="I888" s="2">
        <v>1089000000</v>
      </c>
      <c r="J888" t="s">
        <v>12</v>
      </c>
      <c r="K888" s="2">
        <v>2209000000</v>
      </c>
      <c r="L888" s="2">
        <f>SUM(I888:K888)</f>
        <v>3298000000</v>
      </c>
      <c r="M888" s="2">
        <f>G888-L888</f>
        <v>3959000000</v>
      </c>
      <c r="N888" s="22">
        <f>M888/E888</f>
        <v>0.30318578649104</v>
      </c>
      <c r="O888" t="s">
        <v>83</v>
      </c>
      <c r="P888" t="s">
        <v>341</v>
      </c>
    </row>
    <row r="889" spans="1:16" x14ac:dyDescent="0.2">
      <c r="A889">
        <v>915</v>
      </c>
      <c r="B889" t="s">
        <v>342</v>
      </c>
      <c r="C889" t="s">
        <v>11</v>
      </c>
      <c r="D889" s="1">
        <v>41333</v>
      </c>
      <c r="E889" s="2">
        <v>10962818000</v>
      </c>
      <c r="F889" s="2">
        <v>9498456000</v>
      </c>
      <c r="G889" s="2">
        <f>SUM(E889-F889)</f>
        <v>1464362000</v>
      </c>
      <c r="H889" s="23">
        <f>1-(F889/E889)</f>
        <v>0.13357532707375053</v>
      </c>
      <c r="I889" s="2">
        <v>731767000</v>
      </c>
      <c r="J889" t="s">
        <v>12</v>
      </c>
      <c r="K889" t="s">
        <v>12</v>
      </c>
      <c r="L889" s="2">
        <f>SUM(I889:K889)</f>
        <v>731767000</v>
      </c>
      <c r="M889" s="2">
        <f>G889-L889</f>
        <v>732595000</v>
      </c>
      <c r="N889" s="22">
        <f>M889/E889</f>
        <v>6.6825427549741315E-2</v>
      </c>
      <c r="O889" t="s">
        <v>19</v>
      </c>
      <c r="P889" t="s">
        <v>79</v>
      </c>
    </row>
    <row r="890" spans="1:16" x14ac:dyDescent="0.2">
      <c r="A890">
        <v>916</v>
      </c>
      <c r="B890" t="s">
        <v>342</v>
      </c>
      <c r="C890" t="s">
        <v>15</v>
      </c>
      <c r="D890" s="1">
        <v>41698</v>
      </c>
      <c r="E890" s="2">
        <v>12574299000</v>
      </c>
      <c r="F890" s="2">
        <v>10925598000</v>
      </c>
      <c r="G890" s="2">
        <f>SUM(E890-F890)</f>
        <v>1648701000</v>
      </c>
      <c r="H890" s="23">
        <f>1-(F890/E890)</f>
        <v>0.13111673263058243</v>
      </c>
      <c r="I890" s="2">
        <v>819048000</v>
      </c>
      <c r="J890" t="s">
        <v>12</v>
      </c>
      <c r="K890" t="s">
        <v>12</v>
      </c>
      <c r="L890" s="2">
        <f>SUM(I890:K890)</f>
        <v>819048000</v>
      </c>
      <c r="M890" s="2">
        <f>G890-L890</f>
        <v>829653000</v>
      </c>
      <c r="N890" s="22">
        <f>M890/E890</f>
        <v>6.5980059802936128E-2</v>
      </c>
      <c r="O890" t="s">
        <v>19</v>
      </c>
      <c r="P890" t="s">
        <v>79</v>
      </c>
    </row>
    <row r="891" spans="1:16" x14ac:dyDescent="0.2">
      <c r="A891">
        <v>917</v>
      </c>
      <c r="B891" t="s">
        <v>342</v>
      </c>
      <c r="C891" t="s">
        <v>16</v>
      </c>
      <c r="D891" s="1">
        <v>42063</v>
      </c>
      <c r="E891" s="2">
        <v>14268716000</v>
      </c>
      <c r="F891" s="2">
        <v>12381189000</v>
      </c>
      <c r="G891" s="2">
        <f>SUM(E891-F891)</f>
        <v>1887527000</v>
      </c>
      <c r="H891" s="23">
        <f>1-(F891/E891)</f>
        <v>0.13228429243388118</v>
      </c>
      <c r="I891" s="2">
        <v>890431000</v>
      </c>
      <c r="J891" t="s">
        <v>12</v>
      </c>
      <c r="K891" t="s">
        <v>12</v>
      </c>
      <c r="L891" s="2">
        <f>SUM(I891:K891)</f>
        <v>890431000</v>
      </c>
      <c r="M891" s="2">
        <f>G891-L891</f>
        <v>997096000</v>
      </c>
      <c r="N891" s="22">
        <f>M891/E891</f>
        <v>6.9879868658118918E-2</v>
      </c>
      <c r="O891" t="s">
        <v>19</v>
      </c>
      <c r="P891" t="s">
        <v>79</v>
      </c>
    </row>
    <row r="892" spans="1:16" x14ac:dyDescent="0.2">
      <c r="A892">
        <v>918</v>
      </c>
      <c r="B892" t="s">
        <v>342</v>
      </c>
      <c r="C892" t="s">
        <v>17</v>
      </c>
      <c r="D892" s="1">
        <v>42429</v>
      </c>
      <c r="E892" s="2">
        <v>15149675000</v>
      </c>
      <c r="F892" s="2">
        <v>13130915000</v>
      </c>
      <c r="G892" s="2">
        <f>SUM(E892-F892)</f>
        <v>2018760000</v>
      </c>
      <c r="H892" s="23">
        <f>1-(F892/E892)</f>
        <v>0.13325434374004719</v>
      </c>
      <c r="I892" s="2">
        <v>959899000</v>
      </c>
      <c r="J892" t="s">
        <v>12</v>
      </c>
      <c r="K892" t="s">
        <v>12</v>
      </c>
      <c r="L892" s="2">
        <f>SUM(I892:K892)</f>
        <v>959899000</v>
      </c>
      <c r="M892" s="2">
        <f>G892-L892</f>
        <v>1058861000</v>
      </c>
      <c r="N892" s="22">
        <f>M892/E892</f>
        <v>6.9893314543051255E-2</v>
      </c>
      <c r="O892" t="s">
        <v>19</v>
      </c>
      <c r="P892" t="s">
        <v>79</v>
      </c>
    </row>
    <row r="893" spans="1:16" x14ac:dyDescent="0.2">
      <c r="A893">
        <v>919</v>
      </c>
      <c r="B893" t="s">
        <v>343</v>
      </c>
      <c r="C893" t="s">
        <v>11</v>
      </c>
      <c r="D893" s="1">
        <v>41274</v>
      </c>
      <c r="E893" s="2">
        <v>48017000000</v>
      </c>
      <c r="F893" s="2">
        <v>19053000000</v>
      </c>
      <c r="G893" s="2">
        <f>SUM(E893-F893)</f>
        <v>28964000000</v>
      </c>
      <c r="H893" s="23">
        <f>1-(F893/E893)</f>
        <v>0.60320303225940819</v>
      </c>
      <c r="I893" s="2">
        <v>18185000000</v>
      </c>
      <c r="J893" t="s">
        <v>12</v>
      </c>
      <c r="K893" t="s">
        <v>12</v>
      </c>
      <c r="L893" s="2">
        <f>SUM(I893:K893)</f>
        <v>18185000000</v>
      </c>
      <c r="M893" s="2">
        <f>G893-L893</f>
        <v>10779000000</v>
      </c>
      <c r="N893" s="22">
        <f>M893/E893</f>
        <v>0.22448299560572296</v>
      </c>
      <c r="O893" t="s">
        <v>36</v>
      </c>
      <c r="P893" t="s">
        <v>214</v>
      </c>
    </row>
    <row r="894" spans="1:16" x14ac:dyDescent="0.2">
      <c r="A894">
        <v>920</v>
      </c>
      <c r="B894" t="s">
        <v>343</v>
      </c>
      <c r="C894" t="s">
        <v>15</v>
      </c>
      <c r="D894" s="1">
        <v>41639</v>
      </c>
      <c r="E894" s="2">
        <v>46854000000</v>
      </c>
      <c r="F894" s="2">
        <v>18421000000</v>
      </c>
      <c r="G894" s="2">
        <f>SUM(E894-F894)</f>
        <v>28433000000</v>
      </c>
      <c r="H894" s="23">
        <f>1-(F894/E894)</f>
        <v>0.60684253212105688</v>
      </c>
      <c r="I894" s="2">
        <v>18205000000</v>
      </c>
      <c r="J894" t="s">
        <v>12</v>
      </c>
      <c r="K894" t="s">
        <v>12</v>
      </c>
      <c r="L894" s="2">
        <f>SUM(I894:K894)</f>
        <v>18205000000</v>
      </c>
      <c r="M894" s="2">
        <f>G894-L894</f>
        <v>10228000000</v>
      </c>
      <c r="N894" s="22">
        <f>M894/E894</f>
        <v>0.21829512955137234</v>
      </c>
      <c r="O894" t="s">
        <v>36</v>
      </c>
      <c r="P894" t="s">
        <v>214</v>
      </c>
    </row>
    <row r="895" spans="1:16" x14ac:dyDescent="0.2">
      <c r="A895">
        <v>921</v>
      </c>
      <c r="B895" t="s">
        <v>343</v>
      </c>
      <c r="C895" t="s">
        <v>16</v>
      </c>
      <c r="D895" s="1">
        <v>42004</v>
      </c>
      <c r="E895" s="2">
        <v>45998000000</v>
      </c>
      <c r="F895" s="2">
        <v>17889000000</v>
      </c>
      <c r="G895" s="2">
        <f>SUM(E895-F895)</f>
        <v>28109000000</v>
      </c>
      <c r="H895" s="23">
        <f>1-(F895/E895)</f>
        <v>0.61109178659941743</v>
      </c>
      <c r="I895" s="2">
        <v>18401000000</v>
      </c>
      <c r="J895" t="s">
        <v>12</v>
      </c>
      <c r="K895" t="s">
        <v>12</v>
      </c>
      <c r="L895" s="2">
        <f>SUM(I895:K895)</f>
        <v>18401000000</v>
      </c>
      <c r="M895" s="2">
        <f>G895-L895</f>
        <v>9708000000</v>
      </c>
      <c r="N895" s="22">
        <f>M895/E895</f>
        <v>0.21105265446323754</v>
      </c>
      <c r="O895" t="s">
        <v>36</v>
      </c>
      <c r="P895" t="s">
        <v>214</v>
      </c>
    </row>
    <row r="896" spans="1:16" x14ac:dyDescent="0.2">
      <c r="A896">
        <v>922</v>
      </c>
      <c r="B896" t="s">
        <v>343</v>
      </c>
      <c r="C896" t="s">
        <v>17</v>
      </c>
      <c r="D896" s="1">
        <v>42369</v>
      </c>
      <c r="E896" s="2">
        <v>44294000000</v>
      </c>
      <c r="F896" s="2">
        <v>17482000000</v>
      </c>
      <c r="G896" s="2">
        <f>SUM(E896-F896)</f>
        <v>26812000000</v>
      </c>
      <c r="H896" s="23">
        <f>1-(F896/E896)</f>
        <v>0.60531900483135415</v>
      </c>
      <c r="I896" s="2">
        <v>18084000000</v>
      </c>
      <c r="J896" t="s">
        <v>12</v>
      </c>
      <c r="K896" t="s">
        <v>12</v>
      </c>
      <c r="L896" s="2">
        <f>SUM(I896:K896)</f>
        <v>18084000000</v>
      </c>
      <c r="M896" s="2">
        <f>G896-L896</f>
        <v>8728000000</v>
      </c>
      <c r="N896" s="22">
        <f>M896/E896</f>
        <v>0.19704700410890866</v>
      </c>
      <c r="O896" t="s">
        <v>36</v>
      </c>
      <c r="P896" t="s">
        <v>214</v>
      </c>
    </row>
    <row r="897" spans="1:16" x14ac:dyDescent="0.2">
      <c r="A897">
        <v>923</v>
      </c>
      <c r="B897" t="s">
        <v>344</v>
      </c>
      <c r="C897" t="s">
        <v>11</v>
      </c>
      <c r="D897" s="1">
        <v>41363</v>
      </c>
      <c r="E897" s="2">
        <v>2181732000</v>
      </c>
      <c r="F897" s="2">
        <v>875166000</v>
      </c>
      <c r="G897" s="2">
        <f>SUM(E897-F897)</f>
        <v>1306566000</v>
      </c>
      <c r="H897" s="23">
        <f>1-(F897/E897)</f>
        <v>0.59886640522300638</v>
      </c>
      <c r="I897" s="2">
        <v>621536000</v>
      </c>
      <c r="J897" t="s">
        <v>12</v>
      </c>
      <c r="K897" s="2">
        <v>54291000</v>
      </c>
      <c r="L897" s="2">
        <f>SUM(I897:K897)</f>
        <v>675827000</v>
      </c>
      <c r="M897" s="2">
        <f>G897-L897</f>
        <v>630739000</v>
      </c>
      <c r="N897" s="22">
        <f>M897/E897</f>
        <v>0.28910012778838096</v>
      </c>
      <c r="O897" t="s">
        <v>19</v>
      </c>
      <c r="P897" t="s">
        <v>289</v>
      </c>
    </row>
    <row r="898" spans="1:16" x14ac:dyDescent="0.2">
      <c r="A898">
        <v>924</v>
      </c>
      <c r="B898" t="s">
        <v>344</v>
      </c>
      <c r="C898" t="s">
        <v>15</v>
      </c>
      <c r="D898" s="1">
        <v>41727</v>
      </c>
      <c r="E898" s="2">
        <v>3310800000</v>
      </c>
      <c r="F898" s="2">
        <v>1294700000</v>
      </c>
      <c r="G898" s="2">
        <f>SUM(E898-F898)</f>
        <v>2016100000</v>
      </c>
      <c r="H898" s="23">
        <f>1-(F898/E898)</f>
        <v>0.60894647819258185</v>
      </c>
      <c r="I898" s="2">
        <v>926900000</v>
      </c>
      <c r="J898" t="s">
        <v>12</v>
      </c>
      <c r="K898" s="2">
        <v>79700000</v>
      </c>
      <c r="L898" s="2">
        <f>SUM(I898:K898)</f>
        <v>1006600000</v>
      </c>
      <c r="M898" s="2">
        <f>G898-L898</f>
        <v>1009500000</v>
      </c>
      <c r="N898" s="22">
        <f>M898/E898</f>
        <v>0.30491119971003988</v>
      </c>
      <c r="O898" t="s">
        <v>19</v>
      </c>
      <c r="P898" t="s">
        <v>289</v>
      </c>
    </row>
    <row r="899" spans="1:16" x14ac:dyDescent="0.2">
      <c r="A899">
        <v>925</v>
      </c>
      <c r="B899" t="s">
        <v>344</v>
      </c>
      <c r="C899" t="s">
        <v>16</v>
      </c>
      <c r="D899" s="1">
        <v>42091</v>
      </c>
      <c r="E899" s="2">
        <v>4371500000</v>
      </c>
      <c r="F899" s="2">
        <v>1723800000</v>
      </c>
      <c r="G899" s="2">
        <f>SUM(E899-F899)</f>
        <v>2647700000</v>
      </c>
      <c r="H899" s="23">
        <f>1-(F899/E899)</f>
        <v>0.60567310991650469</v>
      </c>
      <c r="I899" s="2">
        <v>1251500000</v>
      </c>
      <c r="J899" t="s">
        <v>12</v>
      </c>
      <c r="K899" s="2">
        <v>138400000</v>
      </c>
      <c r="L899" s="2">
        <f>SUM(I899:K899)</f>
        <v>1389900000</v>
      </c>
      <c r="M899" s="2">
        <f>G899-L899</f>
        <v>1257800000</v>
      </c>
      <c r="N899" s="22">
        <f>M899/E899</f>
        <v>0.28772732471691637</v>
      </c>
      <c r="O899" t="s">
        <v>19</v>
      </c>
      <c r="P899" t="s">
        <v>289</v>
      </c>
    </row>
    <row r="900" spans="1:16" x14ac:dyDescent="0.2">
      <c r="A900">
        <v>926</v>
      </c>
      <c r="B900" t="s">
        <v>344</v>
      </c>
      <c r="C900" t="s">
        <v>17</v>
      </c>
      <c r="D900" s="1">
        <v>42462</v>
      </c>
      <c r="E900" s="2">
        <v>4712100000</v>
      </c>
      <c r="F900" s="2">
        <v>1914900000</v>
      </c>
      <c r="G900" s="2">
        <f>SUM(E900-F900)</f>
        <v>2797200000</v>
      </c>
      <c r="H900" s="23">
        <f>1-(F900/E900)</f>
        <v>0.59362067867829627</v>
      </c>
      <c r="I900" s="2">
        <v>1428000000</v>
      </c>
      <c r="J900" t="s">
        <v>12</v>
      </c>
      <c r="K900" s="2">
        <v>183200000</v>
      </c>
      <c r="L900" s="2">
        <f>SUM(I900:K900)</f>
        <v>1611200000</v>
      </c>
      <c r="M900" s="2">
        <f>G900-L900</f>
        <v>1186000000</v>
      </c>
      <c r="N900" s="22">
        <f>M900/E900</f>
        <v>0.25169245134865559</v>
      </c>
      <c r="O900" t="s">
        <v>19</v>
      </c>
      <c r="P900" t="s">
        <v>289</v>
      </c>
    </row>
    <row r="901" spans="1:16" x14ac:dyDescent="0.2">
      <c r="A901">
        <v>927</v>
      </c>
      <c r="B901" t="s">
        <v>345</v>
      </c>
      <c r="C901" t="s">
        <v>11</v>
      </c>
      <c r="D901" s="1">
        <v>41307</v>
      </c>
      <c r="E901" s="2">
        <v>96619000000</v>
      </c>
      <c r="F901" s="2">
        <v>76726000000</v>
      </c>
      <c r="G901" s="2">
        <f>SUM(E901-F901)</f>
        <v>19893000000</v>
      </c>
      <c r="H901" s="23">
        <f>1-(F901/E901)</f>
        <v>0.20589118082364755</v>
      </c>
      <c r="I901" s="2">
        <v>15477000000</v>
      </c>
      <c r="J901" t="s">
        <v>12</v>
      </c>
      <c r="K901" s="2">
        <v>1652000000</v>
      </c>
      <c r="L901" s="2">
        <f>SUM(I901:K901)</f>
        <v>17129000000</v>
      </c>
      <c r="M901" s="2">
        <f>G901-L901</f>
        <v>2764000000</v>
      </c>
      <c r="N901" s="22">
        <f>M901/E901</f>
        <v>2.8607209762055084E-2</v>
      </c>
      <c r="O901" t="s">
        <v>36</v>
      </c>
      <c r="P901" t="s">
        <v>346</v>
      </c>
    </row>
    <row r="902" spans="1:16" x14ac:dyDescent="0.2">
      <c r="A902">
        <v>928</v>
      </c>
      <c r="B902" t="s">
        <v>345</v>
      </c>
      <c r="C902" t="s">
        <v>15</v>
      </c>
      <c r="D902" s="1">
        <v>41671</v>
      </c>
      <c r="E902" s="2">
        <v>98375000000</v>
      </c>
      <c r="F902" s="2">
        <v>78138000000</v>
      </c>
      <c r="G902" s="2">
        <f>SUM(E902-F902)</f>
        <v>20237000000</v>
      </c>
      <c r="H902" s="23">
        <f>1-(F902/E902)</f>
        <v>0.20571283354510805</v>
      </c>
      <c r="I902" s="2">
        <v>15809000000</v>
      </c>
      <c r="J902" t="s">
        <v>12</v>
      </c>
      <c r="K902" s="2">
        <v>1703000000</v>
      </c>
      <c r="L902" s="2">
        <f>SUM(I902:K902)</f>
        <v>17512000000</v>
      </c>
      <c r="M902" s="2">
        <f>G902-L902</f>
        <v>2725000000</v>
      </c>
      <c r="N902" s="22">
        <f>M902/E902</f>
        <v>2.770012706480305E-2</v>
      </c>
      <c r="O902" t="s">
        <v>36</v>
      </c>
      <c r="P902" t="s">
        <v>346</v>
      </c>
    </row>
    <row r="903" spans="1:16" x14ac:dyDescent="0.2">
      <c r="A903">
        <v>929</v>
      </c>
      <c r="B903" t="s">
        <v>345</v>
      </c>
      <c r="C903" t="s">
        <v>16</v>
      </c>
      <c r="D903" s="1">
        <v>42035</v>
      </c>
      <c r="E903" s="2">
        <v>108465000000</v>
      </c>
      <c r="F903" s="2">
        <v>85512000000</v>
      </c>
      <c r="G903" s="2">
        <f>SUM(E903-F903)</f>
        <v>22953000000</v>
      </c>
      <c r="H903" s="23">
        <f>1-(F903/E903)</f>
        <v>0.21161665053242984</v>
      </c>
      <c r="I903" s="2">
        <v>17868000000</v>
      </c>
      <c r="J903" t="s">
        <v>12</v>
      </c>
      <c r="K903" s="2">
        <v>1948000000</v>
      </c>
      <c r="L903" s="2">
        <f>SUM(I903:K903)</f>
        <v>19816000000</v>
      </c>
      <c r="M903" s="2">
        <f>G903-L903</f>
        <v>3137000000</v>
      </c>
      <c r="N903" s="22">
        <f>M903/E903</f>
        <v>2.8921772000184393E-2</v>
      </c>
      <c r="O903" t="s">
        <v>36</v>
      </c>
      <c r="P903" t="s">
        <v>346</v>
      </c>
    </row>
    <row r="904" spans="1:16" x14ac:dyDescent="0.2">
      <c r="A904">
        <v>930</v>
      </c>
      <c r="B904" t="s">
        <v>345</v>
      </c>
      <c r="C904" t="s">
        <v>17</v>
      </c>
      <c r="D904" s="1">
        <v>42399</v>
      </c>
      <c r="E904" s="2">
        <v>109830000000</v>
      </c>
      <c r="F904" s="2">
        <v>85496000000</v>
      </c>
      <c r="G904" s="2">
        <f>SUM(E904-F904)</f>
        <v>24334000000</v>
      </c>
      <c r="H904" s="23">
        <f>1-(F904/E904)</f>
        <v>0.22156059364472369</v>
      </c>
      <c r="I904" s="2">
        <v>18669000000</v>
      </c>
      <c r="J904" t="s">
        <v>12</v>
      </c>
      <c r="K904" s="2">
        <v>2089000000</v>
      </c>
      <c r="L904" s="2">
        <f>SUM(I904:K904)</f>
        <v>20758000000</v>
      </c>
      <c r="M904" s="2">
        <f>G904-L904</f>
        <v>3576000000</v>
      </c>
      <c r="N904" s="22">
        <f>M904/E904</f>
        <v>3.2559409997268508E-2</v>
      </c>
      <c r="O904" t="s">
        <v>36</v>
      </c>
      <c r="P904" t="s">
        <v>346</v>
      </c>
    </row>
    <row r="905" spans="1:16" x14ac:dyDescent="0.2">
      <c r="A905">
        <v>931</v>
      </c>
      <c r="B905" t="s">
        <v>347</v>
      </c>
      <c r="C905" t="s">
        <v>11</v>
      </c>
      <c r="D905" s="1">
        <v>41307</v>
      </c>
      <c r="E905" s="2">
        <v>19279000000</v>
      </c>
      <c r="F905" s="2">
        <v>12289000000</v>
      </c>
      <c r="G905" s="2">
        <f>SUM(E905-F905)</f>
        <v>6990000000</v>
      </c>
      <c r="H905" s="23">
        <f>1-(F905/E905)</f>
        <v>0.36257067275273613</v>
      </c>
      <c r="I905" s="2">
        <v>4267000000</v>
      </c>
      <c r="J905" t="s">
        <v>12</v>
      </c>
      <c r="K905" s="2">
        <v>833000000</v>
      </c>
      <c r="L905" s="2">
        <f>SUM(I905:K905)</f>
        <v>5100000000</v>
      </c>
      <c r="M905" s="2">
        <f>G905-L905</f>
        <v>1890000000</v>
      </c>
      <c r="N905" s="22">
        <f>M905/E905</f>
        <v>9.8034130400954406E-2</v>
      </c>
      <c r="O905" t="s">
        <v>19</v>
      </c>
      <c r="P905" t="s">
        <v>197</v>
      </c>
    </row>
    <row r="906" spans="1:16" x14ac:dyDescent="0.2">
      <c r="A906">
        <v>932</v>
      </c>
      <c r="B906" t="s">
        <v>347</v>
      </c>
      <c r="C906" t="s">
        <v>15</v>
      </c>
      <c r="D906" s="1">
        <v>41671</v>
      </c>
      <c r="E906" s="2">
        <v>19031000000</v>
      </c>
      <c r="F906" s="2">
        <v>12087000000</v>
      </c>
      <c r="G906" s="2">
        <f>SUM(E906-F906)</f>
        <v>6944000000</v>
      </c>
      <c r="H906" s="23">
        <f>1-(F906/E906)</f>
        <v>0.36487835636592925</v>
      </c>
      <c r="I906" s="2">
        <v>4313000000</v>
      </c>
      <c r="J906" t="s">
        <v>12</v>
      </c>
      <c r="K906" s="2">
        <v>889000000</v>
      </c>
      <c r="L906" s="2">
        <f>SUM(I906:K906)</f>
        <v>5202000000</v>
      </c>
      <c r="M906" s="2">
        <f>G906-L906</f>
        <v>1742000000</v>
      </c>
      <c r="N906" s="22">
        <f>M906/E906</f>
        <v>9.1534864168987443E-2</v>
      </c>
      <c r="O906" t="s">
        <v>19</v>
      </c>
      <c r="P906" t="s">
        <v>197</v>
      </c>
    </row>
    <row r="907" spans="1:16" x14ac:dyDescent="0.2">
      <c r="A907">
        <v>933</v>
      </c>
      <c r="B907" t="s">
        <v>347</v>
      </c>
      <c r="C907" t="s">
        <v>16</v>
      </c>
      <c r="D907" s="1">
        <v>42035</v>
      </c>
      <c r="E907" s="2">
        <v>19023000000</v>
      </c>
      <c r="F907" s="2">
        <v>12098000000</v>
      </c>
      <c r="G907" s="2">
        <f>SUM(E907-F907)</f>
        <v>6925000000</v>
      </c>
      <c r="H907" s="23">
        <f>1-(F907/E907)</f>
        <v>0.36403301266887456</v>
      </c>
      <c r="I907" s="2">
        <v>4350000000</v>
      </c>
      <c r="J907" t="s">
        <v>12</v>
      </c>
      <c r="K907" s="2">
        <v>886000000</v>
      </c>
      <c r="L907" s="2">
        <f>SUM(I907:K907)</f>
        <v>5236000000</v>
      </c>
      <c r="M907" s="2">
        <f>G907-L907</f>
        <v>1689000000</v>
      </c>
      <c r="N907" s="22">
        <f>M907/E907</f>
        <v>8.8787257530357988E-2</v>
      </c>
      <c r="O907" t="s">
        <v>19</v>
      </c>
      <c r="P907" t="s">
        <v>197</v>
      </c>
    </row>
    <row r="908" spans="1:16" x14ac:dyDescent="0.2">
      <c r="A908">
        <v>934</v>
      </c>
      <c r="B908" t="s">
        <v>347</v>
      </c>
      <c r="C908" t="s">
        <v>17</v>
      </c>
      <c r="D908" s="1">
        <v>42399</v>
      </c>
      <c r="E908" s="2">
        <v>19204000000</v>
      </c>
      <c r="F908" s="2">
        <v>12265000000</v>
      </c>
      <c r="G908" s="2">
        <f>SUM(E908-F908)</f>
        <v>6939000000</v>
      </c>
      <c r="H908" s="23">
        <f>1-(F908/E908)</f>
        <v>0.36133097271401793</v>
      </c>
      <c r="I908" s="2">
        <v>4452000000</v>
      </c>
      <c r="J908" t="s">
        <v>12</v>
      </c>
      <c r="K908" s="2">
        <v>934000000</v>
      </c>
      <c r="L908" s="2">
        <f>SUM(I908:K908)</f>
        <v>5386000000</v>
      </c>
      <c r="M908" s="2">
        <f>G908-L908</f>
        <v>1553000000</v>
      </c>
      <c r="N908" s="22">
        <f>M908/E908</f>
        <v>8.0868569048114972E-2</v>
      </c>
      <c r="O908" t="s">
        <v>19</v>
      </c>
      <c r="P908" t="s">
        <v>197</v>
      </c>
    </row>
    <row r="909" spans="1:16" x14ac:dyDescent="0.2">
      <c r="A909">
        <v>935</v>
      </c>
      <c r="B909" t="s">
        <v>348</v>
      </c>
      <c r="C909" t="s">
        <v>11</v>
      </c>
      <c r="D909" s="1">
        <v>41639</v>
      </c>
      <c r="E909" s="2">
        <v>2369300000</v>
      </c>
      <c r="F909" s="2">
        <v>805300000</v>
      </c>
      <c r="G909" s="2">
        <f>SUM(E909-F909)</f>
        <v>1564000000</v>
      </c>
      <c r="H909" s="23">
        <f>1-(F909/E909)</f>
        <v>0.66011058118431598</v>
      </c>
      <c r="I909" s="2">
        <v>602100000</v>
      </c>
      <c r="J909" t="s">
        <v>12</v>
      </c>
      <c r="K909" s="2">
        <v>223300000</v>
      </c>
      <c r="L909" s="2">
        <f>SUM(I909:K909)</f>
        <v>825400000</v>
      </c>
      <c r="M909" s="2">
        <f>G909-L909</f>
        <v>738600000</v>
      </c>
      <c r="N909" s="22">
        <f>M909/E909</f>
        <v>0.31173764402988224</v>
      </c>
      <c r="O909" t="s">
        <v>13</v>
      </c>
      <c r="P909" t="s">
        <v>178</v>
      </c>
    </row>
    <row r="910" spans="1:16" x14ac:dyDescent="0.2">
      <c r="A910">
        <v>936</v>
      </c>
      <c r="B910" t="s">
        <v>348</v>
      </c>
      <c r="C910" t="s">
        <v>15</v>
      </c>
      <c r="D910" s="1">
        <v>42004</v>
      </c>
      <c r="E910" s="2">
        <v>2577100000</v>
      </c>
      <c r="F910" s="2">
        <v>877900000</v>
      </c>
      <c r="G910" s="2">
        <f>SUM(E910-F910)</f>
        <v>1699200000</v>
      </c>
      <c r="H910" s="23">
        <f>1-(F910/E910)</f>
        <v>0.65934577626013735</v>
      </c>
      <c r="I910" s="2">
        <v>632000000</v>
      </c>
      <c r="J910" t="s">
        <v>12</v>
      </c>
      <c r="K910" s="2">
        <v>258100000</v>
      </c>
      <c r="L910" s="2">
        <f>SUM(I910:K910)</f>
        <v>890100000</v>
      </c>
      <c r="M910" s="2">
        <f>G910-L910</f>
        <v>809100000</v>
      </c>
      <c r="N910" s="22">
        <f>M910/E910</f>
        <v>0.31395754918319041</v>
      </c>
      <c r="O910" t="s">
        <v>13</v>
      </c>
      <c r="P910" t="s">
        <v>178</v>
      </c>
    </row>
    <row r="911" spans="1:16" x14ac:dyDescent="0.2">
      <c r="A911">
        <v>937</v>
      </c>
      <c r="B911" t="s">
        <v>348</v>
      </c>
      <c r="C911" t="s">
        <v>16</v>
      </c>
      <c r="D911" s="1">
        <v>42369</v>
      </c>
      <c r="E911" s="2">
        <v>2418800000</v>
      </c>
      <c r="F911" s="2">
        <v>759200000</v>
      </c>
      <c r="G911" s="2">
        <f>SUM(E911-F911)</f>
        <v>1659600000</v>
      </c>
      <c r="H911" s="23">
        <f>1-(F911/E911)</f>
        <v>0.68612535141392428</v>
      </c>
      <c r="I911" s="2">
        <v>571200000</v>
      </c>
      <c r="J911" t="s">
        <v>12</v>
      </c>
      <c r="K911" s="2">
        <v>284600000</v>
      </c>
      <c r="L911" s="2">
        <f>SUM(I911:K911)</f>
        <v>855800000</v>
      </c>
      <c r="M911" s="2">
        <f>G911-L911</f>
        <v>803800000</v>
      </c>
      <c r="N911" s="22">
        <f>M911/E911</f>
        <v>0.3323135439060691</v>
      </c>
      <c r="O911" t="s">
        <v>13</v>
      </c>
      <c r="P911" t="s">
        <v>178</v>
      </c>
    </row>
    <row r="912" spans="1:16" x14ac:dyDescent="0.2">
      <c r="A912">
        <v>938</v>
      </c>
      <c r="B912" t="s">
        <v>348</v>
      </c>
      <c r="C912" t="s">
        <v>17</v>
      </c>
      <c r="D912" s="1">
        <v>42735</v>
      </c>
      <c r="E912" s="2">
        <v>2334200000</v>
      </c>
      <c r="F912" s="2">
        <v>691100000</v>
      </c>
      <c r="G912" s="2">
        <f>SUM(E912-F912)</f>
        <v>1643100000</v>
      </c>
      <c r="H912" s="23">
        <f>1-(F912/E912)</f>
        <v>0.70392425670465264</v>
      </c>
      <c r="I912" s="2">
        <v>519600000</v>
      </c>
      <c r="J912" t="s">
        <v>12</v>
      </c>
      <c r="K912" s="2">
        <v>305000000</v>
      </c>
      <c r="L912" s="2">
        <f>SUM(I912:K912)</f>
        <v>824600000</v>
      </c>
      <c r="M912" s="2">
        <f>G912-L912</f>
        <v>818500000</v>
      </c>
      <c r="N912" s="22">
        <f>M912/E912</f>
        <v>0.35065547082512211</v>
      </c>
      <c r="O912" t="s">
        <v>13</v>
      </c>
      <c r="P912" t="s">
        <v>178</v>
      </c>
    </row>
    <row r="913" spans="1:16" x14ac:dyDescent="0.2">
      <c r="A913">
        <v>939</v>
      </c>
      <c r="B913" t="s">
        <v>349</v>
      </c>
      <c r="C913" t="s">
        <v>11</v>
      </c>
      <c r="D913" s="1">
        <v>41307</v>
      </c>
      <c r="E913" s="2">
        <v>10459000000</v>
      </c>
      <c r="F913" s="2">
        <v>6073000000</v>
      </c>
      <c r="G913" s="2">
        <f>SUM(E913-F913)</f>
        <v>4386000000</v>
      </c>
      <c r="H913" s="23">
        <f>1-(F913/E913)</f>
        <v>0.41935175446983464</v>
      </c>
      <c r="I913" s="2">
        <v>2720000000</v>
      </c>
      <c r="J913" t="s">
        <v>12</v>
      </c>
      <c r="K913" t="s">
        <v>12</v>
      </c>
      <c r="L913" s="2">
        <f>SUM(I913:K913)</f>
        <v>2720000000</v>
      </c>
      <c r="M913" s="2">
        <f>G913-L913</f>
        <v>1666000000</v>
      </c>
      <c r="N913" s="22">
        <f>M913/E913</f>
        <v>0.15928865092265035</v>
      </c>
      <c r="O913" t="s">
        <v>19</v>
      </c>
      <c r="P913" t="s">
        <v>257</v>
      </c>
    </row>
    <row r="914" spans="1:16" x14ac:dyDescent="0.2">
      <c r="A914">
        <v>940</v>
      </c>
      <c r="B914" t="s">
        <v>349</v>
      </c>
      <c r="C914" t="s">
        <v>15</v>
      </c>
      <c r="D914" s="1">
        <v>41671</v>
      </c>
      <c r="E914" s="2">
        <v>10773000000</v>
      </c>
      <c r="F914" s="2">
        <v>6344000000</v>
      </c>
      <c r="G914" s="2">
        <f>SUM(E914-F914)</f>
        <v>4429000000</v>
      </c>
      <c r="H914" s="23">
        <f>1-(F914/E914)</f>
        <v>0.41112039357653396</v>
      </c>
      <c r="I914" s="2">
        <v>2686000000</v>
      </c>
      <c r="J914" t="s">
        <v>12</v>
      </c>
      <c r="K914" t="s">
        <v>12</v>
      </c>
      <c r="L914" s="2">
        <f>SUM(I914:K914)</f>
        <v>2686000000</v>
      </c>
      <c r="M914" s="2">
        <f>G914-L914</f>
        <v>1743000000</v>
      </c>
      <c r="N914" s="22">
        <f>M914/E914</f>
        <v>0.1617933723196881</v>
      </c>
      <c r="O914" t="s">
        <v>19</v>
      </c>
      <c r="P914" t="s">
        <v>257</v>
      </c>
    </row>
    <row r="915" spans="1:16" x14ac:dyDescent="0.2">
      <c r="A915">
        <v>941</v>
      </c>
      <c r="B915" t="s">
        <v>349</v>
      </c>
      <c r="C915" t="s">
        <v>16</v>
      </c>
      <c r="D915" s="1">
        <v>42035</v>
      </c>
      <c r="E915" s="2">
        <v>11454000000</v>
      </c>
      <c r="F915" s="2">
        <v>6646000000</v>
      </c>
      <c r="G915" s="2">
        <f>SUM(E915-F915)</f>
        <v>4808000000</v>
      </c>
      <c r="H915" s="23">
        <f>1-(F915/E915)</f>
        <v>0.4197660206041558</v>
      </c>
      <c r="I915" s="2">
        <v>2855000000</v>
      </c>
      <c r="J915" t="s">
        <v>12</v>
      </c>
      <c r="K915" t="s">
        <v>12</v>
      </c>
      <c r="L915" s="2">
        <f>SUM(I915:K915)</f>
        <v>2855000000</v>
      </c>
      <c r="M915" s="2">
        <f>G915-L915</f>
        <v>1953000000</v>
      </c>
      <c r="N915" s="22">
        <f>M915/E915</f>
        <v>0.17050811943425878</v>
      </c>
      <c r="O915" t="s">
        <v>19</v>
      </c>
      <c r="P915" t="s">
        <v>257</v>
      </c>
    </row>
    <row r="916" spans="1:16" x14ac:dyDescent="0.2">
      <c r="A916">
        <v>942</v>
      </c>
      <c r="B916" t="s">
        <v>349</v>
      </c>
      <c r="C916" t="s">
        <v>17</v>
      </c>
      <c r="D916" s="1">
        <v>42399</v>
      </c>
      <c r="E916" s="2">
        <v>12154000000</v>
      </c>
      <c r="F916" s="2">
        <v>6950000000</v>
      </c>
      <c r="G916" s="2">
        <f>SUM(E916-F916)</f>
        <v>5204000000</v>
      </c>
      <c r="H916" s="23">
        <f>1-(F916/E916)</f>
        <v>0.42817179529373051</v>
      </c>
      <c r="I916" s="2">
        <v>3012000000</v>
      </c>
      <c r="J916" t="s">
        <v>12</v>
      </c>
      <c r="K916" t="s">
        <v>12</v>
      </c>
      <c r="L916" s="2">
        <f>SUM(I916:K916)</f>
        <v>3012000000</v>
      </c>
      <c r="M916" s="2">
        <f>G916-L916</f>
        <v>2192000000</v>
      </c>
      <c r="N916" s="22">
        <f>M916/E916</f>
        <v>0.18035214744117162</v>
      </c>
      <c r="O916" t="s">
        <v>19</v>
      </c>
      <c r="P916" t="s">
        <v>257</v>
      </c>
    </row>
    <row r="917" spans="1:16" x14ac:dyDescent="0.2">
      <c r="A917">
        <v>943</v>
      </c>
      <c r="B917" t="s">
        <v>350</v>
      </c>
      <c r="C917" t="s">
        <v>11</v>
      </c>
      <c r="D917" s="1">
        <v>41274</v>
      </c>
      <c r="E917" s="2">
        <v>3414500000</v>
      </c>
      <c r="F917" s="2">
        <v>2718900000</v>
      </c>
      <c r="G917" s="2">
        <f>SUM(E917-F917)</f>
        <v>695600000</v>
      </c>
      <c r="H917" s="23">
        <f>1-(F917/E917)</f>
        <v>0.20371943183482211</v>
      </c>
      <c r="I917" s="2">
        <v>346100000</v>
      </c>
      <c r="J917" t="s">
        <v>12</v>
      </c>
      <c r="K917" s="2">
        <v>25100000</v>
      </c>
      <c r="L917" s="2">
        <f>SUM(I917:K917)</f>
        <v>371200000</v>
      </c>
      <c r="M917" s="2">
        <f>G917-L917</f>
        <v>324400000</v>
      </c>
      <c r="N917" s="22">
        <f>M917/E917</f>
        <v>9.5006589544589251E-2</v>
      </c>
      <c r="O917" t="s">
        <v>13</v>
      </c>
      <c r="P917" t="s">
        <v>164</v>
      </c>
    </row>
    <row r="918" spans="1:16" x14ac:dyDescent="0.2">
      <c r="A918">
        <v>944</v>
      </c>
      <c r="B918" t="s">
        <v>350</v>
      </c>
      <c r="C918" t="s">
        <v>15</v>
      </c>
      <c r="D918" s="1">
        <v>41639</v>
      </c>
      <c r="E918" s="2">
        <v>3477200000</v>
      </c>
      <c r="F918" s="2">
        <v>2767300000</v>
      </c>
      <c r="G918" s="2">
        <f>SUM(E918-F918)</f>
        <v>709900000</v>
      </c>
      <c r="H918" s="23">
        <f>1-(F918/E918)</f>
        <v>0.20415851834809617</v>
      </c>
      <c r="I918" s="2">
        <v>346900000</v>
      </c>
      <c r="J918" t="s">
        <v>12</v>
      </c>
      <c r="K918" s="2">
        <v>25400000</v>
      </c>
      <c r="L918" s="2">
        <f>SUM(I918:K918)</f>
        <v>372300000</v>
      </c>
      <c r="M918" s="2">
        <f>G918-L918</f>
        <v>337600000</v>
      </c>
      <c r="N918" s="22">
        <f>M918/E918</f>
        <v>9.7089612331761194E-2</v>
      </c>
      <c r="O918" t="s">
        <v>13</v>
      </c>
      <c r="P918" t="s">
        <v>164</v>
      </c>
    </row>
    <row r="919" spans="1:16" x14ac:dyDescent="0.2">
      <c r="A919">
        <v>945</v>
      </c>
      <c r="B919" t="s">
        <v>350</v>
      </c>
      <c r="C919" t="s">
        <v>16</v>
      </c>
      <c r="D919" s="1">
        <v>42004</v>
      </c>
      <c r="E919" s="2">
        <v>3782300000</v>
      </c>
      <c r="F919" s="2">
        <v>2991900000</v>
      </c>
      <c r="G919" s="2">
        <f>SUM(E919-F919)</f>
        <v>790400000</v>
      </c>
      <c r="H919" s="23">
        <f>1-(F919/E919)</f>
        <v>0.20897337598815535</v>
      </c>
      <c r="I919" s="2">
        <v>439200000</v>
      </c>
      <c r="J919" t="s">
        <v>12</v>
      </c>
      <c r="K919" s="2">
        <v>19700000</v>
      </c>
      <c r="L919" s="2">
        <f>SUM(I919:K919)</f>
        <v>458900000</v>
      </c>
      <c r="M919" s="2">
        <f>G919-L919</f>
        <v>331500000</v>
      </c>
      <c r="N919" s="22">
        <f>M919/E919</f>
        <v>8.7645083679242786E-2</v>
      </c>
      <c r="O919" t="s">
        <v>13</v>
      </c>
      <c r="P919" t="s">
        <v>164</v>
      </c>
    </row>
    <row r="920" spans="1:16" x14ac:dyDescent="0.2">
      <c r="A920">
        <v>946</v>
      </c>
      <c r="B920" t="s">
        <v>350</v>
      </c>
      <c r="C920" t="s">
        <v>17</v>
      </c>
      <c r="D920" s="1">
        <v>42369</v>
      </c>
      <c r="E920" s="2">
        <v>3917200000</v>
      </c>
      <c r="F920" s="2">
        <v>2994000000</v>
      </c>
      <c r="G920" s="2">
        <f>SUM(E920-F920)</f>
        <v>923200000</v>
      </c>
      <c r="H920" s="23">
        <f>1-(F920/E920)</f>
        <v>0.23567854590013271</v>
      </c>
      <c r="I920" s="2">
        <v>411800000</v>
      </c>
      <c r="J920" t="s">
        <v>12</v>
      </c>
      <c r="K920" s="2">
        <v>20800000</v>
      </c>
      <c r="L920" s="2">
        <f>SUM(I920:K920)</f>
        <v>432600000</v>
      </c>
      <c r="M920" s="2">
        <f>G920-L920</f>
        <v>490600000</v>
      </c>
      <c r="N920" s="22">
        <f>M920/E920</f>
        <v>0.12524252016746656</v>
      </c>
      <c r="O920" t="s">
        <v>13</v>
      </c>
      <c r="P920" t="s">
        <v>164</v>
      </c>
    </row>
    <row r="921" spans="1:16" x14ac:dyDescent="0.2">
      <c r="A921">
        <v>947</v>
      </c>
      <c r="B921" t="s">
        <v>351</v>
      </c>
      <c r="C921" t="s">
        <v>11</v>
      </c>
      <c r="D921" s="1">
        <v>41608</v>
      </c>
      <c r="E921" s="2">
        <v>5935095000</v>
      </c>
      <c r="F921" s="2">
        <v>4920664000</v>
      </c>
      <c r="G921" s="2">
        <f>SUM(E921-F921)</f>
        <v>1014431000</v>
      </c>
      <c r="H921" s="23">
        <f>1-(F921/E921)</f>
        <v>0.17092076874927864</v>
      </c>
      <c r="I921" s="2">
        <v>328595000</v>
      </c>
      <c r="J921" t="s">
        <v>12</v>
      </c>
      <c r="K921" t="s">
        <v>12</v>
      </c>
      <c r="L921" s="2">
        <f>SUM(I921:K921)</f>
        <v>328595000</v>
      </c>
      <c r="M921" s="2">
        <f>G921-L921</f>
        <v>685836000</v>
      </c>
      <c r="N921" s="22">
        <f>M921/E921</f>
        <v>0.11555602732559463</v>
      </c>
      <c r="O921" t="s">
        <v>19</v>
      </c>
      <c r="P921" t="s">
        <v>201</v>
      </c>
    </row>
    <row r="922" spans="1:16" x14ac:dyDescent="0.2">
      <c r="A922">
        <v>948</v>
      </c>
      <c r="B922" t="s">
        <v>351</v>
      </c>
      <c r="C922" t="s">
        <v>15</v>
      </c>
      <c r="D922" s="1">
        <v>41973</v>
      </c>
      <c r="E922" s="2">
        <v>7779812000</v>
      </c>
      <c r="F922" s="2">
        <v>6336272000</v>
      </c>
      <c r="G922" s="2">
        <f>SUM(E922-F922)</f>
        <v>1443540000</v>
      </c>
      <c r="H922" s="23">
        <f>1-(F922/E922)</f>
        <v>0.18554947086124962</v>
      </c>
      <c r="I922" s="2">
        <v>521502000</v>
      </c>
      <c r="J922" t="s">
        <v>12</v>
      </c>
      <c r="K922" t="s">
        <v>12</v>
      </c>
      <c r="L922" s="2">
        <f>SUM(I922:K922)</f>
        <v>521502000</v>
      </c>
      <c r="M922" s="2">
        <f>G922-L922</f>
        <v>922038000</v>
      </c>
      <c r="N922" s="22">
        <f>M922/E922</f>
        <v>0.11851674564886658</v>
      </c>
      <c r="O922" t="s">
        <v>19</v>
      </c>
      <c r="P922" t="s">
        <v>201</v>
      </c>
    </row>
    <row r="923" spans="1:16" x14ac:dyDescent="0.2">
      <c r="A923">
        <v>949</v>
      </c>
      <c r="B923" t="s">
        <v>351</v>
      </c>
      <c r="C923" t="s">
        <v>16</v>
      </c>
      <c r="D923" s="1">
        <v>42338</v>
      </c>
      <c r="E923" s="2">
        <v>9474008000</v>
      </c>
      <c r="F923" s="2">
        <v>7757571000</v>
      </c>
      <c r="G923" s="2">
        <f>SUM(E923-F923)</f>
        <v>1716437000</v>
      </c>
      <c r="H923" s="23">
        <f>1-(F923/E923)</f>
        <v>0.18117326901138353</v>
      </c>
      <c r="I923" s="2">
        <v>630421000</v>
      </c>
      <c r="J923" t="s">
        <v>12</v>
      </c>
      <c r="K923" t="s">
        <v>12</v>
      </c>
      <c r="L923" s="2">
        <f>SUM(I923:K923)</f>
        <v>630421000</v>
      </c>
      <c r="M923" s="2">
        <f>G923-L923</f>
        <v>1086016000</v>
      </c>
      <c r="N923" s="22">
        <f>M923/E923</f>
        <v>0.1146311043858101</v>
      </c>
      <c r="O923" t="s">
        <v>19</v>
      </c>
      <c r="P923" t="s">
        <v>201</v>
      </c>
    </row>
    <row r="924" spans="1:16" x14ac:dyDescent="0.2">
      <c r="A924">
        <v>950</v>
      </c>
      <c r="B924" t="s">
        <v>351</v>
      </c>
      <c r="C924" t="s">
        <v>17</v>
      </c>
      <c r="D924" s="1">
        <v>42704</v>
      </c>
      <c r="E924" s="2">
        <v>10949999000</v>
      </c>
      <c r="F924" s="2">
        <v>8923519000</v>
      </c>
      <c r="G924" s="2">
        <f>SUM(E924-F924)</f>
        <v>2026480000</v>
      </c>
      <c r="H924" s="23">
        <f>1-(F924/E924)</f>
        <v>0.1850666835677337</v>
      </c>
      <c r="I924" s="2">
        <v>764117000</v>
      </c>
      <c r="J924" t="s">
        <v>12</v>
      </c>
      <c r="K924" t="s">
        <v>12</v>
      </c>
      <c r="L924" s="2">
        <f>SUM(I924:K924)</f>
        <v>764117000</v>
      </c>
      <c r="M924" s="2">
        <f>G924-L924</f>
        <v>1262363000</v>
      </c>
      <c r="N924" s="22">
        <f>M924/E924</f>
        <v>0.11528430276568975</v>
      </c>
      <c r="O924" t="s">
        <v>19</v>
      </c>
      <c r="P924" t="s">
        <v>201</v>
      </c>
    </row>
    <row r="925" spans="1:16" x14ac:dyDescent="0.2">
      <c r="A925">
        <v>951</v>
      </c>
      <c r="B925" t="s">
        <v>352</v>
      </c>
      <c r="C925" t="s">
        <v>11</v>
      </c>
      <c r="D925" s="1">
        <v>41274</v>
      </c>
      <c r="E925" s="2">
        <v>5671400000</v>
      </c>
      <c r="F925" s="2">
        <v>3421700000</v>
      </c>
      <c r="G925" s="2">
        <f>SUM(E925-F925)</f>
        <v>2249700000</v>
      </c>
      <c r="H925" s="23">
        <f>1-(F925/E925)</f>
        <v>0.39667454244101985</v>
      </c>
      <c r="I925" s="2">
        <v>1114600000</v>
      </c>
      <c r="J925" t="s">
        <v>12</v>
      </c>
      <c r="K925" s="2">
        <v>86300000</v>
      </c>
      <c r="L925" s="2">
        <f>SUM(I925:K925)</f>
        <v>1200900000</v>
      </c>
      <c r="M925" s="2">
        <f>G925-L925</f>
        <v>1048800000</v>
      </c>
      <c r="N925" s="22">
        <f>M925/E925</f>
        <v>0.18492788376767641</v>
      </c>
      <c r="O925" t="s">
        <v>25</v>
      </c>
      <c r="P925" t="s">
        <v>199</v>
      </c>
    </row>
    <row r="926" spans="1:16" x14ac:dyDescent="0.2">
      <c r="A926">
        <v>952</v>
      </c>
      <c r="B926" t="s">
        <v>352</v>
      </c>
      <c r="C926" t="s">
        <v>15</v>
      </c>
      <c r="D926" s="1">
        <v>41639</v>
      </c>
      <c r="E926" s="2">
        <v>5808300000</v>
      </c>
      <c r="F926" s="2">
        <v>3585100000</v>
      </c>
      <c r="G926" s="2">
        <f>SUM(E926-F926)</f>
        <v>2223200000</v>
      </c>
      <c r="H926" s="23">
        <f>1-(F926/E926)</f>
        <v>0.3827625983506362</v>
      </c>
      <c r="I926" s="2">
        <v>1128800000</v>
      </c>
      <c r="J926" t="s">
        <v>12</v>
      </c>
      <c r="K926" s="2">
        <v>81700000</v>
      </c>
      <c r="L926" s="2">
        <f>SUM(I926:K926)</f>
        <v>1210500000</v>
      </c>
      <c r="M926" s="2">
        <f>G926-L926</f>
        <v>1012700000</v>
      </c>
      <c r="N926" s="22">
        <f>M926/E926</f>
        <v>0.17435394177298005</v>
      </c>
      <c r="O926" t="s">
        <v>25</v>
      </c>
      <c r="P926" t="s">
        <v>199</v>
      </c>
    </row>
    <row r="927" spans="1:16" x14ac:dyDescent="0.2">
      <c r="A927">
        <v>953</v>
      </c>
      <c r="B927" t="s">
        <v>352</v>
      </c>
      <c r="C927" t="s">
        <v>16</v>
      </c>
      <c r="D927" s="1">
        <v>42004</v>
      </c>
      <c r="E927" s="2">
        <v>6011600000</v>
      </c>
      <c r="F927" s="2">
        <v>3808500000</v>
      </c>
      <c r="G927" s="2">
        <f>SUM(E927-F927)</f>
        <v>2203100000</v>
      </c>
      <c r="H927" s="23">
        <f>1-(F927/E927)</f>
        <v>0.36647481535697646</v>
      </c>
      <c r="I927" s="2">
        <v>1198200000</v>
      </c>
      <c r="J927" t="s">
        <v>12</v>
      </c>
      <c r="K927" s="2">
        <v>76700000</v>
      </c>
      <c r="L927" s="2">
        <f>SUM(I927:K927)</f>
        <v>1274900000</v>
      </c>
      <c r="M927" s="2">
        <f>G927-L927</f>
        <v>928200000</v>
      </c>
      <c r="N927" s="22">
        <f>M927/E927</f>
        <v>0.15440149045179319</v>
      </c>
      <c r="O927" t="s">
        <v>25</v>
      </c>
      <c r="P927" t="s">
        <v>199</v>
      </c>
    </row>
    <row r="928" spans="1:16" x14ac:dyDescent="0.2">
      <c r="A928">
        <v>954</v>
      </c>
      <c r="B928" t="s">
        <v>352</v>
      </c>
      <c r="C928" t="s">
        <v>17</v>
      </c>
      <c r="D928" s="1">
        <v>42369</v>
      </c>
      <c r="E928" s="2">
        <v>8680100000</v>
      </c>
      <c r="F928" s="2">
        <v>5776800000</v>
      </c>
      <c r="G928" s="2">
        <f>SUM(E928-F928)</f>
        <v>2903300000</v>
      </c>
      <c r="H928" s="23">
        <f>1-(F928/E928)</f>
        <v>0.33447771339039878</v>
      </c>
      <c r="I928" s="2">
        <v>1622000000</v>
      </c>
      <c r="J928" t="s">
        <v>12</v>
      </c>
      <c r="K928" s="2">
        <v>164500000</v>
      </c>
      <c r="L928" s="2">
        <f>SUM(I928:K928)</f>
        <v>1786500000</v>
      </c>
      <c r="M928" s="2">
        <f>G928-L928</f>
        <v>1116800000</v>
      </c>
      <c r="N928" s="22">
        <f>M928/E928</f>
        <v>0.12866211218764761</v>
      </c>
      <c r="O928" t="s">
        <v>25</v>
      </c>
      <c r="P928" t="s">
        <v>199</v>
      </c>
    </row>
    <row r="929" spans="1:16" x14ac:dyDescent="0.2">
      <c r="A929">
        <v>955</v>
      </c>
      <c r="B929" t="s">
        <v>353</v>
      </c>
      <c r="C929" t="s">
        <v>11</v>
      </c>
      <c r="D929" s="1">
        <v>41274</v>
      </c>
      <c r="E929" s="2">
        <v>4122930000</v>
      </c>
      <c r="F929" s="2">
        <v>2398790000</v>
      </c>
      <c r="G929" s="2">
        <f>SUM(E929-F929)</f>
        <v>1724140000</v>
      </c>
      <c r="H929" s="23">
        <f>1-(F929/E929)</f>
        <v>0.41818318525902698</v>
      </c>
      <c r="I929" s="2">
        <v>1219343000</v>
      </c>
      <c r="J929" t="s">
        <v>12</v>
      </c>
      <c r="K929" s="2">
        <v>64093000</v>
      </c>
      <c r="L929" s="2">
        <f>SUM(I929:K929)</f>
        <v>1283436000</v>
      </c>
      <c r="M929" s="2">
        <f>G929-L929</f>
        <v>440704000</v>
      </c>
      <c r="N929" s="22">
        <f>M929/E929</f>
        <v>0.10689097316714084</v>
      </c>
      <c r="O929" t="s">
        <v>19</v>
      </c>
      <c r="P929" t="s">
        <v>354</v>
      </c>
    </row>
    <row r="930" spans="1:16" x14ac:dyDescent="0.2">
      <c r="A930">
        <v>956</v>
      </c>
      <c r="B930" t="s">
        <v>353</v>
      </c>
      <c r="C930" t="s">
        <v>15</v>
      </c>
      <c r="D930" s="1">
        <v>41639</v>
      </c>
      <c r="E930" s="2">
        <v>5062528000</v>
      </c>
      <c r="F930" s="2">
        <v>2987126000</v>
      </c>
      <c r="G930" s="2">
        <f>SUM(E930-F930)</f>
        <v>2075402000</v>
      </c>
      <c r="H930" s="23">
        <f>1-(F930/E930)</f>
        <v>0.40995368321913483</v>
      </c>
      <c r="I930" s="2">
        <v>1454080000</v>
      </c>
      <c r="J930" t="s">
        <v>12</v>
      </c>
      <c r="K930" s="2">
        <v>80969000</v>
      </c>
      <c r="L930" s="2">
        <f>SUM(I930:K930)</f>
        <v>1535049000</v>
      </c>
      <c r="M930" s="2">
        <f>G930-L930</f>
        <v>540353000</v>
      </c>
      <c r="N930" s="22">
        <f>M930/E930</f>
        <v>0.10673580472048748</v>
      </c>
      <c r="O930" t="s">
        <v>19</v>
      </c>
      <c r="P930" t="s">
        <v>354</v>
      </c>
    </row>
    <row r="931" spans="1:16" x14ac:dyDescent="0.2">
      <c r="A931">
        <v>957</v>
      </c>
      <c r="B931" t="s">
        <v>353</v>
      </c>
      <c r="C931" t="s">
        <v>16</v>
      </c>
      <c r="D931" s="1">
        <v>42004</v>
      </c>
      <c r="E931" s="2">
        <v>6740064000</v>
      </c>
      <c r="F931" s="2">
        <v>4088151000</v>
      </c>
      <c r="G931" s="2">
        <f>SUM(E931-F931)</f>
        <v>2651913000</v>
      </c>
      <c r="H931" s="23">
        <f>1-(F931/E931)</f>
        <v>0.39345516600435837</v>
      </c>
      <c r="I931" s="2">
        <v>1866520000</v>
      </c>
      <c r="J931" t="s">
        <v>12</v>
      </c>
      <c r="K931" s="2">
        <v>120719000</v>
      </c>
      <c r="L931" s="2">
        <f>SUM(I931:K931)</f>
        <v>1987239000</v>
      </c>
      <c r="M931" s="2">
        <f>G931-L931</f>
        <v>664674000</v>
      </c>
      <c r="N931" s="22">
        <f>M931/E931</f>
        <v>9.8615384067569686E-2</v>
      </c>
      <c r="O931" t="s">
        <v>19</v>
      </c>
      <c r="P931" t="s">
        <v>354</v>
      </c>
    </row>
    <row r="932" spans="1:16" x14ac:dyDescent="0.2">
      <c r="A932">
        <v>958</v>
      </c>
      <c r="B932" t="s">
        <v>353</v>
      </c>
      <c r="C932" t="s">
        <v>17</v>
      </c>
      <c r="D932" s="1">
        <v>42369</v>
      </c>
      <c r="E932" s="2">
        <v>7192633000</v>
      </c>
      <c r="F932" s="2">
        <v>4359104000</v>
      </c>
      <c r="G932" s="2">
        <f>SUM(E932-F932)</f>
        <v>2833529000</v>
      </c>
      <c r="H932" s="23">
        <f>1-(F932/E932)</f>
        <v>0.39394878064819938</v>
      </c>
      <c r="I932" s="2">
        <v>1987271000</v>
      </c>
      <c r="J932" t="s">
        <v>12</v>
      </c>
      <c r="K932" s="2">
        <v>122120000</v>
      </c>
      <c r="L932" s="2">
        <f>SUM(I932:K932)</f>
        <v>2109391000</v>
      </c>
      <c r="M932" s="2">
        <f>G932-L932</f>
        <v>724138000</v>
      </c>
      <c r="N932" s="22">
        <f>M932/E932</f>
        <v>0.10067773512147776</v>
      </c>
      <c r="O932" t="s">
        <v>19</v>
      </c>
      <c r="P932" t="s">
        <v>354</v>
      </c>
    </row>
    <row r="933" spans="1:16" x14ac:dyDescent="0.2">
      <c r="A933">
        <v>959</v>
      </c>
      <c r="B933" t="s">
        <v>355</v>
      </c>
      <c r="C933" t="s">
        <v>11</v>
      </c>
      <c r="D933" s="1">
        <v>41274</v>
      </c>
      <c r="E933" s="2">
        <v>13107000000</v>
      </c>
      <c r="F933" s="2">
        <v>11799000000</v>
      </c>
      <c r="G933" s="2">
        <f>SUM(E933-F933)</f>
        <v>1308000000</v>
      </c>
      <c r="H933" s="23">
        <f>1-(F933/E933)</f>
        <v>9.9794003204394577E-2</v>
      </c>
      <c r="I933" t="s">
        <v>12</v>
      </c>
      <c r="J933" t="s">
        <v>12</v>
      </c>
      <c r="K933" t="s">
        <v>12</v>
      </c>
      <c r="L933" s="2">
        <f>SUM(I933:K933)</f>
        <v>0</v>
      </c>
      <c r="M933" s="2">
        <f>G933-L933</f>
        <v>1308000000</v>
      </c>
      <c r="N933" s="22">
        <f>M933/E933</f>
        <v>9.9794003204394605E-2</v>
      </c>
      <c r="O933" t="s">
        <v>13</v>
      </c>
      <c r="P933" t="s">
        <v>164</v>
      </c>
    </row>
    <row r="934" spans="1:16" x14ac:dyDescent="0.2">
      <c r="A934">
        <v>960</v>
      </c>
      <c r="B934" t="s">
        <v>355</v>
      </c>
      <c r="C934" t="s">
        <v>15</v>
      </c>
      <c r="D934" s="1">
        <v>41639</v>
      </c>
      <c r="E934" s="2">
        <v>11420000000</v>
      </c>
      <c r="F934" s="2">
        <v>10303000000</v>
      </c>
      <c r="G934" s="2">
        <f>SUM(E934-F934)</f>
        <v>1117000000</v>
      </c>
      <c r="H934" s="23">
        <f>1-(F934/E934)</f>
        <v>9.7810858143607682E-2</v>
      </c>
      <c r="I934" t="s">
        <v>12</v>
      </c>
      <c r="J934" t="s">
        <v>12</v>
      </c>
      <c r="K934" t="s">
        <v>12</v>
      </c>
      <c r="L934" s="2">
        <f>SUM(I934:K934)</f>
        <v>0</v>
      </c>
      <c r="M934" s="2">
        <f>G934-L934</f>
        <v>1117000000</v>
      </c>
      <c r="N934" s="22">
        <f>M934/E934</f>
        <v>9.781085814360771E-2</v>
      </c>
      <c r="O934" t="s">
        <v>13</v>
      </c>
      <c r="P934" t="s">
        <v>164</v>
      </c>
    </row>
    <row r="935" spans="1:16" x14ac:dyDescent="0.2">
      <c r="A935">
        <v>961</v>
      </c>
      <c r="B935" t="s">
        <v>355</v>
      </c>
      <c r="C935" t="s">
        <v>16</v>
      </c>
      <c r="D935" s="1">
        <v>42004</v>
      </c>
      <c r="E935" s="2">
        <v>10986000000</v>
      </c>
      <c r="F935" s="2">
        <v>9974000000</v>
      </c>
      <c r="G935" s="2">
        <f>SUM(E935-F935)</f>
        <v>1012000000</v>
      </c>
      <c r="H935" s="23">
        <f>1-(F935/E935)</f>
        <v>9.2117240123793964E-2</v>
      </c>
      <c r="I935" t="s">
        <v>12</v>
      </c>
      <c r="J935" t="s">
        <v>12</v>
      </c>
      <c r="K935" t="s">
        <v>12</v>
      </c>
      <c r="L935" s="2">
        <f>SUM(I935:K935)</f>
        <v>0</v>
      </c>
      <c r="M935" s="2">
        <f>G935-L935</f>
        <v>1012000000</v>
      </c>
      <c r="N935" s="22">
        <f>M935/E935</f>
        <v>9.2117240123793923E-2</v>
      </c>
      <c r="O935" t="s">
        <v>13</v>
      </c>
      <c r="P935" t="s">
        <v>164</v>
      </c>
    </row>
    <row r="936" spans="1:16" x14ac:dyDescent="0.2">
      <c r="A936">
        <v>962</v>
      </c>
      <c r="B936" t="s">
        <v>355</v>
      </c>
      <c r="C936" t="s">
        <v>17</v>
      </c>
      <c r="D936" s="1">
        <v>42369</v>
      </c>
      <c r="E936" s="2">
        <v>10466000000</v>
      </c>
      <c r="F936" s="2">
        <v>9576000000</v>
      </c>
      <c r="G936" s="2">
        <f>SUM(E936-F936)</f>
        <v>890000000</v>
      </c>
      <c r="H936" s="23">
        <f>1-(F936/E936)</f>
        <v>8.503726351996943E-2</v>
      </c>
      <c r="I936" t="s">
        <v>12</v>
      </c>
      <c r="J936" t="s">
        <v>12</v>
      </c>
      <c r="K936" t="s">
        <v>12</v>
      </c>
      <c r="L936" s="2">
        <f>SUM(I936:K936)</f>
        <v>0</v>
      </c>
      <c r="M936" s="2">
        <f>G936-L936</f>
        <v>890000000</v>
      </c>
      <c r="N936" s="22">
        <f>M936/E936</f>
        <v>8.503726351996943E-2</v>
      </c>
      <c r="O936" t="s">
        <v>13</v>
      </c>
      <c r="P936" t="s">
        <v>164</v>
      </c>
    </row>
    <row r="937" spans="1:16" x14ac:dyDescent="0.2">
      <c r="A937">
        <v>963</v>
      </c>
      <c r="B937" t="s">
        <v>356</v>
      </c>
      <c r="C937" t="s">
        <v>11</v>
      </c>
      <c r="D937" s="1">
        <v>41455</v>
      </c>
      <c r="E937" s="2">
        <v>1282236000</v>
      </c>
      <c r="F937" s="2">
        <v>322516000</v>
      </c>
      <c r="G937" s="2">
        <f>SUM(E937-F937)</f>
        <v>959720000</v>
      </c>
      <c r="H937" s="23">
        <f>1-(F937/E937)</f>
        <v>0.74847375990067344</v>
      </c>
      <c r="I937" s="2">
        <v>151382000</v>
      </c>
      <c r="J937" s="2">
        <v>235184000</v>
      </c>
      <c r="K937" t="s">
        <v>12</v>
      </c>
      <c r="L937" s="2">
        <f>SUM(I937:K937)</f>
        <v>386566000</v>
      </c>
      <c r="M937" s="2">
        <f>G937-L937</f>
        <v>573154000</v>
      </c>
      <c r="N937" s="22">
        <f>M937/E937</f>
        <v>0.4469957168571152</v>
      </c>
      <c r="O937" t="s">
        <v>22</v>
      </c>
      <c r="P937" t="s">
        <v>34</v>
      </c>
    </row>
    <row r="938" spans="1:16" x14ac:dyDescent="0.2">
      <c r="A938">
        <v>964</v>
      </c>
      <c r="B938" t="s">
        <v>356</v>
      </c>
      <c r="C938" t="s">
        <v>15</v>
      </c>
      <c r="D938" s="1">
        <v>41819</v>
      </c>
      <c r="E938" s="2">
        <v>1388386000</v>
      </c>
      <c r="F938" s="2">
        <v>338580000</v>
      </c>
      <c r="G938" s="2">
        <f>SUM(E938-F938)</f>
        <v>1049806000</v>
      </c>
      <c r="H938" s="23">
        <f>1-(F938/E938)</f>
        <v>0.75613410103530287</v>
      </c>
      <c r="I938" s="2">
        <v>159642000</v>
      </c>
      <c r="J938" s="2">
        <v>250434000</v>
      </c>
      <c r="K938" t="s">
        <v>12</v>
      </c>
      <c r="L938" s="2">
        <f>SUM(I938:K938)</f>
        <v>410076000</v>
      </c>
      <c r="M938" s="2">
        <f>G938-L938</f>
        <v>639730000</v>
      </c>
      <c r="N938" s="22">
        <f>M938/E938</f>
        <v>0.46077243648380206</v>
      </c>
      <c r="O938" t="s">
        <v>22</v>
      </c>
      <c r="P938" t="s">
        <v>34</v>
      </c>
    </row>
    <row r="939" spans="1:16" x14ac:dyDescent="0.2">
      <c r="A939">
        <v>965</v>
      </c>
      <c r="B939" t="s">
        <v>356</v>
      </c>
      <c r="C939" t="s">
        <v>16</v>
      </c>
      <c r="D939" s="1">
        <v>42183</v>
      </c>
      <c r="E939" s="2">
        <v>1475139000</v>
      </c>
      <c r="F939" s="2">
        <v>355727000</v>
      </c>
      <c r="G939" s="2">
        <f>SUM(E939-F939)</f>
        <v>1119412000</v>
      </c>
      <c r="H939" s="23">
        <f>1-(F939/E939)</f>
        <v>0.75885187768745865</v>
      </c>
      <c r="I939" s="2">
        <v>169952000</v>
      </c>
      <c r="J939" s="2">
        <v>266761000</v>
      </c>
      <c r="K939" t="s">
        <v>12</v>
      </c>
      <c r="L939" s="2">
        <f>SUM(I939:K939)</f>
        <v>436713000</v>
      </c>
      <c r="M939" s="2">
        <f>G939-L939</f>
        <v>682699000</v>
      </c>
      <c r="N939" s="22">
        <f>M939/E939</f>
        <v>0.46280316634567997</v>
      </c>
      <c r="O939" t="s">
        <v>22</v>
      </c>
      <c r="P939" t="s">
        <v>34</v>
      </c>
    </row>
    <row r="940" spans="1:16" x14ac:dyDescent="0.2">
      <c r="A940">
        <v>966</v>
      </c>
      <c r="B940" t="s">
        <v>356</v>
      </c>
      <c r="C940" t="s">
        <v>17</v>
      </c>
      <c r="D940" s="1">
        <v>42554</v>
      </c>
      <c r="E940" s="2">
        <v>1423936000</v>
      </c>
      <c r="F940" s="2">
        <v>343801000</v>
      </c>
      <c r="G940" s="2">
        <f>SUM(E940-F940)</f>
        <v>1080135000</v>
      </c>
      <c r="H940" s="23">
        <f>1-(F940/E940)</f>
        <v>0.75855586206121628</v>
      </c>
      <c r="I940" s="2">
        <v>170120000</v>
      </c>
      <c r="J940" s="2">
        <v>276462000</v>
      </c>
      <c r="K940" t="s">
        <v>12</v>
      </c>
      <c r="L940" s="2">
        <f>SUM(I940:K940)</f>
        <v>446582000</v>
      </c>
      <c r="M940" s="2">
        <f>G940-L940</f>
        <v>633553000</v>
      </c>
      <c r="N940" s="22">
        <f>M940/E940</f>
        <v>0.44493081149714592</v>
      </c>
      <c r="O940" t="s">
        <v>22</v>
      </c>
      <c r="P940" t="s">
        <v>34</v>
      </c>
    </row>
    <row r="941" spans="1:16" x14ac:dyDescent="0.2">
      <c r="A941">
        <v>967</v>
      </c>
      <c r="B941" t="s">
        <v>357</v>
      </c>
      <c r="C941" t="s">
        <v>11</v>
      </c>
      <c r="D941" s="1">
        <v>41274</v>
      </c>
      <c r="E941" s="2">
        <v>22603400000</v>
      </c>
      <c r="F941" s="2">
        <v>4796500000</v>
      </c>
      <c r="G941" s="2">
        <f>SUM(E941-F941)</f>
        <v>17806900000</v>
      </c>
      <c r="H941" s="23">
        <f>1-(F941/E941)</f>
        <v>0.78779741100896328</v>
      </c>
      <c r="I941" s="2">
        <v>6839500000</v>
      </c>
      <c r="J941" s="2">
        <v>5278100000</v>
      </c>
      <c r="K941" t="s">
        <v>12</v>
      </c>
      <c r="L941" s="2">
        <f>SUM(I941:K941)</f>
        <v>12117600000</v>
      </c>
      <c r="M941" s="2">
        <f>G941-L941</f>
        <v>5689300000</v>
      </c>
      <c r="N941" s="22">
        <f>M941/E941</f>
        <v>0.25170107152021376</v>
      </c>
      <c r="O941" t="s">
        <v>25</v>
      </c>
      <c r="P941" t="s">
        <v>26</v>
      </c>
    </row>
    <row r="942" spans="1:16" x14ac:dyDescent="0.2">
      <c r="A942">
        <v>968</v>
      </c>
      <c r="B942" t="s">
        <v>357</v>
      </c>
      <c r="C942" t="s">
        <v>15</v>
      </c>
      <c r="D942" s="1">
        <v>41639</v>
      </c>
      <c r="E942" s="2">
        <v>23113100000</v>
      </c>
      <c r="F942" s="2">
        <v>4908100000</v>
      </c>
      <c r="G942" s="2">
        <f>SUM(E942-F942)</f>
        <v>18205000000</v>
      </c>
      <c r="H942" s="23">
        <f>1-(F942/E942)</f>
        <v>0.78764856293617036</v>
      </c>
      <c r="I942" s="2">
        <v>6606700000</v>
      </c>
      <c r="J942" s="2">
        <v>5531300000</v>
      </c>
      <c r="K942" t="s">
        <v>12</v>
      </c>
      <c r="L942" s="2">
        <f>SUM(I942:K942)</f>
        <v>12138000000</v>
      </c>
      <c r="M942" s="2">
        <f>G942-L942</f>
        <v>6067000000</v>
      </c>
      <c r="N942" s="22">
        <f>M942/E942</f>
        <v>0.26249183363547079</v>
      </c>
      <c r="O942" t="s">
        <v>25</v>
      </c>
      <c r="P942" t="s">
        <v>26</v>
      </c>
    </row>
    <row r="943" spans="1:16" x14ac:dyDescent="0.2">
      <c r="A943">
        <v>969</v>
      </c>
      <c r="B943" t="s">
        <v>357</v>
      </c>
      <c r="C943" t="s">
        <v>16</v>
      </c>
      <c r="D943" s="1">
        <v>42004</v>
      </c>
      <c r="E943" s="2">
        <v>19615600000</v>
      </c>
      <c r="F943" s="2">
        <v>4932500000</v>
      </c>
      <c r="G943" s="2">
        <f>SUM(E943-F943)</f>
        <v>14683100000</v>
      </c>
      <c r="H943" s="23">
        <f>1-(F943/E943)</f>
        <v>0.74854197679398027</v>
      </c>
      <c r="I943" s="2">
        <v>6280300000</v>
      </c>
      <c r="J943" s="2">
        <v>4733600000</v>
      </c>
      <c r="K943" t="s">
        <v>12</v>
      </c>
      <c r="L943" s="2">
        <f>SUM(I943:K943)</f>
        <v>11013900000</v>
      </c>
      <c r="M943" s="2">
        <f>G943-L943</f>
        <v>3669200000</v>
      </c>
      <c r="N943" s="22">
        <f>M943/E943</f>
        <v>0.18705520096249922</v>
      </c>
      <c r="O943" t="s">
        <v>25</v>
      </c>
      <c r="P943" t="s">
        <v>26</v>
      </c>
    </row>
    <row r="944" spans="1:16" x14ac:dyDescent="0.2">
      <c r="A944">
        <v>970</v>
      </c>
      <c r="B944" t="s">
        <v>357</v>
      </c>
      <c r="C944" t="s">
        <v>17</v>
      </c>
      <c r="D944" s="1">
        <v>42369</v>
      </c>
      <c r="E944" s="2">
        <v>19958700000</v>
      </c>
      <c r="F944" s="2">
        <v>5037200000</v>
      </c>
      <c r="G944" s="2">
        <f>SUM(E944-F944)</f>
        <v>14921500000</v>
      </c>
      <c r="H944" s="23">
        <f>1-(F944/E944)</f>
        <v>0.74761883288991771</v>
      </c>
      <c r="I944" s="2">
        <v>6432400000</v>
      </c>
      <c r="J944" s="2">
        <v>4796400000</v>
      </c>
      <c r="K944" t="s">
        <v>12</v>
      </c>
      <c r="L944" s="2">
        <f>SUM(I944:K944)</f>
        <v>11228800000</v>
      </c>
      <c r="M944" s="2">
        <f>G944-L944</f>
        <v>3692700000</v>
      </c>
      <c r="N944" s="22">
        <f>M944/E944</f>
        <v>0.18501706022937367</v>
      </c>
      <c r="O944" t="s">
        <v>25</v>
      </c>
      <c r="P944" t="s">
        <v>26</v>
      </c>
    </row>
    <row r="945" spans="1:16" x14ac:dyDescent="0.2">
      <c r="A945">
        <v>971</v>
      </c>
      <c r="B945" t="s">
        <v>358</v>
      </c>
      <c r="C945" t="s">
        <v>11</v>
      </c>
      <c r="D945" s="1">
        <v>41639</v>
      </c>
      <c r="E945" s="2">
        <v>45358000000</v>
      </c>
      <c r="F945" s="2">
        <v>41171000000</v>
      </c>
      <c r="G945" s="2">
        <f>SUM(E945-F945)</f>
        <v>4187000000</v>
      </c>
      <c r="H945" s="23">
        <f>1-(F945/E945)</f>
        <v>9.2310066581418937E-2</v>
      </c>
      <c r="I945" s="2">
        <v>-318000000</v>
      </c>
      <c r="J945" t="s">
        <v>12</v>
      </c>
      <c r="K945" t="s">
        <v>12</v>
      </c>
      <c r="L945" s="2">
        <f>SUM(I945:K945)</f>
        <v>-318000000</v>
      </c>
      <c r="M945" s="2">
        <f>G945-L945</f>
        <v>4505000000</v>
      </c>
      <c r="N945" s="22">
        <f>M945/E945</f>
        <v>9.9320957714184935E-2</v>
      </c>
      <c r="O945" t="s">
        <v>13</v>
      </c>
      <c r="P945" t="s">
        <v>91</v>
      </c>
    </row>
    <row r="946" spans="1:16" x14ac:dyDescent="0.2">
      <c r="A946">
        <v>972</v>
      </c>
      <c r="B946" t="s">
        <v>358</v>
      </c>
      <c r="C946" t="s">
        <v>15</v>
      </c>
      <c r="D946" s="1">
        <v>42004</v>
      </c>
      <c r="E946" s="2">
        <v>39946000000</v>
      </c>
      <c r="F946" s="2">
        <v>35263000000</v>
      </c>
      <c r="G946" s="2">
        <f>SUM(E946-F946)</f>
        <v>4683000000</v>
      </c>
      <c r="H946" s="23">
        <f>1-(F946/E946)</f>
        <v>0.11723326490762531</v>
      </c>
      <c r="I946" s="2">
        <v>-329000000</v>
      </c>
      <c r="J946" t="s">
        <v>12</v>
      </c>
      <c r="K946" t="s">
        <v>12</v>
      </c>
      <c r="L946" s="2">
        <f>SUM(I946:K946)</f>
        <v>-329000000</v>
      </c>
      <c r="M946" s="2">
        <f>G946-L946</f>
        <v>5012000000</v>
      </c>
      <c r="N946" s="22">
        <f>M946/E946</f>
        <v>0.12546938366795174</v>
      </c>
      <c r="O946" t="s">
        <v>13</v>
      </c>
      <c r="P946" t="s">
        <v>91</v>
      </c>
    </row>
    <row r="947" spans="1:16" x14ac:dyDescent="0.2">
      <c r="A947">
        <v>973</v>
      </c>
      <c r="B947" t="s">
        <v>358</v>
      </c>
      <c r="C947" t="s">
        <v>16</v>
      </c>
      <c r="D947" s="1">
        <v>42369</v>
      </c>
      <c r="E947" s="2">
        <v>40536000000</v>
      </c>
      <c r="F947" s="2">
        <v>36044000000</v>
      </c>
      <c r="G947" s="2">
        <f>SUM(E947-F947)</f>
        <v>4492000000</v>
      </c>
      <c r="H947" s="23">
        <f>1-(F947/E947)</f>
        <v>0.11081507795539769</v>
      </c>
      <c r="I947" s="2">
        <v>-220000000</v>
      </c>
      <c r="J947" t="s">
        <v>12</v>
      </c>
      <c r="K947" t="s">
        <v>12</v>
      </c>
      <c r="L947" s="2">
        <f>SUM(I947:K947)</f>
        <v>-220000000</v>
      </c>
      <c r="M947" s="2">
        <f>G947-L947</f>
        <v>4712000000</v>
      </c>
      <c r="N947" s="22">
        <f>M947/E947</f>
        <v>0.11624235247681074</v>
      </c>
      <c r="O947" t="s">
        <v>13</v>
      </c>
      <c r="P947" t="s">
        <v>91</v>
      </c>
    </row>
    <row r="948" spans="1:16" x14ac:dyDescent="0.2">
      <c r="A948">
        <v>974</v>
      </c>
      <c r="B948" t="s">
        <v>358</v>
      </c>
      <c r="C948" t="s">
        <v>17</v>
      </c>
      <c r="D948" s="1">
        <v>42735</v>
      </c>
      <c r="E948" s="2">
        <v>47248000000</v>
      </c>
      <c r="F948" s="2">
        <v>42186000000</v>
      </c>
      <c r="G948" s="2">
        <f>SUM(E948-F948)</f>
        <v>5062000000</v>
      </c>
      <c r="H948" s="23">
        <f>1-(F948/E948)</f>
        <v>0.10713681002370468</v>
      </c>
      <c r="I948" s="2">
        <v>-487000000</v>
      </c>
      <c r="J948" t="s">
        <v>12</v>
      </c>
      <c r="K948" t="s">
        <v>12</v>
      </c>
      <c r="L948" s="2">
        <f>SUM(I948:K948)</f>
        <v>-487000000</v>
      </c>
      <c r="M948" s="2">
        <f>G948-L948</f>
        <v>5549000000</v>
      </c>
      <c r="N948" s="22">
        <f>M948/E948</f>
        <v>0.11744412461903149</v>
      </c>
      <c r="O948" t="s">
        <v>13</v>
      </c>
      <c r="P948" t="s">
        <v>91</v>
      </c>
    </row>
    <row r="949" spans="1:16" x14ac:dyDescent="0.2">
      <c r="A949">
        <v>975</v>
      </c>
      <c r="B949" t="s">
        <v>359</v>
      </c>
      <c r="C949" t="s">
        <v>11</v>
      </c>
      <c r="D949" s="1">
        <v>41274</v>
      </c>
      <c r="E949" s="2">
        <v>3094500000</v>
      </c>
      <c r="F949" s="2">
        <v>2144200000</v>
      </c>
      <c r="G949" s="2">
        <f>SUM(E949-F949)</f>
        <v>950300000</v>
      </c>
      <c r="H949" s="23">
        <f>1-(F949/E949)</f>
        <v>0.30709322992405885</v>
      </c>
      <c r="I949" s="2">
        <v>98200000</v>
      </c>
      <c r="J949" t="s">
        <v>12</v>
      </c>
      <c r="K949" s="2">
        <v>332400000</v>
      </c>
      <c r="L949" s="2">
        <f>SUM(I949:K949)</f>
        <v>430600000</v>
      </c>
      <c r="M949" s="2">
        <f>G949-L949</f>
        <v>519700000</v>
      </c>
      <c r="N949" s="22">
        <f>M949/E949</f>
        <v>0.16794312489901439</v>
      </c>
      <c r="O949" t="s">
        <v>42</v>
      </c>
      <c r="P949" t="s">
        <v>45</v>
      </c>
    </row>
    <row r="950" spans="1:16" x14ac:dyDescent="0.2">
      <c r="A950">
        <v>976</v>
      </c>
      <c r="B950" t="s">
        <v>359</v>
      </c>
      <c r="C950" t="s">
        <v>15</v>
      </c>
      <c r="D950" s="1">
        <v>41639</v>
      </c>
      <c r="E950" s="2">
        <v>3276800000</v>
      </c>
      <c r="F950" s="2">
        <v>2272400000</v>
      </c>
      <c r="G950" s="2">
        <f>SUM(E950-F950)</f>
        <v>1004400000</v>
      </c>
      <c r="H950" s="23">
        <f>1-(F950/E950)</f>
        <v>0.3065185546875</v>
      </c>
      <c r="I950" s="2">
        <v>99600000</v>
      </c>
      <c r="J950" t="s">
        <v>12</v>
      </c>
      <c r="K950" s="2">
        <v>370900000</v>
      </c>
      <c r="L950" s="2">
        <f>SUM(I950:K950)</f>
        <v>470500000</v>
      </c>
      <c r="M950" s="2">
        <f>G950-L950</f>
        <v>533900000</v>
      </c>
      <c r="N950" s="22">
        <f>M950/E950</f>
        <v>0.162933349609375</v>
      </c>
      <c r="O950" t="s">
        <v>42</v>
      </c>
      <c r="P950" t="s">
        <v>45</v>
      </c>
    </row>
    <row r="951" spans="1:16" x14ac:dyDescent="0.2">
      <c r="A951">
        <v>977</v>
      </c>
      <c r="B951" t="s">
        <v>359</v>
      </c>
      <c r="C951" t="s">
        <v>16</v>
      </c>
      <c r="D951" s="1">
        <v>42004</v>
      </c>
      <c r="E951" s="2">
        <v>3350300000</v>
      </c>
      <c r="F951" s="2">
        <v>2317500000</v>
      </c>
      <c r="G951" s="2">
        <f>SUM(E951-F951)</f>
        <v>1032800000</v>
      </c>
      <c r="H951" s="23">
        <f>1-(F951/E951)</f>
        <v>0.30827090111333311</v>
      </c>
      <c r="I951" s="2">
        <v>101100000</v>
      </c>
      <c r="J951" t="s">
        <v>12</v>
      </c>
      <c r="K951" s="2">
        <v>388100000</v>
      </c>
      <c r="L951" s="2">
        <f>SUM(I951:K951)</f>
        <v>489200000</v>
      </c>
      <c r="M951" s="2">
        <f>G951-L951</f>
        <v>543600000</v>
      </c>
      <c r="N951" s="22">
        <f>M951/E951</f>
        <v>0.16225412649613469</v>
      </c>
      <c r="O951" t="s">
        <v>42</v>
      </c>
      <c r="P951" t="s">
        <v>45</v>
      </c>
    </row>
    <row r="952" spans="1:16" x14ac:dyDescent="0.2">
      <c r="A952">
        <v>978</v>
      </c>
      <c r="B952" t="s">
        <v>359</v>
      </c>
      <c r="C952" t="s">
        <v>17</v>
      </c>
      <c r="D952" s="1">
        <v>42369</v>
      </c>
      <c r="E952" s="2">
        <v>3253600000</v>
      </c>
      <c r="F952" s="2">
        <v>2171600000</v>
      </c>
      <c r="G952" s="2">
        <f>SUM(E952-F952)</f>
        <v>1082000000</v>
      </c>
      <c r="H952" s="23">
        <f>1-(F952/E952)</f>
        <v>0.33255470863044012</v>
      </c>
      <c r="I952" s="2">
        <v>103700000</v>
      </c>
      <c r="J952" t="s">
        <v>12</v>
      </c>
      <c r="K952" s="2">
        <v>401300000</v>
      </c>
      <c r="L952" s="2">
        <f>SUM(I952:K952)</f>
        <v>505000000</v>
      </c>
      <c r="M952" s="2">
        <f>G952-L952</f>
        <v>577000000</v>
      </c>
      <c r="N952" s="22">
        <f>M952/E952</f>
        <v>0.17734202114580772</v>
      </c>
      <c r="O952" t="s">
        <v>42</v>
      </c>
      <c r="P952" t="s">
        <v>45</v>
      </c>
    </row>
    <row r="953" spans="1:16" x14ac:dyDescent="0.2">
      <c r="A953">
        <v>979</v>
      </c>
      <c r="B953" t="s">
        <v>360</v>
      </c>
      <c r="C953" t="s">
        <v>11</v>
      </c>
      <c r="D953" s="1">
        <v>41306</v>
      </c>
      <c r="E953" s="2">
        <v>50521000000</v>
      </c>
      <c r="F953" s="2">
        <v>33194000000</v>
      </c>
      <c r="G953" s="2">
        <f>SUM(E953-F953)</f>
        <v>17327000000</v>
      </c>
      <c r="H953" s="23">
        <f>1-(F953/E953)</f>
        <v>0.34296629124522471</v>
      </c>
      <c r="I953" s="2">
        <v>12244000000</v>
      </c>
      <c r="J953" t="s">
        <v>12</v>
      </c>
      <c r="K953" s="2">
        <v>1523000000</v>
      </c>
      <c r="L953" s="2">
        <f>SUM(I953:K953)</f>
        <v>13767000000</v>
      </c>
      <c r="M953" s="2">
        <f>G953-L953</f>
        <v>3560000000</v>
      </c>
      <c r="N953" s="22">
        <f>M953/E953</f>
        <v>7.0465746917123567E-2</v>
      </c>
      <c r="O953" t="s">
        <v>19</v>
      </c>
      <c r="P953" t="s">
        <v>294</v>
      </c>
    </row>
    <row r="954" spans="1:16" x14ac:dyDescent="0.2">
      <c r="A954">
        <v>980</v>
      </c>
      <c r="B954" t="s">
        <v>360</v>
      </c>
      <c r="C954" t="s">
        <v>15</v>
      </c>
      <c r="D954" s="1">
        <v>41670</v>
      </c>
      <c r="E954" s="2">
        <v>53417000000</v>
      </c>
      <c r="F954" s="2">
        <v>34941000000</v>
      </c>
      <c r="G954" s="2">
        <f>SUM(E954-F954)</f>
        <v>18476000000</v>
      </c>
      <c r="H954" s="23">
        <f>1-(F954/E954)</f>
        <v>0.34588239698972234</v>
      </c>
      <c r="I954" s="2">
        <v>12865000000</v>
      </c>
      <c r="J954" t="s">
        <v>12</v>
      </c>
      <c r="K954" s="2">
        <v>1462000000</v>
      </c>
      <c r="L954" s="2">
        <f>SUM(I954:K954)</f>
        <v>14327000000</v>
      </c>
      <c r="M954" s="2">
        <f>G954-L954</f>
        <v>4149000000</v>
      </c>
      <c r="N954" s="22">
        <f>M954/E954</f>
        <v>7.7671902203418394E-2</v>
      </c>
      <c r="O954" t="s">
        <v>19</v>
      </c>
      <c r="P954" t="s">
        <v>294</v>
      </c>
    </row>
    <row r="955" spans="1:16" x14ac:dyDescent="0.2">
      <c r="A955">
        <v>981</v>
      </c>
      <c r="B955" t="s">
        <v>360</v>
      </c>
      <c r="C955" t="s">
        <v>16</v>
      </c>
      <c r="D955" s="1">
        <v>42034</v>
      </c>
      <c r="E955" s="2">
        <v>56223000000</v>
      </c>
      <c r="F955" s="2">
        <v>36665000000</v>
      </c>
      <c r="G955" s="2">
        <f>SUM(E955-F955)</f>
        <v>19558000000</v>
      </c>
      <c r="H955" s="23">
        <f>1-(F955/E955)</f>
        <v>0.34786475285915019</v>
      </c>
      <c r="I955" s="2">
        <v>13281000000</v>
      </c>
      <c r="J955" t="s">
        <v>12</v>
      </c>
      <c r="K955" s="2">
        <v>1485000000</v>
      </c>
      <c r="L955" s="2">
        <f>SUM(I955:K955)</f>
        <v>14766000000</v>
      </c>
      <c r="M955" s="2">
        <f>G955-L955</f>
        <v>4792000000</v>
      </c>
      <c r="N955" s="22">
        <f>M955/E955</f>
        <v>8.5232022481902425E-2</v>
      </c>
      <c r="O955" t="s">
        <v>19</v>
      </c>
      <c r="P955" t="s">
        <v>294</v>
      </c>
    </row>
    <row r="956" spans="1:16" x14ac:dyDescent="0.2">
      <c r="A956">
        <v>982</v>
      </c>
      <c r="B956" t="s">
        <v>360</v>
      </c>
      <c r="C956" t="s">
        <v>17</v>
      </c>
      <c r="D956" s="1">
        <v>42398</v>
      </c>
      <c r="E956" s="2">
        <v>59074000000</v>
      </c>
      <c r="F956" s="2">
        <v>38504000000</v>
      </c>
      <c r="G956" s="2">
        <f>SUM(E956-F956)</f>
        <v>20570000000</v>
      </c>
      <c r="H956" s="23">
        <f>1-(F956/E956)</f>
        <v>0.34820733317533936</v>
      </c>
      <c r="I956" s="2">
        <v>14115000000</v>
      </c>
      <c r="J956" t="s">
        <v>12</v>
      </c>
      <c r="K956" s="2">
        <v>1484000000</v>
      </c>
      <c r="L956" s="2">
        <f>SUM(I956:K956)</f>
        <v>15599000000</v>
      </c>
      <c r="M956" s="2">
        <f>G956-L956</f>
        <v>4971000000</v>
      </c>
      <c r="N956" s="22">
        <f>M956/E956</f>
        <v>8.4148694857297632E-2</v>
      </c>
      <c r="O956" t="s">
        <v>19</v>
      </c>
      <c r="P956" t="s">
        <v>294</v>
      </c>
    </row>
    <row r="957" spans="1:16" x14ac:dyDescent="0.2">
      <c r="A957">
        <v>983</v>
      </c>
      <c r="B957" t="s">
        <v>361</v>
      </c>
      <c r="C957" t="s">
        <v>11</v>
      </c>
      <c r="D957" s="1">
        <v>41455</v>
      </c>
      <c r="E957" s="2">
        <v>3598916000</v>
      </c>
      <c r="F957" s="2">
        <v>2195857000</v>
      </c>
      <c r="G957" s="2">
        <f>SUM(E957-F957)</f>
        <v>1403059000</v>
      </c>
      <c r="H957" s="23">
        <f>1-(F957/E957)</f>
        <v>0.38985600108477103</v>
      </c>
      <c r="I957" s="2">
        <v>601300000</v>
      </c>
      <c r="J957" s="2">
        <v>683688000</v>
      </c>
      <c r="K957" t="s">
        <v>12</v>
      </c>
      <c r="L957" s="2">
        <f>SUM(I957:K957)</f>
        <v>1284988000</v>
      </c>
      <c r="M957" s="2">
        <f>G957-L957</f>
        <v>118071000</v>
      </c>
      <c r="N957" s="22">
        <f>M957/E957</f>
        <v>3.2807378666242837E-2</v>
      </c>
      <c r="O957" t="s">
        <v>22</v>
      </c>
      <c r="P957" t="s">
        <v>68</v>
      </c>
    </row>
    <row r="958" spans="1:16" x14ac:dyDescent="0.2">
      <c r="A958">
        <v>984</v>
      </c>
      <c r="B958" t="s">
        <v>361</v>
      </c>
      <c r="C958" t="s">
        <v>15</v>
      </c>
      <c r="D958" s="1">
        <v>41819</v>
      </c>
      <c r="E958" s="2">
        <v>4607309000</v>
      </c>
      <c r="F958" s="2">
        <v>2599828000</v>
      </c>
      <c r="G958" s="2">
        <f>SUM(E958-F958)</f>
        <v>2007481000</v>
      </c>
      <c r="H958" s="23">
        <f>1-(F958/E958)</f>
        <v>0.43571659725883372</v>
      </c>
      <c r="I958" s="2">
        <v>613341000</v>
      </c>
      <c r="J958" s="2">
        <v>716471000</v>
      </c>
      <c r="K958" t="s">
        <v>12</v>
      </c>
      <c r="L958" s="2">
        <f>SUM(I958:K958)</f>
        <v>1329812000</v>
      </c>
      <c r="M958" s="2">
        <f>G958-L958</f>
        <v>677669000</v>
      </c>
      <c r="N958" s="22">
        <f>M958/E958</f>
        <v>0.1470856415317488</v>
      </c>
      <c r="O958" t="s">
        <v>22</v>
      </c>
      <c r="P958" t="s">
        <v>68</v>
      </c>
    </row>
    <row r="959" spans="1:16" x14ac:dyDescent="0.2">
      <c r="A959">
        <v>985</v>
      </c>
      <c r="B959" t="s">
        <v>361</v>
      </c>
      <c r="C959" t="s">
        <v>16</v>
      </c>
      <c r="D959" s="1">
        <v>42183</v>
      </c>
      <c r="E959" s="2">
        <v>5259312000</v>
      </c>
      <c r="F959" s="2">
        <v>2974976000</v>
      </c>
      <c r="G959" s="2">
        <f>SUM(E959-F959)</f>
        <v>2284336000</v>
      </c>
      <c r="H959" s="23">
        <f>1-(F959/E959)</f>
        <v>0.43434122181760659</v>
      </c>
      <c r="I959" s="2">
        <v>591611000</v>
      </c>
      <c r="J959" s="2">
        <v>825242000</v>
      </c>
      <c r="K959" t="s">
        <v>12</v>
      </c>
      <c r="L959" s="2">
        <f>SUM(I959:K959)</f>
        <v>1416853000</v>
      </c>
      <c r="M959" s="2">
        <f>G959-L959</f>
        <v>867483000</v>
      </c>
      <c r="N959" s="22">
        <f>M959/E959</f>
        <v>0.16494229663499713</v>
      </c>
      <c r="O959" t="s">
        <v>22</v>
      </c>
      <c r="P959" t="s">
        <v>68</v>
      </c>
    </row>
    <row r="960" spans="1:16" x14ac:dyDescent="0.2">
      <c r="A960">
        <v>986</v>
      </c>
      <c r="B960" t="s">
        <v>361</v>
      </c>
      <c r="C960" t="s">
        <v>17</v>
      </c>
      <c r="D960" s="1">
        <v>42547</v>
      </c>
      <c r="E960" s="2">
        <v>5885893000</v>
      </c>
      <c r="F960" s="2">
        <v>3266971000</v>
      </c>
      <c r="G960" s="2">
        <f>SUM(E960-F960)</f>
        <v>2618922000</v>
      </c>
      <c r="H960" s="23">
        <f>1-(F960/E960)</f>
        <v>0.44494896526321492</v>
      </c>
      <c r="I960" s="2">
        <v>630954000</v>
      </c>
      <c r="J960" s="2">
        <v>913712000</v>
      </c>
      <c r="K960" t="s">
        <v>12</v>
      </c>
      <c r="L960" s="2">
        <f>SUM(I960:K960)</f>
        <v>1544666000</v>
      </c>
      <c r="M960" s="2">
        <f>G960-L960</f>
        <v>1074256000</v>
      </c>
      <c r="N960" s="22">
        <f>M960/E960</f>
        <v>0.18251368144137176</v>
      </c>
      <c r="O960" t="s">
        <v>22</v>
      </c>
      <c r="P960" t="s">
        <v>68</v>
      </c>
    </row>
    <row r="961" spans="1:16" x14ac:dyDescent="0.2">
      <c r="A961">
        <v>987</v>
      </c>
      <c r="B961" t="s">
        <v>362</v>
      </c>
      <c r="C961" t="s">
        <v>11</v>
      </c>
      <c r="D961" s="1">
        <v>41274</v>
      </c>
      <c r="E961" s="2">
        <v>7810610000</v>
      </c>
      <c r="F961" s="2">
        <v>7479746000</v>
      </c>
      <c r="G961" s="2">
        <f>SUM(E961-F961)</f>
        <v>330864000</v>
      </c>
      <c r="H961" s="23">
        <f>1-(F961/E961)</f>
        <v>4.2360839934396877E-2</v>
      </c>
      <c r="I961" s="2">
        <v>360586000</v>
      </c>
      <c r="J961" t="s">
        <v>12</v>
      </c>
      <c r="K961" s="2">
        <v>116388000</v>
      </c>
      <c r="L961" s="2">
        <f>SUM(I961:K961)</f>
        <v>476974000</v>
      </c>
      <c r="M961" s="2">
        <f>G961-L961</f>
        <v>-146110000</v>
      </c>
      <c r="N961" s="22">
        <f>M961/E961</f>
        <v>-1.8706605502003044E-2</v>
      </c>
      <c r="O961" t="s">
        <v>47</v>
      </c>
      <c r="P961" t="s">
        <v>363</v>
      </c>
    </row>
    <row r="962" spans="1:16" x14ac:dyDescent="0.2">
      <c r="A962">
        <v>988</v>
      </c>
      <c r="B962" t="s">
        <v>362</v>
      </c>
      <c r="C962" t="s">
        <v>15</v>
      </c>
      <c r="D962" s="1">
        <v>41639</v>
      </c>
      <c r="E962" s="2">
        <v>9531778000</v>
      </c>
      <c r="F962" s="2">
        <v>7567707000</v>
      </c>
      <c r="G962" s="2">
        <f>SUM(E962-F962)</f>
        <v>1964071000</v>
      </c>
      <c r="H962" s="23">
        <f>1-(F962/E962)</f>
        <v>0.20605505079954656</v>
      </c>
      <c r="I962" s="2">
        <v>2177616000</v>
      </c>
      <c r="J962" t="s">
        <v>12</v>
      </c>
      <c r="K962" s="2">
        <v>167425000</v>
      </c>
      <c r="L962" s="2">
        <f>SUM(I962:K962)</f>
        <v>2345041000</v>
      </c>
      <c r="M962" s="2">
        <f>G962-L962</f>
        <v>-380970000</v>
      </c>
      <c r="N962" s="22">
        <f>M962/E962</f>
        <v>-3.9968408832014343E-2</v>
      </c>
      <c r="O962" t="s">
        <v>47</v>
      </c>
      <c r="P962" t="s">
        <v>363</v>
      </c>
    </row>
    <row r="963" spans="1:16" x14ac:dyDescent="0.2">
      <c r="A963">
        <v>989</v>
      </c>
      <c r="B963" t="s">
        <v>362</v>
      </c>
      <c r="C963" t="s">
        <v>16</v>
      </c>
      <c r="D963" s="1">
        <v>42004</v>
      </c>
      <c r="E963" s="2">
        <v>10681897000</v>
      </c>
      <c r="F963" s="2">
        <v>8024286000</v>
      </c>
      <c r="G963" s="2">
        <f>SUM(E963-F963)</f>
        <v>2657611000</v>
      </c>
      <c r="H963" s="23">
        <f>1-(F963/E963)</f>
        <v>0.24879578973659833</v>
      </c>
      <c r="I963" s="2">
        <v>2856642000</v>
      </c>
      <c r="J963" t="s">
        <v>12</v>
      </c>
      <c r="K963" s="2">
        <v>185993000</v>
      </c>
      <c r="L963" s="2">
        <f>SUM(I963:K963)</f>
        <v>3042635000</v>
      </c>
      <c r="M963" s="2">
        <f>G963-L963</f>
        <v>-385024000</v>
      </c>
      <c r="N963" s="22">
        <f>M963/E963</f>
        <v>-3.6044534037353103E-2</v>
      </c>
      <c r="O963" t="s">
        <v>47</v>
      </c>
      <c r="P963" t="s">
        <v>363</v>
      </c>
    </row>
    <row r="964" spans="1:16" x14ac:dyDescent="0.2">
      <c r="A964">
        <v>990</v>
      </c>
      <c r="B964" t="s">
        <v>362</v>
      </c>
      <c r="C964" t="s">
        <v>17</v>
      </c>
      <c r="D964" s="1">
        <v>42369</v>
      </c>
      <c r="E964" s="2">
        <v>10116502000</v>
      </c>
      <c r="F964" s="2">
        <v>7677233000</v>
      </c>
      <c r="G964" s="2">
        <f>SUM(E964-F964)</f>
        <v>2439269000</v>
      </c>
      <c r="H964" s="23">
        <f>1-(F964/E964)</f>
        <v>0.24111782906779433</v>
      </c>
      <c r="I964" s="2">
        <v>2620072000</v>
      </c>
      <c r="J964" t="s">
        <v>12</v>
      </c>
      <c r="K964" s="2">
        <v>224133000</v>
      </c>
      <c r="L964" s="2">
        <f>SUM(I964:K964)</f>
        <v>2844205000</v>
      </c>
      <c r="M964" s="2">
        <f>G964-L964</f>
        <v>-404936000</v>
      </c>
      <c r="N964" s="22">
        <f>M964/E964</f>
        <v>-4.0027274249538031E-2</v>
      </c>
      <c r="O964" t="s">
        <v>47</v>
      </c>
      <c r="P964" t="s">
        <v>363</v>
      </c>
    </row>
    <row r="965" spans="1:16" x14ac:dyDescent="0.2">
      <c r="A965">
        <v>991</v>
      </c>
      <c r="B965" t="s">
        <v>364</v>
      </c>
      <c r="C965" t="s">
        <v>11</v>
      </c>
      <c r="D965" s="1">
        <v>41639</v>
      </c>
      <c r="E965" s="2">
        <v>17699000000</v>
      </c>
      <c r="F965" s="2">
        <v>8307000000</v>
      </c>
      <c r="G965" s="2">
        <f>SUM(E965-F965)</f>
        <v>9392000000</v>
      </c>
      <c r="H965" s="23">
        <f>1-(F965/E965)</f>
        <v>0.53065144923442009</v>
      </c>
      <c r="I965" s="2">
        <v>7161000000</v>
      </c>
      <c r="J965" t="s">
        <v>12</v>
      </c>
      <c r="K965" s="2">
        <v>867000000</v>
      </c>
      <c r="L965" s="2">
        <f>SUM(I965:K965)</f>
        <v>8028000000</v>
      </c>
      <c r="M965" s="2">
        <f>G965-L965</f>
        <v>1364000000</v>
      </c>
      <c r="N965" s="22">
        <f>M965/E965</f>
        <v>7.706650093225606E-2</v>
      </c>
      <c r="O965" t="s">
        <v>13</v>
      </c>
      <c r="P965" t="s">
        <v>14</v>
      </c>
    </row>
    <row r="966" spans="1:16" x14ac:dyDescent="0.2">
      <c r="A966">
        <v>992</v>
      </c>
      <c r="B966" t="s">
        <v>364</v>
      </c>
      <c r="C966" t="s">
        <v>15</v>
      </c>
      <c r="D966" s="1">
        <v>42004</v>
      </c>
      <c r="E966" s="2">
        <v>18605000000</v>
      </c>
      <c r="F966" s="2">
        <v>7677000000</v>
      </c>
      <c r="G966" s="2">
        <f>SUM(E966-F966)</f>
        <v>10928000000</v>
      </c>
      <c r="H966" s="23">
        <f>1-(F966/E966)</f>
        <v>0.58736898683149685</v>
      </c>
      <c r="I966" s="2">
        <v>7639000000</v>
      </c>
      <c r="J966" t="s">
        <v>12</v>
      </c>
      <c r="K966" s="2">
        <v>938000000</v>
      </c>
      <c r="L966" s="2">
        <f>SUM(I966:K966)</f>
        <v>8577000000</v>
      </c>
      <c r="M966" s="2">
        <f>G966-L966</f>
        <v>2351000000</v>
      </c>
      <c r="N966" s="22">
        <f>M966/E966</f>
        <v>0.12636388067723731</v>
      </c>
      <c r="O966" t="s">
        <v>13</v>
      </c>
      <c r="P966" t="s">
        <v>14</v>
      </c>
    </row>
    <row r="967" spans="1:16" x14ac:dyDescent="0.2">
      <c r="A967">
        <v>993</v>
      </c>
      <c r="B967" t="s">
        <v>364</v>
      </c>
      <c r="C967" t="s">
        <v>16</v>
      </c>
      <c r="D967" s="1">
        <v>42369</v>
      </c>
      <c r="E967" s="2">
        <v>19820000000</v>
      </c>
      <c r="F967" s="2">
        <v>6025000000</v>
      </c>
      <c r="G967" s="2">
        <f>SUM(E967-F967)</f>
        <v>13795000000</v>
      </c>
      <c r="H967" s="23">
        <f>1-(F967/E967)</f>
        <v>0.69601412714429867</v>
      </c>
      <c r="I967" s="2">
        <v>8625000000</v>
      </c>
      <c r="J967" t="s">
        <v>12</v>
      </c>
      <c r="K967" s="2">
        <v>1015000000</v>
      </c>
      <c r="L967" s="2">
        <f>SUM(I967:K967)</f>
        <v>9640000000</v>
      </c>
      <c r="M967" s="2">
        <f>G967-L967</f>
        <v>4155000000</v>
      </c>
      <c r="N967" s="22">
        <f>M967/E967</f>
        <v>0.20963673057517659</v>
      </c>
      <c r="O967" t="s">
        <v>13</v>
      </c>
      <c r="P967" t="s">
        <v>14</v>
      </c>
    </row>
    <row r="968" spans="1:16" x14ac:dyDescent="0.2">
      <c r="A968">
        <v>994</v>
      </c>
      <c r="B968" t="s">
        <v>364</v>
      </c>
      <c r="C968" t="s">
        <v>17</v>
      </c>
      <c r="D968" s="1">
        <v>42735</v>
      </c>
      <c r="E968" s="2">
        <v>20425000000</v>
      </c>
      <c r="F968" s="2">
        <v>6132000000</v>
      </c>
      <c r="G968" s="2">
        <f>SUM(E968-F968)</f>
        <v>14293000000</v>
      </c>
      <c r="H968" s="23">
        <f>1-(F968/E968)</f>
        <v>0.6997796817625459</v>
      </c>
      <c r="I968" s="2">
        <v>9312000000</v>
      </c>
      <c r="J968" t="s">
        <v>12</v>
      </c>
      <c r="K968" s="2">
        <v>1221000000</v>
      </c>
      <c r="L968" s="2">
        <f>SUM(I968:K968)</f>
        <v>10533000000</v>
      </c>
      <c r="M968" s="2">
        <f>G968-L968</f>
        <v>3760000000</v>
      </c>
      <c r="N968" s="22">
        <f>M968/E968</f>
        <v>0.18408812729498164</v>
      </c>
      <c r="O968" t="s">
        <v>13</v>
      </c>
      <c r="P968" t="s">
        <v>14</v>
      </c>
    </row>
    <row r="969" spans="1:16" x14ac:dyDescent="0.2">
      <c r="A969">
        <v>995</v>
      </c>
      <c r="B969" t="s">
        <v>365</v>
      </c>
      <c r="C969" t="s">
        <v>11</v>
      </c>
      <c r="D969" s="1">
        <v>41274</v>
      </c>
      <c r="E969" s="2">
        <v>6376000000</v>
      </c>
      <c r="F969" s="2">
        <v>3851000000</v>
      </c>
      <c r="G969" s="2">
        <f>SUM(E969-F969)</f>
        <v>2525000000</v>
      </c>
      <c r="H969" s="23">
        <f>1-(F969/E969)</f>
        <v>0.39601631116687575</v>
      </c>
      <c r="I969" s="2">
        <v>1201000000</v>
      </c>
      <c r="J969" t="s">
        <v>12</v>
      </c>
      <c r="K969" s="2">
        <v>749000000</v>
      </c>
      <c r="L969" s="2">
        <f>SUM(I969:K969)</f>
        <v>1950000000</v>
      </c>
      <c r="M969" s="2">
        <f>G969-L969</f>
        <v>575000000</v>
      </c>
      <c r="N969" s="22">
        <f>M969/E969</f>
        <v>9.0181932245922206E-2</v>
      </c>
      <c r="O969" t="s">
        <v>182</v>
      </c>
      <c r="P969" t="s">
        <v>366</v>
      </c>
    </row>
    <row r="970" spans="1:16" x14ac:dyDescent="0.2">
      <c r="A970">
        <v>996</v>
      </c>
      <c r="B970" t="s">
        <v>365</v>
      </c>
      <c r="C970" t="s">
        <v>15</v>
      </c>
      <c r="D970" s="1">
        <v>41639</v>
      </c>
      <c r="E970" s="2">
        <v>6313000000</v>
      </c>
      <c r="F970" s="2">
        <v>3685000000</v>
      </c>
      <c r="G970" s="2">
        <f>SUM(E970-F970)</f>
        <v>2628000000</v>
      </c>
      <c r="H970" s="23">
        <f>1-(F970/E970)</f>
        <v>0.4162838587042611</v>
      </c>
      <c r="I970" s="2">
        <v>1162000000</v>
      </c>
      <c r="J970" t="s">
        <v>12</v>
      </c>
      <c r="K970" s="2">
        <v>800000000</v>
      </c>
      <c r="L970" s="2">
        <f>SUM(I970:K970)</f>
        <v>1962000000</v>
      </c>
      <c r="M970" s="2">
        <f>G970-L970</f>
        <v>666000000</v>
      </c>
      <c r="N970" s="22">
        <f>M970/E970</f>
        <v>0.10549659432916204</v>
      </c>
      <c r="O970" t="s">
        <v>182</v>
      </c>
      <c r="P970" t="s">
        <v>366</v>
      </c>
    </row>
    <row r="971" spans="1:16" x14ac:dyDescent="0.2">
      <c r="A971">
        <v>997</v>
      </c>
      <c r="B971" t="s">
        <v>365</v>
      </c>
      <c r="C971" t="s">
        <v>16</v>
      </c>
      <c r="D971" s="1">
        <v>42004</v>
      </c>
      <c r="E971" s="2">
        <v>6777000000</v>
      </c>
      <c r="F971" s="2">
        <v>3775000000</v>
      </c>
      <c r="G971" s="2">
        <f>SUM(E971-F971)</f>
        <v>3002000000</v>
      </c>
      <c r="H971" s="23">
        <f>1-(F971/E971)</f>
        <v>0.4429688652796222</v>
      </c>
      <c r="I971" s="2">
        <v>1181000000</v>
      </c>
      <c r="J971" t="s">
        <v>12</v>
      </c>
      <c r="K971" s="2">
        <v>808000000</v>
      </c>
      <c r="L971" s="2">
        <f>SUM(I971:K971)</f>
        <v>1989000000</v>
      </c>
      <c r="M971" s="2">
        <f>G971-L971</f>
        <v>1013000000</v>
      </c>
      <c r="N971" s="22">
        <f>M971/E971</f>
        <v>0.14947616939648811</v>
      </c>
      <c r="O971" t="s">
        <v>182</v>
      </c>
      <c r="P971" t="s">
        <v>366</v>
      </c>
    </row>
    <row r="972" spans="1:16" x14ac:dyDescent="0.2">
      <c r="A972">
        <v>998</v>
      </c>
      <c r="B972" t="s">
        <v>365</v>
      </c>
      <c r="C972" t="s">
        <v>17</v>
      </c>
      <c r="D972" s="1">
        <v>42369</v>
      </c>
      <c r="E972" s="2">
        <v>8229000000</v>
      </c>
      <c r="F972" s="2">
        <v>4265000000</v>
      </c>
      <c r="G972" s="2">
        <f>SUM(E972-F972)</f>
        <v>3964000000</v>
      </c>
      <c r="H972" s="23">
        <f>1-(F972/E972)</f>
        <v>0.48171102199538218</v>
      </c>
      <c r="I972" s="2">
        <v>1467000000</v>
      </c>
      <c r="J972" t="s">
        <v>12</v>
      </c>
      <c r="K972" s="2">
        <v>1166000000</v>
      </c>
      <c r="L972" s="2">
        <f>SUM(I972:K972)</f>
        <v>2633000000</v>
      </c>
      <c r="M972" s="2">
        <f>G972-L972</f>
        <v>1331000000</v>
      </c>
      <c r="N972" s="22">
        <f>M972/E972</f>
        <v>0.16174504800097217</v>
      </c>
      <c r="O972" t="s">
        <v>182</v>
      </c>
      <c r="P972" t="s">
        <v>366</v>
      </c>
    </row>
    <row r="973" spans="1:16" x14ac:dyDescent="0.2">
      <c r="A973">
        <v>999</v>
      </c>
      <c r="B973" t="s">
        <v>367</v>
      </c>
      <c r="C973" t="s">
        <v>11</v>
      </c>
      <c r="D973" s="1">
        <v>41274</v>
      </c>
      <c r="E973" s="2">
        <v>45352000000</v>
      </c>
      <c r="F973" s="2">
        <v>39595000000</v>
      </c>
      <c r="G973" s="2">
        <f>SUM(E973-F973)</f>
        <v>5757000000</v>
      </c>
      <c r="H973" s="23">
        <f>1-(F973/E973)</f>
        <v>0.12694037749162113</v>
      </c>
      <c r="I973" s="2">
        <v>909000000</v>
      </c>
      <c r="J973" s="2">
        <v>172000000</v>
      </c>
      <c r="K973" t="s">
        <v>12</v>
      </c>
      <c r="L973" s="2">
        <f>SUM(I973:K973)</f>
        <v>1081000000</v>
      </c>
      <c r="M973" s="2">
        <f>G973-L973</f>
        <v>4676000000</v>
      </c>
      <c r="N973" s="22">
        <f>M973/E973</f>
        <v>0.10310460398659375</v>
      </c>
      <c r="O973" t="s">
        <v>59</v>
      </c>
      <c r="P973" t="s">
        <v>193</v>
      </c>
    </row>
    <row r="974" spans="1:16" x14ac:dyDescent="0.2">
      <c r="A974">
        <v>1000</v>
      </c>
      <c r="B974" t="s">
        <v>367</v>
      </c>
      <c r="C974" t="s">
        <v>15</v>
      </c>
      <c r="D974" s="1">
        <v>41639</v>
      </c>
      <c r="E974" s="2">
        <v>44062000000</v>
      </c>
      <c r="F974" s="2">
        <v>37940000000</v>
      </c>
      <c r="G974" s="2">
        <f>SUM(E974-F974)</f>
        <v>6122000000</v>
      </c>
      <c r="H974" s="23">
        <f>1-(F974/E974)</f>
        <v>0.13894058372293583</v>
      </c>
      <c r="I974" s="2">
        <v>870000000</v>
      </c>
      <c r="J974" s="2">
        <v>150000000</v>
      </c>
      <c r="K974" t="s">
        <v>12</v>
      </c>
      <c r="L974" s="2">
        <f>SUM(I974:K974)</f>
        <v>1020000000</v>
      </c>
      <c r="M974" s="2">
        <f>G974-L974</f>
        <v>5102000000</v>
      </c>
      <c r="N974" s="22">
        <f>M974/E974</f>
        <v>0.11579138486677863</v>
      </c>
      <c r="O974" t="s">
        <v>59</v>
      </c>
      <c r="P974" t="s">
        <v>193</v>
      </c>
    </row>
    <row r="975" spans="1:16" x14ac:dyDescent="0.2">
      <c r="A975">
        <v>1001</v>
      </c>
      <c r="B975" t="s">
        <v>367</v>
      </c>
      <c r="C975" t="s">
        <v>16</v>
      </c>
      <c r="D975" s="1">
        <v>42004</v>
      </c>
      <c r="E975" s="2">
        <v>45608000000</v>
      </c>
      <c r="F975" s="2">
        <v>38939000000</v>
      </c>
      <c r="G975" s="2">
        <f>SUM(E975-F975)</f>
        <v>6669000000</v>
      </c>
      <c r="H975" s="23">
        <f>1-(F975/E975)</f>
        <v>0.14622434660585859</v>
      </c>
      <c r="I975" s="2">
        <v>806000000</v>
      </c>
      <c r="J975" s="2">
        <v>127000000</v>
      </c>
      <c r="K975" t="s">
        <v>12</v>
      </c>
      <c r="L975" s="2">
        <f>SUM(I975:K975)</f>
        <v>933000000</v>
      </c>
      <c r="M975" s="2">
        <f>G975-L975</f>
        <v>5736000000</v>
      </c>
      <c r="N975" s="22">
        <f>M975/E975</f>
        <v>0.12576740922645149</v>
      </c>
      <c r="O975" t="s">
        <v>59</v>
      </c>
      <c r="P975" t="s">
        <v>193</v>
      </c>
    </row>
    <row r="976" spans="1:16" x14ac:dyDescent="0.2">
      <c r="A976">
        <v>1002</v>
      </c>
      <c r="B976" t="s">
        <v>367</v>
      </c>
      <c r="C976" t="s">
        <v>17</v>
      </c>
      <c r="D976" s="1">
        <v>42369</v>
      </c>
      <c r="E976" s="2">
        <v>32735000000</v>
      </c>
      <c r="F976" s="2">
        <v>25683000000</v>
      </c>
      <c r="G976" s="2">
        <f>SUM(E976-F976)</f>
        <v>7052000000</v>
      </c>
      <c r="H976" s="23">
        <f>1-(F976/E976)</f>
        <v>0.21542691308996487</v>
      </c>
      <c r="I976" s="2">
        <v>828000000</v>
      </c>
      <c r="J976" s="2">
        <v>102000000</v>
      </c>
      <c r="K976" t="s">
        <v>12</v>
      </c>
      <c r="L976" s="2">
        <f>SUM(I976:K976)</f>
        <v>930000000</v>
      </c>
      <c r="M976" s="2">
        <f>G976-L976</f>
        <v>6122000000</v>
      </c>
      <c r="N976" s="22">
        <f>M976/E976</f>
        <v>0.18701695433022758</v>
      </c>
      <c r="O976" t="s">
        <v>59</v>
      </c>
      <c r="P976" t="s">
        <v>193</v>
      </c>
    </row>
    <row r="977" spans="1:16" x14ac:dyDescent="0.2">
      <c r="A977">
        <v>1003</v>
      </c>
      <c r="B977" t="s">
        <v>368</v>
      </c>
      <c r="C977" t="s">
        <v>11</v>
      </c>
      <c r="D977" s="1">
        <v>41307</v>
      </c>
      <c r="E977" s="2">
        <v>27686000000</v>
      </c>
      <c r="F977" s="2">
        <v>16538000000</v>
      </c>
      <c r="G977" s="2">
        <f>SUM(E977-F977)</f>
        <v>11148000000</v>
      </c>
      <c r="H977" s="23">
        <f>1-(F977/E977)</f>
        <v>0.40265838329841797</v>
      </c>
      <c r="I977" s="2">
        <v>8482000000</v>
      </c>
      <c r="J977" t="s">
        <v>12</v>
      </c>
      <c r="K977" t="s">
        <v>12</v>
      </c>
      <c r="L977" s="2">
        <f>SUM(I977:K977)</f>
        <v>8482000000</v>
      </c>
      <c r="M977" s="2">
        <f>G977-L977</f>
        <v>2666000000</v>
      </c>
      <c r="N977" s="22">
        <f>M977/E977</f>
        <v>9.6294155891064076E-2</v>
      </c>
      <c r="O977" t="s">
        <v>19</v>
      </c>
      <c r="P977" t="s">
        <v>334</v>
      </c>
    </row>
    <row r="978" spans="1:16" x14ac:dyDescent="0.2">
      <c r="A978">
        <v>1004</v>
      </c>
      <c r="B978" t="s">
        <v>368</v>
      </c>
      <c r="C978" t="s">
        <v>15</v>
      </c>
      <c r="D978" s="1">
        <v>41671</v>
      </c>
      <c r="E978" s="2">
        <v>27931000000</v>
      </c>
      <c r="F978" s="2">
        <v>16725000000</v>
      </c>
      <c r="G978" s="2">
        <f>SUM(E978-F978)</f>
        <v>11206000000</v>
      </c>
      <c r="H978" s="23">
        <f>1-(F978/E978)</f>
        <v>0.40120296444810422</v>
      </c>
      <c r="I978" s="2">
        <v>8440000000</v>
      </c>
      <c r="J978" t="s">
        <v>12</v>
      </c>
      <c r="K978" t="s">
        <v>12</v>
      </c>
      <c r="L978" s="2">
        <f>SUM(I978:K978)</f>
        <v>8440000000</v>
      </c>
      <c r="M978" s="2">
        <f>G978-L978</f>
        <v>2766000000</v>
      </c>
      <c r="N978" s="22">
        <f>M978/E978</f>
        <v>9.9029751888582582E-2</v>
      </c>
      <c r="O978" t="s">
        <v>19</v>
      </c>
      <c r="P978" t="s">
        <v>334</v>
      </c>
    </row>
    <row r="979" spans="1:16" x14ac:dyDescent="0.2">
      <c r="A979">
        <v>1005</v>
      </c>
      <c r="B979" t="s">
        <v>368</v>
      </c>
      <c r="C979" t="s">
        <v>16</v>
      </c>
      <c r="D979" s="1">
        <v>42035</v>
      </c>
      <c r="E979" s="2">
        <v>28105000000</v>
      </c>
      <c r="F979" s="2">
        <v>16863000000</v>
      </c>
      <c r="G979" s="2">
        <f>SUM(E979-F979)</f>
        <v>11242000000</v>
      </c>
      <c r="H979" s="23">
        <f>1-(F979/E979)</f>
        <v>0.4</v>
      </c>
      <c r="I979" s="2">
        <v>8355000000</v>
      </c>
      <c r="J979" t="s">
        <v>12</v>
      </c>
      <c r="K979" t="s">
        <v>12</v>
      </c>
      <c r="L979" s="2">
        <f>SUM(I979:K979)</f>
        <v>8355000000</v>
      </c>
      <c r="M979" s="2">
        <f>G979-L979</f>
        <v>2887000000</v>
      </c>
      <c r="N979" s="22">
        <f>M979/E979</f>
        <v>0.10272193559864792</v>
      </c>
      <c r="O979" t="s">
        <v>19</v>
      </c>
      <c r="P979" t="s">
        <v>334</v>
      </c>
    </row>
    <row r="980" spans="1:16" x14ac:dyDescent="0.2">
      <c r="A980">
        <v>1006</v>
      </c>
      <c r="B980" t="s">
        <v>368</v>
      </c>
      <c r="C980" t="s">
        <v>17</v>
      </c>
      <c r="D980" s="1">
        <v>42399</v>
      </c>
      <c r="E980" s="2">
        <v>27079000000</v>
      </c>
      <c r="F980" s="2">
        <v>16496000000</v>
      </c>
      <c r="G980" s="2">
        <f>SUM(E980-F980)</f>
        <v>10583000000</v>
      </c>
      <c r="H980" s="23">
        <f>1-(F980/E980)</f>
        <v>0.39081945418959341</v>
      </c>
      <c r="I980" s="2">
        <v>8256000000</v>
      </c>
      <c r="J980" t="s">
        <v>12</v>
      </c>
      <c r="K980" t="s">
        <v>12</v>
      </c>
      <c r="L980" s="2">
        <f>SUM(I980:K980)</f>
        <v>8256000000</v>
      </c>
      <c r="M980" s="2">
        <f>G980-L980</f>
        <v>2327000000</v>
      </c>
      <c r="N980" s="22">
        <f>M980/E980</f>
        <v>8.5933749399903989E-2</v>
      </c>
      <c r="O980" t="s">
        <v>19</v>
      </c>
      <c r="P980" t="s">
        <v>334</v>
      </c>
    </row>
    <row r="981" spans="1:16" x14ac:dyDescent="0.2">
      <c r="A981">
        <v>1007</v>
      </c>
      <c r="B981" t="s">
        <v>369</v>
      </c>
      <c r="C981" t="s">
        <v>11</v>
      </c>
      <c r="D981" s="1">
        <v>41639</v>
      </c>
      <c r="E981" s="2">
        <v>8312000000</v>
      </c>
      <c r="F981" s="25">
        <v>0</v>
      </c>
      <c r="G981" s="2">
        <f>SUM(E981-F981)</f>
        <v>8312000000</v>
      </c>
      <c r="H981" s="23">
        <f>1-(F981/E981)</f>
        <v>1</v>
      </c>
      <c r="I981" s="2">
        <v>3456000000</v>
      </c>
      <c r="J981" s="25">
        <v>0</v>
      </c>
      <c r="K981" s="2">
        <v>258000000</v>
      </c>
      <c r="L981" s="2">
        <f>SUM(I981:K981)</f>
        <v>3714000000</v>
      </c>
      <c r="M981" s="2">
        <f>G981-L981</f>
        <v>4598000000</v>
      </c>
      <c r="N981" s="22">
        <f>M981/E981</f>
        <v>0.55317613089509143</v>
      </c>
      <c r="O981" t="s">
        <v>22</v>
      </c>
      <c r="P981" t="s">
        <v>57</v>
      </c>
    </row>
    <row r="982" spans="1:16" x14ac:dyDescent="0.2">
      <c r="A982">
        <v>1008</v>
      </c>
      <c r="B982" t="s">
        <v>369</v>
      </c>
      <c r="C982" t="s">
        <v>15</v>
      </c>
      <c r="D982" s="1">
        <v>42004</v>
      </c>
      <c r="E982" s="2">
        <v>9441000000</v>
      </c>
      <c r="F982" s="25">
        <v>0</v>
      </c>
      <c r="G982" s="2">
        <f>SUM(E982-F982)</f>
        <v>9441000000</v>
      </c>
      <c r="H982" s="23">
        <f>1-(F982/E982)</f>
        <v>1</v>
      </c>
      <c r="I982" s="2">
        <v>4014000000</v>
      </c>
      <c r="J982" s="25">
        <v>0</v>
      </c>
      <c r="K982" s="2">
        <v>321000000</v>
      </c>
      <c r="L982" s="2">
        <f>SUM(I982:K982)</f>
        <v>4335000000</v>
      </c>
      <c r="M982" s="2">
        <f>G982-L982</f>
        <v>5106000000</v>
      </c>
      <c r="N982" s="22">
        <f>M982/E982</f>
        <v>0.54083253892596128</v>
      </c>
      <c r="O982" t="s">
        <v>22</v>
      </c>
      <c r="P982" t="s">
        <v>57</v>
      </c>
    </row>
    <row r="983" spans="1:16" x14ac:dyDescent="0.2">
      <c r="A983">
        <v>1009</v>
      </c>
      <c r="B983" t="s">
        <v>369</v>
      </c>
      <c r="C983" t="s">
        <v>16</v>
      </c>
      <c r="D983" s="1">
        <v>42369</v>
      </c>
      <c r="E983" s="2">
        <v>9667000000</v>
      </c>
      <c r="F983" s="25">
        <v>0</v>
      </c>
      <c r="G983" s="2">
        <f>SUM(E983-F983)</f>
        <v>9667000000</v>
      </c>
      <c r="H983" s="23">
        <f>1-(F983/E983)</f>
        <v>1</v>
      </c>
      <c r="I983" s="2">
        <v>4162000000</v>
      </c>
      <c r="J983" s="25">
        <v>0</v>
      </c>
      <c r="K983" s="2">
        <v>366000000</v>
      </c>
      <c r="L983" s="2">
        <f>SUM(I983:K983)</f>
        <v>4528000000</v>
      </c>
      <c r="M983" s="2">
        <f>G983-L983</f>
        <v>5139000000</v>
      </c>
      <c r="N983" s="22">
        <f>M983/E983</f>
        <v>0.53160235853936066</v>
      </c>
      <c r="O983" t="s">
        <v>22</v>
      </c>
      <c r="P983" t="s">
        <v>57</v>
      </c>
    </row>
    <row r="984" spans="1:16" x14ac:dyDescent="0.2">
      <c r="A984">
        <v>1010</v>
      </c>
      <c r="B984" t="s">
        <v>369</v>
      </c>
      <c r="C984" t="s">
        <v>17</v>
      </c>
      <c r="D984" s="1">
        <v>42735</v>
      </c>
      <c r="E984" s="2">
        <v>10776000000</v>
      </c>
      <c r="F984" s="25">
        <v>0</v>
      </c>
      <c r="G984" s="2">
        <f>SUM(E984-F984)</f>
        <v>10776000000</v>
      </c>
      <c r="H984" s="23">
        <f>1-(F984/E984)</f>
        <v>1</v>
      </c>
      <c r="I984" s="2">
        <v>4525000000</v>
      </c>
      <c r="J984" s="25">
        <v>0</v>
      </c>
      <c r="K984" s="2">
        <v>373000000</v>
      </c>
      <c r="L984" s="2">
        <f>SUM(I984:K984)</f>
        <v>4898000000</v>
      </c>
      <c r="M984" s="2">
        <f>G984-L984</f>
        <v>5878000000</v>
      </c>
      <c r="N984" s="22">
        <f>M984/E984</f>
        <v>0.54547141796585008</v>
      </c>
      <c r="O984" t="s">
        <v>22</v>
      </c>
      <c r="P984" t="s">
        <v>57</v>
      </c>
    </row>
    <row r="985" spans="1:16" x14ac:dyDescent="0.2">
      <c r="A985">
        <v>1011</v>
      </c>
      <c r="B985" t="s">
        <v>370</v>
      </c>
      <c r="C985" t="s">
        <v>11</v>
      </c>
      <c r="D985" s="1">
        <v>41274</v>
      </c>
      <c r="E985" s="2">
        <v>475888000</v>
      </c>
      <c r="F985" s="2">
        <v>117275000</v>
      </c>
      <c r="G985" s="2">
        <f>SUM(E985-F985)</f>
        <v>358613000</v>
      </c>
      <c r="H985" s="23">
        <f>1-(F985/E985)</f>
        <v>0.75356596510103224</v>
      </c>
      <c r="I985" s="2">
        <v>47115000</v>
      </c>
      <c r="J985" t="s">
        <v>12</v>
      </c>
      <c r="K985" s="2">
        <v>121211000</v>
      </c>
      <c r="L985" s="2">
        <f>SUM(I985:K985)</f>
        <v>168326000</v>
      </c>
      <c r="M985" s="2">
        <f>G985-L985</f>
        <v>190287000</v>
      </c>
      <c r="N985" s="22">
        <f>M985/E985</f>
        <v>0.39985668896883303</v>
      </c>
      <c r="O985" t="s">
        <v>52</v>
      </c>
      <c r="P985" t="s">
        <v>234</v>
      </c>
    </row>
    <row r="986" spans="1:16" x14ac:dyDescent="0.2">
      <c r="A986">
        <v>1012</v>
      </c>
      <c r="B986" t="s">
        <v>370</v>
      </c>
      <c r="C986" t="s">
        <v>15</v>
      </c>
      <c r="D986" s="1">
        <v>41639</v>
      </c>
      <c r="E986" s="2">
        <v>635490000</v>
      </c>
      <c r="F986" s="2">
        <v>172050000</v>
      </c>
      <c r="G986" s="2">
        <f>SUM(E986-F986)</f>
        <v>463440000</v>
      </c>
      <c r="H986" s="23">
        <f>1-(F986/E986)</f>
        <v>0.72926403247887461</v>
      </c>
      <c r="I986" s="2">
        <v>43720000</v>
      </c>
      <c r="J986" t="s">
        <v>12</v>
      </c>
      <c r="K986" s="2">
        <v>186979000</v>
      </c>
      <c r="L986" s="2">
        <f>SUM(I986:K986)</f>
        <v>230699000</v>
      </c>
      <c r="M986" s="2">
        <f>G986-L986</f>
        <v>232741000</v>
      </c>
      <c r="N986" s="22">
        <f>M986/E986</f>
        <v>0.36623865049017296</v>
      </c>
      <c r="O986" t="s">
        <v>52</v>
      </c>
      <c r="P986" t="s">
        <v>234</v>
      </c>
    </row>
    <row r="987" spans="1:16" x14ac:dyDescent="0.2">
      <c r="A987">
        <v>1013</v>
      </c>
      <c r="B987" t="s">
        <v>370</v>
      </c>
      <c r="C987" t="s">
        <v>16</v>
      </c>
      <c r="D987" s="1">
        <v>42004</v>
      </c>
      <c r="E987" s="2">
        <v>992332000</v>
      </c>
      <c r="F987" s="2">
        <v>275379000</v>
      </c>
      <c r="G987" s="2">
        <f>SUM(E987-F987)</f>
        <v>716953000</v>
      </c>
      <c r="H987" s="23">
        <f>1-(F987/E987)</f>
        <v>0.72249307691377485</v>
      </c>
      <c r="I987" s="2">
        <v>57664000</v>
      </c>
      <c r="J987" t="s">
        <v>12</v>
      </c>
      <c r="K987" s="2">
        <v>301812000</v>
      </c>
      <c r="L987" s="2">
        <f>SUM(I987:K987)</f>
        <v>359476000</v>
      </c>
      <c r="M987" s="2">
        <f>G987-L987</f>
        <v>357477000</v>
      </c>
      <c r="N987" s="22">
        <f>M987/E987</f>
        <v>0.36023931506794099</v>
      </c>
      <c r="O987" t="s">
        <v>52</v>
      </c>
      <c r="P987" t="s">
        <v>234</v>
      </c>
    </row>
    <row r="988" spans="1:16" x14ac:dyDescent="0.2">
      <c r="A988">
        <v>1014</v>
      </c>
      <c r="B988" t="s">
        <v>370</v>
      </c>
      <c r="C988" t="s">
        <v>17</v>
      </c>
      <c r="D988" s="1">
        <v>42369</v>
      </c>
      <c r="E988" s="2">
        <v>1042779000</v>
      </c>
      <c r="F988" s="2">
        <v>280901000</v>
      </c>
      <c r="G988" s="2">
        <f>SUM(E988-F988)</f>
        <v>761878000</v>
      </c>
      <c r="H988" s="23">
        <f>1-(F988/E988)</f>
        <v>0.73062269186471918</v>
      </c>
      <c r="I988" s="2">
        <v>53992000</v>
      </c>
      <c r="J988" t="s">
        <v>12</v>
      </c>
      <c r="K988" s="2">
        <v>294520000</v>
      </c>
      <c r="L988" s="2">
        <f>SUM(I988:K988)</f>
        <v>348512000</v>
      </c>
      <c r="M988" s="2">
        <f>G988-L988</f>
        <v>413366000</v>
      </c>
      <c r="N988" s="22">
        <f>M988/E988</f>
        <v>0.39640805961761794</v>
      </c>
      <c r="O988" t="s">
        <v>52</v>
      </c>
      <c r="P988" t="s">
        <v>234</v>
      </c>
    </row>
    <row r="989" spans="1:16" x14ac:dyDescent="0.2">
      <c r="A989">
        <v>1015</v>
      </c>
      <c r="B989" t="s">
        <v>371</v>
      </c>
      <c r="C989" t="s">
        <v>11</v>
      </c>
      <c r="D989" s="1">
        <v>41274</v>
      </c>
      <c r="E989" s="2">
        <v>797517000</v>
      </c>
      <c r="F989" s="2">
        <v>337533000</v>
      </c>
      <c r="G989" s="2">
        <f>SUM(E989-F989)</f>
        <v>459984000</v>
      </c>
      <c r="H989" s="23">
        <f>1-(F989/E989)</f>
        <v>0.57677015035416179</v>
      </c>
      <c r="I989" s="2">
        <v>20412000</v>
      </c>
      <c r="J989" t="s">
        <v>12</v>
      </c>
      <c r="K989" s="2">
        <v>277621000</v>
      </c>
      <c r="L989" s="2">
        <f>SUM(I989:K989)</f>
        <v>298033000</v>
      </c>
      <c r="M989" s="2">
        <f>G989-L989</f>
        <v>161951000</v>
      </c>
      <c r="N989" s="22">
        <f>M989/E989</f>
        <v>0.20306902548785793</v>
      </c>
      <c r="O989" t="s">
        <v>52</v>
      </c>
      <c r="P989" t="s">
        <v>265</v>
      </c>
    </row>
    <row r="990" spans="1:16" x14ac:dyDescent="0.2">
      <c r="A990">
        <v>1016</v>
      </c>
      <c r="B990" t="s">
        <v>371</v>
      </c>
      <c r="C990" t="s">
        <v>15</v>
      </c>
      <c r="D990" s="1">
        <v>41639</v>
      </c>
      <c r="E990" s="2">
        <v>1029475000</v>
      </c>
      <c r="F990" s="2">
        <v>423256000</v>
      </c>
      <c r="G990" s="2">
        <f>SUM(E990-F990)</f>
        <v>606219000</v>
      </c>
      <c r="H990" s="23">
        <f>1-(F990/E990)</f>
        <v>0.58886228417397213</v>
      </c>
      <c r="I990" s="2">
        <v>27772000</v>
      </c>
      <c r="J990" t="s">
        <v>12</v>
      </c>
      <c r="K990" s="2">
        <v>357165000</v>
      </c>
      <c r="L990" s="2">
        <f>SUM(I990:K990)</f>
        <v>384937000</v>
      </c>
      <c r="M990" s="2">
        <f>G990-L990</f>
        <v>221282000</v>
      </c>
      <c r="N990" s="22">
        <f>M990/E990</f>
        <v>0.21494645328929796</v>
      </c>
      <c r="O990" t="s">
        <v>52</v>
      </c>
      <c r="P990" t="s">
        <v>265</v>
      </c>
    </row>
    <row r="991" spans="1:16" x14ac:dyDescent="0.2">
      <c r="A991">
        <v>1017</v>
      </c>
      <c r="B991" t="s">
        <v>371</v>
      </c>
      <c r="C991" t="s">
        <v>16</v>
      </c>
      <c r="D991" s="1">
        <v>42004</v>
      </c>
      <c r="E991" s="2">
        <v>1105247000</v>
      </c>
      <c r="F991" s="2">
        <v>441929000</v>
      </c>
      <c r="G991" s="2">
        <f>SUM(E991-F991)</f>
        <v>663318000</v>
      </c>
      <c r="H991" s="23">
        <f>1-(F991/E991)</f>
        <v>0.60015363081736472</v>
      </c>
      <c r="I991" s="2">
        <v>29412000</v>
      </c>
      <c r="J991" t="s">
        <v>12</v>
      </c>
      <c r="K991" s="2">
        <v>378716000</v>
      </c>
      <c r="L991" s="2">
        <f>SUM(I991:K991)</f>
        <v>408128000</v>
      </c>
      <c r="M991" s="2">
        <f>G991-L991</f>
        <v>255190000</v>
      </c>
      <c r="N991" s="22">
        <f>M991/E991</f>
        <v>0.23088956586174855</v>
      </c>
      <c r="O991" t="s">
        <v>52</v>
      </c>
      <c r="P991" t="s">
        <v>265</v>
      </c>
    </row>
    <row r="992" spans="1:16" x14ac:dyDescent="0.2">
      <c r="A992">
        <v>1018</v>
      </c>
      <c r="B992" t="s">
        <v>371</v>
      </c>
      <c r="C992" t="s">
        <v>17</v>
      </c>
      <c r="D992" s="1">
        <v>42369</v>
      </c>
      <c r="E992" s="2">
        <v>1288149000</v>
      </c>
      <c r="F992" s="2">
        <v>497359000</v>
      </c>
      <c r="G992" s="2">
        <f>SUM(E992-F992)</f>
        <v>790790000</v>
      </c>
      <c r="H992" s="23">
        <f>1-(F992/E992)</f>
        <v>0.61389637378905704</v>
      </c>
      <c r="I992" s="2">
        <v>29870000</v>
      </c>
      <c r="J992" t="s">
        <v>12</v>
      </c>
      <c r="K992" s="2">
        <v>464472000</v>
      </c>
      <c r="L992" s="2">
        <f>SUM(I992:K992)</f>
        <v>494342000</v>
      </c>
      <c r="M992" s="2">
        <f>G992-L992</f>
        <v>296448000</v>
      </c>
      <c r="N992" s="22">
        <f>M992/E992</f>
        <v>0.23013486793841395</v>
      </c>
      <c r="O992" t="s">
        <v>52</v>
      </c>
      <c r="P992" t="s">
        <v>265</v>
      </c>
    </row>
    <row r="993" spans="1:16" x14ac:dyDescent="0.2">
      <c r="A993">
        <v>1019</v>
      </c>
      <c r="B993" t="s">
        <v>372</v>
      </c>
      <c r="C993" t="s">
        <v>11</v>
      </c>
      <c r="D993" s="1">
        <v>41274</v>
      </c>
      <c r="E993" s="2">
        <v>11814000000</v>
      </c>
      <c r="F993" s="2">
        <v>10190000000</v>
      </c>
      <c r="G993" s="2">
        <f>SUM(E993-F993)</f>
        <v>1624000000</v>
      </c>
      <c r="H993" s="23">
        <f>1-(F993/E993)</f>
        <v>0.13746402573218219</v>
      </c>
      <c r="I993" s="2">
        <v>582000000</v>
      </c>
      <c r="J993" t="s">
        <v>12</v>
      </c>
      <c r="K993" s="2">
        <v>102000000</v>
      </c>
      <c r="L993" s="2">
        <f>SUM(I993:K993)</f>
        <v>684000000</v>
      </c>
      <c r="M993" s="2">
        <f>G993-L993</f>
        <v>940000000</v>
      </c>
      <c r="N993" s="22">
        <f>M993/E993</f>
        <v>7.9566615879465036E-2</v>
      </c>
      <c r="O993" t="s">
        <v>19</v>
      </c>
      <c r="P993" t="s">
        <v>133</v>
      </c>
    </row>
    <row r="994" spans="1:16" x14ac:dyDescent="0.2">
      <c r="A994">
        <v>1020</v>
      </c>
      <c r="B994" t="s">
        <v>372</v>
      </c>
      <c r="C994" t="s">
        <v>15</v>
      </c>
      <c r="D994" s="1">
        <v>41639</v>
      </c>
      <c r="E994" s="2">
        <v>12784000000</v>
      </c>
      <c r="F994" s="2">
        <v>11020000000</v>
      </c>
      <c r="G994" s="2">
        <f>SUM(E994-F994)</f>
        <v>1764000000</v>
      </c>
      <c r="H994" s="23">
        <f>1-(F994/E994)</f>
        <v>0.13798498122653313</v>
      </c>
      <c r="I994" s="2">
        <v>649000000</v>
      </c>
      <c r="J994" t="s">
        <v>12</v>
      </c>
      <c r="K994" s="2">
        <v>127000000</v>
      </c>
      <c r="L994" s="2">
        <f>SUM(I994:K994)</f>
        <v>776000000</v>
      </c>
      <c r="M994" s="2">
        <f>G994-L994</f>
        <v>988000000</v>
      </c>
      <c r="N994" s="22">
        <f>M994/E994</f>
        <v>7.7284105131414274E-2</v>
      </c>
      <c r="O994" t="s">
        <v>19</v>
      </c>
      <c r="P994" t="s">
        <v>133</v>
      </c>
    </row>
    <row r="995" spans="1:16" x14ac:dyDescent="0.2">
      <c r="A995">
        <v>1021</v>
      </c>
      <c r="B995" t="s">
        <v>372</v>
      </c>
      <c r="C995" t="s">
        <v>16</v>
      </c>
      <c r="D995" s="1">
        <v>42004</v>
      </c>
      <c r="E995" s="2">
        <v>13796000000</v>
      </c>
      <c r="F995" s="2">
        <v>11830000000</v>
      </c>
      <c r="G995" s="2">
        <f>SUM(E995-F995)</f>
        <v>1966000000</v>
      </c>
      <c r="H995" s="23">
        <f>1-(F995/E995)</f>
        <v>0.14250507393447376</v>
      </c>
      <c r="I995" s="2">
        <v>659000000</v>
      </c>
      <c r="J995" t="s">
        <v>12</v>
      </c>
      <c r="K995" s="2">
        <v>148000000</v>
      </c>
      <c r="L995" s="2">
        <f>SUM(I995:K995)</f>
        <v>807000000</v>
      </c>
      <c r="M995" s="2">
        <f>G995-L995</f>
        <v>1159000000</v>
      </c>
      <c r="N995" s="22">
        <f>M995/E995</f>
        <v>8.400985792983473E-2</v>
      </c>
      <c r="O995" t="s">
        <v>19</v>
      </c>
      <c r="P995" t="s">
        <v>133</v>
      </c>
    </row>
    <row r="996" spans="1:16" x14ac:dyDescent="0.2">
      <c r="A996">
        <v>1022</v>
      </c>
      <c r="B996" t="s">
        <v>372</v>
      </c>
      <c r="C996" t="s">
        <v>17</v>
      </c>
      <c r="D996" s="1">
        <v>42369</v>
      </c>
      <c r="E996" s="2">
        <v>14486000000</v>
      </c>
      <c r="F996" s="2">
        <v>12363000000</v>
      </c>
      <c r="G996" s="2">
        <f>SUM(E996-F996)</f>
        <v>2123000000</v>
      </c>
      <c r="H996" s="23">
        <f>1-(F996/E996)</f>
        <v>0.14655529476736162</v>
      </c>
      <c r="I996" s="2">
        <v>634000000</v>
      </c>
      <c r="J996" t="s">
        <v>12</v>
      </c>
      <c r="K996" s="2">
        <v>139000000</v>
      </c>
      <c r="L996" s="2">
        <f>SUM(I996:K996)</f>
        <v>773000000</v>
      </c>
      <c r="M996" s="2">
        <f>G996-L996</f>
        <v>1350000000</v>
      </c>
      <c r="N996" s="22">
        <f>M996/E996</f>
        <v>9.319342813751208E-2</v>
      </c>
      <c r="O996" t="s">
        <v>19</v>
      </c>
      <c r="P996" t="s">
        <v>133</v>
      </c>
    </row>
    <row r="997" spans="1:16" x14ac:dyDescent="0.2">
      <c r="A997">
        <v>1023</v>
      </c>
      <c r="B997" t="s">
        <v>373</v>
      </c>
      <c r="C997" t="s">
        <v>11</v>
      </c>
      <c r="D997" s="1">
        <v>41639</v>
      </c>
      <c r="E997" s="2">
        <v>6761000000</v>
      </c>
      <c r="F997" s="2">
        <v>4802000000</v>
      </c>
      <c r="G997" s="2">
        <f>SUM(E997-F997)</f>
        <v>1959000000</v>
      </c>
      <c r="H997" s="23">
        <f>1-(F997/E997)</f>
        <v>0.28975003697677859</v>
      </c>
      <c r="I997" s="2">
        <v>1347000000</v>
      </c>
      <c r="J997" t="s">
        <v>12</v>
      </c>
      <c r="K997" t="s">
        <v>12</v>
      </c>
      <c r="L997" s="2">
        <f>SUM(I997:K997)</f>
        <v>1347000000</v>
      </c>
      <c r="M997" s="2">
        <f>G997-L997</f>
        <v>612000000</v>
      </c>
      <c r="N997" s="22">
        <f>M997/E997</f>
        <v>9.0519153971306027E-2</v>
      </c>
      <c r="O997" t="s">
        <v>13</v>
      </c>
      <c r="P997" t="s">
        <v>64</v>
      </c>
    </row>
    <row r="998" spans="1:16" x14ac:dyDescent="0.2">
      <c r="A998">
        <v>1024</v>
      </c>
      <c r="B998" t="s">
        <v>373</v>
      </c>
      <c r="C998" t="s">
        <v>15</v>
      </c>
      <c r="D998" s="1">
        <v>42004</v>
      </c>
      <c r="E998" s="2">
        <v>7006000000</v>
      </c>
      <c r="F998" s="2">
        <v>4946000000</v>
      </c>
      <c r="G998" s="2">
        <f>SUM(E998-F998)</f>
        <v>2060000000</v>
      </c>
      <c r="H998" s="23">
        <f>1-(F998/E998)</f>
        <v>0.29403368541250352</v>
      </c>
      <c r="I998" s="2">
        <v>1338000000</v>
      </c>
      <c r="J998" t="s">
        <v>12</v>
      </c>
      <c r="K998" t="s">
        <v>12</v>
      </c>
      <c r="L998" s="2">
        <f>SUM(I998:K998)</f>
        <v>1338000000</v>
      </c>
      <c r="M998" s="2">
        <f>G998-L998</f>
        <v>722000000</v>
      </c>
      <c r="N998" s="22">
        <f>M998/E998</f>
        <v>0.10305452469312018</v>
      </c>
      <c r="O998" t="s">
        <v>13</v>
      </c>
      <c r="P998" t="s">
        <v>64</v>
      </c>
    </row>
    <row r="999" spans="1:16" x14ac:dyDescent="0.2">
      <c r="A999">
        <v>1025</v>
      </c>
      <c r="B999" t="s">
        <v>373</v>
      </c>
      <c r="C999" t="s">
        <v>16</v>
      </c>
      <c r="D999" s="1">
        <v>42369</v>
      </c>
      <c r="E999" s="2">
        <v>7142000000</v>
      </c>
      <c r="F999" s="2">
        <v>4889000000</v>
      </c>
      <c r="G999" s="2">
        <f>SUM(E999-F999)</f>
        <v>2253000000</v>
      </c>
      <c r="H999" s="23">
        <f>1-(F999/E999)</f>
        <v>0.31545785494259315</v>
      </c>
      <c r="I999" s="2">
        <v>1339000000</v>
      </c>
      <c r="J999" t="s">
        <v>12</v>
      </c>
      <c r="K999" t="s">
        <v>12</v>
      </c>
      <c r="L999" s="2">
        <f>SUM(I999:K999)</f>
        <v>1339000000</v>
      </c>
      <c r="M999" s="2">
        <f>G999-L999</f>
        <v>914000000</v>
      </c>
      <c r="N999" s="22">
        <f>M999/E999</f>
        <v>0.12797535704284513</v>
      </c>
      <c r="O999" t="s">
        <v>13</v>
      </c>
      <c r="P999" t="s">
        <v>64</v>
      </c>
    </row>
    <row r="1000" spans="1:16" x14ac:dyDescent="0.2">
      <c r="A1000">
        <v>1026</v>
      </c>
      <c r="B1000" t="s">
        <v>373</v>
      </c>
      <c r="C1000" t="s">
        <v>17</v>
      </c>
      <c r="D1000" s="1">
        <v>42735</v>
      </c>
      <c r="E1000" s="2">
        <v>7357000000</v>
      </c>
      <c r="F1000" s="2">
        <v>4901000000</v>
      </c>
      <c r="G1000" s="2">
        <f>SUM(E1000-F1000)</f>
        <v>2456000000</v>
      </c>
      <c r="H1000" s="23">
        <f>1-(F1000/E1000)</f>
        <v>0.33383172488786195</v>
      </c>
      <c r="I1000" s="2">
        <v>1403000000</v>
      </c>
      <c r="J1000" t="s">
        <v>12</v>
      </c>
      <c r="K1000" t="s">
        <v>12</v>
      </c>
      <c r="L1000" s="2">
        <f>SUM(I1000:K1000)</f>
        <v>1403000000</v>
      </c>
      <c r="M1000" s="2">
        <f>G1000-L1000</f>
        <v>1053000000</v>
      </c>
      <c r="N1000" s="22">
        <f>M1000/E1000</f>
        <v>0.14312899279597663</v>
      </c>
      <c r="O1000" t="s">
        <v>13</v>
      </c>
      <c r="P1000" t="s">
        <v>64</v>
      </c>
    </row>
    <row r="1001" spans="1:16" x14ac:dyDescent="0.2">
      <c r="A1001">
        <v>1027</v>
      </c>
      <c r="B1001" t="s">
        <v>374</v>
      </c>
      <c r="C1001" t="s">
        <v>11</v>
      </c>
      <c r="D1001" s="1">
        <v>41274</v>
      </c>
      <c r="E1001" s="2">
        <v>6420881000</v>
      </c>
      <c r="F1001" s="2">
        <v>3011684000</v>
      </c>
      <c r="G1001" s="2">
        <f>SUM(E1001-F1001)</f>
        <v>3409197000</v>
      </c>
      <c r="H1001" s="23">
        <f>1-(F1001/E1001)</f>
        <v>0.53095470855167692</v>
      </c>
      <c r="I1001" s="2">
        <v>2388182000</v>
      </c>
      <c r="J1001" t="s">
        <v>12</v>
      </c>
      <c r="K1001" t="s">
        <v>12</v>
      </c>
      <c r="L1001" s="2">
        <f>SUM(I1001:K1001)</f>
        <v>2388182000</v>
      </c>
      <c r="M1001" s="2">
        <f>G1001-L1001</f>
        <v>1021015000</v>
      </c>
      <c r="N1001" s="22">
        <f>M1001/E1001</f>
        <v>0.15901478317383549</v>
      </c>
      <c r="O1001" t="s">
        <v>19</v>
      </c>
      <c r="P1001" t="s">
        <v>286</v>
      </c>
    </row>
    <row r="1002" spans="1:16" x14ac:dyDescent="0.2">
      <c r="A1002">
        <v>1028</v>
      </c>
      <c r="B1002" t="s">
        <v>374</v>
      </c>
      <c r="C1002" t="s">
        <v>15</v>
      </c>
      <c r="D1002" s="1">
        <v>41639</v>
      </c>
      <c r="E1002" s="2">
        <v>6484892000</v>
      </c>
      <c r="F1002" s="2">
        <v>3006009000</v>
      </c>
      <c r="G1002" s="2">
        <f>SUM(E1002-F1002)</f>
        <v>3478883000</v>
      </c>
      <c r="H1002" s="23">
        <f>1-(F1002/E1002)</f>
        <v>0.53645966656036825</v>
      </c>
      <c r="I1002" s="2">
        <v>2310780000</v>
      </c>
      <c r="J1002" t="s">
        <v>12</v>
      </c>
      <c r="K1002" t="s">
        <v>12</v>
      </c>
      <c r="L1002" s="2">
        <f>SUM(I1002:K1002)</f>
        <v>2310780000</v>
      </c>
      <c r="M1002" s="2">
        <f>G1002-L1002</f>
        <v>1168103000</v>
      </c>
      <c r="N1002" s="22">
        <f>M1002/E1002</f>
        <v>0.18012682400878843</v>
      </c>
      <c r="O1002" t="s">
        <v>19</v>
      </c>
      <c r="P1002" t="s">
        <v>286</v>
      </c>
    </row>
    <row r="1003" spans="1:16" x14ac:dyDescent="0.2">
      <c r="A1003">
        <v>1029</v>
      </c>
      <c r="B1003" t="s">
        <v>374</v>
      </c>
      <c r="C1003" t="s">
        <v>16</v>
      </c>
      <c r="D1003" s="1">
        <v>42004</v>
      </c>
      <c r="E1003" s="2">
        <v>6023819000</v>
      </c>
      <c r="F1003" s="2">
        <v>3022797000</v>
      </c>
      <c r="G1003" s="2">
        <f>SUM(E1003-F1003)</f>
        <v>3001022000</v>
      </c>
      <c r="H1003" s="23">
        <f>1-(F1003/E1003)</f>
        <v>0.49819259177608088</v>
      </c>
      <c r="I1003" s="2">
        <v>2347308000</v>
      </c>
      <c r="J1003" t="s">
        <v>12</v>
      </c>
      <c r="K1003" t="s">
        <v>12</v>
      </c>
      <c r="L1003" s="2">
        <f>SUM(I1003:K1003)</f>
        <v>2347308000</v>
      </c>
      <c r="M1003" s="2">
        <f>G1003-L1003</f>
        <v>653714000</v>
      </c>
      <c r="N1003" s="22">
        <f>M1003/E1003</f>
        <v>0.10852152098195514</v>
      </c>
      <c r="O1003" t="s">
        <v>19</v>
      </c>
      <c r="P1003" t="s">
        <v>286</v>
      </c>
    </row>
    <row r="1004" spans="1:16" x14ac:dyDescent="0.2">
      <c r="A1004">
        <v>1030</v>
      </c>
      <c r="B1004" t="s">
        <v>374</v>
      </c>
      <c r="C1004" t="s">
        <v>17</v>
      </c>
      <c r="D1004" s="1">
        <v>42369</v>
      </c>
      <c r="E1004" s="2">
        <v>5702613000</v>
      </c>
      <c r="F1004" s="2">
        <v>2896255000</v>
      </c>
      <c r="G1004" s="2">
        <f>SUM(E1004-F1004)</f>
        <v>2806358000</v>
      </c>
      <c r="H1004" s="23">
        <f>1-(F1004/E1004)</f>
        <v>0.49211791156089324</v>
      </c>
      <c r="I1004" s="2">
        <v>2265436000</v>
      </c>
      <c r="J1004" t="s">
        <v>12</v>
      </c>
      <c r="K1004" t="s">
        <v>12</v>
      </c>
      <c r="L1004" s="2">
        <f>SUM(I1004:K1004)</f>
        <v>2265436000</v>
      </c>
      <c r="M1004" s="2">
        <f>G1004-L1004</f>
        <v>540922000</v>
      </c>
      <c r="N1004" s="22">
        <f>M1004/E1004</f>
        <v>9.4855112910520137E-2</v>
      </c>
      <c r="O1004" t="s">
        <v>19</v>
      </c>
      <c r="P1004" t="s">
        <v>286</v>
      </c>
    </row>
    <row r="1005" spans="1:16" x14ac:dyDescent="0.2">
      <c r="A1005">
        <v>1031</v>
      </c>
      <c r="B1005" t="s">
        <v>375</v>
      </c>
      <c r="C1005" t="s">
        <v>11</v>
      </c>
      <c r="D1005" s="1">
        <v>41274</v>
      </c>
      <c r="E1005" s="2">
        <v>27567000000</v>
      </c>
      <c r="F1005" s="2">
        <v>16750700000</v>
      </c>
      <c r="G1005" s="2">
        <f>SUM(E1005-F1005)</f>
        <v>10816300000</v>
      </c>
      <c r="H1005" s="23">
        <f>1-(F1005/E1005)</f>
        <v>0.39236405847571376</v>
      </c>
      <c r="I1005" s="2">
        <v>2211700000</v>
      </c>
      <c r="J1005" t="s">
        <v>12</v>
      </c>
      <c r="K1005" t="s">
        <v>12</v>
      </c>
      <c r="L1005" s="2">
        <f>SUM(I1005:K1005)</f>
        <v>2211700000</v>
      </c>
      <c r="M1005" s="2">
        <f>G1005-L1005</f>
        <v>8604600000</v>
      </c>
      <c r="N1005" s="22">
        <f>M1005/E1005</f>
        <v>0.31213407334856896</v>
      </c>
      <c r="O1005" t="s">
        <v>19</v>
      </c>
      <c r="P1005" t="s">
        <v>155</v>
      </c>
    </row>
    <row r="1006" spans="1:16" x14ac:dyDescent="0.2">
      <c r="A1006">
        <v>1032</v>
      </c>
      <c r="B1006" t="s">
        <v>375</v>
      </c>
      <c r="C1006" t="s">
        <v>15</v>
      </c>
      <c r="D1006" s="1">
        <v>41639</v>
      </c>
      <c r="E1006" s="2">
        <v>28105700000</v>
      </c>
      <c r="F1006" s="2">
        <v>17203000000</v>
      </c>
      <c r="G1006" s="2">
        <f>SUM(E1006-F1006)</f>
        <v>10902700000</v>
      </c>
      <c r="H1006" s="23">
        <f>1-(F1006/E1006)</f>
        <v>0.38791775333829082</v>
      </c>
      <c r="I1006" s="2">
        <v>2138400000</v>
      </c>
      <c r="J1006" t="s">
        <v>12</v>
      </c>
      <c r="K1006" t="s">
        <v>12</v>
      </c>
      <c r="L1006" s="2">
        <f>SUM(I1006:K1006)</f>
        <v>2138400000</v>
      </c>
      <c r="M1006" s="2">
        <f>G1006-L1006</f>
        <v>8764300000</v>
      </c>
      <c r="N1006" s="22">
        <f>M1006/E1006</f>
        <v>0.31183354266216462</v>
      </c>
      <c r="O1006" t="s">
        <v>19</v>
      </c>
      <c r="P1006" t="s">
        <v>155</v>
      </c>
    </row>
    <row r="1007" spans="1:16" x14ac:dyDescent="0.2">
      <c r="A1007">
        <v>1033</v>
      </c>
      <c r="B1007" t="s">
        <v>375</v>
      </c>
      <c r="C1007" t="s">
        <v>16</v>
      </c>
      <c r="D1007" s="1">
        <v>42004</v>
      </c>
      <c r="E1007" s="2">
        <v>27441300000</v>
      </c>
      <c r="F1007" s="2">
        <v>16985600000</v>
      </c>
      <c r="G1007" s="2">
        <f>SUM(E1007-F1007)</f>
        <v>10455700000</v>
      </c>
      <c r="H1007" s="23">
        <f>1-(F1007/E1007)</f>
        <v>0.38102057847113657</v>
      </c>
      <c r="I1007" s="2">
        <v>2506500000</v>
      </c>
      <c r="J1007" t="s">
        <v>12</v>
      </c>
      <c r="K1007" t="s">
        <v>12</v>
      </c>
      <c r="L1007" s="2">
        <f>SUM(I1007:K1007)</f>
        <v>2506500000</v>
      </c>
      <c r="M1007" s="2">
        <f>G1007-L1007</f>
        <v>7949200000</v>
      </c>
      <c r="N1007" s="22">
        <f>M1007/E1007</f>
        <v>0.28968015363703614</v>
      </c>
      <c r="O1007" t="s">
        <v>19</v>
      </c>
      <c r="P1007" t="s">
        <v>155</v>
      </c>
    </row>
    <row r="1008" spans="1:16" x14ac:dyDescent="0.2">
      <c r="A1008">
        <v>1034</v>
      </c>
      <c r="B1008" t="s">
        <v>375</v>
      </c>
      <c r="C1008" t="s">
        <v>17</v>
      </c>
      <c r="D1008" s="1">
        <v>42369</v>
      </c>
      <c r="E1008" s="2">
        <v>25413000000</v>
      </c>
      <c r="F1008" s="2">
        <v>15623800000</v>
      </c>
      <c r="G1008" s="2">
        <f>SUM(E1008-F1008)</f>
        <v>9789200000</v>
      </c>
      <c r="H1008" s="23">
        <f>1-(F1008/E1008)</f>
        <v>0.3852044229331445</v>
      </c>
      <c r="I1008" s="2">
        <v>2643700000</v>
      </c>
      <c r="J1008" t="s">
        <v>12</v>
      </c>
      <c r="K1008" t="s">
        <v>12</v>
      </c>
      <c r="L1008" s="2">
        <f>SUM(I1008:K1008)</f>
        <v>2643700000</v>
      </c>
      <c r="M1008" s="2">
        <f>G1008-L1008</f>
        <v>7145500000</v>
      </c>
      <c r="N1008" s="22">
        <f>M1008/E1008</f>
        <v>0.28117498917876677</v>
      </c>
      <c r="O1008" t="s">
        <v>19</v>
      </c>
      <c r="P1008" t="s">
        <v>155</v>
      </c>
    </row>
    <row r="1009" spans="1:16" x14ac:dyDescent="0.2">
      <c r="A1009">
        <v>1035</v>
      </c>
      <c r="B1009" t="s">
        <v>376</v>
      </c>
      <c r="C1009" t="s">
        <v>11</v>
      </c>
      <c r="D1009" s="1">
        <v>41364</v>
      </c>
      <c r="E1009" s="2">
        <v>1581623000</v>
      </c>
      <c r="F1009" s="2">
        <v>743164000</v>
      </c>
      <c r="G1009" s="2">
        <f>SUM(E1009-F1009)</f>
        <v>838459000</v>
      </c>
      <c r="H1009" s="23">
        <f>1-(F1009/E1009)</f>
        <v>0.53012569999298187</v>
      </c>
      <c r="I1009" s="2">
        <v>261471000</v>
      </c>
      <c r="J1009" s="2">
        <v>254723000</v>
      </c>
      <c r="K1009" s="2">
        <v>111537000</v>
      </c>
      <c r="L1009" s="2">
        <f>SUM(I1009:K1009)</f>
        <v>627731000</v>
      </c>
      <c r="M1009" s="2">
        <f>G1009-L1009</f>
        <v>210728000</v>
      </c>
      <c r="N1009" s="22">
        <f>M1009/E1009</f>
        <v>0.13323529058441866</v>
      </c>
      <c r="O1009" t="s">
        <v>22</v>
      </c>
      <c r="P1009" t="s">
        <v>34</v>
      </c>
    </row>
    <row r="1010" spans="1:16" x14ac:dyDescent="0.2">
      <c r="A1010">
        <v>1036</v>
      </c>
      <c r="B1010" t="s">
        <v>376</v>
      </c>
      <c r="C1010" t="s">
        <v>15</v>
      </c>
      <c r="D1010" s="1">
        <v>41729</v>
      </c>
      <c r="E1010" s="2">
        <v>1931217000</v>
      </c>
      <c r="F1010" s="2">
        <v>802474000</v>
      </c>
      <c r="G1010" s="2">
        <f>SUM(E1010-F1010)</f>
        <v>1128743000</v>
      </c>
      <c r="H1010" s="23">
        <f>1-(F1010/E1010)</f>
        <v>0.58447238192290141</v>
      </c>
      <c r="I1010" s="2">
        <v>267278000</v>
      </c>
      <c r="J1010" s="2">
        <v>305043000</v>
      </c>
      <c r="K1010" s="2">
        <v>94534000</v>
      </c>
      <c r="L1010" s="2">
        <f>SUM(I1010:K1010)</f>
        <v>666855000</v>
      </c>
      <c r="M1010" s="2">
        <f>G1010-L1010</f>
        <v>461888000</v>
      </c>
      <c r="N1010" s="22">
        <f>M1010/E1010</f>
        <v>0.23916939422136405</v>
      </c>
      <c r="O1010" t="s">
        <v>22</v>
      </c>
      <c r="P1010" t="s">
        <v>34</v>
      </c>
    </row>
    <row r="1011" spans="1:16" x14ac:dyDescent="0.2">
      <c r="A1011">
        <v>1037</v>
      </c>
      <c r="B1011" t="s">
        <v>376</v>
      </c>
      <c r="C1011" t="s">
        <v>16</v>
      </c>
      <c r="D1011" s="1">
        <v>42094</v>
      </c>
      <c r="E1011" s="2">
        <v>2147036000</v>
      </c>
      <c r="F1011" s="2">
        <v>917472000</v>
      </c>
      <c r="G1011" s="2">
        <f>SUM(E1011-F1011)</f>
        <v>1229564000</v>
      </c>
      <c r="H1011" s="23">
        <f>1-(F1011/E1011)</f>
        <v>0.57267973149961149</v>
      </c>
      <c r="I1011" s="2">
        <v>274815000</v>
      </c>
      <c r="J1011" s="2">
        <v>349543000</v>
      </c>
      <c r="K1011" s="2">
        <v>176746000</v>
      </c>
      <c r="L1011" s="2">
        <f>SUM(I1011:K1011)</f>
        <v>801104000</v>
      </c>
      <c r="M1011" s="2">
        <f>G1011-L1011</f>
        <v>428460000</v>
      </c>
      <c r="N1011" s="22">
        <f>M1011/E1011</f>
        <v>0.19955883366650581</v>
      </c>
      <c r="O1011" t="s">
        <v>22</v>
      </c>
      <c r="P1011" t="s">
        <v>34</v>
      </c>
    </row>
    <row r="1012" spans="1:16" x14ac:dyDescent="0.2">
      <c r="A1012">
        <v>1038</v>
      </c>
      <c r="B1012" t="s">
        <v>376</v>
      </c>
      <c r="C1012" t="s">
        <v>17</v>
      </c>
      <c r="D1012" s="1">
        <v>42460</v>
      </c>
      <c r="E1012" s="2">
        <v>2173334000</v>
      </c>
      <c r="F1012" s="2">
        <v>967870000</v>
      </c>
      <c r="G1012" s="2">
        <f>SUM(E1012-F1012)</f>
        <v>1205464000</v>
      </c>
      <c r="H1012" s="23">
        <f>1-(F1012/E1012)</f>
        <v>0.5546611795517854</v>
      </c>
      <c r="I1012" s="2">
        <v>301670000</v>
      </c>
      <c r="J1012" s="2">
        <v>372596000</v>
      </c>
      <c r="K1012" s="2">
        <v>174896000</v>
      </c>
      <c r="L1012" s="2">
        <f>SUM(I1012:K1012)</f>
        <v>849162000</v>
      </c>
      <c r="M1012" s="2">
        <f>G1012-L1012</f>
        <v>356302000</v>
      </c>
      <c r="N1012" s="22">
        <f>M1012/E1012</f>
        <v>0.16394258774767248</v>
      </c>
      <c r="O1012" t="s">
        <v>22</v>
      </c>
      <c r="P1012" t="s">
        <v>34</v>
      </c>
    </row>
    <row r="1013" spans="1:16" x14ac:dyDescent="0.2">
      <c r="A1013">
        <v>1039</v>
      </c>
      <c r="B1013" t="s">
        <v>377</v>
      </c>
      <c r="C1013" t="s">
        <v>11</v>
      </c>
      <c r="D1013" s="1">
        <v>41364</v>
      </c>
      <c r="E1013" s="2">
        <v>122196000000</v>
      </c>
      <c r="F1013" s="2">
        <v>115315000000</v>
      </c>
      <c r="G1013" s="2">
        <f>SUM(E1013-F1013)</f>
        <v>6881000000</v>
      </c>
      <c r="H1013" s="23">
        <f>1-(F1013/E1013)</f>
        <v>5.6311172215129823E-2</v>
      </c>
      <c r="I1013" s="2">
        <v>4110000000</v>
      </c>
      <c r="J1013" s="2">
        <v>433000000</v>
      </c>
      <c r="K1013" t="s">
        <v>12</v>
      </c>
      <c r="L1013" s="2">
        <f>SUM(I1013:K1013)</f>
        <v>4543000000</v>
      </c>
      <c r="M1013" s="2">
        <f>G1013-L1013</f>
        <v>2338000000</v>
      </c>
      <c r="N1013" s="22">
        <f>M1013/E1013</f>
        <v>1.9133195849291303E-2</v>
      </c>
      <c r="O1013" t="s">
        <v>25</v>
      </c>
      <c r="P1013" t="s">
        <v>28</v>
      </c>
    </row>
    <row r="1014" spans="1:16" x14ac:dyDescent="0.2">
      <c r="A1014">
        <v>1040</v>
      </c>
      <c r="B1014" t="s">
        <v>377</v>
      </c>
      <c r="C1014" t="s">
        <v>15</v>
      </c>
      <c r="D1014" s="1">
        <v>41729</v>
      </c>
      <c r="E1014" s="2">
        <v>137392000000</v>
      </c>
      <c r="F1014" s="2">
        <v>129040000000</v>
      </c>
      <c r="G1014" s="2">
        <f>SUM(E1014-F1014)</f>
        <v>8352000000</v>
      </c>
      <c r="H1014" s="23">
        <f>1-(F1014/E1014)</f>
        <v>6.0789565622452524E-2</v>
      </c>
      <c r="I1014" s="2">
        <v>5388000000</v>
      </c>
      <c r="J1014" s="2">
        <v>457000000</v>
      </c>
      <c r="K1014" t="s">
        <v>12</v>
      </c>
      <c r="L1014" s="2">
        <f>SUM(I1014:K1014)</f>
        <v>5845000000</v>
      </c>
      <c r="M1014" s="2">
        <f>G1014-L1014</f>
        <v>2507000000</v>
      </c>
      <c r="N1014" s="22">
        <f>M1014/E1014</f>
        <v>1.8247059508559451E-2</v>
      </c>
      <c r="O1014" t="s">
        <v>25</v>
      </c>
      <c r="P1014" t="s">
        <v>28</v>
      </c>
    </row>
    <row r="1015" spans="1:16" x14ac:dyDescent="0.2">
      <c r="A1015">
        <v>1041</v>
      </c>
      <c r="B1015" t="s">
        <v>377</v>
      </c>
      <c r="C1015" t="s">
        <v>16</v>
      </c>
      <c r="D1015" s="1">
        <v>42094</v>
      </c>
      <c r="E1015" s="2">
        <v>179045000000</v>
      </c>
      <c r="F1015" s="2">
        <v>167634000000</v>
      </c>
      <c r="G1015" s="2">
        <f>SUM(E1015-F1015)</f>
        <v>11411000000</v>
      </c>
      <c r="H1015" s="23">
        <f>1-(F1015/E1015)</f>
        <v>6.3732581194671734E-2</v>
      </c>
      <c r="I1015" s="2">
        <v>7901000000</v>
      </c>
      <c r="J1015" s="2">
        <v>392000000</v>
      </c>
      <c r="K1015" t="s">
        <v>12</v>
      </c>
      <c r="L1015" s="2">
        <f>SUM(I1015:K1015)</f>
        <v>8293000000</v>
      </c>
      <c r="M1015" s="2">
        <f>G1015-L1015</f>
        <v>3118000000</v>
      </c>
      <c r="N1015" s="22">
        <f>M1015/E1015</f>
        <v>1.7414616437208524E-2</v>
      </c>
      <c r="O1015" t="s">
        <v>25</v>
      </c>
      <c r="P1015" t="s">
        <v>28</v>
      </c>
    </row>
    <row r="1016" spans="1:16" x14ac:dyDescent="0.2">
      <c r="A1016">
        <v>1042</v>
      </c>
      <c r="B1016" t="s">
        <v>377</v>
      </c>
      <c r="C1016" t="s">
        <v>17</v>
      </c>
      <c r="D1016" s="1">
        <v>42460</v>
      </c>
      <c r="E1016" s="2">
        <v>190884000000</v>
      </c>
      <c r="F1016" s="2">
        <v>179468000000</v>
      </c>
      <c r="G1016" s="2">
        <f>SUM(E1016-F1016)</f>
        <v>11416000000</v>
      </c>
      <c r="H1016" s="23">
        <f>1-(F1016/E1016)</f>
        <v>5.980595544938283E-2</v>
      </c>
      <c r="I1016" s="2">
        <v>7276000000</v>
      </c>
      <c r="J1016" s="2">
        <v>392000000</v>
      </c>
      <c r="K1016" t="s">
        <v>12</v>
      </c>
      <c r="L1016" s="2">
        <f>SUM(I1016:K1016)</f>
        <v>7668000000</v>
      </c>
      <c r="M1016" s="2">
        <f>G1016-L1016</f>
        <v>3748000000</v>
      </c>
      <c r="N1016" s="22">
        <f>M1016/E1016</f>
        <v>1.9634961547327173E-2</v>
      </c>
      <c r="O1016" t="s">
        <v>25</v>
      </c>
      <c r="P1016" t="s">
        <v>28</v>
      </c>
    </row>
    <row r="1017" spans="1:16" x14ac:dyDescent="0.2">
      <c r="A1017">
        <v>1043</v>
      </c>
      <c r="B1017" t="s">
        <v>378</v>
      </c>
      <c r="C1017" t="s">
        <v>11</v>
      </c>
      <c r="D1017" s="1">
        <v>41274</v>
      </c>
      <c r="E1017" s="2">
        <v>2730300000</v>
      </c>
      <c r="F1017" s="2">
        <v>795000000</v>
      </c>
      <c r="G1017" s="2">
        <f>SUM(E1017-F1017)</f>
        <v>1935300000</v>
      </c>
      <c r="H1017" s="23">
        <f>1-(F1017/E1017)</f>
        <v>0.70882320624107242</v>
      </c>
      <c r="I1017" s="2">
        <v>752200000</v>
      </c>
      <c r="J1017" t="s">
        <v>12</v>
      </c>
      <c r="K1017" s="2">
        <v>93500000</v>
      </c>
      <c r="L1017" s="2">
        <f>SUM(I1017:K1017)</f>
        <v>845700000</v>
      </c>
      <c r="M1017" s="2">
        <f>G1017-L1017</f>
        <v>1089600000</v>
      </c>
      <c r="N1017" s="22">
        <f>M1017/E1017</f>
        <v>0.39907702450280191</v>
      </c>
      <c r="O1017" t="s">
        <v>47</v>
      </c>
      <c r="P1017" t="s">
        <v>379</v>
      </c>
    </row>
    <row r="1018" spans="1:16" x14ac:dyDescent="0.2">
      <c r="A1018">
        <v>1044</v>
      </c>
      <c r="B1018" t="s">
        <v>378</v>
      </c>
      <c r="C1018" t="s">
        <v>15</v>
      </c>
      <c r="D1018" s="1">
        <v>41639</v>
      </c>
      <c r="E1018" s="2">
        <v>2972500000</v>
      </c>
      <c r="F1018" s="2">
        <v>822400000</v>
      </c>
      <c r="G1018" s="2">
        <f>SUM(E1018-F1018)</f>
        <v>2150100000</v>
      </c>
      <c r="H1018" s="23">
        <f>1-(F1018/E1018)</f>
        <v>0.72333052985702273</v>
      </c>
      <c r="I1018" s="2">
        <v>822100000</v>
      </c>
      <c r="J1018" t="s">
        <v>12</v>
      </c>
      <c r="K1018" s="2">
        <v>93400000</v>
      </c>
      <c r="L1018" s="2">
        <f>SUM(I1018:K1018)</f>
        <v>915500000</v>
      </c>
      <c r="M1018" s="2">
        <f>G1018-L1018</f>
        <v>1234600000</v>
      </c>
      <c r="N1018" s="22">
        <f>M1018/E1018</f>
        <v>0.41534062237174096</v>
      </c>
      <c r="O1018" t="s">
        <v>47</v>
      </c>
      <c r="P1018" t="s">
        <v>379</v>
      </c>
    </row>
    <row r="1019" spans="1:16" x14ac:dyDescent="0.2">
      <c r="A1019">
        <v>1045</v>
      </c>
      <c r="B1019" t="s">
        <v>378</v>
      </c>
      <c r="C1019" t="s">
        <v>16</v>
      </c>
      <c r="D1019" s="1">
        <v>42004</v>
      </c>
      <c r="E1019" s="2">
        <v>3334300000</v>
      </c>
      <c r="F1019" s="2">
        <v>930300000</v>
      </c>
      <c r="G1019" s="2">
        <f>SUM(E1019-F1019)</f>
        <v>2404000000</v>
      </c>
      <c r="H1019" s="23">
        <f>1-(F1019/E1019)</f>
        <v>0.72099091263533577</v>
      </c>
      <c r="I1019" s="2">
        <v>869300000</v>
      </c>
      <c r="J1019" t="s">
        <v>12</v>
      </c>
      <c r="K1019" s="2">
        <v>95600000</v>
      </c>
      <c r="L1019" s="2">
        <f>SUM(I1019:K1019)</f>
        <v>964900000</v>
      </c>
      <c r="M1019" s="2">
        <f>G1019-L1019</f>
        <v>1439100000</v>
      </c>
      <c r="N1019" s="22">
        <f>M1019/E1019</f>
        <v>0.43160483459796661</v>
      </c>
      <c r="O1019" t="s">
        <v>47</v>
      </c>
      <c r="P1019" t="s">
        <v>379</v>
      </c>
    </row>
    <row r="1020" spans="1:16" x14ac:dyDescent="0.2">
      <c r="A1020">
        <v>1046</v>
      </c>
      <c r="B1020" t="s">
        <v>378</v>
      </c>
      <c r="C1020" t="s">
        <v>17</v>
      </c>
      <c r="D1020" s="1">
        <v>42369</v>
      </c>
      <c r="E1020" s="2">
        <v>3484500000</v>
      </c>
      <c r="F1020" s="2">
        <v>976300000</v>
      </c>
      <c r="G1020" s="2">
        <f>SUM(E1020-F1020)</f>
        <v>2508200000</v>
      </c>
      <c r="H1020" s="23">
        <f>1-(F1020/E1020)</f>
        <v>0.71981632945903284</v>
      </c>
      <c r="I1020" s="2">
        <v>921300000</v>
      </c>
      <c r="J1020" t="s">
        <v>12</v>
      </c>
      <c r="K1020" s="2">
        <v>113500000</v>
      </c>
      <c r="L1020" s="2">
        <f>SUM(I1020:K1020)</f>
        <v>1034800000</v>
      </c>
      <c r="M1020" s="2">
        <f>G1020-L1020</f>
        <v>1473400000</v>
      </c>
      <c r="N1020" s="22">
        <f>M1020/E1020</f>
        <v>0.42284402353278805</v>
      </c>
      <c r="O1020" t="s">
        <v>47</v>
      </c>
      <c r="P1020" t="s">
        <v>379</v>
      </c>
    </row>
    <row r="1021" spans="1:16" x14ac:dyDescent="0.2">
      <c r="A1021">
        <v>1047</v>
      </c>
      <c r="B1021" t="s">
        <v>380</v>
      </c>
      <c r="C1021" t="s">
        <v>11</v>
      </c>
      <c r="D1021" s="1">
        <v>41274</v>
      </c>
      <c r="E1021" s="2">
        <v>35015000000</v>
      </c>
      <c r="F1021" s="2">
        <v>21939000000</v>
      </c>
      <c r="G1021" s="2">
        <f>SUM(E1021-F1021)</f>
        <v>13076000000</v>
      </c>
      <c r="H1021" s="23">
        <f>1-(F1021/E1021)</f>
        <v>0.37343995430529775</v>
      </c>
      <c r="I1021" s="2">
        <v>9176000000</v>
      </c>
      <c r="J1021" t="s">
        <v>12</v>
      </c>
      <c r="K1021" s="2">
        <v>217000000</v>
      </c>
      <c r="L1021" s="2">
        <f>SUM(I1021:K1021)</f>
        <v>9393000000</v>
      </c>
      <c r="M1021" s="2">
        <f>G1021-L1021</f>
        <v>3683000000</v>
      </c>
      <c r="N1021" s="22">
        <f>M1021/E1021</f>
        <v>0.1051834927888048</v>
      </c>
      <c r="O1021" t="s">
        <v>36</v>
      </c>
      <c r="P1021" t="s">
        <v>124</v>
      </c>
    </row>
    <row r="1022" spans="1:16" x14ac:dyDescent="0.2">
      <c r="A1022">
        <v>1048</v>
      </c>
      <c r="B1022" t="s">
        <v>380</v>
      </c>
      <c r="C1022" t="s">
        <v>15</v>
      </c>
      <c r="D1022" s="1">
        <v>41639</v>
      </c>
      <c r="E1022" s="2">
        <v>35299000000</v>
      </c>
      <c r="F1022" s="2">
        <v>22189000000</v>
      </c>
      <c r="G1022" s="2">
        <f>SUM(E1022-F1022)</f>
        <v>13110000000</v>
      </c>
      <c r="H1022" s="23">
        <f>1-(F1022/E1022)</f>
        <v>0.37139862319045869</v>
      </c>
      <c r="I1022" s="2">
        <v>8679000000</v>
      </c>
      <c r="J1022" t="s">
        <v>12</v>
      </c>
      <c r="K1022" s="2">
        <v>217000000</v>
      </c>
      <c r="L1022" s="2">
        <f>SUM(I1022:K1022)</f>
        <v>8896000000</v>
      </c>
      <c r="M1022" s="2">
        <f>G1022-L1022</f>
        <v>4214000000</v>
      </c>
      <c r="N1022" s="22">
        <f>M1022/E1022</f>
        <v>0.11938015241224964</v>
      </c>
      <c r="O1022" t="s">
        <v>36</v>
      </c>
      <c r="P1022" t="s">
        <v>124</v>
      </c>
    </row>
    <row r="1023" spans="1:16" x14ac:dyDescent="0.2">
      <c r="A1023">
        <v>1049</v>
      </c>
      <c r="B1023" t="s">
        <v>380</v>
      </c>
      <c r="C1023" t="s">
        <v>16</v>
      </c>
      <c r="D1023" s="1">
        <v>42004</v>
      </c>
      <c r="E1023" s="2">
        <v>34244000000</v>
      </c>
      <c r="F1023" s="2">
        <v>21647000000</v>
      </c>
      <c r="G1023" s="2">
        <f>SUM(E1023-F1023)</f>
        <v>12597000000</v>
      </c>
      <c r="H1023" s="23">
        <f>1-(F1023/E1023)</f>
        <v>0.36786006307674335</v>
      </c>
      <c r="I1023" s="2">
        <v>8457000000</v>
      </c>
      <c r="J1023" t="s">
        <v>12</v>
      </c>
      <c r="K1023" s="2">
        <v>206000000</v>
      </c>
      <c r="L1023" s="2">
        <f>SUM(I1023:K1023)</f>
        <v>8663000000</v>
      </c>
      <c r="M1023" s="2">
        <f>G1023-L1023</f>
        <v>3934000000</v>
      </c>
      <c r="N1023" s="22">
        <f>M1023/E1023</f>
        <v>0.11488143908421913</v>
      </c>
      <c r="O1023" t="s">
        <v>36</v>
      </c>
      <c r="P1023" t="s">
        <v>124</v>
      </c>
    </row>
    <row r="1024" spans="1:16" x14ac:dyDescent="0.2">
      <c r="A1024">
        <v>1050</v>
      </c>
      <c r="B1024" t="s">
        <v>380</v>
      </c>
      <c r="C1024" t="s">
        <v>17</v>
      </c>
      <c r="D1024" s="1">
        <v>42369</v>
      </c>
      <c r="E1024" s="2">
        <v>29636000000</v>
      </c>
      <c r="F1024" s="2">
        <v>18124000000</v>
      </c>
      <c r="G1024" s="2">
        <f>SUM(E1024-F1024)</f>
        <v>11512000000</v>
      </c>
      <c r="H1024" s="23">
        <f>1-(F1024/E1024)</f>
        <v>0.38844648400593873</v>
      </c>
      <c r="I1024" s="2">
        <v>7577000000</v>
      </c>
      <c r="J1024" t="s">
        <v>12</v>
      </c>
      <c r="K1024" s="2">
        <v>181000000</v>
      </c>
      <c r="L1024" s="2">
        <f>SUM(I1024:K1024)</f>
        <v>7758000000</v>
      </c>
      <c r="M1024" s="2">
        <f>G1024-L1024</f>
        <v>3754000000</v>
      </c>
      <c r="N1024" s="22">
        <f>M1024/E1024</f>
        <v>0.12667026589283303</v>
      </c>
      <c r="O1024" t="s">
        <v>36</v>
      </c>
      <c r="P1024" t="s">
        <v>124</v>
      </c>
    </row>
    <row r="1025" spans="1:16" x14ac:dyDescent="0.2">
      <c r="A1025">
        <v>1051</v>
      </c>
      <c r="B1025" t="s">
        <v>381</v>
      </c>
      <c r="C1025" t="s">
        <v>11</v>
      </c>
      <c r="D1025" s="1">
        <v>41274</v>
      </c>
      <c r="E1025" s="2">
        <v>68150000000</v>
      </c>
      <c r="F1025" s="2">
        <v>37987000000</v>
      </c>
      <c r="G1025" s="2">
        <f>SUM(E1025-F1025)</f>
        <v>30163000000</v>
      </c>
      <c r="H1025" s="23">
        <f>1-(F1025/E1025)</f>
        <v>0.44259721203228175</v>
      </c>
      <c r="I1025" s="2">
        <v>9098000000</v>
      </c>
      <c r="J1025" t="s">
        <v>12</v>
      </c>
      <c r="K1025" s="2">
        <v>17755000000</v>
      </c>
      <c r="L1025" s="2">
        <f>SUM(I1025:K1025)</f>
        <v>26853000000</v>
      </c>
      <c r="M1025" s="2">
        <f>G1025-L1025</f>
        <v>3310000000</v>
      </c>
      <c r="N1025" s="22">
        <f>M1025/E1025</f>
        <v>4.8569332355099047E-2</v>
      </c>
      <c r="O1025" t="s">
        <v>47</v>
      </c>
      <c r="P1025" t="s">
        <v>48</v>
      </c>
    </row>
    <row r="1026" spans="1:16" x14ac:dyDescent="0.2">
      <c r="A1026">
        <v>1052</v>
      </c>
      <c r="B1026" t="s">
        <v>381</v>
      </c>
      <c r="C1026" t="s">
        <v>15</v>
      </c>
      <c r="D1026" s="1">
        <v>41639</v>
      </c>
      <c r="E1026" s="2">
        <v>68199000000</v>
      </c>
      <c r="F1026" s="2">
        <v>38107000000</v>
      </c>
      <c r="G1026" s="2">
        <f>SUM(E1026-F1026)</f>
        <v>30092000000</v>
      </c>
      <c r="H1026" s="23">
        <f>1-(F1026/E1026)</f>
        <v>0.44123814132172023</v>
      </c>
      <c r="I1026" s="2">
        <v>9438000000</v>
      </c>
      <c r="J1026" t="s">
        <v>12</v>
      </c>
      <c r="K1026" s="2">
        <v>16602000000</v>
      </c>
      <c r="L1026" s="2">
        <f>SUM(I1026:K1026)</f>
        <v>26040000000</v>
      </c>
      <c r="M1026" s="2">
        <f>G1026-L1026</f>
        <v>4052000000</v>
      </c>
      <c r="N1026" s="22">
        <f>M1026/E1026</f>
        <v>5.9414360914382909E-2</v>
      </c>
      <c r="O1026" t="s">
        <v>47</v>
      </c>
      <c r="P1026" t="s">
        <v>48</v>
      </c>
    </row>
    <row r="1027" spans="1:16" x14ac:dyDescent="0.2">
      <c r="A1027">
        <v>1053</v>
      </c>
      <c r="B1027" t="s">
        <v>381</v>
      </c>
      <c r="C1027" t="s">
        <v>16</v>
      </c>
      <c r="D1027" s="1">
        <v>42004</v>
      </c>
      <c r="E1027" s="2">
        <v>73316000000</v>
      </c>
      <c r="F1027" s="2">
        <v>39102000000</v>
      </c>
      <c r="G1027" s="2">
        <f>SUM(E1027-F1027)</f>
        <v>34214000000</v>
      </c>
      <c r="H1027" s="23">
        <f>1-(F1027/E1027)</f>
        <v>0.46666484805499486</v>
      </c>
      <c r="I1027" s="2">
        <v>8319000000</v>
      </c>
      <c r="J1027" t="s">
        <v>12</v>
      </c>
      <c r="K1027" s="2">
        <v>17091000000</v>
      </c>
      <c r="L1027" s="2">
        <f>SUM(I1027:K1027)</f>
        <v>25410000000</v>
      </c>
      <c r="M1027" s="2">
        <f>G1027-L1027</f>
        <v>8804000000</v>
      </c>
      <c r="N1027" s="22">
        <f>M1027/E1027</f>
        <v>0.12008292869223634</v>
      </c>
      <c r="O1027" t="s">
        <v>47</v>
      </c>
      <c r="P1027" t="s">
        <v>48</v>
      </c>
    </row>
    <row r="1028" spans="1:16" x14ac:dyDescent="0.2">
      <c r="A1028">
        <v>1054</v>
      </c>
      <c r="B1028" t="s">
        <v>381</v>
      </c>
      <c r="C1028" t="s">
        <v>17</v>
      </c>
      <c r="D1028" s="1">
        <v>42369</v>
      </c>
      <c r="E1028" s="2">
        <v>69951000000</v>
      </c>
      <c r="F1028" s="2">
        <v>38714000000</v>
      </c>
      <c r="G1028" s="2">
        <f>SUM(E1028-F1028)</f>
        <v>31237000000</v>
      </c>
      <c r="H1028" s="23">
        <f>1-(F1028/E1028)</f>
        <v>0.44655544595502561</v>
      </c>
      <c r="I1028" s="2">
        <v>6998000000</v>
      </c>
      <c r="J1028" t="s">
        <v>12</v>
      </c>
      <c r="K1028" s="2">
        <v>16769000000</v>
      </c>
      <c r="L1028" s="2">
        <f>SUM(I1028:K1028)</f>
        <v>23767000000</v>
      </c>
      <c r="M1028" s="2">
        <f>G1028-L1028</f>
        <v>7470000000</v>
      </c>
      <c r="N1028" s="22">
        <f>M1028/E1028</f>
        <v>0.10678903804091436</v>
      </c>
      <c r="O1028" t="s">
        <v>47</v>
      </c>
      <c r="P1028" t="s">
        <v>48</v>
      </c>
    </row>
    <row r="1029" spans="1:16" x14ac:dyDescent="0.2">
      <c r="A1029">
        <v>1055</v>
      </c>
      <c r="B1029" t="s">
        <v>382</v>
      </c>
      <c r="C1029" t="s">
        <v>11</v>
      </c>
      <c r="D1029" s="1">
        <v>41274</v>
      </c>
      <c r="E1029" s="2">
        <v>5787980000</v>
      </c>
      <c r="F1029" s="2">
        <v>4297922000</v>
      </c>
      <c r="G1029" s="2">
        <f>SUM(E1029-F1029)</f>
        <v>1490058000</v>
      </c>
      <c r="H1029" s="23">
        <f>1-(F1029/E1029)</f>
        <v>0.25744007408456837</v>
      </c>
      <c r="I1029" s="2">
        <v>1110550000</v>
      </c>
      <c r="J1029" t="s">
        <v>12</v>
      </c>
      <c r="K1029" t="s">
        <v>12</v>
      </c>
      <c r="L1029" s="2">
        <f>SUM(I1029:K1029)</f>
        <v>1110550000</v>
      </c>
      <c r="M1029" s="2">
        <f>G1029-L1029</f>
        <v>379508000</v>
      </c>
      <c r="N1029" s="22">
        <f>M1029/E1029</f>
        <v>6.5568298439179121E-2</v>
      </c>
      <c r="O1029" t="s">
        <v>19</v>
      </c>
      <c r="P1029" t="s">
        <v>383</v>
      </c>
    </row>
    <row r="1030" spans="1:16" x14ac:dyDescent="0.2">
      <c r="A1030">
        <v>1056</v>
      </c>
      <c r="B1030" t="s">
        <v>382</v>
      </c>
      <c r="C1030" t="s">
        <v>15</v>
      </c>
      <c r="D1030" s="1">
        <v>41639</v>
      </c>
      <c r="E1030" s="2">
        <v>7348754000</v>
      </c>
      <c r="F1030" s="2">
        <v>5427945000</v>
      </c>
      <c r="G1030" s="2">
        <f>SUM(E1030-F1030)</f>
        <v>1920809000</v>
      </c>
      <c r="H1030" s="23">
        <f>1-(F1030/E1030)</f>
        <v>0.26137886776452168</v>
      </c>
      <c r="I1030" s="2">
        <v>1373878000</v>
      </c>
      <c r="J1030" t="s">
        <v>12</v>
      </c>
      <c r="K1030" t="s">
        <v>12</v>
      </c>
      <c r="L1030" s="2">
        <f>SUM(I1030:K1030)</f>
        <v>1373878000</v>
      </c>
      <c r="M1030" s="2">
        <f>G1030-L1030</f>
        <v>546931000</v>
      </c>
      <c r="N1030" s="22">
        <f>M1030/E1030</f>
        <v>7.4424997761525294E-2</v>
      </c>
      <c r="O1030" t="s">
        <v>19</v>
      </c>
      <c r="P1030" t="s">
        <v>383</v>
      </c>
    </row>
    <row r="1031" spans="1:16" x14ac:dyDescent="0.2">
      <c r="A1031">
        <v>1057</v>
      </c>
      <c r="B1031" t="s">
        <v>382</v>
      </c>
      <c r="C1031" t="s">
        <v>16</v>
      </c>
      <c r="D1031" s="1">
        <v>42004</v>
      </c>
      <c r="E1031" s="2">
        <v>7803446000</v>
      </c>
      <c r="F1031" s="2">
        <v>5649254000</v>
      </c>
      <c r="G1031" s="2">
        <f>SUM(E1031-F1031)</f>
        <v>2154192000</v>
      </c>
      <c r="H1031" s="23">
        <f>1-(F1031/E1031)</f>
        <v>0.27605650119190928</v>
      </c>
      <c r="I1031" s="2">
        <v>1381396000</v>
      </c>
      <c r="J1031" t="s">
        <v>12</v>
      </c>
      <c r="K1031" t="s">
        <v>12</v>
      </c>
      <c r="L1031" s="2">
        <f>SUM(I1031:K1031)</f>
        <v>1381396000</v>
      </c>
      <c r="M1031" s="2">
        <f>G1031-L1031</f>
        <v>772796000</v>
      </c>
      <c r="N1031" s="22">
        <f>M1031/E1031</f>
        <v>9.9032658135905602E-2</v>
      </c>
      <c r="O1031" t="s">
        <v>19</v>
      </c>
      <c r="P1031" t="s">
        <v>383</v>
      </c>
    </row>
    <row r="1032" spans="1:16" x14ac:dyDescent="0.2">
      <c r="A1032">
        <v>1058</v>
      </c>
      <c r="B1032" t="s">
        <v>382</v>
      </c>
      <c r="C1032" t="s">
        <v>17</v>
      </c>
      <c r="D1032" s="1">
        <v>42369</v>
      </c>
      <c r="E1032" s="2">
        <v>8071563000</v>
      </c>
      <c r="F1032" s="2">
        <v>5660877000</v>
      </c>
      <c r="G1032" s="2">
        <f>SUM(E1032-F1032)</f>
        <v>2410686000</v>
      </c>
      <c r="H1032" s="23">
        <f>1-(F1032/E1032)</f>
        <v>0.29866408773616704</v>
      </c>
      <c r="I1032" s="2">
        <v>1573120000</v>
      </c>
      <c r="J1032" t="s">
        <v>12</v>
      </c>
      <c r="K1032" t="s">
        <v>12</v>
      </c>
      <c r="L1032" s="2">
        <f>SUM(I1032:K1032)</f>
        <v>1573120000</v>
      </c>
      <c r="M1032" s="2">
        <f>G1032-L1032</f>
        <v>837566000</v>
      </c>
      <c r="N1032" s="22">
        <f>M1032/E1032</f>
        <v>0.10376751070393678</v>
      </c>
      <c r="O1032" t="s">
        <v>19</v>
      </c>
      <c r="P1032" t="s">
        <v>383</v>
      </c>
    </row>
    <row r="1033" spans="1:16" x14ac:dyDescent="0.2">
      <c r="A1033">
        <v>1059</v>
      </c>
      <c r="B1033" t="s">
        <v>384</v>
      </c>
      <c r="C1033" t="s">
        <v>11</v>
      </c>
      <c r="D1033" s="1">
        <v>41274</v>
      </c>
      <c r="E1033" s="2">
        <v>3901300000</v>
      </c>
      <c r="F1033" s="2">
        <v>1503800000</v>
      </c>
      <c r="G1033" s="2">
        <f>SUM(E1033-F1033)</f>
        <v>2397500000</v>
      </c>
      <c r="H1033" s="23">
        <f>1-(F1033/E1033)</f>
        <v>0.61453874349575788</v>
      </c>
      <c r="I1033" s="2">
        <v>1457300000</v>
      </c>
      <c r="J1033" s="2">
        <v>100100000</v>
      </c>
      <c r="K1033" t="s">
        <v>12</v>
      </c>
      <c r="L1033" s="2">
        <f>SUM(I1033:K1033)</f>
        <v>1557400000</v>
      </c>
      <c r="M1033" s="2">
        <f>G1033-L1033</f>
        <v>840100000</v>
      </c>
      <c r="N1033" s="22">
        <f>M1033/E1033</f>
        <v>0.21533847691795044</v>
      </c>
      <c r="O1033" t="s">
        <v>36</v>
      </c>
      <c r="P1033" t="s">
        <v>124</v>
      </c>
    </row>
    <row r="1034" spans="1:16" x14ac:dyDescent="0.2">
      <c r="A1034">
        <v>1060</v>
      </c>
      <c r="B1034" t="s">
        <v>384</v>
      </c>
      <c r="C1034" t="s">
        <v>15</v>
      </c>
      <c r="D1034" s="1">
        <v>41639</v>
      </c>
      <c r="E1034" s="2">
        <v>4200700000</v>
      </c>
      <c r="F1034" s="2">
        <v>1528500000</v>
      </c>
      <c r="G1034" s="2">
        <f>SUM(E1034-F1034)</f>
        <v>2672200000</v>
      </c>
      <c r="H1034" s="23">
        <f>1-(F1034/E1034)</f>
        <v>0.63613207322589094</v>
      </c>
      <c r="I1034" s="2">
        <v>1548600000</v>
      </c>
      <c r="J1034" s="2">
        <v>100200000</v>
      </c>
      <c r="K1034" t="s">
        <v>12</v>
      </c>
      <c r="L1034" s="2">
        <f>SUM(I1034:K1034)</f>
        <v>1648800000</v>
      </c>
      <c r="M1034" s="2">
        <f>G1034-L1034</f>
        <v>1023400000</v>
      </c>
      <c r="N1034" s="22">
        <f>M1034/E1034</f>
        <v>0.24362606232294617</v>
      </c>
      <c r="O1034" t="s">
        <v>36</v>
      </c>
      <c r="P1034" t="s">
        <v>124</v>
      </c>
    </row>
    <row r="1035" spans="1:16" x14ac:dyDescent="0.2">
      <c r="A1035">
        <v>1061</v>
      </c>
      <c r="B1035" t="s">
        <v>384</v>
      </c>
      <c r="C1035" t="s">
        <v>16</v>
      </c>
      <c r="D1035" s="1">
        <v>42004</v>
      </c>
      <c r="E1035" s="2">
        <v>4409300000</v>
      </c>
      <c r="F1035" s="2">
        <v>1700600000</v>
      </c>
      <c r="G1035" s="2">
        <f>SUM(E1035-F1035)</f>
        <v>2708700000</v>
      </c>
      <c r="H1035" s="23">
        <f>1-(F1035/E1035)</f>
        <v>0.61431519742362739</v>
      </c>
      <c r="I1035" s="2">
        <v>1617600000</v>
      </c>
      <c r="J1035" s="2">
        <v>115100000</v>
      </c>
      <c r="K1035" t="s">
        <v>12</v>
      </c>
      <c r="L1035" s="2">
        <f>SUM(I1035:K1035)</f>
        <v>1732700000</v>
      </c>
      <c r="M1035" s="2">
        <f>G1035-L1035</f>
        <v>976000000</v>
      </c>
      <c r="N1035" s="22">
        <f>M1035/E1035</f>
        <v>0.22135032771641758</v>
      </c>
      <c r="O1035" t="s">
        <v>36</v>
      </c>
      <c r="P1035" t="s">
        <v>124</v>
      </c>
    </row>
    <row r="1036" spans="1:16" x14ac:dyDescent="0.2">
      <c r="A1036">
        <v>1062</v>
      </c>
      <c r="B1036" t="s">
        <v>384</v>
      </c>
      <c r="C1036" t="s">
        <v>17</v>
      </c>
      <c r="D1036" s="1">
        <v>42369</v>
      </c>
      <c r="E1036" s="2">
        <v>4071300000</v>
      </c>
      <c r="F1036" s="2">
        <v>1455300000</v>
      </c>
      <c r="G1036" s="2">
        <f>SUM(E1036-F1036)</f>
        <v>2616000000</v>
      </c>
      <c r="H1036" s="23">
        <f>1-(F1036/E1036)</f>
        <v>0.64254660673494945</v>
      </c>
      <c r="I1036" s="2">
        <v>1532400000</v>
      </c>
      <c r="J1036" s="2">
        <v>108400000</v>
      </c>
      <c r="K1036" t="s">
        <v>12</v>
      </c>
      <c r="L1036" s="2">
        <f>SUM(I1036:K1036)</f>
        <v>1640800000</v>
      </c>
      <c r="M1036" s="2">
        <f>G1036-L1036</f>
        <v>975200000</v>
      </c>
      <c r="N1036" s="22">
        <f>M1036/E1036</f>
        <v>0.23953037113452705</v>
      </c>
      <c r="O1036" t="s">
        <v>36</v>
      </c>
      <c r="P1036" t="s">
        <v>124</v>
      </c>
    </row>
    <row r="1037" spans="1:16" x14ac:dyDescent="0.2">
      <c r="A1037">
        <v>1063</v>
      </c>
      <c r="B1037" t="s">
        <v>385</v>
      </c>
      <c r="C1037" t="s">
        <v>11</v>
      </c>
      <c r="D1037" s="1">
        <v>41608</v>
      </c>
      <c r="E1037" s="2">
        <v>4123400000</v>
      </c>
      <c r="F1037" s="2">
        <v>2457600000</v>
      </c>
      <c r="G1037" s="2">
        <f>SUM(E1037-F1037)</f>
        <v>1665800000</v>
      </c>
      <c r="H1037" s="23">
        <f>1-(F1037/E1037)</f>
        <v>0.40398700101857687</v>
      </c>
      <c r="I1037" s="2">
        <v>1090300000</v>
      </c>
      <c r="J1037" t="s">
        <v>12</v>
      </c>
      <c r="K1037" t="s">
        <v>12</v>
      </c>
      <c r="L1037" s="2">
        <f>SUM(I1037:K1037)</f>
        <v>1090300000</v>
      </c>
      <c r="M1037" s="2">
        <f>G1037-L1037</f>
        <v>575500000</v>
      </c>
      <c r="N1037" s="22">
        <f>M1037/E1037</f>
        <v>0.13956928748120484</v>
      </c>
      <c r="O1037" t="s">
        <v>36</v>
      </c>
      <c r="P1037" t="s">
        <v>124</v>
      </c>
    </row>
    <row r="1038" spans="1:16" x14ac:dyDescent="0.2">
      <c r="A1038">
        <v>1064</v>
      </c>
      <c r="B1038" t="s">
        <v>385</v>
      </c>
      <c r="C1038" t="s">
        <v>15</v>
      </c>
      <c r="D1038" s="1">
        <v>41973</v>
      </c>
      <c r="E1038" s="2">
        <v>4243200000</v>
      </c>
      <c r="F1038" s="2">
        <v>2513000000</v>
      </c>
      <c r="G1038" s="2">
        <f>SUM(E1038-F1038)</f>
        <v>1730200000</v>
      </c>
      <c r="H1038" s="23">
        <f>1-(F1038/E1038)</f>
        <v>0.40775829562594268</v>
      </c>
      <c r="I1038" s="2">
        <v>1122000000</v>
      </c>
      <c r="J1038" t="s">
        <v>12</v>
      </c>
      <c r="K1038" t="s">
        <v>12</v>
      </c>
      <c r="L1038" s="2">
        <f>SUM(I1038:K1038)</f>
        <v>1122000000</v>
      </c>
      <c r="M1038" s="2">
        <f>G1038-L1038</f>
        <v>608200000</v>
      </c>
      <c r="N1038" s="22">
        <f>M1038/E1038</f>
        <v>0.14333521870286575</v>
      </c>
      <c r="O1038" t="s">
        <v>36</v>
      </c>
      <c r="P1038" t="s">
        <v>124</v>
      </c>
    </row>
    <row r="1039" spans="1:16" x14ac:dyDescent="0.2">
      <c r="A1039">
        <v>1065</v>
      </c>
      <c r="B1039" t="s">
        <v>385</v>
      </c>
      <c r="C1039" t="s">
        <v>16</v>
      </c>
      <c r="D1039" s="1">
        <v>42338</v>
      </c>
      <c r="E1039" s="2">
        <v>4296300000</v>
      </c>
      <c r="F1039" s="2">
        <v>2559000000</v>
      </c>
      <c r="G1039" s="2">
        <f>SUM(E1039-F1039)</f>
        <v>1737300000</v>
      </c>
      <c r="H1039" s="23">
        <f>1-(F1039/E1039)</f>
        <v>0.40437120312827313</v>
      </c>
      <c r="I1039" s="2">
        <v>1127400000</v>
      </c>
      <c r="J1039" t="s">
        <v>12</v>
      </c>
      <c r="K1039" t="s">
        <v>12</v>
      </c>
      <c r="L1039" s="2">
        <f>SUM(I1039:K1039)</f>
        <v>1127400000</v>
      </c>
      <c r="M1039" s="2">
        <f>G1039-L1039</f>
        <v>609900000</v>
      </c>
      <c r="N1039" s="22">
        <f>M1039/E1039</f>
        <v>0.14195936037986173</v>
      </c>
      <c r="O1039" t="s">
        <v>36</v>
      </c>
      <c r="P1039" t="s">
        <v>124</v>
      </c>
    </row>
    <row r="1040" spans="1:16" x14ac:dyDescent="0.2">
      <c r="A1040">
        <v>1066</v>
      </c>
      <c r="B1040" t="s">
        <v>385</v>
      </c>
      <c r="C1040" t="s">
        <v>17</v>
      </c>
      <c r="D1040" s="1">
        <v>42704</v>
      </c>
      <c r="E1040" s="2">
        <v>4411500000</v>
      </c>
      <c r="F1040" s="2">
        <v>2579800000</v>
      </c>
      <c r="G1040" s="2">
        <f>SUM(E1040-F1040)</f>
        <v>1831700000</v>
      </c>
      <c r="H1040" s="23">
        <f>1-(F1040/E1040)</f>
        <v>0.4152102459480902</v>
      </c>
      <c r="I1040" s="2">
        <v>1175000000</v>
      </c>
      <c r="J1040" t="s">
        <v>12</v>
      </c>
      <c r="K1040" t="s">
        <v>12</v>
      </c>
      <c r="L1040" s="2">
        <f>SUM(I1040:K1040)</f>
        <v>1175000000</v>
      </c>
      <c r="M1040" s="2">
        <f>G1040-L1040</f>
        <v>656700000</v>
      </c>
      <c r="N1040" s="22">
        <f>M1040/E1040</f>
        <v>0.14886093165589936</v>
      </c>
      <c r="O1040" t="s">
        <v>36</v>
      </c>
      <c r="P1040" t="s">
        <v>124</v>
      </c>
    </row>
    <row r="1041" spans="1:16" x14ac:dyDescent="0.2">
      <c r="A1041">
        <v>1067</v>
      </c>
      <c r="B1041" t="s">
        <v>386</v>
      </c>
      <c r="C1041" t="s">
        <v>11</v>
      </c>
      <c r="D1041" s="1">
        <v>41274</v>
      </c>
      <c r="E1041" s="2">
        <v>2031901000</v>
      </c>
      <c r="F1041" s="2">
        <v>1704767000</v>
      </c>
      <c r="G1041" s="2">
        <f>SUM(E1041-F1041)</f>
        <v>327134000</v>
      </c>
      <c r="H1041" s="23">
        <f>1-(F1041/E1041)</f>
        <v>0.16099898567892823</v>
      </c>
      <c r="I1041" s="2">
        <v>135824000</v>
      </c>
      <c r="J1041" t="s">
        <v>12</v>
      </c>
      <c r="K1041" t="s">
        <v>12</v>
      </c>
      <c r="L1041" s="2">
        <f>SUM(I1041:K1041)</f>
        <v>135824000</v>
      </c>
      <c r="M1041" s="2">
        <f>G1041-L1041</f>
        <v>191310000</v>
      </c>
      <c r="N1041" s="22">
        <f>M1041/E1041</f>
        <v>9.4153209236079907E-2</v>
      </c>
      <c r="O1041" t="s">
        <v>59</v>
      </c>
      <c r="P1041" t="s">
        <v>387</v>
      </c>
    </row>
    <row r="1042" spans="1:16" x14ac:dyDescent="0.2">
      <c r="A1042">
        <v>1068</v>
      </c>
      <c r="B1042" t="s">
        <v>386</v>
      </c>
      <c r="C1042" t="s">
        <v>15</v>
      </c>
      <c r="D1042" s="1">
        <v>41639</v>
      </c>
      <c r="E1042" s="2">
        <v>2155551000</v>
      </c>
      <c r="F1042" s="2">
        <v>1791594000</v>
      </c>
      <c r="G1042" s="2">
        <f>SUM(E1042-F1042)</f>
        <v>363957000</v>
      </c>
      <c r="H1042" s="23">
        <f>1-(F1042/E1042)</f>
        <v>0.16884638776813909</v>
      </c>
      <c r="I1042" s="2">
        <v>145298000</v>
      </c>
      <c r="J1042" t="s">
        <v>12</v>
      </c>
      <c r="K1042" t="s">
        <v>12</v>
      </c>
      <c r="L1042" s="2">
        <f>SUM(I1042:K1042)</f>
        <v>145298000</v>
      </c>
      <c r="M1042" s="2">
        <f>G1042-L1042</f>
        <v>218659000</v>
      </c>
      <c r="N1042" s="22">
        <f>M1042/E1042</f>
        <v>0.10143995665145478</v>
      </c>
      <c r="O1042" t="s">
        <v>59</v>
      </c>
      <c r="P1042" t="s">
        <v>387</v>
      </c>
    </row>
    <row r="1043" spans="1:16" x14ac:dyDescent="0.2">
      <c r="A1043">
        <v>1069</v>
      </c>
      <c r="B1043" t="s">
        <v>386</v>
      </c>
      <c r="C1043" t="s">
        <v>16</v>
      </c>
      <c r="D1043" s="1">
        <v>42004</v>
      </c>
      <c r="E1043" s="2">
        <v>2957951000</v>
      </c>
      <c r="F1043" s="2">
        <v>2435591000</v>
      </c>
      <c r="G1043" s="2">
        <f>SUM(E1043-F1043)</f>
        <v>522360000</v>
      </c>
      <c r="H1043" s="23">
        <f>1-(F1043/E1043)</f>
        <v>0.17659521743260786</v>
      </c>
      <c r="I1043" s="2">
        <v>164596000</v>
      </c>
      <c r="J1043" t="s">
        <v>12</v>
      </c>
      <c r="K1043" t="s">
        <v>12</v>
      </c>
      <c r="L1043" s="2">
        <f>SUM(I1043:K1043)</f>
        <v>164596000</v>
      </c>
      <c r="M1043" s="2">
        <f>G1043-L1043</f>
        <v>357764000</v>
      </c>
      <c r="N1043" s="22">
        <f>M1043/E1043</f>
        <v>0.12094994136143566</v>
      </c>
      <c r="O1043" t="s">
        <v>59</v>
      </c>
      <c r="P1043" t="s">
        <v>387</v>
      </c>
    </row>
    <row r="1044" spans="1:16" x14ac:dyDescent="0.2">
      <c r="A1044">
        <v>1070</v>
      </c>
      <c r="B1044" t="s">
        <v>386</v>
      </c>
      <c r="C1044" t="s">
        <v>17</v>
      </c>
      <c r="D1044" s="1">
        <v>42369</v>
      </c>
      <c r="E1044" s="2">
        <v>3539570000</v>
      </c>
      <c r="F1044" s="2">
        <v>2817803000</v>
      </c>
      <c r="G1044" s="2">
        <f>SUM(E1044-F1044)</f>
        <v>721767000</v>
      </c>
      <c r="H1044" s="23">
        <f>1-(F1044/E1044)</f>
        <v>0.20391375223544106</v>
      </c>
      <c r="I1044" s="2">
        <v>233887000</v>
      </c>
      <c r="J1044" t="s">
        <v>12</v>
      </c>
      <c r="K1044" t="s">
        <v>12</v>
      </c>
      <c r="L1044" s="2">
        <f>SUM(I1044:K1044)</f>
        <v>233887000</v>
      </c>
      <c r="M1044" s="2">
        <f>G1044-L1044</f>
        <v>487880000</v>
      </c>
      <c r="N1044" s="22">
        <f>M1044/E1044</f>
        <v>0.13783595182465666</v>
      </c>
      <c r="O1044" t="s">
        <v>59</v>
      </c>
      <c r="P1044" t="s">
        <v>387</v>
      </c>
    </row>
    <row r="1045" spans="1:16" x14ac:dyDescent="0.2">
      <c r="A1045">
        <v>1071</v>
      </c>
      <c r="B1045" t="s">
        <v>388</v>
      </c>
      <c r="C1045" t="s">
        <v>11</v>
      </c>
      <c r="D1045" s="1">
        <v>41274</v>
      </c>
      <c r="E1045" s="2">
        <v>11924000000</v>
      </c>
      <c r="F1045" s="25">
        <v>0</v>
      </c>
      <c r="G1045" s="2">
        <f>SUM(E1045-F1045)</f>
        <v>11924000000</v>
      </c>
      <c r="H1045" s="23">
        <f>1-(F1045/E1045)</f>
        <v>1</v>
      </c>
      <c r="I1045" s="2">
        <v>7134000000</v>
      </c>
      <c r="J1045" s="25">
        <v>0</v>
      </c>
      <c r="K1045" s="2">
        <v>2961000000</v>
      </c>
      <c r="L1045" s="2">
        <f>SUM(I1045:K1045)</f>
        <v>10095000000</v>
      </c>
      <c r="M1045" s="2">
        <f>G1045-L1045</f>
        <v>1829000000</v>
      </c>
      <c r="N1045" s="22">
        <f>M1045/E1045</f>
        <v>0.15338812479033881</v>
      </c>
      <c r="O1045" t="s">
        <v>47</v>
      </c>
      <c r="P1045" t="s">
        <v>389</v>
      </c>
    </row>
    <row r="1046" spans="1:16" x14ac:dyDescent="0.2">
      <c r="A1046">
        <v>1072</v>
      </c>
      <c r="B1046" t="s">
        <v>388</v>
      </c>
      <c r="C1046" t="s">
        <v>15</v>
      </c>
      <c r="D1046" s="1">
        <v>41639</v>
      </c>
      <c r="E1046" s="2">
        <v>12261000000</v>
      </c>
      <c r="F1046" s="25">
        <v>0</v>
      </c>
      <c r="G1046" s="2">
        <f>SUM(E1046-F1046)</f>
        <v>12261000000</v>
      </c>
      <c r="H1046" s="23">
        <f>1-(F1046/E1046)</f>
        <v>1</v>
      </c>
      <c r="I1046" s="2">
        <v>7226000000</v>
      </c>
      <c r="J1046" s="25">
        <v>0</v>
      </c>
      <c r="K1046" s="2">
        <v>2958000000</v>
      </c>
      <c r="L1046" s="2">
        <f>SUM(I1046:K1046)</f>
        <v>10184000000</v>
      </c>
      <c r="M1046" s="2">
        <f>G1046-L1046</f>
        <v>2077000000</v>
      </c>
      <c r="N1046" s="22">
        <f>M1046/E1046</f>
        <v>0.16939890710382513</v>
      </c>
      <c r="O1046" t="s">
        <v>47</v>
      </c>
      <c r="P1046" t="s">
        <v>389</v>
      </c>
    </row>
    <row r="1047" spans="1:16" x14ac:dyDescent="0.2">
      <c r="A1047">
        <v>1073</v>
      </c>
      <c r="B1047" t="s">
        <v>388</v>
      </c>
      <c r="C1047" t="s">
        <v>16</v>
      </c>
      <c r="D1047" s="1">
        <v>42004</v>
      </c>
      <c r="E1047" s="2">
        <v>12951000000</v>
      </c>
      <c r="F1047" s="25">
        <v>0</v>
      </c>
      <c r="G1047" s="2">
        <f>SUM(E1047-F1047)</f>
        <v>12951000000</v>
      </c>
      <c r="H1047" s="23">
        <f>1-(F1047/E1047)</f>
        <v>1</v>
      </c>
      <c r="I1047" s="2">
        <v>7515000000</v>
      </c>
      <c r="J1047" s="25">
        <v>0</v>
      </c>
      <c r="K1047" s="2">
        <v>3135000000</v>
      </c>
      <c r="L1047" s="2">
        <f>SUM(I1047:K1047)</f>
        <v>10650000000</v>
      </c>
      <c r="M1047" s="2">
        <f>G1047-L1047</f>
        <v>2301000000</v>
      </c>
      <c r="N1047" s="22">
        <f>M1047/E1047</f>
        <v>0.17766967801714154</v>
      </c>
      <c r="O1047" t="s">
        <v>47</v>
      </c>
      <c r="P1047" t="s">
        <v>389</v>
      </c>
    </row>
    <row r="1048" spans="1:16" x14ac:dyDescent="0.2">
      <c r="A1048">
        <v>1074</v>
      </c>
      <c r="B1048" t="s">
        <v>388</v>
      </c>
      <c r="C1048" t="s">
        <v>17</v>
      </c>
      <c r="D1048" s="1">
        <v>42369</v>
      </c>
      <c r="E1048" s="2">
        <v>12893000000</v>
      </c>
      <c r="F1048" s="25">
        <v>0</v>
      </c>
      <c r="G1048" s="2">
        <f>SUM(E1048-F1048)</f>
        <v>12893000000</v>
      </c>
      <c r="H1048" s="23">
        <f>1-(F1048/E1048)</f>
        <v>1</v>
      </c>
      <c r="I1048" s="2">
        <v>7334000000</v>
      </c>
      <c r="J1048" s="25">
        <v>0</v>
      </c>
      <c r="K1048" s="2">
        <v>3140000000</v>
      </c>
      <c r="L1048" s="2">
        <f>SUM(I1048:K1048)</f>
        <v>10474000000</v>
      </c>
      <c r="M1048" s="2">
        <f>G1048-L1048</f>
        <v>2419000000</v>
      </c>
      <c r="N1048" s="22">
        <f>M1048/E1048</f>
        <v>0.18762118979291087</v>
      </c>
      <c r="O1048" t="s">
        <v>47</v>
      </c>
      <c r="P1048" t="s">
        <v>389</v>
      </c>
    </row>
    <row r="1049" spans="1:16" x14ac:dyDescent="0.2">
      <c r="A1049">
        <v>1075</v>
      </c>
      <c r="B1049" t="s">
        <v>390</v>
      </c>
      <c r="C1049" t="s">
        <v>11</v>
      </c>
      <c r="D1049" s="1">
        <v>41639</v>
      </c>
      <c r="E1049" s="2">
        <v>30871000000</v>
      </c>
      <c r="F1049" s="2">
        <v>16106000000</v>
      </c>
      <c r="G1049" s="2">
        <f>SUM(E1049-F1049)</f>
        <v>14765000000</v>
      </c>
      <c r="H1049" s="23">
        <f>1-(F1049/E1049)</f>
        <v>0.47828058695863429</v>
      </c>
      <c r="I1049" s="2">
        <v>6384000000</v>
      </c>
      <c r="J1049" s="2">
        <v>1715000000</v>
      </c>
      <c r="K1049" t="s">
        <v>12</v>
      </c>
      <c r="L1049" s="2">
        <f>SUM(I1049:K1049)</f>
        <v>8099000000</v>
      </c>
      <c r="M1049" s="2">
        <f>G1049-L1049</f>
        <v>6666000000</v>
      </c>
      <c r="N1049" s="22">
        <f>M1049/E1049</f>
        <v>0.21593080884972951</v>
      </c>
      <c r="O1049" t="s">
        <v>13</v>
      </c>
      <c r="P1049" t="s">
        <v>164</v>
      </c>
    </row>
    <row r="1050" spans="1:16" x14ac:dyDescent="0.2">
      <c r="A1050">
        <v>1076</v>
      </c>
      <c r="B1050" t="s">
        <v>390</v>
      </c>
      <c r="C1050" t="s">
        <v>15</v>
      </c>
      <c r="D1050" s="1">
        <v>42004</v>
      </c>
      <c r="E1050" s="2">
        <v>31821000000</v>
      </c>
      <c r="F1050" s="2">
        <v>16447000000</v>
      </c>
      <c r="G1050" s="2">
        <f>SUM(E1050-F1050)</f>
        <v>15374000000</v>
      </c>
      <c r="H1050" s="23">
        <f>1-(F1050/E1050)</f>
        <v>0.48314006473712323</v>
      </c>
      <c r="I1050" s="2">
        <v>6469000000</v>
      </c>
      <c r="J1050" s="2">
        <v>1770000000</v>
      </c>
      <c r="K1050" t="s">
        <v>12</v>
      </c>
      <c r="L1050" s="2">
        <f>SUM(I1050:K1050)</f>
        <v>8239000000</v>
      </c>
      <c r="M1050" s="2">
        <f>G1050-L1050</f>
        <v>7135000000</v>
      </c>
      <c r="N1050" s="22">
        <f>M1050/E1050</f>
        <v>0.2242229973916596</v>
      </c>
      <c r="O1050" t="s">
        <v>13</v>
      </c>
      <c r="P1050" t="s">
        <v>164</v>
      </c>
    </row>
    <row r="1051" spans="1:16" x14ac:dyDescent="0.2">
      <c r="A1051">
        <v>1077</v>
      </c>
      <c r="B1051" t="s">
        <v>390</v>
      </c>
      <c r="C1051" t="s">
        <v>16</v>
      </c>
      <c r="D1051" s="1">
        <v>42369</v>
      </c>
      <c r="E1051" s="2">
        <v>30274000000</v>
      </c>
      <c r="F1051" s="2">
        <v>15383000000</v>
      </c>
      <c r="G1051" s="2">
        <f>SUM(E1051-F1051)</f>
        <v>14891000000</v>
      </c>
      <c r="H1051" s="23">
        <f>1-(F1051/E1051)</f>
        <v>0.49187421549844756</v>
      </c>
      <c r="I1051" s="2">
        <v>6182000000</v>
      </c>
      <c r="J1051" s="2">
        <v>1763000000</v>
      </c>
      <c r="K1051" t="s">
        <v>12</v>
      </c>
      <c r="L1051" s="2">
        <f>SUM(I1051:K1051)</f>
        <v>7945000000</v>
      </c>
      <c r="M1051" s="2">
        <f>G1051-L1051</f>
        <v>6946000000</v>
      </c>
      <c r="N1051" s="22">
        <f>M1051/E1051</f>
        <v>0.22943780141375439</v>
      </c>
      <c r="O1051" t="s">
        <v>13</v>
      </c>
      <c r="P1051" t="s">
        <v>164</v>
      </c>
    </row>
    <row r="1052" spans="1:16" x14ac:dyDescent="0.2">
      <c r="A1052">
        <v>1078</v>
      </c>
      <c r="B1052" t="s">
        <v>390</v>
      </c>
      <c r="C1052" t="s">
        <v>17</v>
      </c>
      <c r="D1052" s="1">
        <v>42735</v>
      </c>
      <c r="E1052" s="2">
        <v>30109000000</v>
      </c>
      <c r="F1052" s="2">
        <v>15040000000</v>
      </c>
      <c r="G1052" s="2">
        <f>SUM(E1052-F1052)</f>
        <v>15069000000</v>
      </c>
      <c r="H1052" s="23">
        <f>1-(F1052/E1052)</f>
        <v>0.50048158357966055</v>
      </c>
      <c r="I1052" s="2">
        <v>6111000000</v>
      </c>
      <c r="J1052" s="2">
        <v>1735000000</v>
      </c>
      <c r="K1052" t="s">
        <v>12</v>
      </c>
      <c r="L1052" s="2">
        <f>SUM(I1052:K1052)</f>
        <v>7846000000</v>
      </c>
      <c r="M1052" s="2">
        <f>G1052-L1052</f>
        <v>7223000000</v>
      </c>
      <c r="N1052" s="22">
        <f>M1052/E1052</f>
        <v>0.23989504799229466</v>
      </c>
      <c r="O1052" t="s">
        <v>13</v>
      </c>
      <c r="P1052" t="s">
        <v>164</v>
      </c>
    </row>
    <row r="1053" spans="1:16" x14ac:dyDescent="0.2">
      <c r="A1053">
        <v>1079</v>
      </c>
      <c r="B1053" t="s">
        <v>391</v>
      </c>
      <c r="C1053" t="s">
        <v>11</v>
      </c>
      <c r="D1053" s="1">
        <v>41274</v>
      </c>
      <c r="E1053" s="2">
        <v>2060702000</v>
      </c>
      <c r="F1053" s="2">
        <v>995046000</v>
      </c>
      <c r="G1053" s="2">
        <f>SUM(E1053-F1053)</f>
        <v>1065656000</v>
      </c>
      <c r="H1053" s="23">
        <f>1-(F1053/E1053)</f>
        <v>0.51713251115396597</v>
      </c>
      <c r="I1053" t="s">
        <v>12</v>
      </c>
      <c r="J1053" t="s">
        <v>12</v>
      </c>
      <c r="K1053" t="s">
        <v>12</v>
      </c>
      <c r="L1053" s="2">
        <f>SUM(I1053:K1053)</f>
        <v>0</v>
      </c>
      <c r="M1053" s="2">
        <f>G1053-L1053</f>
        <v>1065656000</v>
      </c>
      <c r="N1053" s="22">
        <f>M1053/E1053</f>
        <v>0.51713251115396597</v>
      </c>
      <c r="O1053" t="s">
        <v>36</v>
      </c>
      <c r="P1053" t="s">
        <v>214</v>
      </c>
    </row>
    <row r="1054" spans="1:16" x14ac:dyDescent="0.2">
      <c r="A1054">
        <v>1080</v>
      </c>
      <c r="B1054" t="s">
        <v>391</v>
      </c>
      <c r="C1054" t="s">
        <v>15</v>
      </c>
      <c r="D1054" s="1">
        <v>41639</v>
      </c>
      <c r="E1054" s="2">
        <v>2246428000</v>
      </c>
      <c r="F1054" s="2">
        <v>1073497000</v>
      </c>
      <c r="G1054" s="2">
        <f>SUM(E1054-F1054)</f>
        <v>1172931000</v>
      </c>
      <c r="H1054" s="23">
        <f>1-(F1054/E1054)</f>
        <v>0.52213157955652267</v>
      </c>
      <c r="I1054" t="s">
        <v>12</v>
      </c>
      <c r="J1054" t="s">
        <v>12</v>
      </c>
      <c r="K1054" t="s">
        <v>12</v>
      </c>
      <c r="L1054" s="2">
        <f>SUM(I1054:K1054)</f>
        <v>0</v>
      </c>
      <c r="M1054" s="2">
        <f>G1054-L1054</f>
        <v>1172931000</v>
      </c>
      <c r="N1054" s="22">
        <f>M1054/E1054</f>
        <v>0.52213157955652267</v>
      </c>
      <c r="O1054" t="s">
        <v>36</v>
      </c>
      <c r="P1054" t="s">
        <v>214</v>
      </c>
    </row>
    <row r="1055" spans="1:16" x14ac:dyDescent="0.2">
      <c r="A1055">
        <v>1081</v>
      </c>
      <c r="B1055" t="s">
        <v>391</v>
      </c>
      <c r="C1055" t="s">
        <v>16</v>
      </c>
      <c r="D1055" s="1">
        <v>42004</v>
      </c>
      <c r="E1055" s="2">
        <v>2464867000</v>
      </c>
      <c r="F1055" s="2">
        <v>1125057000</v>
      </c>
      <c r="G1055" s="2">
        <f>SUM(E1055-F1055)</f>
        <v>1339810000</v>
      </c>
      <c r="H1055" s="23">
        <f>1-(F1055/E1055)</f>
        <v>0.54356279669450724</v>
      </c>
      <c r="I1055" t="s">
        <v>12</v>
      </c>
      <c r="J1055" t="s">
        <v>12</v>
      </c>
      <c r="K1055" t="s">
        <v>12</v>
      </c>
      <c r="L1055" s="2">
        <f>SUM(I1055:K1055)</f>
        <v>0</v>
      </c>
      <c r="M1055" s="2">
        <f>G1055-L1055</f>
        <v>1339810000</v>
      </c>
      <c r="N1055" s="22">
        <f>M1055/E1055</f>
        <v>0.54356279669450724</v>
      </c>
      <c r="O1055" t="s">
        <v>36</v>
      </c>
      <c r="P1055" t="s">
        <v>214</v>
      </c>
    </row>
    <row r="1056" spans="1:16" x14ac:dyDescent="0.2">
      <c r="A1056">
        <v>1082</v>
      </c>
      <c r="B1056" t="s">
        <v>391</v>
      </c>
      <c r="C1056" t="s">
        <v>17</v>
      </c>
      <c r="D1056" s="1">
        <v>42369</v>
      </c>
      <c r="E1056" s="2">
        <v>2722564000</v>
      </c>
      <c r="F1056" s="2">
        <v>1090263000</v>
      </c>
      <c r="G1056" s="2">
        <f>SUM(E1056-F1056)</f>
        <v>1632301000</v>
      </c>
      <c r="H1056" s="23">
        <f>1-(F1056/E1056)</f>
        <v>0.59954550196065182</v>
      </c>
      <c r="I1056" t="s">
        <v>12</v>
      </c>
      <c r="J1056" t="s">
        <v>12</v>
      </c>
      <c r="K1056" t="s">
        <v>12</v>
      </c>
      <c r="L1056" s="2">
        <f>SUM(I1056:K1056)</f>
        <v>0</v>
      </c>
      <c r="M1056" s="2">
        <f>G1056-L1056</f>
        <v>1632301000</v>
      </c>
      <c r="N1056" s="22">
        <f>M1056/E1056</f>
        <v>0.59954550196065182</v>
      </c>
      <c r="O1056" t="s">
        <v>36</v>
      </c>
      <c r="P1056" t="s">
        <v>214</v>
      </c>
    </row>
    <row r="1057" spans="1:16" x14ac:dyDescent="0.2">
      <c r="A1057">
        <v>1083</v>
      </c>
      <c r="B1057" t="s">
        <v>392</v>
      </c>
      <c r="C1057" t="s">
        <v>11</v>
      </c>
      <c r="D1057" s="1">
        <v>41274</v>
      </c>
      <c r="E1057" s="2">
        <v>24618000000</v>
      </c>
      <c r="F1057" s="2">
        <v>15055000000</v>
      </c>
      <c r="G1057" s="2">
        <f>SUM(E1057-F1057)</f>
        <v>9563000000</v>
      </c>
      <c r="H1057" s="23">
        <f>1-(F1057/E1057)</f>
        <v>0.38845560159233083</v>
      </c>
      <c r="I1057" s="2">
        <v>2249000000</v>
      </c>
      <c r="J1057" t="s">
        <v>12</v>
      </c>
      <c r="K1057" t="s">
        <v>12</v>
      </c>
      <c r="L1057" s="2">
        <f>SUM(I1057:K1057)</f>
        <v>2249000000</v>
      </c>
      <c r="M1057" s="2">
        <f>G1057-L1057</f>
        <v>7314000000</v>
      </c>
      <c r="N1057" s="22">
        <f>M1057/E1057</f>
        <v>0.29709968315866442</v>
      </c>
      <c r="O1057" t="s">
        <v>36</v>
      </c>
      <c r="P1057" t="s">
        <v>393</v>
      </c>
    </row>
    <row r="1058" spans="1:16" x14ac:dyDescent="0.2">
      <c r="A1058">
        <v>1084</v>
      </c>
      <c r="B1058" t="s">
        <v>392</v>
      </c>
      <c r="C1058" t="s">
        <v>15</v>
      </c>
      <c r="D1058" s="1">
        <v>41639</v>
      </c>
      <c r="E1058" s="2">
        <v>24466000000</v>
      </c>
      <c r="F1058" s="2">
        <v>14009000000</v>
      </c>
      <c r="G1058" s="2">
        <f>SUM(E1058-F1058)</f>
        <v>10457000000</v>
      </c>
      <c r="H1058" s="23">
        <f>1-(F1058/E1058)</f>
        <v>0.42740946619798903</v>
      </c>
      <c r="I1058" s="2">
        <v>2362000000</v>
      </c>
      <c r="J1058" t="s">
        <v>12</v>
      </c>
      <c r="K1058" t="s">
        <v>12</v>
      </c>
      <c r="L1058" s="2">
        <f>SUM(I1058:K1058)</f>
        <v>2362000000</v>
      </c>
      <c r="M1058" s="2">
        <f>G1058-L1058</f>
        <v>8095000000</v>
      </c>
      <c r="N1058" s="22">
        <f>M1058/E1058</f>
        <v>0.33086732608517944</v>
      </c>
      <c r="O1058" t="s">
        <v>36</v>
      </c>
      <c r="P1058" t="s">
        <v>393</v>
      </c>
    </row>
    <row r="1059" spans="1:16" x14ac:dyDescent="0.2">
      <c r="A1059">
        <v>1085</v>
      </c>
      <c r="B1059" t="s">
        <v>392</v>
      </c>
      <c r="C1059" t="s">
        <v>16</v>
      </c>
      <c r="D1059" s="1">
        <v>42004</v>
      </c>
      <c r="E1059" s="2">
        <v>24522000000</v>
      </c>
      <c r="F1059" s="2">
        <v>14362000000</v>
      </c>
      <c r="G1059" s="2">
        <f>SUM(E1059-F1059)</f>
        <v>10160000000</v>
      </c>
      <c r="H1059" s="23">
        <f>1-(F1059/E1059)</f>
        <v>0.41432183345567242</v>
      </c>
      <c r="I1059" s="2">
        <v>2541000000</v>
      </c>
      <c r="J1059" t="s">
        <v>12</v>
      </c>
      <c r="K1059" t="s">
        <v>12</v>
      </c>
      <c r="L1059" s="2">
        <f>SUM(I1059:K1059)</f>
        <v>2541000000</v>
      </c>
      <c r="M1059" s="2">
        <f>G1059-L1059</f>
        <v>7619000000</v>
      </c>
      <c r="N1059" s="22">
        <f>M1059/E1059</f>
        <v>0.31070059538373707</v>
      </c>
      <c r="O1059" t="s">
        <v>36</v>
      </c>
      <c r="P1059" t="s">
        <v>393</v>
      </c>
    </row>
    <row r="1060" spans="1:16" x14ac:dyDescent="0.2">
      <c r="A1060">
        <v>1086</v>
      </c>
      <c r="B1060" t="s">
        <v>392</v>
      </c>
      <c r="C1060" t="s">
        <v>17</v>
      </c>
      <c r="D1060" s="1">
        <v>42369</v>
      </c>
      <c r="E1060" s="2">
        <v>25434000000</v>
      </c>
      <c r="F1060" s="2">
        <v>14320000000</v>
      </c>
      <c r="G1060" s="2">
        <f>SUM(E1060-F1060)</f>
        <v>11114000000</v>
      </c>
      <c r="H1060" s="23">
        <f>1-(F1060/E1060)</f>
        <v>0.43697412911850275</v>
      </c>
      <c r="I1060" s="2">
        <v>2749000000</v>
      </c>
      <c r="J1060" t="s">
        <v>12</v>
      </c>
      <c r="K1060" t="s">
        <v>12</v>
      </c>
      <c r="L1060" s="2">
        <f>SUM(I1060:K1060)</f>
        <v>2749000000</v>
      </c>
      <c r="M1060" s="2">
        <f>G1060-L1060</f>
        <v>8365000000</v>
      </c>
      <c r="N1060" s="22">
        <f>M1060/E1060</f>
        <v>0.32889046158685226</v>
      </c>
      <c r="O1060" t="s">
        <v>36</v>
      </c>
      <c r="P1060" t="s">
        <v>393</v>
      </c>
    </row>
    <row r="1061" spans="1:16" x14ac:dyDescent="0.2">
      <c r="A1061">
        <v>1087</v>
      </c>
      <c r="B1061" t="s">
        <v>394</v>
      </c>
      <c r="C1061" t="s">
        <v>11</v>
      </c>
      <c r="D1061" s="1">
        <v>41517</v>
      </c>
      <c r="E1061" s="2">
        <v>14861000000</v>
      </c>
      <c r="F1061" s="2">
        <v>7208000000</v>
      </c>
      <c r="G1061" s="2">
        <f>SUM(E1061-F1061)</f>
        <v>7653000000</v>
      </c>
      <c r="H1061" s="23">
        <f>1-(F1061/E1061)</f>
        <v>0.51497207455756677</v>
      </c>
      <c r="I1061" s="2">
        <v>2550000000</v>
      </c>
      <c r="J1061" s="2">
        <v>1533000000</v>
      </c>
      <c r="K1061" t="s">
        <v>12</v>
      </c>
      <c r="L1061" s="2">
        <f>SUM(I1061:K1061)</f>
        <v>4083000000</v>
      </c>
      <c r="M1061" s="2">
        <f>G1061-L1061</f>
        <v>3570000000</v>
      </c>
      <c r="N1061" s="22">
        <f>M1061/E1061</f>
        <v>0.24022609514837495</v>
      </c>
      <c r="O1061" t="s">
        <v>59</v>
      </c>
      <c r="P1061" t="s">
        <v>138</v>
      </c>
    </row>
    <row r="1062" spans="1:16" x14ac:dyDescent="0.2">
      <c r="A1062">
        <v>1088</v>
      </c>
      <c r="B1062" t="s">
        <v>394</v>
      </c>
      <c r="C1062" t="s">
        <v>15</v>
      </c>
      <c r="D1062" s="1">
        <v>41882</v>
      </c>
      <c r="E1062" s="2">
        <v>15855000000</v>
      </c>
      <c r="F1062" s="2">
        <v>7281000000</v>
      </c>
      <c r="G1062" s="2">
        <f>SUM(E1062-F1062)</f>
        <v>8574000000</v>
      </c>
      <c r="H1062" s="23">
        <f>1-(F1062/E1062)</f>
        <v>0.54077578051087982</v>
      </c>
      <c r="I1062" s="2">
        <v>2774000000</v>
      </c>
      <c r="J1062" s="2">
        <v>1725000000</v>
      </c>
      <c r="K1062" t="s">
        <v>12</v>
      </c>
      <c r="L1062" s="2">
        <f>SUM(I1062:K1062)</f>
        <v>4499000000</v>
      </c>
      <c r="M1062" s="2">
        <f>G1062-L1062</f>
        <v>4075000000</v>
      </c>
      <c r="N1062" s="22">
        <f>M1062/E1062</f>
        <v>0.25701671397035636</v>
      </c>
      <c r="O1062" t="s">
        <v>59</v>
      </c>
      <c r="P1062" t="s">
        <v>138</v>
      </c>
    </row>
    <row r="1063" spans="1:16" x14ac:dyDescent="0.2">
      <c r="A1063">
        <v>1089</v>
      </c>
      <c r="B1063" t="s">
        <v>394</v>
      </c>
      <c r="C1063" t="s">
        <v>16</v>
      </c>
      <c r="D1063" s="1">
        <v>42247</v>
      </c>
      <c r="E1063" s="2">
        <v>15001000000</v>
      </c>
      <c r="F1063" s="2">
        <v>6819000000</v>
      </c>
      <c r="G1063" s="2">
        <f>SUM(E1063-F1063)</f>
        <v>8182000000</v>
      </c>
      <c r="H1063" s="23">
        <f>1-(F1063/E1063)</f>
        <v>0.54543030464635689</v>
      </c>
      <c r="I1063" s="2">
        <v>2686000000</v>
      </c>
      <c r="J1063" s="2">
        <v>1580000000</v>
      </c>
      <c r="K1063" t="s">
        <v>12</v>
      </c>
      <c r="L1063" s="2">
        <f>SUM(I1063:K1063)</f>
        <v>4266000000</v>
      </c>
      <c r="M1063" s="2">
        <f>G1063-L1063</f>
        <v>3916000000</v>
      </c>
      <c r="N1063" s="22">
        <f>M1063/E1063</f>
        <v>0.26104926338244117</v>
      </c>
      <c r="O1063" t="s">
        <v>59</v>
      </c>
      <c r="P1063" t="s">
        <v>138</v>
      </c>
    </row>
    <row r="1064" spans="1:16" x14ac:dyDescent="0.2">
      <c r="A1064">
        <v>1090</v>
      </c>
      <c r="B1064" t="s">
        <v>394</v>
      </c>
      <c r="C1064" t="s">
        <v>17</v>
      </c>
      <c r="D1064" s="1">
        <v>42613</v>
      </c>
      <c r="E1064" s="2">
        <v>13502000000</v>
      </c>
      <c r="F1064" s="2">
        <v>6485000000</v>
      </c>
      <c r="G1064" s="2">
        <f>SUM(E1064-F1064)</f>
        <v>7017000000</v>
      </c>
      <c r="H1064" s="23">
        <f>1-(F1064/E1064)</f>
        <v>0.51970078506887862</v>
      </c>
      <c r="I1064" s="2">
        <v>2833000000</v>
      </c>
      <c r="J1064" s="2">
        <v>1512000000</v>
      </c>
      <c r="K1064" t="s">
        <v>12</v>
      </c>
      <c r="L1064" s="2">
        <f>SUM(I1064:K1064)</f>
        <v>4345000000</v>
      </c>
      <c r="M1064" s="2">
        <f>G1064-L1064</f>
        <v>2672000000</v>
      </c>
      <c r="N1064" s="22">
        <f>M1064/E1064</f>
        <v>0.19789660790993926</v>
      </c>
      <c r="O1064" t="s">
        <v>59</v>
      </c>
      <c r="P1064" t="s">
        <v>138</v>
      </c>
    </row>
    <row r="1065" spans="1:16" x14ac:dyDescent="0.2">
      <c r="A1065">
        <v>1091</v>
      </c>
      <c r="B1065" t="s">
        <v>395</v>
      </c>
      <c r="C1065" t="s">
        <v>11</v>
      </c>
      <c r="D1065" s="1">
        <v>41425</v>
      </c>
      <c r="E1065" s="2">
        <v>9974100000</v>
      </c>
      <c r="F1065" s="2">
        <v>7213900000</v>
      </c>
      <c r="G1065" s="2">
        <f>SUM(E1065-F1065)</f>
        <v>2760200000</v>
      </c>
      <c r="H1065" s="23">
        <f>1-(F1065/E1065)</f>
        <v>0.27673674817778049</v>
      </c>
      <c r="I1065" s="2">
        <v>550600000</v>
      </c>
      <c r="J1065" t="s">
        <v>12</v>
      </c>
      <c r="K1065" t="s">
        <v>12</v>
      </c>
      <c r="L1065" s="2">
        <f>SUM(I1065:K1065)</f>
        <v>550600000</v>
      </c>
      <c r="M1065" s="2">
        <f>G1065-L1065</f>
        <v>2209600000</v>
      </c>
      <c r="N1065" s="22">
        <f>M1065/E1065</f>
        <v>0.22153377247069911</v>
      </c>
      <c r="O1065" t="s">
        <v>59</v>
      </c>
      <c r="P1065" t="s">
        <v>138</v>
      </c>
    </row>
    <row r="1066" spans="1:16" x14ac:dyDescent="0.2">
      <c r="A1066">
        <v>1092</v>
      </c>
      <c r="B1066" t="s">
        <v>395</v>
      </c>
      <c r="C1066" t="s">
        <v>15</v>
      </c>
      <c r="D1066" s="1">
        <v>42004</v>
      </c>
      <c r="E1066" s="2">
        <v>9055800000</v>
      </c>
      <c r="F1066" s="2">
        <v>7129200000</v>
      </c>
      <c r="G1066" s="2">
        <f>SUM(E1066-F1066)</f>
        <v>1926600000</v>
      </c>
      <c r="H1066" s="23">
        <f>1-(F1066/E1066)</f>
        <v>0.21274763135228247</v>
      </c>
      <c r="I1066" s="2">
        <v>505800000</v>
      </c>
      <c r="J1066" t="s">
        <v>12</v>
      </c>
      <c r="K1066" t="s">
        <v>12</v>
      </c>
      <c r="L1066" s="2">
        <f>SUM(I1066:K1066)</f>
        <v>505800000</v>
      </c>
      <c r="M1066" s="2">
        <f>G1066-L1066</f>
        <v>1420800000</v>
      </c>
      <c r="N1066" s="22">
        <f>M1066/E1066</f>
        <v>0.15689392433578481</v>
      </c>
      <c r="O1066" t="s">
        <v>59</v>
      </c>
      <c r="P1066" t="s">
        <v>138</v>
      </c>
    </row>
    <row r="1067" spans="1:16" x14ac:dyDescent="0.2">
      <c r="A1067">
        <v>1093</v>
      </c>
      <c r="B1067" t="s">
        <v>395</v>
      </c>
      <c r="C1067" t="s">
        <v>16</v>
      </c>
      <c r="D1067" s="1">
        <v>42369</v>
      </c>
      <c r="E1067" s="2">
        <v>8895300000</v>
      </c>
      <c r="F1067" s="2">
        <v>7177400000</v>
      </c>
      <c r="G1067" s="2">
        <f>SUM(E1067-F1067)</f>
        <v>1717900000</v>
      </c>
      <c r="H1067" s="23">
        <f>1-(F1067/E1067)</f>
        <v>0.1931244589839578</v>
      </c>
      <c r="I1067" s="2">
        <v>439100000</v>
      </c>
      <c r="J1067" t="s">
        <v>12</v>
      </c>
      <c r="K1067" t="s">
        <v>12</v>
      </c>
      <c r="L1067" s="2">
        <f>SUM(I1067:K1067)</f>
        <v>439100000</v>
      </c>
      <c r="M1067" s="2">
        <f>G1067-L1067</f>
        <v>1278800000</v>
      </c>
      <c r="N1067" s="22">
        <f>M1067/E1067</f>
        <v>0.14376131215360921</v>
      </c>
      <c r="O1067" t="s">
        <v>59</v>
      </c>
      <c r="P1067" t="s">
        <v>138</v>
      </c>
    </row>
    <row r="1068" spans="1:16" x14ac:dyDescent="0.2">
      <c r="A1068">
        <v>1094</v>
      </c>
      <c r="B1068" t="s">
        <v>395</v>
      </c>
      <c r="C1068" t="s">
        <v>17</v>
      </c>
      <c r="D1068" s="1">
        <v>42735</v>
      </c>
      <c r="E1068" s="2">
        <v>7162800000</v>
      </c>
      <c r="F1068" s="2">
        <v>6352800000</v>
      </c>
      <c r="G1068" s="2">
        <f>SUM(E1068-F1068)</f>
        <v>810000000</v>
      </c>
      <c r="H1068" s="23">
        <f>1-(F1068/E1068)</f>
        <v>0.11308426872172894</v>
      </c>
      <c r="I1068" s="2">
        <v>491000000</v>
      </c>
      <c r="J1068" t="s">
        <v>12</v>
      </c>
      <c r="K1068" t="s">
        <v>12</v>
      </c>
      <c r="L1068" s="2">
        <f>SUM(I1068:K1068)</f>
        <v>491000000</v>
      </c>
      <c r="M1068" s="2">
        <f>G1068-L1068</f>
        <v>319000000</v>
      </c>
      <c r="N1068" s="22">
        <f>M1068/E1068</f>
        <v>4.4535656447199416E-2</v>
      </c>
      <c r="O1068" t="s">
        <v>59</v>
      </c>
      <c r="P1068" t="s">
        <v>138</v>
      </c>
    </row>
    <row r="1069" spans="1:16" x14ac:dyDescent="0.2">
      <c r="A1069">
        <v>1095</v>
      </c>
      <c r="B1069" t="s">
        <v>396</v>
      </c>
      <c r="C1069" t="s">
        <v>11</v>
      </c>
      <c r="D1069" s="1">
        <v>41274</v>
      </c>
      <c r="E1069" s="2">
        <v>82243000000</v>
      </c>
      <c r="F1069" s="2">
        <v>68948000000</v>
      </c>
      <c r="G1069" s="2">
        <f>SUM(E1069-F1069)</f>
        <v>13295000000</v>
      </c>
      <c r="H1069" s="23">
        <f>1-(F1069/E1069)</f>
        <v>0.16165509526646649</v>
      </c>
      <c r="I1069" s="2">
        <v>7202000000</v>
      </c>
      <c r="J1069" t="s">
        <v>12</v>
      </c>
      <c r="K1069" s="2">
        <v>995000000</v>
      </c>
      <c r="L1069" s="2">
        <f>SUM(I1069:K1069)</f>
        <v>8197000000</v>
      </c>
      <c r="M1069" s="2">
        <f>G1069-L1069</f>
        <v>5098000000</v>
      </c>
      <c r="N1069" s="22">
        <f>M1069/E1069</f>
        <v>6.198703841056382E-2</v>
      </c>
      <c r="O1069" t="s">
        <v>83</v>
      </c>
      <c r="P1069" t="s">
        <v>341</v>
      </c>
    </row>
    <row r="1070" spans="1:16" x14ac:dyDescent="0.2">
      <c r="A1070">
        <v>1096</v>
      </c>
      <c r="B1070" t="s">
        <v>396</v>
      </c>
      <c r="C1070" t="s">
        <v>15</v>
      </c>
      <c r="D1070" s="1">
        <v>41639</v>
      </c>
      <c r="E1070" s="2">
        <v>100160000000</v>
      </c>
      <c r="F1070" s="2">
        <v>87758000000</v>
      </c>
      <c r="G1070" s="2">
        <f>SUM(E1070-F1070)</f>
        <v>12402000000</v>
      </c>
      <c r="H1070" s="23">
        <f>1-(F1070/E1070)</f>
        <v>0.12382188498402558</v>
      </c>
      <c r="I1070" s="2">
        <v>7851000000</v>
      </c>
      <c r="J1070" t="s">
        <v>12</v>
      </c>
      <c r="K1070" s="2">
        <v>1220000000</v>
      </c>
      <c r="L1070" s="2">
        <f>SUM(I1070:K1070)</f>
        <v>9071000000</v>
      </c>
      <c r="M1070" s="2">
        <f>G1070-L1070</f>
        <v>3331000000</v>
      </c>
      <c r="N1070" s="22">
        <f>M1070/E1070</f>
        <v>3.3256789137380192E-2</v>
      </c>
      <c r="O1070" t="s">
        <v>83</v>
      </c>
      <c r="P1070" t="s">
        <v>341</v>
      </c>
    </row>
    <row r="1071" spans="1:16" x14ac:dyDescent="0.2">
      <c r="A1071">
        <v>1097</v>
      </c>
      <c r="B1071" t="s">
        <v>396</v>
      </c>
      <c r="C1071" t="s">
        <v>16</v>
      </c>
      <c r="D1071" s="1">
        <v>42004</v>
      </c>
      <c r="E1071" s="2">
        <v>97817000000</v>
      </c>
      <c r="F1071" s="2">
        <v>84275000000</v>
      </c>
      <c r="G1071" s="2">
        <f>SUM(E1071-F1071)</f>
        <v>13542000000</v>
      </c>
      <c r="H1071" s="23">
        <f>1-(F1071/E1071)</f>
        <v>0.13844219307482342</v>
      </c>
      <c r="I1071" s="2">
        <v>8450000000</v>
      </c>
      <c r="J1071" t="s">
        <v>12</v>
      </c>
      <c r="K1071" s="2">
        <v>1326000000</v>
      </c>
      <c r="L1071" s="2">
        <f>SUM(I1071:K1071)</f>
        <v>9776000000</v>
      </c>
      <c r="M1071" s="2">
        <f>G1071-L1071</f>
        <v>3766000000</v>
      </c>
      <c r="N1071" s="22">
        <f>M1071/E1071</f>
        <v>3.8500465154318778E-2</v>
      </c>
      <c r="O1071" t="s">
        <v>83</v>
      </c>
      <c r="P1071" t="s">
        <v>341</v>
      </c>
    </row>
    <row r="1072" spans="1:16" x14ac:dyDescent="0.2">
      <c r="A1072">
        <v>1098</v>
      </c>
      <c r="B1072" t="s">
        <v>396</v>
      </c>
      <c r="C1072" t="s">
        <v>17</v>
      </c>
      <c r="D1072" s="1">
        <v>42369</v>
      </c>
      <c r="E1072" s="2">
        <v>72051000000</v>
      </c>
      <c r="F1072" s="2">
        <v>55891000000</v>
      </c>
      <c r="G1072" s="2">
        <f>SUM(E1072-F1072)</f>
        <v>16160000000</v>
      </c>
      <c r="H1072" s="23">
        <f>1-(F1072/E1072)</f>
        <v>0.22428557549513539</v>
      </c>
      <c r="I1072" s="2">
        <v>10029000000</v>
      </c>
      <c r="J1072" t="s">
        <v>12</v>
      </c>
      <c r="K1072" s="2">
        <v>1646000000</v>
      </c>
      <c r="L1072" s="2">
        <f>SUM(I1072:K1072)</f>
        <v>11675000000</v>
      </c>
      <c r="M1072" s="2">
        <f>G1072-L1072</f>
        <v>4485000000</v>
      </c>
      <c r="N1072" s="22">
        <f>M1072/E1072</f>
        <v>6.2247574634633804E-2</v>
      </c>
      <c r="O1072" t="s">
        <v>83</v>
      </c>
      <c r="P1072" t="s">
        <v>341</v>
      </c>
    </row>
    <row r="1073" spans="1:16" x14ac:dyDescent="0.2">
      <c r="A1073">
        <v>1099</v>
      </c>
      <c r="B1073" t="s">
        <v>397</v>
      </c>
      <c r="C1073" t="s">
        <v>11</v>
      </c>
      <c r="D1073" s="1">
        <v>41274</v>
      </c>
      <c r="E1073" s="2">
        <v>47267000000</v>
      </c>
      <c r="F1073" s="2">
        <v>16446000000</v>
      </c>
      <c r="G1073" s="2">
        <f>SUM(E1073-F1073)</f>
        <v>30821000000</v>
      </c>
      <c r="H1073" s="23">
        <f>1-(F1073/E1073)</f>
        <v>0.65206169208961851</v>
      </c>
      <c r="I1073" s="2">
        <v>12776000000</v>
      </c>
      <c r="J1073" s="2">
        <v>8168000000</v>
      </c>
      <c r="K1073" t="s">
        <v>12</v>
      </c>
      <c r="L1073" s="2">
        <f>SUM(I1073:K1073)</f>
        <v>20944000000</v>
      </c>
      <c r="M1073" s="2">
        <f>G1073-L1073</f>
        <v>9877000000</v>
      </c>
      <c r="N1073" s="22">
        <f>M1073/E1073</f>
        <v>0.20896185499397044</v>
      </c>
      <c r="O1073" t="s">
        <v>25</v>
      </c>
      <c r="P1073" t="s">
        <v>26</v>
      </c>
    </row>
    <row r="1074" spans="1:16" x14ac:dyDescent="0.2">
      <c r="A1074">
        <v>1100</v>
      </c>
      <c r="B1074" t="s">
        <v>397</v>
      </c>
      <c r="C1074" t="s">
        <v>15</v>
      </c>
      <c r="D1074" s="1">
        <v>41639</v>
      </c>
      <c r="E1074" s="2">
        <v>44033000000</v>
      </c>
      <c r="F1074" s="2">
        <v>16954000000</v>
      </c>
      <c r="G1074" s="2">
        <f>SUM(E1074-F1074)</f>
        <v>27079000000</v>
      </c>
      <c r="H1074" s="23">
        <f>1-(F1074/E1074)</f>
        <v>0.6149705902391388</v>
      </c>
      <c r="I1074" s="2">
        <v>11911000000</v>
      </c>
      <c r="J1074" s="2">
        <v>7503000000</v>
      </c>
      <c r="K1074" t="s">
        <v>12</v>
      </c>
      <c r="L1074" s="2">
        <f>SUM(I1074:K1074)</f>
        <v>19414000000</v>
      </c>
      <c r="M1074" s="2">
        <f>G1074-L1074</f>
        <v>7665000000</v>
      </c>
      <c r="N1074" s="22">
        <f>M1074/E1074</f>
        <v>0.17407398996207391</v>
      </c>
      <c r="O1074" t="s">
        <v>25</v>
      </c>
      <c r="P1074" t="s">
        <v>26</v>
      </c>
    </row>
    <row r="1075" spans="1:16" x14ac:dyDescent="0.2">
      <c r="A1075">
        <v>1101</v>
      </c>
      <c r="B1075" t="s">
        <v>397</v>
      </c>
      <c r="C1075" t="s">
        <v>16</v>
      </c>
      <c r="D1075" s="1">
        <v>42004</v>
      </c>
      <c r="E1075" s="2">
        <v>42237000000</v>
      </c>
      <c r="F1075" s="2">
        <v>16768000000</v>
      </c>
      <c r="G1075" s="2">
        <f>SUM(E1075-F1075)</f>
        <v>25469000000</v>
      </c>
      <c r="H1075" s="23">
        <f>1-(F1075/E1075)</f>
        <v>0.60300210715723179</v>
      </c>
      <c r="I1075" s="2">
        <v>11606000000</v>
      </c>
      <c r="J1075" s="2">
        <v>7180000000</v>
      </c>
      <c r="K1075" t="s">
        <v>12</v>
      </c>
      <c r="L1075" s="2">
        <f>SUM(I1075:K1075)</f>
        <v>18786000000</v>
      </c>
      <c r="M1075" s="2">
        <f>G1075-L1075</f>
        <v>6683000000</v>
      </c>
      <c r="N1075" s="22">
        <f>M1075/E1075</f>
        <v>0.15822619977744631</v>
      </c>
      <c r="O1075" t="s">
        <v>25</v>
      </c>
      <c r="P1075" t="s">
        <v>26</v>
      </c>
    </row>
    <row r="1076" spans="1:16" x14ac:dyDescent="0.2">
      <c r="A1076">
        <v>1102</v>
      </c>
      <c r="B1076" t="s">
        <v>397</v>
      </c>
      <c r="C1076" t="s">
        <v>17</v>
      </c>
      <c r="D1076" s="1">
        <v>42369</v>
      </c>
      <c r="E1076" s="2">
        <v>39498000000</v>
      </c>
      <c r="F1076" s="2">
        <v>14934000000</v>
      </c>
      <c r="G1076" s="2">
        <f>SUM(E1076-F1076)</f>
        <v>24564000000</v>
      </c>
      <c r="H1076" s="23">
        <f>1-(F1076/E1076)</f>
        <v>0.62190490657754816</v>
      </c>
      <c r="I1076" s="2">
        <v>10313000000</v>
      </c>
      <c r="J1076" s="2">
        <v>6704000000</v>
      </c>
      <c r="K1076" t="s">
        <v>12</v>
      </c>
      <c r="L1076" s="2">
        <f>SUM(I1076:K1076)</f>
        <v>17017000000</v>
      </c>
      <c r="M1076" s="2">
        <f>G1076-L1076</f>
        <v>7547000000</v>
      </c>
      <c r="N1076" s="22">
        <f>M1076/E1076</f>
        <v>0.19107296571978327</v>
      </c>
      <c r="O1076" t="s">
        <v>25</v>
      </c>
      <c r="P1076" t="s">
        <v>26</v>
      </c>
    </row>
    <row r="1077" spans="1:16" x14ac:dyDescent="0.2">
      <c r="A1077">
        <v>1103</v>
      </c>
      <c r="B1077" t="s">
        <v>398</v>
      </c>
      <c r="C1077" t="s">
        <v>11</v>
      </c>
      <c r="D1077" s="1">
        <v>41274</v>
      </c>
      <c r="E1077" s="2">
        <v>11966000000</v>
      </c>
      <c r="F1077" s="2">
        <v>2079000000</v>
      </c>
      <c r="G1077" s="2">
        <f>SUM(E1077-F1077)</f>
        <v>9887000000</v>
      </c>
      <c r="H1077" s="23">
        <f>1-(F1077/E1077)</f>
        <v>0.82625773023566773</v>
      </c>
      <c r="I1077" s="2">
        <v>4017000000</v>
      </c>
      <c r="J1077" t="s">
        <v>12</v>
      </c>
      <c r="K1077" s="2">
        <v>2008000000</v>
      </c>
      <c r="L1077" s="2">
        <f>SUM(I1077:K1077)</f>
        <v>6025000000</v>
      </c>
      <c r="M1077" s="2">
        <f>G1077-L1077</f>
        <v>3862000000</v>
      </c>
      <c r="N1077" s="22">
        <f>M1077/E1077</f>
        <v>0.32274778539194382</v>
      </c>
      <c r="O1077" t="s">
        <v>83</v>
      </c>
      <c r="P1077" t="s">
        <v>84</v>
      </c>
    </row>
    <row r="1078" spans="1:16" x14ac:dyDescent="0.2">
      <c r="A1078">
        <v>1104</v>
      </c>
      <c r="B1078" t="s">
        <v>398</v>
      </c>
      <c r="C1078" t="s">
        <v>15</v>
      </c>
      <c r="D1078" s="1">
        <v>41639</v>
      </c>
      <c r="E1078" s="2">
        <v>11325000000</v>
      </c>
      <c r="F1078" s="2">
        <v>2156000000</v>
      </c>
      <c r="G1078" s="2">
        <f>SUM(E1078-F1078)</f>
        <v>9169000000</v>
      </c>
      <c r="H1078" s="23">
        <f>1-(F1078/E1078)</f>
        <v>0.80962472406181019</v>
      </c>
      <c r="I1078" s="2">
        <v>3469000000</v>
      </c>
      <c r="J1078" t="s">
        <v>12</v>
      </c>
      <c r="K1078" s="2">
        <v>2500000000</v>
      </c>
      <c r="L1078" s="2">
        <f>SUM(I1078:K1078)</f>
        <v>5969000000</v>
      </c>
      <c r="M1078" s="2">
        <f>G1078-L1078</f>
        <v>3200000000</v>
      </c>
      <c r="N1078" s="22">
        <f>M1078/E1078</f>
        <v>0.282560706401766</v>
      </c>
      <c r="O1078" t="s">
        <v>83</v>
      </c>
      <c r="P1078" t="s">
        <v>84</v>
      </c>
    </row>
    <row r="1079" spans="1:16" x14ac:dyDescent="0.2">
      <c r="A1079">
        <v>1105</v>
      </c>
      <c r="B1079" t="s">
        <v>398</v>
      </c>
      <c r="C1079" t="s">
        <v>16</v>
      </c>
      <c r="D1079" s="1">
        <v>42004</v>
      </c>
      <c r="E1079" s="2">
        <v>10846000000</v>
      </c>
      <c r="F1079" s="2">
        <v>2246000000</v>
      </c>
      <c r="G1079" s="2">
        <f>SUM(E1079-F1079)</f>
        <v>8600000000</v>
      </c>
      <c r="H1079" s="23">
        <f>1-(F1079/E1079)</f>
        <v>0.79291904849714179</v>
      </c>
      <c r="I1079" s="2">
        <v>3627000000</v>
      </c>
      <c r="J1079" t="s">
        <v>12</v>
      </c>
      <c r="K1079" s="2">
        <v>2861000000</v>
      </c>
      <c r="L1079" s="2">
        <f>SUM(I1079:K1079)</f>
        <v>6488000000</v>
      </c>
      <c r="M1079" s="2">
        <f>G1079-L1079</f>
        <v>2112000000</v>
      </c>
      <c r="N1079" s="22">
        <f>M1079/E1079</f>
        <v>0.1947261663286004</v>
      </c>
      <c r="O1079" t="s">
        <v>83</v>
      </c>
      <c r="P1079" t="s">
        <v>84</v>
      </c>
    </row>
    <row r="1080" spans="1:16" x14ac:dyDescent="0.2">
      <c r="A1080">
        <v>1106</v>
      </c>
      <c r="B1080" t="s">
        <v>398</v>
      </c>
      <c r="C1080" t="s">
        <v>17</v>
      </c>
      <c r="D1080" s="1">
        <v>42369</v>
      </c>
      <c r="E1080" s="2">
        <v>5522000000</v>
      </c>
      <c r="F1080" s="2">
        <v>1694000000</v>
      </c>
      <c r="G1080" s="2">
        <f>SUM(E1080-F1080)</f>
        <v>3828000000</v>
      </c>
      <c r="H1080" s="23">
        <f>1-(F1080/E1080)</f>
        <v>0.69322709163346619</v>
      </c>
      <c r="I1080" s="2">
        <v>1831000000</v>
      </c>
      <c r="J1080" t="s">
        <v>12</v>
      </c>
      <c r="K1080" s="2">
        <v>2957000000</v>
      </c>
      <c r="L1080" s="2">
        <f>SUM(I1080:K1080)</f>
        <v>4788000000</v>
      </c>
      <c r="M1080" s="2">
        <f>G1080-L1080</f>
        <v>-960000000</v>
      </c>
      <c r="N1080" s="22">
        <f>M1080/E1080</f>
        <v>-0.17385005432814199</v>
      </c>
      <c r="O1080" t="s">
        <v>83</v>
      </c>
      <c r="P1080" t="s">
        <v>84</v>
      </c>
    </row>
    <row r="1081" spans="1:16" x14ac:dyDescent="0.2">
      <c r="A1081">
        <v>1107</v>
      </c>
      <c r="B1081" t="s">
        <v>399</v>
      </c>
      <c r="C1081" t="s">
        <v>11</v>
      </c>
      <c r="D1081" s="1">
        <v>41455</v>
      </c>
      <c r="E1081" s="2">
        <v>77849000000</v>
      </c>
      <c r="F1081" s="2">
        <v>20385000000</v>
      </c>
      <c r="G1081" s="2">
        <f>SUM(E1081-F1081)</f>
        <v>57464000000</v>
      </c>
      <c r="H1081" s="23">
        <f>1-(F1081/E1081)</f>
        <v>0.73814692545825888</v>
      </c>
      <c r="I1081" s="2">
        <v>20289000000</v>
      </c>
      <c r="J1081" s="2">
        <v>10411000000</v>
      </c>
      <c r="K1081" t="s">
        <v>12</v>
      </c>
      <c r="L1081" s="2">
        <f>SUM(I1081:K1081)</f>
        <v>30700000000</v>
      </c>
      <c r="M1081" s="2">
        <f>G1081-L1081</f>
        <v>26764000000</v>
      </c>
      <c r="N1081" s="22">
        <f>M1081/E1081</f>
        <v>0.34379375457616668</v>
      </c>
      <c r="O1081" t="s">
        <v>22</v>
      </c>
      <c r="P1081" t="s">
        <v>400</v>
      </c>
    </row>
    <row r="1082" spans="1:16" x14ac:dyDescent="0.2">
      <c r="A1082">
        <v>1108</v>
      </c>
      <c r="B1082" t="s">
        <v>399</v>
      </c>
      <c r="C1082" t="s">
        <v>15</v>
      </c>
      <c r="D1082" s="1">
        <v>41820</v>
      </c>
      <c r="E1082" s="2">
        <v>86833000000</v>
      </c>
      <c r="F1082" s="2">
        <v>27078000000</v>
      </c>
      <c r="G1082" s="2">
        <f>SUM(E1082-F1082)</f>
        <v>59755000000</v>
      </c>
      <c r="H1082" s="23">
        <f>1-(F1082/E1082)</f>
        <v>0.68816003132449644</v>
      </c>
      <c r="I1082" s="2">
        <v>20488000000</v>
      </c>
      <c r="J1082" s="2">
        <v>11381000000</v>
      </c>
      <c r="K1082" t="s">
        <v>12</v>
      </c>
      <c r="L1082" s="2">
        <f>SUM(I1082:K1082)</f>
        <v>31869000000</v>
      </c>
      <c r="M1082" s="2">
        <f>G1082-L1082</f>
        <v>27886000000</v>
      </c>
      <c r="N1082" s="22">
        <f>M1082/E1082</f>
        <v>0.32114518673776099</v>
      </c>
      <c r="O1082" t="s">
        <v>22</v>
      </c>
      <c r="P1082" t="s">
        <v>400</v>
      </c>
    </row>
    <row r="1083" spans="1:16" x14ac:dyDescent="0.2">
      <c r="A1083">
        <v>1109</v>
      </c>
      <c r="B1083" t="s">
        <v>399</v>
      </c>
      <c r="C1083" t="s">
        <v>16</v>
      </c>
      <c r="D1083" s="1">
        <v>42185</v>
      </c>
      <c r="E1083" s="2">
        <v>93580000000</v>
      </c>
      <c r="F1083" s="2">
        <v>33038000000</v>
      </c>
      <c r="G1083" s="2">
        <f>SUM(E1083-F1083)</f>
        <v>60542000000</v>
      </c>
      <c r="H1083" s="23">
        <f>1-(F1083/E1083)</f>
        <v>0.64695447745244716</v>
      </c>
      <c r="I1083" s="2">
        <v>20324000000</v>
      </c>
      <c r="J1083" s="2">
        <v>12046000000</v>
      </c>
      <c r="K1083" t="s">
        <v>12</v>
      </c>
      <c r="L1083" s="2">
        <f>SUM(I1083:K1083)</f>
        <v>32370000000</v>
      </c>
      <c r="M1083" s="2">
        <f>G1083-L1083</f>
        <v>28172000000</v>
      </c>
      <c r="N1083" s="22">
        <f>M1083/E1083</f>
        <v>0.30104723231459712</v>
      </c>
      <c r="O1083" t="s">
        <v>22</v>
      </c>
      <c r="P1083" t="s">
        <v>400</v>
      </c>
    </row>
    <row r="1084" spans="1:16" x14ac:dyDescent="0.2">
      <c r="A1084">
        <v>1110</v>
      </c>
      <c r="B1084" t="s">
        <v>399</v>
      </c>
      <c r="C1084" t="s">
        <v>17</v>
      </c>
      <c r="D1084" s="1">
        <v>42551</v>
      </c>
      <c r="E1084" s="2">
        <v>85320000000</v>
      </c>
      <c r="F1084" s="2">
        <v>32780000000</v>
      </c>
      <c r="G1084" s="2">
        <f>SUM(E1084-F1084)</f>
        <v>52540000000</v>
      </c>
      <c r="H1084" s="23">
        <f>1-(F1084/E1084)</f>
        <v>0.61579934364744493</v>
      </c>
      <c r="I1084" s="2">
        <v>19260000000</v>
      </c>
      <c r="J1084" s="2">
        <v>11988000000</v>
      </c>
      <c r="K1084" t="s">
        <v>12</v>
      </c>
      <c r="L1084" s="2">
        <f>SUM(I1084:K1084)</f>
        <v>31248000000</v>
      </c>
      <c r="M1084" s="2">
        <f>G1084-L1084</f>
        <v>21292000000</v>
      </c>
      <c r="N1084" s="22">
        <f>M1084/E1084</f>
        <v>0.24955461790904829</v>
      </c>
      <c r="O1084" t="s">
        <v>22</v>
      </c>
      <c r="P1084" t="s">
        <v>400</v>
      </c>
    </row>
    <row r="1085" spans="1:16" x14ac:dyDescent="0.2">
      <c r="A1085">
        <v>1111</v>
      </c>
      <c r="B1085" t="s">
        <v>401</v>
      </c>
      <c r="C1085" t="s">
        <v>11</v>
      </c>
      <c r="D1085" s="1">
        <v>41274</v>
      </c>
      <c r="E1085" s="2">
        <v>4608955000</v>
      </c>
      <c r="F1085" s="2">
        <v>116586000</v>
      </c>
      <c r="G1085" s="2">
        <f>SUM(E1085-F1085)</f>
        <v>4492369000</v>
      </c>
      <c r="H1085" s="23">
        <f>1-(F1085/E1085)</f>
        <v>0.97470446120649912</v>
      </c>
      <c r="I1085" s="2">
        <v>2448629000</v>
      </c>
      <c r="J1085" t="s">
        <v>12</v>
      </c>
      <c r="K1085" s="2">
        <v>264631000</v>
      </c>
      <c r="L1085" s="2">
        <f>SUM(I1085:K1085)</f>
        <v>2713260000</v>
      </c>
      <c r="M1085" s="2">
        <f>G1085-L1085</f>
        <v>1779109000</v>
      </c>
      <c r="N1085" s="22">
        <f>M1085/E1085</f>
        <v>0.38601136266246905</v>
      </c>
      <c r="O1085" t="s">
        <v>47</v>
      </c>
      <c r="P1085" t="s">
        <v>105</v>
      </c>
    </row>
    <row r="1086" spans="1:16" x14ac:dyDescent="0.2">
      <c r="A1086">
        <v>1112</v>
      </c>
      <c r="B1086" t="s">
        <v>401</v>
      </c>
      <c r="C1086" t="s">
        <v>15</v>
      </c>
      <c r="D1086" s="1">
        <v>41639</v>
      </c>
      <c r="E1086" s="2">
        <v>4822539000</v>
      </c>
      <c r="F1086" s="2">
        <v>83692000</v>
      </c>
      <c r="G1086" s="2">
        <f>SUM(E1086-F1086)</f>
        <v>4738847000</v>
      </c>
      <c r="H1086" s="23">
        <f>1-(F1086/E1086)</f>
        <v>0.98264565615747224</v>
      </c>
      <c r="I1086" s="2">
        <v>2540954000</v>
      </c>
      <c r="J1086" t="s">
        <v>12</v>
      </c>
      <c r="K1086" s="2">
        <v>231912000</v>
      </c>
      <c r="L1086" s="2">
        <f>SUM(I1086:K1086)</f>
        <v>2772866000</v>
      </c>
      <c r="M1086" s="2">
        <f>G1086-L1086</f>
        <v>1965981000</v>
      </c>
      <c r="N1086" s="22">
        <f>M1086/E1086</f>
        <v>0.40766513241261504</v>
      </c>
      <c r="O1086" t="s">
        <v>47</v>
      </c>
      <c r="P1086" t="s">
        <v>105</v>
      </c>
    </row>
    <row r="1087" spans="1:16" x14ac:dyDescent="0.2">
      <c r="A1087">
        <v>1113</v>
      </c>
      <c r="B1087" t="s">
        <v>401</v>
      </c>
      <c r="C1087" t="s">
        <v>16</v>
      </c>
      <c r="D1087" s="1">
        <v>42004</v>
      </c>
      <c r="E1087" s="2">
        <v>4736150000</v>
      </c>
      <c r="F1087" s="2">
        <v>63083000</v>
      </c>
      <c r="G1087" s="2">
        <f>SUM(E1087-F1087)</f>
        <v>4673067000</v>
      </c>
      <c r="H1087" s="23">
        <f>1-(F1087/E1087)</f>
        <v>0.98668053165545855</v>
      </c>
      <c r="I1087" s="2">
        <v>2655650000</v>
      </c>
      <c r="J1087" t="s">
        <v>12</v>
      </c>
      <c r="K1087" s="2">
        <v>157824000</v>
      </c>
      <c r="L1087" s="2">
        <f>SUM(I1087:K1087)</f>
        <v>2813474000</v>
      </c>
      <c r="M1087" s="2">
        <f>G1087-L1087</f>
        <v>1859593000</v>
      </c>
      <c r="N1087" s="22">
        <f>M1087/E1087</f>
        <v>0.39263811323543385</v>
      </c>
      <c r="O1087" t="s">
        <v>47</v>
      </c>
      <c r="P1087" t="s">
        <v>105</v>
      </c>
    </row>
    <row r="1088" spans="1:16" x14ac:dyDescent="0.2">
      <c r="A1088">
        <v>1114</v>
      </c>
      <c r="B1088" t="s">
        <v>401</v>
      </c>
      <c r="C1088" t="s">
        <v>17</v>
      </c>
      <c r="D1088" s="1">
        <v>42369</v>
      </c>
      <c r="E1088" s="2">
        <v>4995881000</v>
      </c>
      <c r="F1088" s="2">
        <v>73814000</v>
      </c>
      <c r="G1088" s="2">
        <f>SUM(E1088-F1088)</f>
        <v>4922067000</v>
      </c>
      <c r="H1088" s="23">
        <f>1-(F1088/E1088)</f>
        <v>0.98522502837837811</v>
      </c>
      <c r="I1088" s="2">
        <v>2796508000</v>
      </c>
      <c r="J1088" t="s">
        <v>12</v>
      </c>
      <c r="K1088" s="2">
        <v>196424000</v>
      </c>
      <c r="L1088" s="2">
        <f>SUM(I1088:K1088)</f>
        <v>2992932000</v>
      </c>
      <c r="M1088" s="2">
        <f>G1088-L1088</f>
        <v>1929135000</v>
      </c>
      <c r="N1088" s="22">
        <f>M1088/E1088</f>
        <v>0.38614510633860172</v>
      </c>
      <c r="O1088" t="s">
        <v>47</v>
      </c>
      <c r="P1088" t="s">
        <v>105</v>
      </c>
    </row>
    <row r="1089" spans="1:16" x14ac:dyDescent="0.2">
      <c r="A1089">
        <v>1115</v>
      </c>
      <c r="B1089" t="s">
        <v>402</v>
      </c>
      <c r="C1089" t="s">
        <v>11</v>
      </c>
      <c r="D1089" s="1">
        <v>41639</v>
      </c>
      <c r="E1089" s="2">
        <v>2378972000</v>
      </c>
      <c r="F1089" s="2">
        <v>1097041000</v>
      </c>
      <c r="G1089" s="2">
        <f>SUM(E1089-F1089)</f>
        <v>1281931000</v>
      </c>
      <c r="H1089" s="23">
        <f>1-(F1089/E1089)</f>
        <v>0.53885922154611321</v>
      </c>
      <c r="I1089" s="2">
        <v>692693000</v>
      </c>
      <c r="J1089" s="2">
        <v>116346000</v>
      </c>
      <c r="K1089" s="2">
        <v>24539000</v>
      </c>
      <c r="L1089" s="2">
        <f>SUM(I1089:K1089)</f>
        <v>833578000</v>
      </c>
      <c r="M1089" s="2">
        <f>G1089-L1089</f>
        <v>448353000</v>
      </c>
      <c r="N1089" s="22">
        <f>M1089/E1089</f>
        <v>0.18846501766309146</v>
      </c>
      <c r="O1089" t="s">
        <v>25</v>
      </c>
      <c r="P1089" t="s">
        <v>318</v>
      </c>
    </row>
    <row r="1090" spans="1:16" x14ac:dyDescent="0.2">
      <c r="A1090">
        <v>1116</v>
      </c>
      <c r="B1090" t="s">
        <v>402</v>
      </c>
      <c r="C1090" t="s">
        <v>15</v>
      </c>
      <c r="D1090" s="1">
        <v>42004</v>
      </c>
      <c r="E1090" s="2">
        <v>2485983000</v>
      </c>
      <c r="F1090" s="2">
        <v>1127233000</v>
      </c>
      <c r="G1090" s="2">
        <f>SUM(E1090-F1090)</f>
        <v>1358750000</v>
      </c>
      <c r="H1090" s="23">
        <f>1-(F1090/E1090)</f>
        <v>0.54656447771364491</v>
      </c>
      <c r="I1090" s="2">
        <v>728582000</v>
      </c>
      <c r="J1090" s="2">
        <v>123297000</v>
      </c>
      <c r="K1090" s="2">
        <v>29185000</v>
      </c>
      <c r="L1090" s="2">
        <f>SUM(I1090:K1090)</f>
        <v>881064000</v>
      </c>
      <c r="M1090" s="2">
        <f>G1090-L1090</f>
        <v>477686000</v>
      </c>
      <c r="N1090" s="22">
        <f>M1090/E1090</f>
        <v>0.19215175646816571</v>
      </c>
      <c r="O1090" t="s">
        <v>25</v>
      </c>
      <c r="P1090" t="s">
        <v>318</v>
      </c>
    </row>
    <row r="1091" spans="1:16" x14ac:dyDescent="0.2">
      <c r="A1091">
        <v>1117</v>
      </c>
      <c r="B1091" t="s">
        <v>402</v>
      </c>
      <c r="C1091" t="s">
        <v>16</v>
      </c>
      <c r="D1091" s="1">
        <v>42369</v>
      </c>
      <c r="E1091" s="2">
        <v>2395447000</v>
      </c>
      <c r="F1091" s="2">
        <v>1043454000</v>
      </c>
      <c r="G1091" s="2">
        <f>SUM(E1091-F1091)</f>
        <v>1351993000</v>
      </c>
      <c r="H1091" s="23">
        <f>1-(F1091/E1091)</f>
        <v>0.56440113264872904</v>
      </c>
      <c r="I1091" s="2">
        <v>700810000</v>
      </c>
      <c r="J1091" s="2">
        <v>119076000</v>
      </c>
      <c r="K1091" s="2">
        <v>30951000</v>
      </c>
      <c r="L1091" s="2">
        <f>SUM(I1091:K1091)</f>
        <v>850837000</v>
      </c>
      <c r="M1091" s="2">
        <f>G1091-L1091</f>
        <v>501156000</v>
      </c>
      <c r="N1091" s="22">
        <f>M1091/E1091</f>
        <v>0.20921189239419616</v>
      </c>
      <c r="O1091" t="s">
        <v>25</v>
      </c>
      <c r="P1091" t="s">
        <v>318</v>
      </c>
    </row>
    <row r="1092" spans="1:16" x14ac:dyDescent="0.2">
      <c r="A1092">
        <v>1118</v>
      </c>
      <c r="B1092" t="s">
        <v>402</v>
      </c>
      <c r="C1092" t="s">
        <v>17</v>
      </c>
      <c r="D1092" s="1">
        <v>42735</v>
      </c>
      <c r="E1092" s="2">
        <v>2508257000</v>
      </c>
      <c r="F1092" s="2">
        <v>1072670000</v>
      </c>
      <c r="G1092" s="2">
        <f>SUM(E1092-F1092)</f>
        <v>1435587000</v>
      </c>
      <c r="H1092" s="23">
        <f>1-(F1092/E1092)</f>
        <v>0.57234446071514999</v>
      </c>
      <c r="I1092" s="2">
        <v>732622000</v>
      </c>
      <c r="J1092" s="2">
        <v>119968000</v>
      </c>
      <c r="K1092" s="2">
        <v>36052000</v>
      </c>
      <c r="L1092" s="2">
        <f>SUM(I1092:K1092)</f>
        <v>888642000</v>
      </c>
      <c r="M1092" s="2">
        <f>G1092-L1092</f>
        <v>546945000</v>
      </c>
      <c r="N1092" s="22">
        <f>M1092/E1092</f>
        <v>0.21805779870244557</v>
      </c>
      <c r="O1092" t="s">
        <v>25</v>
      </c>
      <c r="P1092" t="s">
        <v>318</v>
      </c>
    </row>
    <row r="1093" spans="1:16" x14ac:dyDescent="0.2">
      <c r="A1093">
        <v>1119</v>
      </c>
      <c r="B1093" t="s">
        <v>403</v>
      </c>
      <c r="C1093" t="s">
        <v>11</v>
      </c>
      <c r="D1093" s="1">
        <v>41515</v>
      </c>
      <c r="E1093" s="2">
        <v>9073000000</v>
      </c>
      <c r="F1093" s="2">
        <v>7226000000</v>
      </c>
      <c r="G1093" s="2">
        <f>SUM(E1093-F1093)</f>
        <v>1847000000</v>
      </c>
      <c r="H1093" s="23">
        <f>1-(F1093/E1093)</f>
        <v>0.20357103493882944</v>
      </c>
      <c r="I1093" s="2">
        <v>554000000</v>
      </c>
      <c r="J1093" s="2">
        <v>931000000</v>
      </c>
      <c r="K1093" t="s">
        <v>12</v>
      </c>
      <c r="L1093" s="2">
        <f>SUM(I1093:K1093)</f>
        <v>1485000000</v>
      </c>
      <c r="M1093" s="2">
        <f>G1093-L1093</f>
        <v>362000000</v>
      </c>
      <c r="N1093" s="22">
        <f>M1093/E1093</f>
        <v>3.9898600242477683E-2</v>
      </c>
      <c r="O1093" t="s">
        <v>22</v>
      </c>
      <c r="P1093" t="s">
        <v>34</v>
      </c>
    </row>
    <row r="1094" spans="1:16" x14ac:dyDescent="0.2">
      <c r="A1094">
        <v>1120</v>
      </c>
      <c r="B1094" t="s">
        <v>403</v>
      </c>
      <c r="C1094" t="s">
        <v>15</v>
      </c>
      <c r="D1094" s="1">
        <v>41879</v>
      </c>
      <c r="E1094" s="2">
        <v>16358000000</v>
      </c>
      <c r="F1094" s="2">
        <v>10921000000</v>
      </c>
      <c r="G1094" s="2">
        <f>SUM(E1094-F1094)</f>
        <v>5437000000</v>
      </c>
      <c r="H1094" s="23">
        <f>1-(F1094/E1094)</f>
        <v>0.33237559603863553</v>
      </c>
      <c r="I1094" s="2">
        <v>939000000</v>
      </c>
      <c r="J1094" s="2">
        <v>1371000000</v>
      </c>
      <c r="K1094" t="s">
        <v>12</v>
      </c>
      <c r="L1094" s="2">
        <f>SUM(I1094:K1094)</f>
        <v>2310000000</v>
      </c>
      <c r="M1094" s="2">
        <f>G1094-L1094</f>
        <v>3127000000</v>
      </c>
      <c r="N1094" s="22">
        <f>M1094/E1094</f>
        <v>0.19116028854383177</v>
      </c>
      <c r="O1094" t="s">
        <v>22</v>
      </c>
      <c r="P1094" t="s">
        <v>34</v>
      </c>
    </row>
    <row r="1095" spans="1:16" x14ac:dyDescent="0.2">
      <c r="A1095">
        <v>1121</v>
      </c>
      <c r="B1095" t="s">
        <v>403</v>
      </c>
      <c r="C1095" t="s">
        <v>16</v>
      </c>
      <c r="D1095" s="1">
        <v>42250</v>
      </c>
      <c r="E1095" s="2">
        <v>16192000000</v>
      </c>
      <c r="F1095" s="2">
        <v>10977000000</v>
      </c>
      <c r="G1095" s="2">
        <f>SUM(E1095-F1095)</f>
        <v>5215000000</v>
      </c>
      <c r="H1095" s="23">
        <f>1-(F1095/E1095)</f>
        <v>0.32207262845849804</v>
      </c>
      <c r="I1095" s="2">
        <v>674000000</v>
      </c>
      <c r="J1095" s="2">
        <v>1540000000</v>
      </c>
      <c r="K1095" t="s">
        <v>12</v>
      </c>
      <c r="L1095" s="2">
        <f>SUM(I1095:K1095)</f>
        <v>2214000000</v>
      </c>
      <c r="M1095" s="2">
        <f>G1095-L1095</f>
        <v>3001000000</v>
      </c>
      <c r="N1095" s="22">
        <f>M1095/E1095</f>
        <v>0.18533843873517786</v>
      </c>
      <c r="O1095" t="s">
        <v>22</v>
      </c>
      <c r="P1095" t="s">
        <v>34</v>
      </c>
    </row>
    <row r="1096" spans="1:16" x14ac:dyDescent="0.2">
      <c r="A1096">
        <v>1122</v>
      </c>
      <c r="B1096" t="s">
        <v>403</v>
      </c>
      <c r="C1096" t="s">
        <v>17</v>
      </c>
      <c r="D1096" s="1">
        <v>42614</v>
      </c>
      <c r="E1096" s="2">
        <v>12399000000</v>
      </c>
      <c r="F1096" s="2">
        <v>9894000000</v>
      </c>
      <c r="G1096" s="2">
        <f>SUM(E1096-F1096)</f>
        <v>2505000000</v>
      </c>
      <c r="H1096" s="23">
        <f>1-(F1096/E1096)</f>
        <v>0.20203242196951365</v>
      </c>
      <c r="I1096" s="2">
        <v>653000000</v>
      </c>
      <c r="J1096" s="2">
        <v>1617000000</v>
      </c>
      <c r="K1096" t="s">
        <v>12</v>
      </c>
      <c r="L1096" s="2">
        <f>SUM(I1096:K1096)</f>
        <v>2270000000</v>
      </c>
      <c r="M1096" s="2">
        <f>G1096-L1096</f>
        <v>235000000</v>
      </c>
      <c r="N1096" s="22">
        <f>M1096/E1096</f>
        <v>1.8953141382369545E-2</v>
      </c>
      <c r="O1096" t="s">
        <v>22</v>
      </c>
      <c r="P1096" t="s">
        <v>34</v>
      </c>
    </row>
    <row r="1097" spans="1:16" x14ac:dyDescent="0.2">
      <c r="A1097">
        <v>1123</v>
      </c>
      <c r="B1097" t="s">
        <v>404</v>
      </c>
      <c r="C1097" t="s">
        <v>11</v>
      </c>
      <c r="D1097" s="1">
        <v>41274</v>
      </c>
      <c r="E1097" s="2">
        <v>4608563000</v>
      </c>
      <c r="F1097" s="2">
        <v>1079136000</v>
      </c>
      <c r="G1097" s="2">
        <f>SUM(E1097-F1097)</f>
        <v>3529427000</v>
      </c>
      <c r="H1097" s="23">
        <f>1-(F1097/E1097)</f>
        <v>0.76584110925683335</v>
      </c>
      <c r="I1097" s="2">
        <v>285144000</v>
      </c>
      <c r="J1097" t="s">
        <v>12</v>
      </c>
      <c r="K1097" s="2">
        <v>1291456000</v>
      </c>
      <c r="L1097" s="2">
        <f>SUM(I1097:K1097)</f>
        <v>1576600000</v>
      </c>
      <c r="M1097" s="2">
        <f>G1097-L1097</f>
        <v>1952827000</v>
      </c>
      <c r="N1097" s="22">
        <f>M1097/E1097</f>
        <v>0.42373880968970157</v>
      </c>
      <c r="O1097" t="s">
        <v>83</v>
      </c>
      <c r="P1097" t="s">
        <v>144</v>
      </c>
    </row>
    <row r="1098" spans="1:16" x14ac:dyDescent="0.2">
      <c r="A1098">
        <v>1124</v>
      </c>
      <c r="B1098" t="s">
        <v>404</v>
      </c>
      <c r="C1098" t="s">
        <v>15</v>
      </c>
      <c r="D1098" s="1">
        <v>41639</v>
      </c>
      <c r="E1098" s="2">
        <v>5312686000</v>
      </c>
      <c r="F1098" s="2">
        <v>1252812000</v>
      </c>
      <c r="G1098" s="2">
        <f>SUM(E1098-F1098)</f>
        <v>4059874000</v>
      </c>
      <c r="H1098" s="23">
        <f>1-(F1098/E1098)</f>
        <v>0.76418482101144314</v>
      </c>
      <c r="I1098" s="2">
        <v>466498000</v>
      </c>
      <c r="J1098" t="s">
        <v>12</v>
      </c>
      <c r="K1098" s="2">
        <v>1602390000</v>
      </c>
      <c r="L1098" s="2">
        <f>SUM(I1098:K1098)</f>
        <v>2068888000</v>
      </c>
      <c r="M1098" s="2">
        <f>G1098-L1098</f>
        <v>1990986000</v>
      </c>
      <c r="N1098" s="22">
        <f>M1098/E1098</f>
        <v>0.37476071426016894</v>
      </c>
      <c r="O1098" t="s">
        <v>83</v>
      </c>
      <c r="P1098" t="s">
        <v>144</v>
      </c>
    </row>
    <row r="1099" spans="1:16" x14ac:dyDescent="0.2">
      <c r="A1099">
        <v>1125</v>
      </c>
      <c r="B1099" t="s">
        <v>404</v>
      </c>
      <c r="C1099" t="s">
        <v>16</v>
      </c>
      <c r="D1099" s="1">
        <v>42004</v>
      </c>
      <c r="E1099" s="2">
        <v>5288933000</v>
      </c>
      <c r="F1099" s="2">
        <v>1089888000</v>
      </c>
      <c r="G1099" s="2">
        <f>SUM(E1099-F1099)</f>
        <v>4199045000</v>
      </c>
      <c r="H1099" s="23">
        <f>1-(F1099/E1099)</f>
        <v>0.79393045818504415</v>
      </c>
      <c r="I1099" s="2">
        <v>471219000</v>
      </c>
      <c r="J1099" t="s">
        <v>12</v>
      </c>
      <c r="K1099" s="2">
        <v>1957025000</v>
      </c>
      <c r="L1099" s="2">
        <f>SUM(I1099:K1099)</f>
        <v>2428244000</v>
      </c>
      <c r="M1099" s="2">
        <f>G1099-L1099</f>
        <v>1770801000</v>
      </c>
      <c r="N1099" s="22">
        <f>M1099/E1099</f>
        <v>0.33481252267706929</v>
      </c>
      <c r="O1099" t="s">
        <v>83</v>
      </c>
      <c r="P1099" t="s">
        <v>144</v>
      </c>
    </row>
    <row r="1100" spans="1:16" x14ac:dyDescent="0.2">
      <c r="A1100">
        <v>1126</v>
      </c>
      <c r="B1100" t="s">
        <v>404</v>
      </c>
      <c r="C1100" t="s">
        <v>17</v>
      </c>
      <c r="D1100" s="1">
        <v>42369</v>
      </c>
      <c r="E1100" s="2">
        <v>2787116000</v>
      </c>
      <c r="F1100" s="2">
        <v>832306000</v>
      </c>
      <c r="G1100" s="2">
        <f>SUM(E1100-F1100)</f>
        <v>1954810000</v>
      </c>
      <c r="H1100" s="23">
        <f>1-(F1100/E1100)</f>
        <v>0.70137374978292977</v>
      </c>
      <c r="I1100" s="2">
        <v>372457000</v>
      </c>
      <c r="J1100" t="s">
        <v>12</v>
      </c>
      <c r="K1100" s="2">
        <v>1668489000</v>
      </c>
      <c r="L1100" s="2">
        <f>SUM(I1100:K1100)</f>
        <v>2040946000</v>
      </c>
      <c r="M1100" s="2">
        <f>G1100-L1100</f>
        <v>-86136000</v>
      </c>
      <c r="N1100" s="22">
        <f>M1100/E1100</f>
        <v>-3.0905064590063709E-2</v>
      </c>
      <c r="O1100" t="s">
        <v>83</v>
      </c>
      <c r="P1100" t="s">
        <v>144</v>
      </c>
    </row>
    <row r="1101" spans="1:16" x14ac:dyDescent="0.2">
      <c r="A1101">
        <v>1127</v>
      </c>
      <c r="B1101" t="s">
        <v>405</v>
      </c>
      <c r="C1101" t="s">
        <v>11</v>
      </c>
      <c r="D1101" s="1">
        <v>42004</v>
      </c>
      <c r="E1101" s="2">
        <v>7719600000</v>
      </c>
      <c r="F1101" s="2">
        <v>4191600000</v>
      </c>
      <c r="G1101" s="2">
        <f>SUM(E1101-F1101)</f>
        <v>3528000000</v>
      </c>
      <c r="H1101" s="23">
        <f>1-(F1101/E1101)</f>
        <v>0.45701849836779107</v>
      </c>
      <c r="I1101" s="2">
        <v>1545700000</v>
      </c>
      <c r="J1101" s="2">
        <v>581800000</v>
      </c>
      <c r="K1101" t="s">
        <v>12</v>
      </c>
      <c r="L1101" s="2">
        <f>SUM(I1101:K1101)</f>
        <v>2127500000</v>
      </c>
      <c r="M1101" s="2">
        <f>G1101-L1101</f>
        <v>1400500000</v>
      </c>
      <c r="N1101" s="22">
        <f>M1101/E1101</f>
        <v>0.18142131716669258</v>
      </c>
      <c r="O1101" t="s">
        <v>25</v>
      </c>
      <c r="P1101" t="s">
        <v>26</v>
      </c>
    </row>
    <row r="1102" spans="1:16" x14ac:dyDescent="0.2">
      <c r="A1102">
        <v>1128</v>
      </c>
      <c r="B1102" t="s">
        <v>405</v>
      </c>
      <c r="C1102" t="s">
        <v>15</v>
      </c>
      <c r="D1102" s="1">
        <v>42369</v>
      </c>
      <c r="E1102" s="2">
        <v>9429300000</v>
      </c>
      <c r="F1102" s="2">
        <v>5213200000</v>
      </c>
      <c r="G1102" s="2">
        <f>SUM(E1102-F1102)</f>
        <v>4216100000</v>
      </c>
      <c r="H1102" s="23">
        <f>1-(F1102/E1102)</f>
        <v>0.44712757044531404</v>
      </c>
      <c r="I1102" s="2">
        <v>2180700000</v>
      </c>
      <c r="J1102" s="2">
        <v>671900000</v>
      </c>
      <c r="K1102" t="s">
        <v>12</v>
      </c>
      <c r="L1102" s="2">
        <f>SUM(I1102:K1102)</f>
        <v>2852600000</v>
      </c>
      <c r="M1102" s="2">
        <f>G1102-L1102</f>
        <v>1363500000</v>
      </c>
      <c r="N1102" s="22">
        <f>M1102/E1102</f>
        <v>0.14460246253698578</v>
      </c>
      <c r="O1102" t="s">
        <v>25</v>
      </c>
      <c r="P1102" t="s">
        <v>26</v>
      </c>
    </row>
    <row r="1103" spans="1:16" x14ac:dyDescent="0.2">
      <c r="A1103">
        <v>1132</v>
      </c>
      <c r="B1103" t="s">
        <v>406</v>
      </c>
      <c r="C1103" t="s">
        <v>11</v>
      </c>
      <c r="D1103" s="1">
        <v>41639</v>
      </c>
      <c r="E1103" s="2">
        <v>5015000000</v>
      </c>
      <c r="F1103" s="2">
        <v>844000000</v>
      </c>
      <c r="G1103" s="2">
        <f>SUM(E1103-F1103)</f>
        <v>4171000000</v>
      </c>
      <c r="H1103" s="23">
        <f>1-(F1103/E1103)</f>
        <v>0.83170488534396814</v>
      </c>
      <c r="I1103" s="2">
        <v>446000000</v>
      </c>
      <c r="J1103" t="s">
        <v>12</v>
      </c>
      <c r="K1103" s="2">
        <v>1568000000</v>
      </c>
      <c r="L1103" s="2">
        <f>SUM(I1103:K1103)</f>
        <v>2014000000</v>
      </c>
      <c r="M1103" s="2">
        <f>G1103-L1103</f>
        <v>2157000000</v>
      </c>
      <c r="N1103" s="22">
        <f>M1103/E1103</f>
        <v>0.43010967098703889</v>
      </c>
      <c r="O1103" t="s">
        <v>83</v>
      </c>
      <c r="P1103" t="s">
        <v>84</v>
      </c>
    </row>
    <row r="1104" spans="1:16" x14ac:dyDescent="0.2">
      <c r="A1104">
        <v>1133</v>
      </c>
      <c r="B1104" t="s">
        <v>406</v>
      </c>
      <c r="C1104" t="s">
        <v>15</v>
      </c>
      <c r="D1104" s="1">
        <v>42004</v>
      </c>
      <c r="E1104" s="2">
        <v>5115000000</v>
      </c>
      <c r="F1104" s="2">
        <v>945000000</v>
      </c>
      <c r="G1104" s="2">
        <f>SUM(E1104-F1104)</f>
        <v>4170000000</v>
      </c>
      <c r="H1104" s="23">
        <f>1-(F1104/E1104)</f>
        <v>0.81524926686217003</v>
      </c>
      <c r="I1104" s="2">
        <v>495000000</v>
      </c>
      <c r="J1104" t="s">
        <v>12</v>
      </c>
      <c r="K1104" s="2">
        <v>1759000000</v>
      </c>
      <c r="L1104" s="2">
        <f>SUM(I1104:K1104)</f>
        <v>2254000000</v>
      </c>
      <c r="M1104" s="2">
        <f>G1104-L1104</f>
        <v>1916000000</v>
      </c>
      <c r="N1104" s="22">
        <f>M1104/E1104</f>
        <v>0.37458455522971651</v>
      </c>
      <c r="O1104" t="s">
        <v>83</v>
      </c>
      <c r="P1104" t="s">
        <v>84</v>
      </c>
    </row>
    <row r="1105" spans="1:16" x14ac:dyDescent="0.2">
      <c r="A1105">
        <v>1134</v>
      </c>
      <c r="B1105" t="s">
        <v>406</v>
      </c>
      <c r="C1105" t="s">
        <v>16</v>
      </c>
      <c r="D1105" s="1">
        <v>42369</v>
      </c>
      <c r="E1105" s="2">
        <v>3183000000</v>
      </c>
      <c r="F1105" s="2">
        <v>979000000</v>
      </c>
      <c r="G1105" s="2">
        <f>SUM(E1105-F1105)</f>
        <v>2204000000</v>
      </c>
      <c r="H1105" s="23">
        <f>1-(F1105/E1105)</f>
        <v>0.69242852654728249</v>
      </c>
      <c r="I1105" s="2">
        <v>745000000</v>
      </c>
      <c r="J1105" t="s">
        <v>12</v>
      </c>
      <c r="K1105" s="2">
        <v>2131000000</v>
      </c>
      <c r="L1105" s="2">
        <f>SUM(I1105:K1105)</f>
        <v>2876000000</v>
      </c>
      <c r="M1105" s="2">
        <f>G1105-L1105</f>
        <v>-672000000</v>
      </c>
      <c r="N1105" s="22">
        <f>M1105/E1105</f>
        <v>-0.21112158341187559</v>
      </c>
      <c r="O1105" t="s">
        <v>83</v>
      </c>
      <c r="P1105" t="s">
        <v>84</v>
      </c>
    </row>
    <row r="1106" spans="1:16" x14ac:dyDescent="0.2">
      <c r="A1106">
        <v>1135</v>
      </c>
      <c r="B1106" t="s">
        <v>406</v>
      </c>
      <c r="C1106" t="s">
        <v>17</v>
      </c>
      <c r="D1106" s="1">
        <v>42735</v>
      </c>
      <c r="E1106" s="2">
        <v>3491000000</v>
      </c>
      <c r="F1106" s="2">
        <v>1083000000</v>
      </c>
      <c r="G1106" s="2">
        <f>SUM(E1106-F1106)</f>
        <v>2408000000</v>
      </c>
      <c r="H1106" s="23">
        <f>1-(F1106/E1106)</f>
        <v>0.68977370380979663</v>
      </c>
      <c r="I1106" s="2">
        <v>233000000</v>
      </c>
      <c r="J1106" t="s">
        <v>12</v>
      </c>
      <c r="K1106" s="2">
        <v>2454000000</v>
      </c>
      <c r="L1106" s="2">
        <f>SUM(I1106:K1106)</f>
        <v>2687000000</v>
      </c>
      <c r="M1106" s="2">
        <f>G1106-L1106</f>
        <v>-279000000</v>
      </c>
      <c r="N1106" s="22">
        <f>M1106/E1106</f>
        <v>-7.9919793755370949E-2</v>
      </c>
      <c r="O1106" t="s">
        <v>83</v>
      </c>
      <c r="P1106" t="s">
        <v>84</v>
      </c>
    </row>
    <row r="1107" spans="1:16" x14ac:dyDescent="0.2">
      <c r="A1107">
        <v>1136</v>
      </c>
      <c r="B1107" t="s">
        <v>407</v>
      </c>
      <c r="C1107" t="s">
        <v>11</v>
      </c>
      <c r="D1107" s="1">
        <v>41274</v>
      </c>
      <c r="E1107" s="2">
        <v>3023000000</v>
      </c>
      <c r="F1107" s="2">
        <v>1446000000</v>
      </c>
      <c r="G1107" s="2">
        <f>SUM(E1107-F1107)</f>
        <v>1577000000</v>
      </c>
      <c r="H1107" s="23">
        <f>1-(F1107/E1107)</f>
        <v>0.52166721799536886</v>
      </c>
      <c r="I1107" s="2">
        <v>832000000</v>
      </c>
      <c r="J1107" t="s">
        <v>12</v>
      </c>
      <c r="K1107" s="2">
        <v>104000000</v>
      </c>
      <c r="L1107" s="2">
        <f>SUM(I1107:K1107)</f>
        <v>936000000</v>
      </c>
      <c r="M1107" s="2">
        <f>G1107-L1107</f>
        <v>641000000</v>
      </c>
      <c r="N1107" s="22">
        <f>M1107/E1107</f>
        <v>0.2120410188554416</v>
      </c>
      <c r="O1107" t="s">
        <v>47</v>
      </c>
      <c r="P1107" t="s">
        <v>379</v>
      </c>
    </row>
    <row r="1108" spans="1:16" x14ac:dyDescent="0.2">
      <c r="A1108">
        <v>1137</v>
      </c>
      <c r="B1108" t="s">
        <v>407</v>
      </c>
      <c r="C1108" t="s">
        <v>15</v>
      </c>
      <c r="D1108" s="1">
        <v>41639</v>
      </c>
      <c r="E1108" s="2">
        <v>3100000000</v>
      </c>
      <c r="F1108" s="2">
        <v>1316000000</v>
      </c>
      <c r="G1108" s="2">
        <f>SUM(E1108-F1108)</f>
        <v>1784000000</v>
      </c>
      <c r="H1108" s="23">
        <f>1-(F1108/E1108)</f>
        <v>0.5754838709677419</v>
      </c>
      <c r="I1108" s="2">
        <v>1054000000</v>
      </c>
      <c r="J1108" t="s">
        <v>12</v>
      </c>
      <c r="K1108" s="2">
        <v>122000000</v>
      </c>
      <c r="L1108" s="2">
        <f>SUM(I1108:K1108)</f>
        <v>1176000000</v>
      </c>
      <c r="M1108" s="2">
        <f>G1108-L1108</f>
        <v>608000000</v>
      </c>
      <c r="N1108" s="22">
        <f>M1108/E1108</f>
        <v>0.19612903225806452</v>
      </c>
      <c r="O1108" t="s">
        <v>47</v>
      </c>
      <c r="P1108" t="s">
        <v>379</v>
      </c>
    </row>
    <row r="1109" spans="1:16" x14ac:dyDescent="0.2">
      <c r="A1109">
        <v>1138</v>
      </c>
      <c r="B1109" t="s">
        <v>407</v>
      </c>
      <c r="C1109" t="s">
        <v>16</v>
      </c>
      <c r="D1109" s="1">
        <v>42004</v>
      </c>
      <c r="E1109" s="2">
        <v>3383000000</v>
      </c>
      <c r="F1109" s="2">
        <v>1433000000</v>
      </c>
      <c r="G1109" s="2">
        <f>SUM(E1109-F1109)</f>
        <v>1950000000</v>
      </c>
      <c r="H1109" s="23">
        <f>1-(F1109/E1109)</f>
        <v>0.57641146911025709</v>
      </c>
      <c r="I1109" s="2">
        <v>1095000000</v>
      </c>
      <c r="J1109" t="s">
        <v>12</v>
      </c>
      <c r="K1109" s="2">
        <v>137000000</v>
      </c>
      <c r="L1109" s="2">
        <f>SUM(I1109:K1109)</f>
        <v>1232000000</v>
      </c>
      <c r="M1109" s="2">
        <f>G1109-L1109</f>
        <v>718000000</v>
      </c>
      <c r="N1109" s="22">
        <f>M1109/E1109</f>
        <v>0.21223765888264853</v>
      </c>
      <c r="O1109" t="s">
        <v>47</v>
      </c>
      <c r="P1109" t="s">
        <v>379</v>
      </c>
    </row>
    <row r="1110" spans="1:16" x14ac:dyDescent="0.2">
      <c r="A1110">
        <v>1139</v>
      </c>
      <c r="B1110" t="s">
        <v>407</v>
      </c>
      <c r="C1110" t="s">
        <v>17</v>
      </c>
      <c r="D1110" s="1">
        <v>42369</v>
      </c>
      <c r="E1110" s="2">
        <v>3292000000</v>
      </c>
      <c r="F1110" s="2">
        <v>1313000000</v>
      </c>
      <c r="G1110" s="2">
        <f>SUM(E1110-F1110)</f>
        <v>1979000000</v>
      </c>
      <c r="H1110" s="23">
        <f>1-(F1110/E1110)</f>
        <v>0.6011543134872418</v>
      </c>
      <c r="I1110" s="2">
        <v>1050000000</v>
      </c>
      <c r="J1110" t="s">
        <v>12</v>
      </c>
      <c r="K1110" s="2">
        <v>138000000</v>
      </c>
      <c r="L1110" s="2">
        <f>SUM(I1110:K1110)</f>
        <v>1188000000</v>
      </c>
      <c r="M1110" s="2">
        <f>G1110-L1110</f>
        <v>791000000</v>
      </c>
      <c r="N1110" s="22">
        <f>M1110/E1110</f>
        <v>0.24027946537059539</v>
      </c>
      <c r="O1110" t="s">
        <v>47</v>
      </c>
      <c r="P1110" t="s">
        <v>379</v>
      </c>
    </row>
    <row r="1111" spans="1:16" x14ac:dyDescent="0.2">
      <c r="A1111">
        <v>1140</v>
      </c>
      <c r="B1111" t="s">
        <v>408</v>
      </c>
      <c r="C1111" t="s">
        <v>11</v>
      </c>
      <c r="D1111" s="1">
        <v>41274</v>
      </c>
      <c r="E1111" s="2">
        <v>14256000000</v>
      </c>
      <c r="F1111" s="2">
        <v>8276000000</v>
      </c>
      <c r="G1111" s="2">
        <f>SUM(E1111-F1111)</f>
        <v>5980000000</v>
      </c>
      <c r="H1111" s="23">
        <f>1-(F1111/E1111)</f>
        <v>0.41947250280583614</v>
      </c>
      <c r="I1111" s="2">
        <v>1186000000</v>
      </c>
      <c r="J1111" t="s">
        <v>12</v>
      </c>
      <c r="K1111" s="2">
        <v>1518000000</v>
      </c>
      <c r="L1111" s="2">
        <f>SUM(I1111:K1111)</f>
        <v>2704000000</v>
      </c>
      <c r="M1111" s="2">
        <f>G1111-L1111</f>
        <v>3276000000</v>
      </c>
      <c r="N1111" s="22">
        <f>M1111/E1111</f>
        <v>0.22979797979797981</v>
      </c>
      <c r="O1111" t="s">
        <v>42</v>
      </c>
      <c r="P1111" t="s">
        <v>43</v>
      </c>
    </row>
    <row r="1112" spans="1:16" x14ac:dyDescent="0.2">
      <c r="A1112">
        <v>1141</v>
      </c>
      <c r="B1112" t="s">
        <v>408</v>
      </c>
      <c r="C1112" t="s">
        <v>15</v>
      </c>
      <c r="D1112" s="1">
        <v>41639</v>
      </c>
      <c r="E1112" s="2">
        <v>15136000000</v>
      </c>
      <c r="F1112" s="2">
        <v>8152000000</v>
      </c>
      <c r="G1112" s="2">
        <f>SUM(E1112-F1112)</f>
        <v>6984000000</v>
      </c>
      <c r="H1112" s="23">
        <f>1-(F1112/E1112)</f>
        <v>0.46141649048625788</v>
      </c>
      <c r="I1112" s="2">
        <v>1280000000</v>
      </c>
      <c r="J1112" t="s">
        <v>12</v>
      </c>
      <c r="K1112" s="2">
        <v>2163000000</v>
      </c>
      <c r="L1112" s="2">
        <f>SUM(I1112:K1112)</f>
        <v>3443000000</v>
      </c>
      <c r="M1112" s="2">
        <f>G1112-L1112</f>
        <v>3541000000</v>
      </c>
      <c r="N1112" s="22">
        <f>M1112/E1112</f>
        <v>0.23394556025369978</v>
      </c>
      <c r="O1112" t="s">
        <v>42</v>
      </c>
      <c r="P1112" t="s">
        <v>43</v>
      </c>
    </row>
    <row r="1113" spans="1:16" x14ac:dyDescent="0.2">
      <c r="A1113">
        <v>1142</v>
      </c>
      <c r="B1113" t="s">
        <v>408</v>
      </c>
      <c r="C1113" t="s">
        <v>16</v>
      </c>
      <c r="D1113" s="1">
        <v>42004</v>
      </c>
      <c r="E1113" s="2">
        <v>17021000000</v>
      </c>
      <c r="F1113" s="2">
        <v>8751000000</v>
      </c>
      <c r="G1113" s="2">
        <f>SUM(E1113-F1113)</f>
        <v>8270000000</v>
      </c>
      <c r="H1113" s="23">
        <f>1-(F1113/E1113)</f>
        <v>0.48587039539392518</v>
      </c>
      <c r="I1113" s="2">
        <v>1324000000</v>
      </c>
      <c r="J1113" t="s">
        <v>12</v>
      </c>
      <c r="K1113" s="2">
        <v>2551000000</v>
      </c>
      <c r="L1113" s="2">
        <f>SUM(I1113:K1113)</f>
        <v>3875000000</v>
      </c>
      <c r="M1113" s="2">
        <f>G1113-L1113</f>
        <v>4395000000</v>
      </c>
      <c r="N1113" s="22">
        <f>M1113/E1113</f>
        <v>0.25821044591974618</v>
      </c>
      <c r="O1113" t="s">
        <v>42</v>
      </c>
      <c r="P1113" t="s">
        <v>43</v>
      </c>
    </row>
    <row r="1114" spans="1:16" x14ac:dyDescent="0.2">
      <c r="A1114">
        <v>1143</v>
      </c>
      <c r="B1114" t="s">
        <v>408</v>
      </c>
      <c r="C1114" t="s">
        <v>17</v>
      </c>
      <c r="D1114" s="1">
        <v>42369</v>
      </c>
      <c r="E1114" s="2">
        <v>17486000000</v>
      </c>
      <c r="F1114" s="2">
        <v>8596000000</v>
      </c>
      <c r="G1114" s="2">
        <f>SUM(E1114-F1114)</f>
        <v>8890000000</v>
      </c>
      <c r="H1114" s="23">
        <f>1-(F1114/E1114)</f>
        <v>0.50840672538030418</v>
      </c>
      <c r="I1114" s="2">
        <v>1399000000</v>
      </c>
      <c r="J1114" t="s">
        <v>12</v>
      </c>
      <c r="K1114" s="2">
        <v>2831000000</v>
      </c>
      <c r="L1114" s="2">
        <f>SUM(I1114:K1114)</f>
        <v>4230000000</v>
      </c>
      <c r="M1114" s="2">
        <f>G1114-L1114</f>
        <v>4660000000</v>
      </c>
      <c r="N1114" s="22">
        <f>M1114/E1114</f>
        <v>0.26649891341644744</v>
      </c>
      <c r="O1114" t="s">
        <v>42</v>
      </c>
      <c r="P1114" t="s">
        <v>43</v>
      </c>
    </row>
    <row r="1115" spans="1:16" x14ac:dyDescent="0.2">
      <c r="A1115">
        <v>1144</v>
      </c>
      <c r="B1115" t="s">
        <v>409</v>
      </c>
      <c r="C1115" t="s">
        <v>11</v>
      </c>
      <c r="D1115" s="1">
        <v>41274</v>
      </c>
      <c r="E1115" s="2">
        <v>9964000000</v>
      </c>
      <c r="F1115" s="2">
        <v>4334000000</v>
      </c>
      <c r="G1115" s="2">
        <f>SUM(E1115-F1115)</f>
        <v>5630000000</v>
      </c>
      <c r="H1115" s="23">
        <f>1-(F1115/E1115)</f>
        <v>0.56503412284223198</v>
      </c>
      <c r="I1115" s="2">
        <v>757000000</v>
      </c>
      <c r="J1115" s="2">
        <v>704000000</v>
      </c>
      <c r="K1115" s="2">
        <v>1032000000</v>
      </c>
      <c r="L1115" s="2">
        <f>SUM(I1115:K1115)</f>
        <v>2493000000</v>
      </c>
      <c r="M1115" s="2">
        <f>G1115-L1115</f>
        <v>3137000000</v>
      </c>
      <c r="N1115" s="22">
        <f>M1115/E1115</f>
        <v>0.31483340024086715</v>
      </c>
      <c r="O1115" t="s">
        <v>59</v>
      </c>
      <c r="P1115" t="s">
        <v>410</v>
      </c>
    </row>
    <row r="1116" spans="1:16" x14ac:dyDescent="0.2">
      <c r="A1116">
        <v>1145</v>
      </c>
      <c r="B1116" t="s">
        <v>409</v>
      </c>
      <c r="C1116" t="s">
        <v>15</v>
      </c>
      <c r="D1116" s="1">
        <v>41639</v>
      </c>
      <c r="E1116" s="2">
        <v>8414000000</v>
      </c>
      <c r="F1116" s="2">
        <v>5299000000</v>
      </c>
      <c r="G1116" s="2">
        <f>SUM(E1116-F1116)</f>
        <v>3115000000</v>
      </c>
      <c r="H1116" s="23">
        <f>1-(F1116/E1116)</f>
        <v>0.37021630615640599</v>
      </c>
      <c r="I1116" s="2">
        <v>584000000</v>
      </c>
      <c r="J1116" s="2">
        <v>469000000</v>
      </c>
      <c r="K1116" s="2">
        <v>1362000000</v>
      </c>
      <c r="L1116" s="2">
        <f>SUM(I1116:K1116)</f>
        <v>2415000000</v>
      </c>
      <c r="M1116" s="2">
        <f>G1116-L1116</f>
        <v>700000000</v>
      </c>
      <c r="N1116" s="22">
        <f>M1116/E1116</f>
        <v>8.3194675540765387E-2</v>
      </c>
      <c r="O1116" t="s">
        <v>59</v>
      </c>
      <c r="P1116" t="s">
        <v>410</v>
      </c>
    </row>
    <row r="1117" spans="1:16" x14ac:dyDescent="0.2">
      <c r="A1117">
        <v>1146</v>
      </c>
      <c r="B1117" t="s">
        <v>409</v>
      </c>
      <c r="C1117" t="s">
        <v>16</v>
      </c>
      <c r="D1117" s="1">
        <v>42004</v>
      </c>
      <c r="E1117" s="2">
        <v>7292000000</v>
      </c>
      <c r="F1117" s="2">
        <v>4457000000</v>
      </c>
      <c r="G1117" s="2">
        <f>SUM(E1117-F1117)</f>
        <v>2835000000</v>
      </c>
      <c r="H1117" s="23">
        <f>1-(F1117/E1117)</f>
        <v>0.38878222709818977</v>
      </c>
      <c r="I1117" s="2">
        <v>545000000</v>
      </c>
      <c r="J1117" s="2">
        <v>325000000</v>
      </c>
      <c r="K1117" s="2">
        <v>1229000000</v>
      </c>
      <c r="L1117" s="2">
        <f>SUM(I1117:K1117)</f>
        <v>2099000000</v>
      </c>
      <c r="M1117" s="2">
        <f>G1117-L1117</f>
        <v>736000000</v>
      </c>
      <c r="N1117" s="22">
        <f>M1117/E1117</f>
        <v>0.10093252879868349</v>
      </c>
      <c r="O1117" t="s">
        <v>59</v>
      </c>
      <c r="P1117" t="s">
        <v>410</v>
      </c>
    </row>
    <row r="1118" spans="1:16" x14ac:dyDescent="0.2">
      <c r="A1118">
        <v>1147</v>
      </c>
      <c r="B1118" t="s">
        <v>409</v>
      </c>
      <c r="C1118" t="s">
        <v>17</v>
      </c>
      <c r="D1118" s="1">
        <v>42369</v>
      </c>
      <c r="E1118" s="2">
        <v>7729000000</v>
      </c>
      <c r="F1118" s="2">
        <v>4312000000</v>
      </c>
      <c r="G1118" s="2">
        <f>SUM(E1118-F1118)</f>
        <v>3417000000</v>
      </c>
      <c r="H1118" s="23">
        <f>1-(F1118/E1118)</f>
        <v>0.44210117738387888</v>
      </c>
      <c r="I1118" s="2">
        <v>670000000</v>
      </c>
      <c r="J1118" s="2">
        <v>289000000</v>
      </c>
      <c r="K1118" s="2">
        <v>1239000000</v>
      </c>
      <c r="L1118" s="2">
        <f>SUM(I1118:K1118)</f>
        <v>2198000000</v>
      </c>
      <c r="M1118" s="2">
        <f>G1118-L1118</f>
        <v>1219000000</v>
      </c>
      <c r="N1118" s="22">
        <f>M1118/E1118</f>
        <v>0.15771768663475222</v>
      </c>
      <c r="O1118" t="s">
        <v>59</v>
      </c>
      <c r="P1118" t="s">
        <v>410</v>
      </c>
    </row>
    <row r="1119" spans="1:16" x14ac:dyDescent="0.2">
      <c r="A1119">
        <v>1148</v>
      </c>
      <c r="B1119" t="s">
        <v>411</v>
      </c>
      <c r="C1119" t="s">
        <v>11</v>
      </c>
      <c r="D1119" s="1">
        <v>41639</v>
      </c>
      <c r="E1119" s="2">
        <v>4374562000</v>
      </c>
      <c r="F1119" s="2">
        <v>3117203000</v>
      </c>
      <c r="G1119" s="2">
        <f>SUM(E1119-F1119)</f>
        <v>1257359000</v>
      </c>
      <c r="H1119" s="23">
        <f>1-(F1119/E1119)</f>
        <v>0.28742511821754957</v>
      </c>
      <c r="I1119" s="2">
        <v>650243000</v>
      </c>
      <c r="J1119" s="2">
        <v>378769000</v>
      </c>
      <c r="K1119" t="s">
        <v>12</v>
      </c>
      <c r="L1119" s="2">
        <f>SUM(I1119:K1119)</f>
        <v>1029012000</v>
      </c>
      <c r="M1119" s="2">
        <f>G1119-L1119</f>
        <v>228347000</v>
      </c>
      <c r="N1119" s="22">
        <f>M1119/E1119</f>
        <v>5.2198825848164911E-2</v>
      </c>
      <c r="O1119" t="s">
        <v>22</v>
      </c>
      <c r="P1119" t="s">
        <v>57</v>
      </c>
    </row>
    <row r="1120" spans="1:16" x14ac:dyDescent="0.2">
      <c r="A1120">
        <v>1149</v>
      </c>
      <c r="B1120" t="s">
        <v>411</v>
      </c>
      <c r="C1120" t="s">
        <v>15</v>
      </c>
      <c r="D1120" s="1">
        <v>42004</v>
      </c>
      <c r="E1120" s="2">
        <v>5504656000</v>
      </c>
      <c r="F1120" s="2">
        <v>3752760000</v>
      </c>
      <c r="G1120" s="2">
        <f>SUM(E1120-F1120)</f>
        <v>1751896000</v>
      </c>
      <c r="H1120" s="23">
        <f>1-(F1120/E1120)</f>
        <v>0.31825712633087333</v>
      </c>
      <c r="I1120" s="2">
        <v>876927000</v>
      </c>
      <c r="J1120" s="2">
        <v>472321000</v>
      </c>
      <c r="K1120" t="s">
        <v>12</v>
      </c>
      <c r="L1120" s="2">
        <f>SUM(I1120:K1120)</f>
        <v>1349248000</v>
      </c>
      <c r="M1120" s="2">
        <f>G1120-L1120</f>
        <v>402648000</v>
      </c>
      <c r="N1120" s="22">
        <f>M1120/E1120</f>
        <v>7.3146805177289914E-2</v>
      </c>
      <c r="O1120" t="s">
        <v>22</v>
      </c>
      <c r="P1120" t="s">
        <v>57</v>
      </c>
    </row>
    <row r="1121" spans="1:16" x14ac:dyDescent="0.2">
      <c r="A1121">
        <v>1150</v>
      </c>
      <c r="B1121" t="s">
        <v>411</v>
      </c>
      <c r="C1121" t="s">
        <v>16</v>
      </c>
      <c r="D1121" s="1">
        <v>42369</v>
      </c>
      <c r="E1121" s="2">
        <v>6779511000</v>
      </c>
      <c r="F1121" s="2">
        <v>4591476000</v>
      </c>
      <c r="G1121" s="2">
        <f>SUM(E1121-F1121)</f>
        <v>2188035000</v>
      </c>
      <c r="H1121" s="23">
        <f>1-(F1121/E1121)</f>
        <v>0.32274230398033132</v>
      </c>
      <c r="I1121" s="2">
        <v>1231421000</v>
      </c>
      <c r="J1121" s="2">
        <v>650788000</v>
      </c>
      <c r="K1121" t="s">
        <v>12</v>
      </c>
      <c r="L1121" s="2">
        <f>SUM(I1121:K1121)</f>
        <v>1882209000</v>
      </c>
      <c r="M1121" s="2">
        <f>G1121-L1121</f>
        <v>305826000</v>
      </c>
      <c r="N1121" s="22">
        <f>M1121/E1121</f>
        <v>4.5110333178897413E-2</v>
      </c>
      <c r="O1121" t="s">
        <v>22</v>
      </c>
      <c r="P1121" t="s">
        <v>57</v>
      </c>
    </row>
    <row r="1122" spans="1:16" x14ac:dyDescent="0.2">
      <c r="A1122">
        <v>1151</v>
      </c>
      <c r="B1122" t="s">
        <v>411</v>
      </c>
      <c r="C1122" t="s">
        <v>17</v>
      </c>
      <c r="D1122" s="1">
        <v>42735</v>
      </c>
      <c r="E1122" s="2">
        <v>8830669000</v>
      </c>
      <c r="F1122" s="2">
        <v>6029901000</v>
      </c>
      <c r="G1122" s="2">
        <f>SUM(E1122-F1122)</f>
        <v>2800768000</v>
      </c>
      <c r="H1122" s="23">
        <f>1-(F1122/E1122)</f>
        <v>0.31716373923651764</v>
      </c>
      <c r="I1122" s="2">
        <v>1568877000</v>
      </c>
      <c r="J1122" s="2">
        <v>852098000</v>
      </c>
      <c r="K1122" t="s">
        <v>12</v>
      </c>
      <c r="L1122" s="2">
        <f>SUM(I1122:K1122)</f>
        <v>2420975000</v>
      </c>
      <c r="M1122" s="2">
        <f>G1122-L1122</f>
        <v>379793000</v>
      </c>
      <c r="N1122" s="22">
        <f>M1122/E1122</f>
        <v>4.3008406271370835E-2</v>
      </c>
      <c r="O1122" t="s">
        <v>22</v>
      </c>
      <c r="P1122" t="s">
        <v>57</v>
      </c>
    </row>
    <row r="1123" spans="1:16" x14ac:dyDescent="0.2">
      <c r="A1123">
        <v>1152</v>
      </c>
      <c r="B1123" t="s">
        <v>412</v>
      </c>
      <c r="C1123" t="s">
        <v>11</v>
      </c>
      <c r="D1123" s="1">
        <v>41274</v>
      </c>
      <c r="E1123" s="2">
        <v>1562000000</v>
      </c>
      <c r="F1123" s="2">
        <v>413000000</v>
      </c>
      <c r="G1123" s="2">
        <f>SUM(E1123-F1123)</f>
        <v>1149000000</v>
      </c>
      <c r="H1123" s="23">
        <f>1-(F1123/E1123)</f>
        <v>0.73559539052496792</v>
      </c>
      <c r="I1123" s="2">
        <v>311000000</v>
      </c>
      <c r="J1123" t="s">
        <v>12</v>
      </c>
      <c r="K1123" s="2">
        <v>704000000</v>
      </c>
      <c r="L1123" s="2">
        <f>SUM(I1123:K1123)</f>
        <v>1015000000</v>
      </c>
      <c r="M1123" s="2">
        <f>G1123-L1123</f>
        <v>134000000</v>
      </c>
      <c r="N1123" s="22">
        <f>M1123/E1123</f>
        <v>8.5787451984635082E-2</v>
      </c>
      <c r="O1123" t="s">
        <v>83</v>
      </c>
      <c r="P1123" t="s">
        <v>84</v>
      </c>
    </row>
    <row r="1124" spans="1:16" x14ac:dyDescent="0.2">
      <c r="A1124">
        <v>1153</v>
      </c>
      <c r="B1124" t="s">
        <v>412</v>
      </c>
      <c r="C1124" t="s">
        <v>15</v>
      </c>
      <c r="D1124" s="1">
        <v>41639</v>
      </c>
      <c r="E1124" s="2">
        <v>1857000000</v>
      </c>
      <c r="F1124" s="2">
        <v>411000000</v>
      </c>
      <c r="G1124" s="2">
        <f>SUM(E1124-F1124)</f>
        <v>1446000000</v>
      </c>
      <c r="H1124" s="23">
        <f>1-(F1124/E1124)</f>
        <v>0.77867528271405495</v>
      </c>
      <c r="I1124" s="2">
        <v>311000000</v>
      </c>
      <c r="J1124" t="s">
        <v>12</v>
      </c>
      <c r="K1124" s="2">
        <v>685000000</v>
      </c>
      <c r="L1124" s="2">
        <f>SUM(I1124:K1124)</f>
        <v>996000000</v>
      </c>
      <c r="M1124" s="2">
        <f>G1124-L1124</f>
        <v>450000000</v>
      </c>
      <c r="N1124" s="22">
        <f>M1124/E1124</f>
        <v>0.24232633279483037</v>
      </c>
      <c r="O1124" t="s">
        <v>83</v>
      </c>
      <c r="P1124" t="s">
        <v>84</v>
      </c>
    </row>
    <row r="1125" spans="1:16" x14ac:dyDescent="0.2">
      <c r="A1125">
        <v>1154</v>
      </c>
      <c r="B1125" t="s">
        <v>412</v>
      </c>
      <c r="C1125" t="s">
        <v>16</v>
      </c>
      <c r="D1125" s="1">
        <v>42004</v>
      </c>
      <c r="E1125" s="2">
        <v>2288000000</v>
      </c>
      <c r="F1125" s="2">
        <v>485000000</v>
      </c>
      <c r="G1125" s="2">
        <f>SUM(E1125-F1125)</f>
        <v>1803000000</v>
      </c>
      <c r="H1125" s="23">
        <f>1-(F1125/E1125)</f>
        <v>0.78802447552447552</v>
      </c>
      <c r="I1125" s="2">
        <v>358000000</v>
      </c>
      <c r="J1125" t="s">
        <v>12</v>
      </c>
      <c r="K1125" s="2">
        <v>870000000</v>
      </c>
      <c r="L1125" s="2">
        <f>SUM(I1125:K1125)</f>
        <v>1228000000</v>
      </c>
      <c r="M1125" s="2">
        <f>G1125-L1125</f>
        <v>575000000</v>
      </c>
      <c r="N1125" s="22">
        <f>M1125/E1125</f>
        <v>0.2513111888111888</v>
      </c>
      <c r="O1125" t="s">
        <v>83</v>
      </c>
      <c r="P1125" t="s">
        <v>84</v>
      </c>
    </row>
    <row r="1126" spans="1:16" x14ac:dyDescent="0.2">
      <c r="A1126">
        <v>1155</v>
      </c>
      <c r="B1126" t="s">
        <v>412</v>
      </c>
      <c r="C1126" t="s">
        <v>17</v>
      </c>
      <c r="D1126" s="1">
        <v>42369</v>
      </c>
      <c r="E1126" s="2">
        <v>1557000000</v>
      </c>
      <c r="F1126" s="2">
        <v>497000000</v>
      </c>
      <c r="G1126" s="2">
        <f>SUM(E1126-F1126)</f>
        <v>1060000000</v>
      </c>
      <c r="H1126" s="23">
        <f>1-(F1126/E1126)</f>
        <v>0.680796403339756</v>
      </c>
      <c r="I1126" s="2">
        <v>5204000000</v>
      </c>
      <c r="J1126" t="s">
        <v>12</v>
      </c>
      <c r="K1126" s="2">
        <v>917000000</v>
      </c>
      <c r="L1126" s="2">
        <f>SUM(I1126:K1126)</f>
        <v>6121000000</v>
      </c>
      <c r="M1126" s="2">
        <f>G1126-L1126</f>
        <v>-5061000000</v>
      </c>
      <c r="N1126" s="22">
        <f>M1126/E1126</f>
        <v>-3.2504816955684008</v>
      </c>
      <c r="O1126" t="s">
        <v>83</v>
      </c>
      <c r="P1126" t="s">
        <v>84</v>
      </c>
    </row>
    <row r="1127" spans="1:16" x14ac:dyDescent="0.2">
      <c r="A1127">
        <v>1156</v>
      </c>
      <c r="B1127" t="s">
        <v>413</v>
      </c>
      <c r="C1127" t="s">
        <v>11</v>
      </c>
      <c r="D1127" s="1">
        <v>41425</v>
      </c>
      <c r="E1127" s="2">
        <v>25313000000</v>
      </c>
      <c r="F1127" s="2">
        <v>14279000000</v>
      </c>
      <c r="G1127" s="2">
        <f>SUM(E1127-F1127)</f>
        <v>11034000000</v>
      </c>
      <c r="H1127" s="23">
        <f>1-(F1127/E1127)</f>
        <v>0.4359025006913444</v>
      </c>
      <c r="I1127" s="2">
        <v>7796000000</v>
      </c>
      <c r="J1127" t="s">
        <v>12</v>
      </c>
      <c r="K1127" t="s">
        <v>12</v>
      </c>
      <c r="L1127" s="2">
        <f>SUM(I1127:K1127)</f>
        <v>7796000000</v>
      </c>
      <c r="M1127" s="2">
        <f>G1127-L1127</f>
        <v>3238000000</v>
      </c>
      <c r="N1127" s="22">
        <f>M1127/E1127</f>
        <v>0.12791846086990874</v>
      </c>
      <c r="O1127" t="s">
        <v>19</v>
      </c>
      <c r="P1127" t="s">
        <v>289</v>
      </c>
    </row>
    <row r="1128" spans="1:16" x14ac:dyDescent="0.2">
      <c r="A1128">
        <v>1157</v>
      </c>
      <c r="B1128" t="s">
        <v>413</v>
      </c>
      <c r="C1128" t="s">
        <v>15</v>
      </c>
      <c r="D1128" s="1">
        <v>41790</v>
      </c>
      <c r="E1128" s="2">
        <v>27799000000</v>
      </c>
      <c r="F1128" s="2">
        <v>15353000000</v>
      </c>
      <c r="G1128" s="2">
        <f>SUM(E1128-F1128)</f>
        <v>12446000000</v>
      </c>
      <c r="H1128" s="23">
        <f>1-(F1128/E1128)</f>
        <v>0.44771394654483976</v>
      </c>
      <c r="I1128" s="2">
        <v>8766000000</v>
      </c>
      <c r="J1128" t="s">
        <v>12</v>
      </c>
      <c r="K1128" t="s">
        <v>12</v>
      </c>
      <c r="L1128" s="2">
        <f>SUM(I1128:K1128)</f>
        <v>8766000000</v>
      </c>
      <c r="M1128" s="2">
        <f>G1128-L1128</f>
        <v>3680000000</v>
      </c>
      <c r="N1128" s="22">
        <f>M1128/E1128</f>
        <v>0.13237886254901254</v>
      </c>
      <c r="O1128" t="s">
        <v>19</v>
      </c>
      <c r="P1128" t="s">
        <v>289</v>
      </c>
    </row>
    <row r="1129" spans="1:16" x14ac:dyDescent="0.2">
      <c r="A1129">
        <v>1158</v>
      </c>
      <c r="B1129" t="s">
        <v>413</v>
      </c>
      <c r="C1129" t="s">
        <v>16</v>
      </c>
      <c r="D1129" s="1">
        <v>42155</v>
      </c>
      <c r="E1129" s="2">
        <v>30601000000</v>
      </c>
      <c r="F1129" s="2">
        <v>16534000000</v>
      </c>
      <c r="G1129" s="2">
        <f>SUM(E1129-F1129)</f>
        <v>14067000000</v>
      </c>
      <c r="H1129" s="23">
        <f>1-(F1129/E1129)</f>
        <v>0.45969085977582436</v>
      </c>
      <c r="I1129" s="2">
        <v>9892000000</v>
      </c>
      <c r="J1129" t="s">
        <v>12</v>
      </c>
      <c r="K1129" t="s">
        <v>12</v>
      </c>
      <c r="L1129" s="2">
        <f>SUM(I1129:K1129)</f>
        <v>9892000000</v>
      </c>
      <c r="M1129" s="2">
        <f>G1129-L1129</f>
        <v>4175000000</v>
      </c>
      <c r="N1129" s="22">
        <f>M1129/E1129</f>
        <v>0.13643344988725858</v>
      </c>
      <c r="O1129" t="s">
        <v>19</v>
      </c>
      <c r="P1129" t="s">
        <v>289</v>
      </c>
    </row>
    <row r="1130" spans="1:16" x14ac:dyDescent="0.2">
      <c r="A1130">
        <v>1159</v>
      </c>
      <c r="B1130" t="s">
        <v>413</v>
      </c>
      <c r="C1130" t="s">
        <v>17</v>
      </c>
      <c r="D1130" s="1">
        <v>42521</v>
      </c>
      <c r="E1130" s="2">
        <v>32376000000</v>
      </c>
      <c r="F1130" s="2">
        <v>17405000000</v>
      </c>
      <c r="G1130" s="2">
        <f>SUM(E1130-F1130)</f>
        <v>14971000000</v>
      </c>
      <c r="H1130" s="23">
        <f>1-(F1130/E1130)</f>
        <v>0.46241042747714356</v>
      </c>
      <c r="I1130" s="2">
        <v>10469000000</v>
      </c>
      <c r="J1130" t="s">
        <v>12</v>
      </c>
      <c r="K1130" t="s">
        <v>12</v>
      </c>
      <c r="L1130" s="2">
        <f>SUM(I1130:K1130)</f>
        <v>10469000000</v>
      </c>
      <c r="M1130" s="2">
        <f>G1130-L1130</f>
        <v>4502000000</v>
      </c>
      <c r="N1130" s="22">
        <f>M1130/E1130</f>
        <v>0.13905361996540647</v>
      </c>
      <c r="O1130" t="s">
        <v>19</v>
      </c>
      <c r="P1130" t="s">
        <v>289</v>
      </c>
    </row>
    <row r="1131" spans="1:16" x14ac:dyDescent="0.2">
      <c r="A1131">
        <v>1160</v>
      </c>
      <c r="B1131" t="s">
        <v>414</v>
      </c>
      <c r="C1131" t="s">
        <v>11</v>
      </c>
      <c r="D1131" s="1">
        <v>41639</v>
      </c>
      <c r="E1131" s="2">
        <v>5703000000</v>
      </c>
      <c r="F1131" s="2">
        <v>2398000000</v>
      </c>
      <c r="G1131" s="2">
        <f>SUM(E1131-F1131)</f>
        <v>3305000000</v>
      </c>
      <c r="H1131" s="23">
        <f>1-(F1131/E1131)</f>
        <v>0.57951955111344899</v>
      </c>
      <c r="I1131" s="2">
        <v>1815000000</v>
      </c>
      <c r="J1131" t="s">
        <v>12</v>
      </c>
      <c r="K1131" s="2">
        <v>510000000</v>
      </c>
      <c r="L1131" s="2">
        <f>SUM(I1131:K1131)</f>
        <v>2325000000</v>
      </c>
      <c r="M1131" s="2">
        <f>G1131-L1131</f>
        <v>980000000</v>
      </c>
      <c r="N1131" s="22">
        <f>M1131/E1131</f>
        <v>0.17183938278099245</v>
      </c>
      <c r="O1131" t="s">
        <v>13</v>
      </c>
      <c r="P1131" t="s">
        <v>211</v>
      </c>
    </row>
    <row r="1132" spans="1:16" x14ac:dyDescent="0.2">
      <c r="A1132">
        <v>1161</v>
      </c>
      <c r="B1132" t="s">
        <v>414</v>
      </c>
      <c r="C1132" t="s">
        <v>15</v>
      </c>
      <c r="D1132" s="1">
        <v>42004</v>
      </c>
      <c r="E1132" s="2">
        <v>6288000000</v>
      </c>
      <c r="F1132" s="2">
        <v>2620000000</v>
      </c>
      <c r="G1132" s="2">
        <f>SUM(E1132-F1132)</f>
        <v>3668000000</v>
      </c>
      <c r="H1132" s="23">
        <f>1-(F1132/E1132)</f>
        <v>0.58333333333333326</v>
      </c>
      <c r="I1132" s="2">
        <v>1917000000</v>
      </c>
      <c r="J1132" t="s">
        <v>12</v>
      </c>
      <c r="K1132" s="2">
        <v>573000000</v>
      </c>
      <c r="L1132" s="2">
        <f>SUM(I1132:K1132)</f>
        <v>2490000000</v>
      </c>
      <c r="M1132" s="2">
        <f>G1132-L1132</f>
        <v>1178000000</v>
      </c>
      <c r="N1132" s="22">
        <f>M1132/E1132</f>
        <v>0.18734096692111959</v>
      </c>
      <c r="O1132" t="s">
        <v>13</v>
      </c>
      <c r="P1132" t="s">
        <v>211</v>
      </c>
    </row>
    <row r="1133" spans="1:16" x14ac:dyDescent="0.2">
      <c r="A1133">
        <v>1162</v>
      </c>
      <c r="B1133" t="s">
        <v>414</v>
      </c>
      <c r="C1133" t="s">
        <v>16</v>
      </c>
      <c r="D1133" s="1">
        <v>42369</v>
      </c>
      <c r="E1133" s="2">
        <v>6172000000</v>
      </c>
      <c r="F1133" s="2">
        <v>2539000000</v>
      </c>
      <c r="G1133" s="2">
        <f>SUM(E1133-F1133)</f>
        <v>3633000000</v>
      </c>
      <c r="H1133" s="23">
        <f>1-(F1133/E1133)</f>
        <v>0.58862605314322747</v>
      </c>
      <c r="I1133" s="2">
        <v>1915000000</v>
      </c>
      <c r="J1133" t="s">
        <v>12</v>
      </c>
      <c r="K1133" s="2">
        <v>574000000</v>
      </c>
      <c r="L1133" s="2">
        <f>SUM(I1133:K1133)</f>
        <v>2489000000</v>
      </c>
      <c r="M1133" s="2">
        <f>G1133-L1133</f>
        <v>1144000000</v>
      </c>
      <c r="N1133" s="22">
        <f>M1133/E1133</f>
        <v>0.18535320803629293</v>
      </c>
      <c r="O1133" t="s">
        <v>13</v>
      </c>
      <c r="P1133" t="s">
        <v>211</v>
      </c>
    </row>
    <row r="1134" spans="1:16" x14ac:dyDescent="0.2">
      <c r="A1134">
        <v>1163</v>
      </c>
      <c r="B1134" t="s">
        <v>414</v>
      </c>
      <c r="C1134" t="s">
        <v>17</v>
      </c>
      <c r="D1134" s="1">
        <v>42735</v>
      </c>
      <c r="E1134" s="2">
        <v>6309000000</v>
      </c>
      <c r="F1134" s="2">
        <v>2607000000</v>
      </c>
      <c r="G1134" s="2">
        <f>SUM(E1134-F1134)</f>
        <v>3702000000</v>
      </c>
      <c r="H1134" s="23">
        <f>1-(F1134/E1134)</f>
        <v>0.58678078934854971</v>
      </c>
      <c r="I1134" s="2">
        <v>1851000000</v>
      </c>
      <c r="J1134" t="s">
        <v>12</v>
      </c>
      <c r="K1134" s="2">
        <v>603000000</v>
      </c>
      <c r="L1134" s="2">
        <f>SUM(I1134:K1134)</f>
        <v>2454000000</v>
      </c>
      <c r="M1134" s="2">
        <f>G1134-L1134</f>
        <v>1248000000</v>
      </c>
      <c r="N1134" s="22">
        <f>M1134/E1134</f>
        <v>0.19781264859724204</v>
      </c>
      <c r="O1134" t="s">
        <v>13</v>
      </c>
      <c r="P1134" t="s">
        <v>211</v>
      </c>
    </row>
    <row r="1135" spans="1:16" x14ac:dyDescent="0.2">
      <c r="A1135">
        <v>1164</v>
      </c>
      <c r="B1135" t="s">
        <v>415</v>
      </c>
      <c r="C1135" t="s">
        <v>11</v>
      </c>
      <c r="D1135" s="1">
        <v>41274</v>
      </c>
      <c r="E1135" s="2">
        <v>17194000000</v>
      </c>
      <c r="F1135" s="2">
        <v>12151000000</v>
      </c>
      <c r="G1135" s="2">
        <f>SUM(E1135-F1135)</f>
        <v>5043000000</v>
      </c>
      <c r="H1135" s="23">
        <f>1-(F1135/E1135)</f>
        <v>0.29329998836803539</v>
      </c>
      <c r="I1135" s="2">
        <v>1654000000</v>
      </c>
      <c r="J1135" t="s">
        <v>12</v>
      </c>
      <c r="K1135" t="s">
        <v>12</v>
      </c>
      <c r="L1135" s="2">
        <f>SUM(I1135:K1135)</f>
        <v>1654000000</v>
      </c>
      <c r="M1135" s="2">
        <f>G1135-L1135</f>
        <v>3389000000</v>
      </c>
      <c r="N1135" s="22">
        <f>M1135/E1135</f>
        <v>0.19710364080493195</v>
      </c>
      <c r="O1135" t="s">
        <v>83</v>
      </c>
      <c r="P1135" t="s">
        <v>114</v>
      </c>
    </row>
    <row r="1136" spans="1:16" x14ac:dyDescent="0.2">
      <c r="A1136">
        <v>1165</v>
      </c>
      <c r="B1136" t="s">
        <v>415</v>
      </c>
      <c r="C1136" t="s">
        <v>15</v>
      </c>
      <c r="D1136" s="1">
        <v>41639</v>
      </c>
      <c r="E1136" s="2">
        <v>19221000000</v>
      </c>
      <c r="F1136" s="2">
        <v>14117000000</v>
      </c>
      <c r="G1136" s="2">
        <f>SUM(E1136-F1136)</f>
        <v>5104000000</v>
      </c>
      <c r="H1136" s="23">
        <f>1-(F1136/E1136)</f>
        <v>0.26554289579106183</v>
      </c>
      <c r="I1136" s="2">
        <v>1905000000</v>
      </c>
      <c r="J1136" t="s">
        <v>12</v>
      </c>
      <c r="K1136" t="s">
        <v>12</v>
      </c>
      <c r="L1136" s="2">
        <f>SUM(I1136:K1136)</f>
        <v>1905000000</v>
      </c>
      <c r="M1136" s="2">
        <f>G1136-L1136</f>
        <v>3199000000</v>
      </c>
      <c r="N1136" s="22">
        <f>M1136/E1136</f>
        <v>0.16643254773424901</v>
      </c>
      <c r="O1136" t="s">
        <v>83</v>
      </c>
      <c r="P1136" t="s">
        <v>114</v>
      </c>
    </row>
    <row r="1137" spans="1:16" x14ac:dyDescent="0.2">
      <c r="A1137">
        <v>1166</v>
      </c>
      <c r="B1137" t="s">
        <v>415</v>
      </c>
      <c r="C1137" t="s">
        <v>16</v>
      </c>
      <c r="D1137" s="1">
        <v>42004</v>
      </c>
      <c r="E1137" s="2">
        <v>21440000000</v>
      </c>
      <c r="F1137" s="2">
        <v>15631000000</v>
      </c>
      <c r="G1137" s="2">
        <f>SUM(E1137-F1137)</f>
        <v>5809000000</v>
      </c>
      <c r="H1137" s="23">
        <f>1-(F1137/E1137)</f>
        <v>0.27094216417910444</v>
      </c>
      <c r="I1137" s="2">
        <v>2092000000</v>
      </c>
      <c r="J1137" t="s">
        <v>12</v>
      </c>
      <c r="K1137" t="s">
        <v>12</v>
      </c>
      <c r="L1137" s="2">
        <f>SUM(I1137:K1137)</f>
        <v>2092000000</v>
      </c>
      <c r="M1137" s="2">
        <f>G1137-L1137</f>
        <v>3717000000</v>
      </c>
      <c r="N1137" s="22">
        <f>M1137/E1137</f>
        <v>0.17336753731343282</v>
      </c>
      <c r="O1137" t="s">
        <v>83</v>
      </c>
      <c r="P1137" t="s">
        <v>114</v>
      </c>
    </row>
    <row r="1138" spans="1:16" x14ac:dyDescent="0.2">
      <c r="A1138">
        <v>1167</v>
      </c>
      <c r="B1138" t="s">
        <v>415</v>
      </c>
      <c r="C1138" t="s">
        <v>17</v>
      </c>
      <c r="D1138" s="1">
        <v>42369</v>
      </c>
      <c r="E1138" s="2">
        <v>14757000000</v>
      </c>
      <c r="F1138" s="2">
        <v>11694000000</v>
      </c>
      <c r="G1138" s="2">
        <f>SUM(E1138-F1138)</f>
        <v>3063000000</v>
      </c>
      <c r="H1138" s="23">
        <f>1-(F1138/E1138)</f>
        <v>0.20756251270583448</v>
      </c>
      <c r="I1138" s="2">
        <v>1764000000</v>
      </c>
      <c r="J1138" t="s">
        <v>12</v>
      </c>
      <c r="K1138" t="s">
        <v>12</v>
      </c>
      <c r="L1138" s="2">
        <f>SUM(I1138:K1138)</f>
        <v>1764000000</v>
      </c>
      <c r="M1138" s="2">
        <f>G1138-L1138</f>
        <v>1299000000</v>
      </c>
      <c r="N1138" s="22">
        <f>M1138/E1138</f>
        <v>8.8026021549095348E-2</v>
      </c>
      <c r="O1138" t="s">
        <v>83</v>
      </c>
      <c r="P1138" t="s">
        <v>114</v>
      </c>
    </row>
    <row r="1139" spans="1:16" x14ac:dyDescent="0.2">
      <c r="A1139">
        <v>1168</v>
      </c>
      <c r="B1139" t="s">
        <v>416</v>
      </c>
      <c r="C1139" t="s">
        <v>11</v>
      </c>
      <c r="D1139" s="1">
        <v>41639</v>
      </c>
      <c r="E1139" s="2">
        <v>11245000000</v>
      </c>
      <c r="F1139" s="2">
        <v>4070000000</v>
      </c>
      <c r="G1139" s="2">
        <f>SUM(E1139-F1139)</f>
        <v>7175000000</v>
      </c>
      <c r="H1139" s="23">
        <f>1-(F1139/E1139)</f>
        <v>0.63806136060471319</v>
      </c>
      <c r="I1139" s="2">
        <v>3002000000</v>
      </c>
      <c r="J1139" t="s">
        <v>12</v>
      </c>
      <c r="K1139" s="2">
        <v>916000000</v>
      </c>
      <c r="L1139" s="2">
        <f>SUM(I1139:K1139)</f>
        <v>3918000000</v>
      </c>
      <c r="M1139" s="2">
        <f>G1139-L1139</f>
        <v>3257000000</v>
      </c>
      <c r="N1139" s="22">
        <f>M1139/E1139</f>
        <v>0.28963983992885728</v>
      </c>
      <c r="O1139" t="s">
        <v>13</v>
      </c>
      <c r="P1139" t="s">
        <v>178</v>
      </c>
    </row>
    <row r="1140" spans="1:16" x14ac:dyDescent="0.2">
      <c r="A1140">
        <v>1169</v>
      </c>
      <c r="B1140" t="s">
        <v>416</v>
      </c>
      <c r="C1140" t="s">
        <v>15</v>
      </c>
      <c r="D1140" s="1">
        <v>42004</v>
      </c>
      <c r="E1140" s="2">
        <v>11624000000</v>
      </c>
      <c r="F1140" s="2">
        <v>4201000000</v>
      </c>
      <c r="G1140" s="2">
        <f>SUM(E1140-F1140)</f>
        <v>7423000000</v>
      </c>
      <c r="H1140" s="23">
        <f>1-(F1140/E1140)</f>
        <v>0.63859256710254653</v>
      </c>
      <c r="I1140" s="2">
        <v>2897000000</v>
      </c>
      <c r="J1140" t="s">
        <v>12</v>
      </c>
      <c r="K1140" s="2">
        <v>951000000</v>
      </c>
      <c r="L1140" s="2">
        <f>SUM(I1140:K1140)</f>
        <v>3848000000</v>
      </c>
      <c r="M1140" s="2">
        <f>G1140-L1140</f>
        <v>3575000000</v>
      </c>
      <c r="N1140" s="22">
        <f>M1140/E1140</f>
        <v>0.30755333792154166</v>
      </c>
      <c r="O1140" t="s">
        <v>13</v>
      </c>
      <c r="P1140" t="s">
        <v>178</v>
      </c>
    </row>
    <row r="1141" spans="1:16" x14ac:dyDescent="0.2">
      <c r="A1141">
        <v>1170</v>
      </c>
      <c r="B1141" t="s">
        <v>416</v>
      </c>
      <c r="C1141" t="s">
        <v>16</v>
      </c>
      <c r="D1141" s="1">
        <v>42369</v>
      </c>
      <c r="E1141" s="2">
        <v>10511000000</v>
      </c>
      <c r="F1141" s="2">
        <v>3662000000</v>
      </c>
      <c r="G1141" s="2">
        <f>SUM(E1141-F1141)</f>
        <v>6849000000</v>
      </c>
      <c r="H1141" s="23">
        <f>1-(F1141/E1141)</f>
        <v>0.65160308248501564</v>
      </c>
      <c r="I1141" s="2">
        <v>2911000000</v>
      </c>
      <c r="J1141" t="s">
        <v>12</v>
      </c>
      <c r="K1141" s="2">
        <v>1054000000</v>
      </c>
      <c r="L1141" s="2">
        <f>SUM(I1141:K1141)</f>
        <v>3965000000</v>
      </c>
      <c r="M1141" s="2">
        <f>G1141-L1141</f>
        <v>2884000000</v>
      </c>
      <c r="N1141" s="22">
        <f>M1141/E1141</f>
        <v>0.27437922176767199</v>
      </c>
      <c r="O1141" t="s">
        <v>13</v>
      </c>
      <c r="P1141" t="s">
        <v>178</v>
      </c>
    </row>
    <row r="1142" spans="1:16" x14ac:dyDescent="0.2">
      <c r="A1142">
        <v>1171</v>
      </c>
      <c r="B1142" t="s">
        <v>416</v>
      </c>
      <c r="C1142" t="s">
        <v>17</v>
      </c>
      <c r="D1142" s="1">
        <v>42735</v>
      </c>
      <c r="E1142" s="2">
        <v>9888000000</v>
      </c>
      <c r="F1142" s="2">
        <v>3045000000</v>
      </c>
      <c r="G1142" s="2">
        <f>SUM(E1142-F1142)</f>
        <v>6843000000</v>
      </c>
      <c r="H1142" s="23">
        <f>1-(F1142/E1142)</f>
        <v>0.69205097087378642</v>
      </c>
      <c r="I1142" s="2">
        <v>2743000000</v>
      </c>
      <c r="J1142" t="s">
        <v>12</v>
      </c>
      <c r="K1142" s="2">
        <v>1026000000</v>
      </c>
      <c r="L1142" s="2">
        <f>SUM(I1142:K1142)</f>
        <v>3769000000</v>
      </c>
      <c r="M1142" s="2">
        <f>G1142-L1142</f>
        <v>3074000000</v>
      </c>
      <c r="N1142" s="22">
        <f>M1142/E1142</f>
        <v>0.31088187702265374</v>
      </c>
      <c r="O1142" t="s">
        <v>13</v>
      </c>
      <c r="P1142" t="s">
        <v>178</v>
      </c>
    </row>
    <row r="1143" spans="1:16" x14ac:dyDescent="0.2">
      <c r="A1143">
        <v>1172</v>
      </c>
      <c r="B1143" t="s">
        <v>417</v>
      </c>
      <c r="C1143" t="s">
        <v>11</v>
      </c>
      <c r="D1143" s="1">
        <v>41390</v>
      </c>
      <c r="E1143" s="2">
        <v>6332400000</v>
      </c>
      <c r="F1143" s="2">
        <v>2571300000</v>
      </c>
      <c r="G1143" s="2">
        <f>SUM(E1143-F1143)</f>
        <v>3761100000</v>
      </c>
      <c r="H1143" s="23">
        <f>1-(F1143/E1143)</f>
        <v>0.59394542353610014</v>
      </c>
      <c r="I1143" s="2">
        <v>2247400000</v>
      </c>
      <c r="J1143" s="2">
        <v>904200000</v>
      </c>
      <c r="K1143" t="s">
        <v>12</v>
      </c>
      <c r="L1143" s="2">
        <f>SUM(I1143:K1143)</f>
        <v>3151600000</v>
      </c>
      <c r="M1143" s="2">
        <f>G1143-L1143</f>
        <v>609500000</v>
      </c>
      <c r="N1143" s="22">
        <f>M1143/E1143</f>
        <v>9.6251026467058298E-2</v>
      </c>
      <c r="O1143" t="s">
        <v>22</v>
      </c>
      <c r="P1143" t="s">
        <v>57</v>
      </c>
    </row>
    <row r="1144" spans="1:16" x14ac:dyDescent="0.2">
      <c r="A1144">
        <v>1173</v>
      </c>
      <c r="B1144" t="s">
        <v>417</v>
      </c>
      <c r="C1144" t="s">
        <v>15</v>
      </c>
      <c r="D1144" s="1">
        <v>41754</v>
      </c>
      <c r="E1144" s="2">
        <v>6325000000</v>
      </c>
      <c r="F1144" s="2">
        <v>2406000000</v>
      </c>
      <c r="G1144" s="2">
        <f>SUM(E1144-F1144)</f>
        <v>3919000000</v>
      </c>
      <c r="H1144" s="23">
        <f>1-(F1144/E1144)</f>
        <v>0.61960474308300395</v>
      </c>
      <c r="I1144" s="2">
        <v>2179000000</v>
      </c>
      <c r="J1144" s="2">
        <v>918000000</v>
      </c>
      <c r="K1144" t="s">
        <v>12</v>
      </c>
      <c r="L1144" s="2">
        <f>SUM(I1144:K1144)</f>
        <v>3097000000</v>
      </c>
      <c r="M1144" s="2">
        <f>G1144-L1144</f>
        <v>822000000</v>
      </c>
      <c r="N1144" s="22">
        <f>M1144/E1144</f>
        <v>0.12996047430830041</v>
      </c>
      <c r="O1144" t="s">
        <v>22</v>
      </c>
      <c r="P1144" t="s">
        <v>57</v>
      </c>
    </row>
    <row r="1145" spans="1:16" x14ac:dyDescent="0.2">
      <c r="A1145">
        <v>1174</v>
      </c>
      <c r="B1145" t="s">
        <v>417</v>
      </c>
      <c r="C1145" t="s">
        <v>16</v>
      </c>
      <c r="D1145" s="1">
        <v>42118</v>
      </c>
      <c r="E1145" s="2">
        <v>6123000000</v>
      </c>
      <c r="F1145" s="2">
        <v>2290000000</v>
      </c>
      <c r="G1145" s="2">
        <f>SUM(E1145-F1145)</f>
        <v>3833000000</v>
      </c>
      <c r="H1145" s="23">
        <f>1-(F1145/E1145)</f>
        <v>0.62600032663726934</v>
      </c>
      <c r="I1145" s="2">
        <v>2197000000</v>
      </c>
      <c r="J1145" s="2">
        <v>920000000</v>
      </c>
      <c r="K1145" t="s">
        <v>12</v>
      </c>
      <c r="L1145" s="2">
        <f>SUM(I1145:K1145)</f>
        <v>3117000000</v>
      </c>
      <c r="M1145" s="2">
        <f>G1145-L1145</f>
        <v>716000000</v>
      </c>
      <c r="N1145" s="22">
        <f>M1145/E1145</f>
        <v>0.11693614241384942</v>
      </c>
      <c r="O1145" t="s">
        <v>22</v>
      </c>
      <c r="P1145" t="s">
        <v>57</v>
      </c>
    </row>
    <row r="1146" spans="1:16" x14ac:dyDescent="0.2">
      <c r="A1146">
        <v>1175</v>
      </c>
      <c r="B1146" t="s">
        <v>417</v>
      </c>
      <c r="C1146" t="s">
        <v>17</v>
      </c>
      <c r="D1146" s="1">
        <v>42489</v>
      </c>
      <c r="E1146" s="2">
        <v>5546000000</v>
      </c>
      <c r="F1146" s="2">
        <v>2173000000</v>
      </c>
      <c r="G1146" s="2">
        <f>SUM(E1146-F1146)</f>
        <v>3373000000</v>
      </c>
      <c r="H1146" s="23">
        <f>1-(F1146/E1146)</f>
        <v>0.60818608005769925</v>
      </c>
      <c r="I1146" s="2">
        <v>2099000000</v>
      </c>
      <c r="J1146" s="2">
        <v>861000000</v>
      </c>
      <c r="K1146" t="s">
        <v>12</v>
      </c>
      <c r="L1146" s="2">
        <f>SUM(I1146:K1146)</f>
        <v>2960000000</v>
      </c>
      <c r="M1146" s="2">
        <f>G1146-L1146</f>
        <v>413000000</v>
      </c>
      <c r="N1146" s="22">
        <f>M1146/E1146</f>
        <v>7.4468085106382975E-2</v>
      </c>
      <c r="O1146" t="s">
        <v>22</v>
      </c>
      <c r="P1146" t="s">
        <v>57</v>
      </c>
    </row>
    <row r="1147" spans="1:16" x14ac:dyDescent="0.2">
      <c r="A1147">
        <v>1180</v>
      </c>
      <c r="B1147" t="s">
        <v>418</v>
      </c>
      <c r="C1147" t="s">
        <v>11</v>
      </c>
      <c r="D1147" s="1">
        <v>41274</v>
      </c>
      <c r="E1147" s="2">
        <v>19429273000</v>
      </c>
      <c r="F1147" s="2">
        <v>17915735000</v>
      </c>
      <c r="G1147" s="2">
        <f>SUM(E1147-F1147)</f>
        <v>1513538000</v>
      </c>
      <c r="H1147" s="23">
        <f>1-(F1147/E1147)</f>
        <v>7.7899878188957494E-2</v>
      </c>
      <c r="I1147" s="2">
        <v>454900000</v>
      </c>
      <c r="J1147" t="s">
        <v>12</v>
      </c>
      <c r="K1147" t="s">
        <v>12</v>
      </c>
      <c r="L1147" s="2">
        <f>SUM(I1147:K1147)</f>
        <v>454900000</v>
      </c>
      <c r="M1147" s="2">
        <f>G1147-L1147</f>
        <v>1058638000</v>
      </c>
      <c r="N1147" s="22">
        <f>M1147/E1147</f>
        <v>5.448675305555694E-2</v>
      </c>
      <c r="O1147" t="s">
        <v>59</v>
      </c>
      <c r="P1147" t="s">
        <v>419</v>
      </c>
    </row>
    <row r="1148" spans="1:16" x14ac:dyDescent="0.2">
      <c r="A1148">
        <v>1181</v>
      </c>
      <c r="B1148" t="s">
        <v>418</v>
      </c>
      <c r="C1148" t="s">
        <v>15</v>
      </c>
      <c r="D1148" s="1">
        <v>41639</v>
      </c>
      <c r="E1148" s="2">
        <v>19052046000</v>
      </c>
      <c r="F1148" s="2">
        <v>17641421000</v>
      </c>
      <c r="G1148" s="2">
        <f>SUM(E1148-F1148)</f>
        <v>1410625000</v>
      </c>
      <c r="H1148" s="23">
        <f>1-(F1148/E1148)</f>
        <v>7.4040604352939354E-2</v>
      </c>
      <c r="I1148" s="2">
        <v>467904000</v>
      </c>
      <c r="J1148" t="s">
        <v>12</v>
      </c>
      <c r="K1148" t="s">
        <v>12</v>
      </c>
      <c r="L1148" s="2">
        <f>SUM(I1148:K1148)</f>
        <v>467904000</v>
      </c>
      <c r="M1148" s="2">
        <f>G1148-L1148</f>
        <v>942721000</v>
      </c>
      <c r="N1148" s="22">
        <f>M1148/E1148</f>
        <v>4.9481352291507172E-2</v>
      </c>
      <c r="O1148" t="s">
        <v>59</v>
      </c>
      <c r="P1148" t="s">
        <v>419</v>
      </c>
    </row>
    <row r="1149" spans="1:16" x14ac:dyDescent="0.2">
      <c r="A1149">
        <v>1182</v>
      </c>
      <c r="B1149" t="s">
        <v>418</v>
      </c>
      <c r="C1149" t="s">
        <v>16</v>
      </c>
      <c r="D1149" s="1">
        <v>42004</v>
      </c>
      <c r="E1149" s="2">
        <v>21105141000</v>
      </c>
      <c r="F1149" s="2">
        <v>19198615000</v>
      </c>
      <c r="G1149" s="2">
        <f>SUM(E1149-F1149)</f>
        <v>1906526000</v>
      </c>
      <c r="H1149" s="23">
        <f>1-(F1149/E1149)</f>
        <v>9.03346724857228E-2</v>
      </c>
      <c r="I1149" s="2">
        <v>520805000</v>
      </c>
      <c r="J1149" t="s">
        <v>12</v>
      </c>
      <c r="K1149" t="s">
        <v>12</v>
      </c>
      <c r="L1149" s="2">
        <f>SUM(I1149:K1149)</f>
        <v>520805000</v>
      </c>
      <c r="M1149" s="2">
        <f>G1149-L1149</f>
        <v>1385721000</v>
      </c>
      <c r="N1149" s="22">
        <f>M1149/E1149</f>
        <v>6.5657983521645272E-2</v>
      </c>
      <c r="O1149" t="s">
        <v>59</v>
      </c>
      <c r="P1149" t="s">
        <v>419</v>
      </c>
    </row>
    <row r="1150" spans="1:16" x14ac:dyDescent="0.2">
      <c r="A1150">
        <v>1183</v>
      </c>
      <c r="B1150" t="s">
        <v>418</v>
      </c>
      <c r="C1150" t="s">
        <v>17</v>
      </c>
      <c r="D1150" s="1">
        <v>42369</v>
      </c>
      <c r="E1150" s="2">
        <v>16439276000</v>
      </c>
      <c r="F1150" s="2">
        <v>14858014000</v>
      </c>
      <c r="G1150" s="2">
        <f>SUM(E1150-F1150)</f>
        <v>1581262000</v>
      </c>
      <c r="H1150" s="23">
        <f>1-(F1150/E1150)</f>
        <v>9.6188055970348074E-2</v>
      </c>
      <c r="I1150" s="2">
        <v>458989000</v>
      </c>
      <c r="J1150" t="s">
        <v>12</v>
      </c>
      <c r="K1150" t="s">
        <v>12</v>
      </c>
      <c r="L1150" s="2">
        <f>SUM(I1150:K1150)</f>
        <v>458989000</v>
      </c>
      <c r="M1150" s="2">
        <f>G1150-L1150</f>
        <v>1122273000</v>
      </c>
      <c r="N1150" s="22">
        <f>M1150/E1150</f>
        <v>6.8267787462172907E-2</v>
      </c>
      <c r="O1150" t="s">
        <v>59</v>
      </c>
      <c r="P1150" t="s">
        <v>419</v>
      </c>
    </row>
    <row r="1151" spans="1:16" x14ac:dyDescent="0.2">
      <c r="A1151">
        <v>1184</v>
      </c>
      <c r="B1151" t="s">
        <v>420</v>
      </c>
      <c r="C1151" t="s">
        <v>11</v>
      </c>
      <c r="D1151" s="1">
        <v>41301</v>
      </c>
      <c r="E1151" s="2">
        <v>4280159000</v>
      </c>
      <c r="F1151" s="2">
        <v>2053816000</v>
      </c>
      <c r="G1151" s="2">
        <f>SUM(E1151-F1151)</f>
        <v>2226343000</v>
      </c>
      <c r="H1151" s="23">
        <f>1-(F1151/E1151)</f>
        <v>0.52015427464260089</v>
      </c>
      <c r="I1151" s="2">
        <v>430822000</v>
      </c>
      <c r="J1151" s="2">
        <v>1147282000</v>
      </c>
      <c r="K1151" t="s">
        <v>12</v>
      </c>
      <c r="L1151" s="2">
        <f>SUM(I1151:K1151)</f>
        <v>1578104000</v>
      </c>
      <c r="M1151" s="2">
        <f>G1151-L1151</f>
        <v>648239000</v>
      </c>
      <c r="N1151" s="22">
        <f>M1151/E1151</f>
        <v>0.15145208390622872</v>
      </c>
      <c r="O1151" t="s">
        <v>22</v>
      </c>
      <c r="P1151" t="s">
        <v>34</v>
      </c>
    </row>
    <row r="1152" spans="1:16" x14ac:dyDescent="0.2">
      <c r="A1152">
        <v>1185</v>
      </c>
      <c r="B1152" t="s">
        <v>420</v>
      </c>
      <c r="C1152" t="s">
        <v>15</v>
      </c>
      <c r="D1152" s="1">
        <v>41665</v>
      </c>
      <c r="E1152" s="2">
        <v>4130000000</v>
      </c>
      <c r="F1152" s="2">
        <v>1862000000</v>
      </c>
      <c r="G1152" s="2">
        <f>SUM(E1152-F1152)</f>
        <v>2268000000</v>
      </c>
      <c r="H1152" s="23">
        <f>1-(F1152/E1152)</f>
        <v>0.54915254237288136</v>
      </c>
      <c r="I1152" s="2">
        <v>436000000</v>
      </c>
      <c r="J1152" s="2">
        <v>1336000000</v>
      </c>
      <c r="K1152" t="s">
        <v>12</v>
      </c>
      <c r="L1152" s="2">
        <f>SUM(I1152:K1152)</f>
        <v>1772000000</v>
      </c>
      <c r="M1152" s="2">
        <f>G1152-L1152</f>
        <v>496000000</v>
      </c>
      <c r="N1152" s="22">
        <f>M1152/E1152</f>
        <v>0.12009685230024213</v>
      </c>
      <c r="O1152" t="s">
        <v>22</v>
      </c>
      <c r="P1152" t="s">
        <v>34</v>
      </c>
    </row>
    <row r="1153" spans="1:16" x14ac:dyDescent="0.2">
      <c r="A1153">
        <v>1186</v>
      </c>
      <c r="B1153" t="s">
        <v>420</v>
      </c>
      <c r="C1153" t="s">
        <v>16</v>
      </c>
      <c r="D1153" s="1">
        <v>42029</v>
      </c>
      <c r="E1153" s="2">
        <v>4682000000</v>
      </c>
      <c r="F1153" s="2">
        <v>2083000000</v>
      </c>
      <c r="G1153" s="2">
        <f>SUM(E1153-F1153)</f>
        <v>2599000000</v>
      </c>
      <c r="H1153" s="23">
        <f>1-(F1153/E1153)</f>
        <v>0.55510465612985904</v>
      </c>
      <c r="I1153" s="2">
        <v>480000000</v>
      </c>
      <c r="J1153" s="2">
        <v>1360000000</v>
      </c>
      <c r="K1153" t="s">
        <v>12</v>
      </c>
      <c r="L1153" s="2">
        <f>SUM(I1153:K1153)</f>
        <v>1840000000</v>
      </c>
      <c r="M1153" s="2">
        <f>G1153-L1153</f>
        <v>759000000</v>
      </c>
      <c r="N1153" s="22">
        <f>M1153/E1153</f>
        <v>0.16211020931225972</v>
      </c>
      <c r="O1153" t="s">
        <v>22</v>
      </c>
      <c r="P1153" t="s">
        <v>34</v>
      </c>
    </row>
    <row r="1154" spans="1:16" x14ac:dyDescent="0.2">
      <c r="A1154">
        <v>1187</v>
      </c>
      <c r="B1154" t="s">
        <v>420</v>
      </c>
      <c r="C1154" t="s">
        <v>17</v>
      </c>
      <c r="D1154" s="1">
        <v>42400</v>
      </c>
      <c r="E1154" s="2">
        <v>5010000000</v>
      </c>
      <c r="F1154" s="2">
        <v>2199000000</v>
      </c>
      <c r="G1154" s="2">
        <f>SUM(E1154-F1154)</f>
        <v>2811000000</v>
      </c>
      <c r="H1154" s="23">
        <f>1-(F1154/E1154)</f>
        <v>0.56107784431137731</v>
      </c>
      <c r="I1154" s="2">
        <v>602000000</v>
      </c>
      <c r="J1154" s="2">
        <v>1331000000</v>
      </c>
      <c r="K1154" t="s">
        <v>12</v>
      </c>
      <c r="L1154" s="2">
        <f>SUM(I1154:K1154)</f>
        <v>1933000000</v>
      </c>
      <c r="M1154" s="2">
        <f>G1154-L1154</f>
        <v>878000000</v>
      </c>
      <c r="N1154" s="22">
        <f>M1154/E1154</f>
        <v>0.17524950099800399</v>
      </c>
      <c r="O1154" t="s">
        <v>22</v>
      </c>
      <c r="P1154" t="s">
        <v>34</v>
      </c>
    </row>
    <row r="1155" spans="1:16" x14ac:dyDescent="0.2">
      <c r="A1155">
        <v>1188</v>
      </c>
      <c r="B1155" t="s">
        <v>421</v>
      </c>
      <c r="C1155" t="s">
        <v>11</v>
      </c>
      <c r="D1155" s="1">
        <v>41274</v>
      </c>
      <c r="E1155" s="2">
        <v>5508500000</v>
      </c>
      <c r="F1155" s="2">
        <v>3414400000</v>
      </c>
      <c r="G1155" s="2">
        <f>SUM(E1155-F1155)</f>
        <v>2094100000</v>
      </c>
      <c r="H1155" s="23">
        <f>1-(F1155/E1155)</f>
        <v>0.3801579377325951</v>
      </c>
      <c r="I1155" s="2">
        <v>1403500000</v>
      </c>
      <c r="J1155" t="s">
        <v>12</v>
      </c>
      <c r="K1155" t="s">
        <v>12</v>
      </c>
      <c r="L1155" s="2">
        <f>SUM(I1155:K1155)</f>
        <v>1403500000</v>
      </c>
      <c r="M1155" s="2">
        <f>G1155-L1155</f>
        <v>690600000</v>
      </c>
      <c r="N1155" s="22">
        <f>M1155/E1155</f>
        <v>0.12536988290823273</v>
      </c>
      <c r="O1155" t="s">
        <v>19</v>
      </c>
      <c r="P1155" t="s">
        <v>422</v>
      </c>
    </row>
    <row r="1156" spans="1:16" x14ac:dyDescent="0.2">
      <c r="A1156">
        <v>1189</v>
      </c>
      <c r="B1156" t="s">
        <v>421</v>
      </c>
      <c r="C1156" t="s">
        <v>15</v>
      </c>
      <c r="D1156" s="1">
        <v>41639</v>
      </c>
      <c r="E1156" s="2">
        <v>5607000000</v>
      </c>
      <c r="F1156" s="2">
        <v>3482100000</v>
      </c>
      <c r="G1156" s="2">
        <f>SUM(E1156-F1156)</f>
        <v>2124900000</v>
      </c>
      <c r="H1156" s="23">
        <f>1-(F1156/E1156)</f>
        <v>0.37897271268057786</v>
      </c>
      <c r="I1156" s="2">
        <v>1399500000</v>
      </c>
      <c r="J1156" t="s">
        <v>12</v>
      </c>
      <c r="K1156" t="s">
        <v>12</v>
      </c>
      <c r="L1156" s="2">
        <f>SUM(I1156:K1156)</f>
        <v>1399500000</v>
      </c>
      <c r="M1156" s="2">
        <f>G1156-L1156</f>
        <v>725400000</v>
      </c>
      <c r="N1156" s="22">
        <f>M1156/E1156</f>
        <v>0.12937399678972714</v>
      </c>
      <c r="O1156" t="s">
        <v>19</v>
      </c>
      <c r="P1156" t="s">
        <v>422</v>
      </c>
    </row>
    <row r="1157" spans="1:16" x14ac:dyDescent="0.2">
      <c r="A1157">
        <v>1190</v>
      </c>
      <c r="B1157" t="s">
        <v>421</v>
      </c>
      <c r="C1157" t="s">
        <v>16</v>
      </c>
      <c r="D1157" s="1">
        <v>42004</v>
      </c>
      <c r="E1157" s="2">
        <v>5727000000</v>
      </c>
      <c r="F1157" s="2">
        <v>3523600000</v>
      </c>
      <c r="G1157" s="2">
        <f>SUM(E1157-F1157)</f>
        <v>2203400000</v>
      </c>
      <c r="H1157" s="23">
        <f>1-(F1157/E1157)</f>
        <v>0.3847389558232932</v>
      </c>
      <c r="I1157" s="2">
        <v>1545900000</v>
      </c>
      <c r="J1157" t="s">
        <v>12</v>
      </c>
      <c r="K1157" t="s">
        <v>12</v>
      </c>
      <c r="L1157" s="2">
        <f>SUM(I1157:K1157)</f>
        <v>1545900000</v>
      </c>
      <c r="M1157" s="2">
        <f>G1157-L1157</f>
        <v>657500000</v>
      </c>
      <c r="N1157" s="22">
        <f>M1157/E1157</f>
        <v>0.11480705430417322</v>
      </c>
      <c r="O1157" t="s">
        <v>19</v>
      </c>
      <c r="P1157" t="s">
        <v>422</v>
      </c>
    </row>
    <row r="1158" spans="1:16" x14ac:dyDescent="0.2">
      <c r="A1158">
        <v>1191</v>
      </c>
      <c r="B1158" t="s">
        <v>421</v>
      </c>
      <c r="C1158" t="s">
        <v>17</v>
      </c>
      <c r="D1158" s="1">
        <v>42369</v>
      </c>
      <c r="E1158" s="2">
        <v>5915700000</v>
      </c>
      <c r="F1158" s="2">
        <v>3611100000</v>
      </c>
      <c r="G1158" s="2">
        <f>SUM(E1158-F1158)</f>
        <v>2304600000</v>
      </c>
      <c r="H1158" s="23">
        <f>1-(F1158/E1158)</f>
        <v>0.38957350778437039</v>
      </c>
      <c r="I1158" s="2">
        <v>1626000000</v>
      </c>
      <c r="J1158" t="s">
        <v>12</v>
      </c>
      <c r="K1158" t="s">
        <v>12</v>
      </c>
      <c r="L1158" s="2">
        <f>SUM(I1158:K1158)</f>
        <v>1626000000</v>
      </c>
      <c r="M1158" s="2">
        <f>G1158-L1158</f>
        <v>678600000</v>
      </c>
      <c r="N1158" s="22">
        <f>M1158/E1158</f>
        <v>0.11471169937623611</v>
      </c>
      <c r="O1158" t="s">
        <v>19</v>
      </c>
      <c r="P1158" t="s">
        <v>422</v>
      </c>
    </row>
    <row r="1159" spans="1:16" x14ac:dyDescent="0.2">
      <c r="A1159">
        <v>1200</v>
      </c>
      <c r="B1159" t="s">
        <v>423</v>
      </c>
      <c r="C1159" t="s">
        <v>11</v>
      </c>
      <c r="D1159" s="1">
        <v>41274</v>
      </c>
      <c r="E1159" s="2">
        <v>484581000</v>
      </c>
      <c r="F1159" s="2">
        <v>21306000</v>
      </c>
      <c r="G1159" s="2">
        <f>SUM(E1159-F1159)</f>
        <v>463275000</v>
      </c>
      <c r="H1159" s="23">
        <f>1-(F1159/E1159)</f>
        <v>0.95603211846935809</v>
      </c>
      <c r="I1159" s="2">
        <v>38123000</v>
      </c>
      <c r="J1159" t="s">
        <v>12</v>
      </c>
      <c r="K1159" s="2">
        <v>147515000</v>
      </c>
      <c r="L1159" s="2">
        <f>SUM(I1159:K1159)</f>
        <v>185638000</v>
      </c>
      <c r="M1159" s="2">
        <f>G1159-L1159</f>
        <v>277637000</v>
      </c>
      <c r="N1159" s="22">
        <f>M1159/E1159</f>
        <v>0.57294239765900845</v>
      </c>
      <c r="O1159" t="s">
        <v>52</v>
      </c>
      <c r="P1159" t="s">
        <v>265</v>
      </c>
    </row>
    <row r="1160" spans="1:16" x14ac:dyDescent="0.2">
      <c r="A1160">
        <v>1201</v>
      </c>
      <c r="B1160" t="s">
        <v>423</v>
      </c>
      <c r="C1160" t="s">
        <v>15</v>
      </c>
      <c r="D1160" s="1">
        <v>41639</v>
      </c>
      <c r="E1160" s="2">
        <v>780209000</v>
      </c>
      <c r="F1160" s="2">
        <v>38851000</v>
      </c>
      <c r="G1160" s="2">
        <f>SUM(E1160-F1160)</f>
        <v>741358000</v>
      </c>
      <c r="H1160" s="23">
        <f>1-(F1160/E1160)</f>
        <v>0.95020436831669464</v>
      </c>
      <c r="I1160" s="2">
        <v>56881000</v>
      </c>
      <c r="J1160" t="s">
        <v>12</v>
      </c>
      <c r="K1160" s="2">
        <v>306769000</v>
      </c>
      <c r="L1160" s="2">
        <f>SUM(I1160:K1160)</f>
        <v>363650000</v>
      </c>
      <c r="M1160" s="2">
        <f>G1160-L1160</f>
        <v>377708000</v>
      </c>
      <c r="N1160" s="22">
        <f>M1160/E1160</f>
        <v>0.48411130863653201</v>
      </c>
      <c r="O1160" t="s">
        <v>52</v>
      </c>
      <c r="P1160" t="s">
        <v>265</v>
      </c>
    </row>
    <row r="1161" spans="1:16" x14ac:dyDescent="0.2">
      <c r="A1161">
        <v>1202</v>
      </c>
      <c r="B1161" t="s">
        <v>423</v>
      </c>
      <c r="C1161" t="s">
        <v>16</v>
      </c>
      <c r="D1161" s="1">
        <v>42004</v>
      </c>
      <c r="E1161" s="2">
        <v>933505000</v>
      </c>
      <c r="F1161" s="2">
        <v>53871000</v>
      </c>
      <c r="G1161" s="2">
        <f>SUM(E1161-F1161)</f>
        <v>879634000</v>
      </c>
      <c r="H1161" s="23">
        <f>1-(F1161/E1161)</f>
        <v>0.94229168563639187</v>
      </c>
      <c r="I1161" s="2">
        <v>51085000</v>
      </c>
      <c r="J1161" t="s">
        <v>12</v>
      </c>
      <c r="K1161" s="2">
        <v>374661000</v>
      </c>
      <c r="L1161" s="2">
        <f>SUM(I1161:K1161)</f>
        <v>425746000</v>
      </c>
      <c r="M1161" s="2">
        <f>G1161-L1161</f>
        <v>453888000</v>
      </c>
      <c r="N1161" s="22">
        <f>M1161/E1161</f>
        <v>0.48621914183641224</v>
      </c>
      <c r="O1161" t="s">
        <v>52</v>
      </c>
      <c r="P1161" t="s">
        <v>265</v>
      </c>
    </row>
    <row r="1162" spans="1:16" x14ac:dyDescent="0.2">
      <c r="A1162">
        <v>1203</v>
      </c>
      <c r="B1162" t="s">
        <v>423</v>
      </c>
      <c r="C1162" t="s">
        <v>17</v>
      </c>
      <c r="D1162" s="1">
        <v>42369</v>
      </c>
      <c r="E1162" s="2">
        <v>1023285000</v>
      </c>
      <c r="F1162" s="2">
        <v>55352000</v>
      </c>
      <c r="G1162" s="2">
        <f>SUM(E1162-F1162)</f>
        <v>967933000</v>
      </c>
      <c r="H1162" s="23">
        <f>1-(F1162/E1162)</f>
        <v>0.94590754286440237</v>
      </c>
      <c r="I1162" s="2">
        <v>49298000</v>
      </c>
      <c r="J1162" t="s">
        <v>12</v>
      </c>
      <c r="K1162" s="2">
        <v>409215000</v>
      </c>
      <c r="L1162" s="2">
        <f>SUM(I1162:K1162)</f>
        <v>458513000</v>
      </c>
      <c r="M1162" s="2">
        <f>G1162-L1162</f>
        <v>509420000</v>
      </c>
      <c r="N1162" s="22">
        <f>M1162/E1162</f>
        <v>0.4978280733129089</v>
      </c>
      <c r="O1162" t="s">
        <v>52</v>
      </c>
      <c r="P1162" t="s">
        <v>265</v>
      </c>
    </row>
    <row r="1163" spans="1:16" x14ac:dyDescent="0.2">
      <c r="A1163">
        <v>1204</v>
      </c>
      <c r="B1163" t="s">
        <v>424</v>
      </c>
      <c r="C1163" t="s">
        <v>11</v>
      </c>
      <c r="D1163" s="1">
        <v>41274</v>
      </c>
      <c r="E1163" s="2">
        <v>10184121000</v>
      </c>
      <c r="F1163" s="2">
        <v>8540319000</v>
      </c>
      <c r="G1163" s="2">
        <f>SUM(E1163-F1163)</f>
        <v>1643802000</v>
      </c>
      <c r="H1163" s="23">
        <f>1-(F1163/E1163)</f>
        <v>0.16140833362054519</v>
      </c>
      <c r="I1163" s="2">
        <v>491725000</v>
      </c>
      <c r="J1163" t="s">
        <v>12</v>
      </c>
      <c r="K1163" s="2">
        <v>205334000</v>
      </c>
      <c r="L1163" s="2">
        <f>SUM(I1163:K1163)</f>
        <v>697059000</v>
      </c>
      <c r="M1163" s="2">
        <f>G1163-L1163</f>
        <v>946743000</v>
      </c>
      <c r="N1163" s="22">
        <f>M1163/E1163</f>
        <v>9.2962662167898433E-2</v>
      </c>
      <c r="O1163" t="s">
        <v>83</v>
      </c>
      <c r="P1163" t="s">
        <v>84</v>
      </c>
    </row>
    <row r="1164" spans="1:16" x14ac:dyDescent="0.2">
      <c r="A1164">
        <v>1205</v>
      </c>
      <c r="B1164" t="s">
        <v>424</v>
      </c>
      <c r="C1164" t="s">
        <v>15</v>
      </c>
      <c r="D1164" s="1">
        <v>41639</v>
      </c>
      <c r="E1164" s="2">
        <v>11871879000</v>
      </c>
      <c r="F1164" s="2">
        <v>10222213000</v>
      </c>
      <c r="G1164" s="2">
        <f>SUM(E1164-F1164)</f>
        <v>1649666000</v>
      </c>
      <c r="H1164" s="23">
        <f>1-(F1164/E1164)</f>
        <v>0.13895576260506026</v>
      </c>
      <c r="I1164" s="2">
        <v>541586000</v>
      </c>
      <c r="J1164" t="s">
        <v>12</v>
      </c>
      <c r="K1164" s="2">
        <v>239343000</v>
      </c>
      <c r="L1164" s="2">
        <f>SUM(I1164:K1164)</f>
        <v>780929000</v>
      </c>
      <c r="M1164" s="2">
        <f>G1164-L1164</f>
        <v>868737000</v>
      </c>
      <c r="N1164" s="22">
        <f>M1164/E1164</f>
        <v>7.3176032201810681E-2</v>
      </c>
      <c r="O1164" t="s">
        <v>83</v>
      </c>
      <c r="P1164" t="s">
        <v>84</v>
      </c>
    </row>
    <row r="1165" spans="1:16" x14ac:dyDescent="0.2">
      <c r="A1165">
        <v>1206</v>
      </c>
      <c r="B1165" t="s">
        <v>424</v>
      </c>
      <c r="C1165" t="s">
        <v>16</v>
      </c>
      <c r="D1165" s="1">
        <v>42004</v>
      </c>
      <c r="E1165" s="2">
        <v>12195091000</v>
      </c>
      <c r="F1165" s="2">
        <v>10088548000</v>
      </c>
      <c r="G1165" s="2">
        <f>SUM(E1165-F1165)</f>
        <v>2106543000</v>
      </c>
      <c r="H1165" s="23">
        <f>1-(F1165/E1165)</f>
        <v>0.17273696440641562</v>
      </c>
      <c r="I1165" s="2">
        <v>674887000</v>
      </c>
      <c r="J1165" t="s">
        <v>12</v>
      </c>
      <c r="K1165" s="2">
        <v>294684000</v>
      </c>
      <c r="L1165" s="2">
        <f>SUM(I1165:K1165)</f>
        <v>969571000</v>
      </c>
      <c r="M1165" s="2">
        <f>G1165-L1165</f>
        <v>1136972000</v>
      </c>
      <c r="N1165" s="22">
        <f>M1165/E1165</f>
        <v>9.3231940622665294E-2</v>
      </c>
      <c r="O1165" t="s">
        <v>83</v>
      </c>
      <c r="P1165" t="s">
        <v>84</v>
      </c>
    </row>
    <row r="1166" spans="1:16" x14ac:dyDescent="0.2">
      <c r="A1166">
        <v>1207</v>
      </c>
      <c r="B1166" t="s">
        <v>424</v>
      </c>
      <c r="C1166" t="s">
        <v>17</v>
      </c>
      <c r="D1166" s="1">
        <v>42369</v>
      </c>
      <c r="E1166" s="2">
        <v>7763206000</v>
      </c>
      <c r="F1166" s="2">
        <v>5641052000</v>
      </c>
      <c r="G1166" s="2">
        <f>SUM(E1166-F1166)</f>
        <v>2122154000</v>
      </c>
      <c r="H1166" s="23">
        <f>1-(F1166/E1166)</f>
        <v>0.27336051626093649</v>
      </c>
      <c r="I1166" s="2">
        <v>693331000</v>
      </c>
      <c r="J1166" t="s">
        <v>12</v>
      </c>
      <c r="K1166" s="2">
        <v>354620000</v>
      </c>
      <c r="L1166" s="2">
        <f>SUM(I1166:K1166)</f>
        <v>1047951000</v>
      </c>
      <c r="M1166" s="2">
        <f>G1166-L1166</f>
        <v>1074203000</v>
      </c>
      <c r="N1166" s="22">
        <f>M1166/E1166</f>
        <v>0.13837105443292372</v>
      </c>
      <c r="O1166" t="s">
        <v>83</v>
      </c>
      <c r="P1166" t="s">
        <v>84</v>
      </c>
    </row>
    <row r="1167" spans="1:16" x14ac:dyDescent="0.2">
      <c r="A1167">
        <v>1209</v>
      </c>
      <c r="B1167" t="s">
        <v>425</v>
      </c>
      <c r="C1167" t="s">
        <v>11</v>
      </c>
      <c r="D1167" s="1">
        <v>42004</v>
      </c>
      <c r="E1167" s="2">
        <v>15317800000</v>
      </c>
      <c r="F1167" s="2">
        <v>12602100000</v>
      </c>
      <c r="G1167" s="2">
        <f>SUM(E1167-F1167)</f>
        <v>2715700000</v>
      </c>
      <c r="H1167" s="23">
        <f>1-(F1167/E1167)</f>
        <v>0.17729047252216379</v>
      </c>
      <c r="I1167" s="2">
        <v>477200000</v>
      </c>
      <c r="J1167" t="s">
        <v>12</v>
      </c>
      <c r="K1167" s="2">
        <v>294400000</v>
      </c>
      <c r="L1167" s="2">
        <f>SUM(I1167:K1167)</f>
        <v>771600000</v>
      </c>
      <c r="M1167" s="2">
        <f>G1167-L1167</f>
        <v>1944100000</v>
      </c>
      <c r="N1167" s="22">
        <f>M1167/E1167</f>
        <v>0.12691770358667695</v>
      </c>
      <c r="O1167" t="s">
        <v>19</v>
      </c>
      <c r="P1167" t="s">
        <v>323</v>
      </c>
    </row>
    <row r="1168" spans="1:16" x14ac:dyDescent="0.2">
      <c r="A1168">
        <v>1210</v>
      </c>
      <c r="B1168" t="s">
        <v>425</v>
      </c>
      <c r="C1168" t="s">
        <v>15</v>
      </c>
      <c r="D1168" s="1">
        <v>42369</v>
      </c>
      <c r="E1168" s="2">
        <v>15134400000</v>
      </c>
      <c r="F1168" s="2">
        <v>12491400000</v>
      </c>
      <c r="G1168" s="2">
        <f>SUM(E1168-F1168)</f>
        <v>2643000000</v>
      </c>
      <c r="H1168" s="23">
        <f>1-(F1168/E1168)</f>
        <v>0.17463526799873141</v>
      </c>
      <c r="I1168" s="2">
        <v>431800000</v>
      </c>
      <c r="J1168" t="s">
        <v>12</v>
      </c>
      <c r="K1168" s="2">
        <v>291100000</v>
      </c>
      <c r="L1168" s="2">
        <f>SUM(I1168:K1168)</f>
        <v>722900000</v>
      </c>
      <c r="M1168" s="2">
        <f>G1168-L1168</f>
        <v>1920100000</v>
      </c>
      <c r="N1168" s="22">
        <f>M1168/E1168</f>
        <v>0.12686991225288086</v>
      </c>
      <c r="O1168" t="s">
        <v>19</v>
      </c>
      <c r="P1168" t="s">
        <v>323</v>
      </c>
    </row>
    <row r="1169" spans="1:16" x14ac:dyDescent="0.2">
      <c r="A1169">
        <v>1211</v>
      </c>
      <c r="B1169" t="s">
        <v>425</v>
      </c>
      <c r="C1169" t="s">
        <v>16</v>
      </c>
      <c r="D1169" s="1">
        <v>42735</v>
      </c>
      <c r="E1169" s="2">
        <v>15416900000</v>
      </c>
      <c r="F1169" s="2">
        <v>12671200000</v>
      </c>
      <c r="G1169" s="2">
        <f>SUM(E1169-F1169)</f>
        <v>2745700000</v>
      </c>
      <c r="H1169" s="23">
        <f>1-(F1169/E1169)</f>
        <v>0.17809676394087004</v>
      </c>
      <c r="I1169" s="2">
        <v>443900000</v>
      </c>
      <c r="J1169" t="s">
        <v>12</v>
      </c>
      <c r="K1169" s="2">
        <v>292900000</v>
      </c>
      <c r="L1169" s="2">
        <f>SUM(I1169:K1169)</f>
        <v>736800000</v>
      </c>
      <c r="M1169" s="2">
        <f>G1169-L1169</f>
        <v>2008900000</v>
      </c>
      <c r="N1169" s="22">
        <f>M1169/E1169</f>
        <v>0.1303050548424132</v>
      </c>
      <c r="O1169" t="s">
        <v>19</v>
      </c>
      <c r="P1169" t="s">
        <v>323</v>
      </c>
    </row>
    <row r="1170" spans="1:16" x14ac:dyDescent="0.2">
      <c r="A1170">
        <v>1212</v>
      </c>
      <c r="B1170" t="s">
        <v>426</v>
      </c>
      <c r="C1170" t="s">
        <v>11</v>
      </c>
      <c r="D1170" s="1">
        <v>41274</v>
      </c>
      <c r="E1170" s="2">
        <v>6182184000</v>
      </c>
      <c r="F1170" s="2">
        <v>3084766000</v>
      </c>
      <c r="G1170" s="2">
        <f>SUM(E1170-F1170)</f>
        <v>3097418000</v>
      </c>
      <c r="H1170" s="23">
        <f>1-(F1170/E1170)</f>
        <v>0.50102326297632027</v>
      </c>
      <c r="I1170" s="2">
        <v>2120025000</v>
      </c>
      <c r="J1170" t="s">
        <v>12</v>
      </c>
      <c r="K1170" t="s">
        <v>12</v>
      </c>
      <c r="L1170" s="2">
        <f>SUM(I1170:K1170)</f>
        <v>2120025000</v>
      </c>
      <c r="M1170" s="2">
        <f>G1170-L1170</f>
        <v>977393000</v>
      </c>
      <c r="N1170" s="22">
        <f>M1170/E1170</f>
        <v>0.15809833547497129</v>
      </c>
      <c r="O1170" t="s">
        <v>19</v>
      </c>
      <c r="P1170" t="s">
        <v>79</v>
      </c>
    </row>
    <row r="1171" spans="1:16" x14ac:dyDescent="0.2">
      <c r="A1171">
        <v>1213</v>
      </c>
      <c r="B1171" t="s">
        <v>426</v>
      </c>
      <c r="C1171" t="s">
        <v>15</v>
      </c>
      <c r="D1171" s="1">
        <v>41639</v>
      </c>
      <c r="E1171" s="2">
        <v>6649237000</v>
      </c>
      <c r="F1171" s="2">
        <v>3280236000</v>
      </c>
      <c r="G1171" s="2">
        <f>SUM(E1171-F1171)</f>
        <v>3369001000</v>
      </c>
      <c r="H1171" s="23">
        <f>1-(F1171/E1171)</f>
        <v>0.50667482599883262</v>
      </c>
      <c r="I1171" s="2">
        <v>2265516000</v>
      </c>
      <c r="J1171" t="s">
        <v>12</v>
      </c>
      <c r="K1171" t="s">
        <v>12</v>
      </c>
      <c r="L1171" s="2">
        <f>SUM(I1171:K1171)</f>
        <v>2265516000</v>
      </c>
      <c r="M1171" s="2">
        <f>G1171-L1171</f>
        <v>1103485000</v>
      </c>
      <c r="N1171" s="22">
        <f>M1171/E1171</f>
        <v>0.16595663532522603</v>
      </c>
      <c r="O1171" t="s">
        <v>19</v>
      </c>
      <c r="P1171" t="s">
        <v>79</v>
      </c>
    </row>
    <row r="1172" spans="1:16" x14ac:dyDescent="0.2">
      <c r="A1172">
        <v>1214</v>
      </c>
      <c r="B1172" t="s">
        <v>426</v>
      </c>
      <c r="C1172" t="s">
        <v>16</v>
      </c>
      <c r="D1172" s="1">
        <v>42004</v>
      </c>
      <c r="E1172" s="2">
        <v>7216081000</v>
      </c>
      <c r="F1172" s="2">
        <v>3507180000</v>
      </c>
      <c r="G1172" s="2">
        <f>SUM(E1172-F1172)</f>
        <v>3708901000</v>
      </c>
      <c r="H1172" s="23">
        <f>1-(F1172/E1172)</f>
        <v>0.51397718512306056</v>
      </c>
      <c r="I1172" s="2">
        <v>2438527000</v>
      </c>
      <c r="J1172" t="s">
        <v>12</v>
      </c>
      <c r="K1172" t="s">
        <v>12</v>
      </c>
      <c r="L1172" s="2">
        <f>SUM(I1172:K1172)</f>
        <v>2438527000</v>
      </c>
      <c r="M1172" s="2">
        <f>G1172-L1172</f>
        <v>1270374000</v>
      </c>
      <c r="N1172" s="22">
        <f>M1172/E1172</f>
        <v>0.17604763582892155</v>
      </c>
      <c r="O1172" t="s">
        <v>19</v>
      </c>
      <c r="P1172" t="s">
        <v>79</v>
      </c>
    </row>
    <row r="1173" spans="1:16" x14ac:dyDescent="0.2">
      <c r="A1173">
        <v>1215</v>
      </c>
      <c r="B1173" t="s">
        <v>426</v>
      </c>
      <c r="C1173" t="s">
        <v>17</v>
      </c>
      <c r="D1173" s="1">
        <v>42369</v>
      </c>
      <c r="E1173" s="2">
        <v>7966674000</v>
      </c>
      <c r="F1173" s="2">
        <v>3804031000</v>
      </c>
      <c r="G1173" s="2">
        <f>SUM(E1173-F1173)</f>
        <v>4162643000</v>
      </c>
      <c r="H1173" s="23">
        <f>1-(F1173/E1173)</f>
        <v>0.52250700857095445</v>
      </c>
      <c r="I1173" s="2">
        <v>2648622000</v>
      </c>
      <c r="J1173" t="s">
        <v>12</v>
      </c>
      <c r="K1173" t="s">
        <v>12</v>
      </c>
      <c r="L1173" s="2">
        <f>SUM(I1173:K1173)</f>
        <v>2648622000</v>
      </c>
      <c r="M1173" s="2">
        <f>G1173-L1173</f>
        <v>1514021000</v>
      </c>
      <c r="N1173" s="22">
        <f>M1173/E1173</f>
        <v>0.19004430205127007</v>
      </c>
      <c r="O1173" t="s">
        <v>19</v>
      </c>
      <c r="P1173" t="s">
        <v>79</v>
      </c>
    </row>
    <row r="1174" spans="1:16" x14ac:dyDescent="0.2">
      <c r="A1174">
        <v>1216</v>
      </c>
      <c r="B1174" t="s">
        <v>427</v>
      </c>
      <c r="C1174" t="s">
        <v>11</v>
      </c>
      <c r="D1174" s="1">
        <v>41274</v>
      </c>
      <c r="E1174" s="2">
        <v>20100000000</v>
      </c>
      <c r="F1174" s="2">
        <v>6530000000</v>
      </c>
      <c r="G1174" s="2">
        <f>SUM(E1174-F1174)</f>
        <v>13570000000</v>
      </c>
      <c r="H1174" s="23">
        <f>1-(F1174/E1174)</f>
        <v>0.67512437810945269</v>
      </c>
      <c r="I1174" s="2">
        <v>1879000000</v>
      </c>
      <c r="J1174" t="s">
        <v>12</v>
      </c>
      <c r="K1174" s="2">
        <v>3585000000</v>
      </c>
      <c r="L1174" s="2">
        <f>SUM(I1174:K1174)</f>
        <v>5464000000</v>
      </c>
      <c r="M1174" s="2">
        <f>G1174-L1174</f>
        <v>8106000000</v>
      </c>
      <c r="N1174" s="22">
        <f>M1174/E1174</f>
        <v>0.40328358208955223</v>
      </c>
      <c r="O1174" t="s">
        <v>83</v>
      </c>
      <c r="P1174" t="s">
        <v>84</v>
      </c>
    </row>
    <row r="1175" spans="1:16" x14ac:dyDescent="0.2">
      <c r="A1175">
        <v>1217</v>
      </c>
      <c r="B1175" t="s">
        <v>427</v>
      </c>
      <c r="C1175" t="s">
        <v>15</v>
      </c>
      <c r="D1175" s="1">
        <v>41639</v>
      </c>
      <c r="E1175" s="2">
        <v>20170000000</v>
      </c>
      <c r="F1175" s="2">
        <v>6497000000</v>
      </c>
      <c r="G1175" s="2">
        <f>SUM(E1175-F1175)</f>
        <v>13673000000</v>
      </c>
      <c r="H1175" s="23">
        <f>1-(F1175/E1175)</f>
        <v>0.67788795240456123</v>
      </c>
      <c r="I1175" s="2">
        <v>2108000000</v>
      </c>
      <c r="J1175" t="s">
        <v>12</v>
      </c>
      <c r="K1175" s="2">
        <v>4203000000</v>
      </c>
      <c r="L1175" s="2">
        <f>SUM(I1175:K1175)</f>
        <v>6311000000</v>
      </c>
      <c r="M1175" s="2">
        <f>G1175-L1175</f>
        <v>7362000000</v>
      </c>
      <c r="N1175" s="22">
        <f>M1175/E1175</f>
        <v>0.36499752107089739</v>
      </c>
      <c r="O1175" t="s">
        <v>83</v>
      </c>
      <c r="P1175" t="s">
        <v>84</v>
      </c>
    </row>
    <row r="1176" spans="1:16" x14ac:dyDescent="0.2">
      <c r="A1176">
        <v>1218</v>
      </c>
      <c r="B1176" t="s">
        <v>427</v>
      </c>
      <c r="C1176" t="s">
        <v>16</v>
      </c>
      <c r="D1176" s="1">
        <v>42004</v>
      </c>
      <c r="E1176" s="2">
        <v>19312000000</v>
      </c>
      <c r="F1176" s="2">
        <v>6803000000</v>
      </c>
      <c r="G1176" s="2">
        <f>SUM(E1176-F1176)</f>
        <v>12509000000</v>
      </c>
      <c r="H1176" s="23">
        <f>1-(F1176/E1176)</f>
        <v>0.64773198011598998</v>
      </c>
      <c r="I1176" s="2">
        <v>2053000000</v>
      </c>
      <c r="J1176" t="s">
        <v>12</v>
      </c>
      <c r="K1176" s="2">
        <v>4261000000</v>
      </c>
      <c r="L1176" s="2">
        <f>SUM(I1176:K1176)</f>
        <v>6314000000</v>
      </c>
      <c r="M1176" s="2">
        <f>G1176-L1176</f>
        <v>6195000000</v>
      </c>
      <c r="N1176" s="22">
        <f>M1176/E1176</f>
        <v>0.32078500414250205</v>
      </c>
      <c r="O1176" t="s">
        <v>83</v>
      </c>
      <c r="P1176" t="s">
        <v>84</v>
      </c>
    </row>
    <row r="1177" spans="1:16" x14ac:dyDescent="0.2">
      <c r="A1177">
        <v>1219</v>
      </c>
      <c r="B1177" t="s">
        <v>427</v>
      </c>
      <c r="C1177" t="s">
        <v>17</v>
      </c>
      <c r="D1177" s="1">
        <v>42369</v>
      </c>
      <c r="E1177" s="2">
        <v>12480000000</v>
      </c>
      <c r="F1177" s="2">
        <v>5804000000</v>
      </c>
      <c r="G1177" s="2">
        <f>SUM(E1177-F1177)</f>
        <v>6676000000</v>
      </c>
      <c r="H1177" s="23">
        <f>1-(F1177/E1177)</f>
        <v>0.53493589743589742</v>
      </c>
      <c r="I1177" s="2">
        <v>1613000000</v>
      </c>
      <c r="J1177" t="s">
        <v>12</v>
      </c>
      <c r="K1177" s="2">
        <v>4544000000</v>
      </c>
      <c r="L1177" s="2">
        <f>SUM(I1177:K1177)</f>
        <v>6157000000</v>
      </c>
      <c r="M1177" s="2">
        <f>G1177-L1177</f>
        <v>519000000</v>
      </c>
      <c r="N1177" s="22">
        <f>M1177/E1177</f>
        <v>4.158653846153846E-2</v>
      </c>
      <c r="O1177" t="s">
        <v>83</v>
      </c>
      <c r="P1177" t="s">
        <v>84</v>
      </c>
    </row>
    <row r="1178" spans="1:16" x14ac:dyDescent="0.2">
      <c r="A1178">
        <v>1224</v>
      </c>
      <c r="B1178" t="s">
        <v>428</v>
      </c>
      <c r="C1178" t="s">
        <v>11</v>
      </c>
      <c r="D1178" s="1">
        <v>41274</v>
      </c>
      <c r="E1178" s="2">
        <v>1355300000</v>
      </c>
      <c r="F1178" s="2">
        <v>90800000</v>
      </c>
      <c r="G1178" s="2">
        <f>SUM(E1178-F1178)</f>
        <v>1264500000</v>
      </c>
      <c r="H1178" s="23">
        <f>1-(F1178/E1178)</f>
        <v>0.93300376300450083</v>
      </c>
      <c r="I1178" s="2">
        <v>803800000</v>
      </c>
      <c r="J1178" t="s">
        <v>12</v>
      </c>
      <c r="K1178" s="2">
        <v>76000000</v>
      </c>
      <c r="L1178" s="2">
        <f>SUM(I1178:K1178)</f>
        <v>879800000</v>
      </c>
      <c r="M1178" s="2">
        <f>G1178-L1178</f>
        <v>384700000</v>
      </c>
      <c r="N1178" s="22">
        <f>M1178/E1178</f>
        <v>0.28384859440714233</v>
      </c>
      <c r="O1178" t="s">
        <v>47</v>
      </c>
      <c r="P1178" t="s">
        <v>429</v>
      </c>
    </row>
    <row r="1179" spans="1:16" x14ac:dyDescent="0.2">
      <c r="A1179">
        <v>1225</v>
      </c>
      <c r="B1179" t="s">
        <v>428</v>
      </c>
      <c r="C1179" t="s">
        <v>15</v>
      </c>
      <c r="D1179" s="1">
        <v>41639</v>
      </c>
      <c r="E1179" s="2">
        <v>1346100000</v>
      </c>
      <c r="F1179" s="2">
        <v>81100000</v>
      </c>
      <c r="G1179" s="2">
        <f>SUM(E1179-F1179)</f>
        <v>1265000000</v>
      </c>
      <c r="H1179" s="23">
        <f>1-(F1179/E1179)</f>
        <v>0.93975187578931729</v>
      </c>
      <c r="I1179" s="2">
        <v>812800000</v>
      </c>
      <c r="J1179" t="s">
        <v>12</v>
      </c>
      <c r="K1179" s="2">
        <v>69900000</v>
      </c>
      <c r="L1179" s="2">
        <f>SUM(I1179:K1179)</f>
        <v>882700000</v>
      </c>
      <c r="M1179" s="2">
        <f>G1179-L1179</f>
        <v>382300000</v>
      </c>
      <c r="N1179" s="22">
        <f>M1179/E1179</f>
        <v>0.28400564594012334</v>
      </c>
      <c r="O1179" t="s">
        <v>47</v>
      </c>
      <c r="P1179" t="s">
        <v>429</v>
      </c>
    </row>
    <row r="1180" spans="1:16" x14ac:dyDescent="0.2">
      <c r="A1180">
        <v>1226</v>
      </c>
      <c r="B1180" t="s">
        <v>428</v>
      </c>
      <c r="C1180" t="s">
        <v>16</v>
      </c>
      <c r="D1180" s="1">
        <v>42004</v>
      </c>
      <c r="E1180" s="2">
        <v>1381400000</v>
      </c>
      <c r="F1180" s="2">
        <v>80900000</v>
      </c>
      <c r="G1180" s="2">
        <f>SUM(E1180-F1180)</f>
        <v>1300500000</v>
      </c>
      <c r="H1180" s="23">
        <f>1-(F1180/E1180)</f>
        <v>0.94143622412045747</v>
      </c>
      <c r="I1180" s="2">
        <v>816700000</v>
      </c>
      <c r="J1180" t="s">
        <v>12</v>
      </c>
      <c r="K1180" s="2">
        <v>65400000</v>
      </c>
      <c r="L1180" s="2">
        <f>SUM(I1180:K1180)</f>
        <v>882100000</v>
      </c>
      <c r="M1180" s="2">
        <f>G1180-L1180</f>
        <v>418400000</v>
      </c>
      <c r="N1180" s="22">
        <f>M1180/E1180</f>
        <v>0.30288113508035325</v>
      </c>
      <c r="O1180" t="s">
        <v>47</v>
      </c>
      <c r="P1180" t="s">
        <v>429</v>
      </c>
    </row>
    <row r="1181" spans="1:16" x14ac:dyDescent="0.2">
      <c r="A1181">
        <v>1227</v>
      </c>
      <c r="B1181" t="s">
        <v>428</v>
      </c>
      <c r="C1181" t="s">
        <v>17</v>
      </c>
      <c r="D1181" s="1">
        <v>42369</v>
      </c>
      <c r="E1181" s="2">
        <v>1421300000</v>
      </c>
      <c r="F1181" s="2">
        <v>95500000</v>
      </c>
      <c r="G1181" s="2">
        <f>SUM(E1181-F1181)</f>
        <v>1325800000</v>
      </c>
      <c r="H1181" s="23">
        <f>1-(F1181/E1181)</f>
        <v>0.93280799268275527</v>
      </c>
      <c r="I1181" s="2">
        <v>836700000</v>
      </c>
      <c r="J1181" t="s">
        <v>12</v>
      </c>
      <c r="K1181" s="2">
        <v>57300000</v>
      </c>
      <c r="L1181" s="2">
        <f>SUM(I1181:K1181)</f>
        <v>894000000</v>
      </c>
      <c r="M1181" s="2">
        <f>G1181-L1181</f>
        <v>431800000</v>
      </c>
      <c r="N1181" s="22">
        <f>M1181/E1181</f>
        <v>0.30380637444592978</v>
      </c>
      <c r="O1181" t="s">
        <v>47</v>
      </c>
      <c r="P1181" t="s">
        <v>429</v>
      </c>
    </row>
    <row r="1182" spans="1:16" x14ac:dyDescent="0.2">
      <c r="A1182">
        <v>1228</v>
      </c>
      <c r="B1182" t="s">
        <v>430</v>
      </c>
      <c r="C1182" t="s">
        <v>11</v>
      </c>
      <c r="D1182" s="1">
        <v>41274</v>
      </c>
      <c r="E1182" s="2">
        <v>3823713000</v>
      </c>
      <c r="F1182" s="2">
        <v>1582398000</v>
      </c>
      <c r="G1182" s="2">
        <f>SUM(E1182-F1182)</f>
        <v>2241315000</v>
      </c>
      <c r="H1182" s="23">
        <f>1-(F1182/E1182)</f>
        <v>0.58616193213245871</v>
      </c>
      <c r="I1182" s="2">
        <v>1489735000</v>
      </c>
      <c r="J1182" s="2">
        <v>114250000</v>
      </c>
      <c r="K1182" t="s">
        <v>12</v>
      </c>
      <c r="L1182" s="2">
        <f>SUM(I1182:K1182)</f>
        <v>1603985000</v>
      </c>
      <c r="M1182" s="2">
        <f>G1182-L1182</f>
        <v>637330000</v>
      </c>
      <c r="N1182" s="22">
        <f>M1182/E1182</f>
        <v>0.16667830456940674</v>
      </c>
      <c r="O1182" t="s">
        <v>13</v>
      </c>
      <c r="P1182" t="s">
        <v>431</v>
      </c>
    </row>
    <row r="1183" spans="1:16" x14ac:dyDescent="0.2">
      <c r="A1183">
        <v>1229</v>
      </c>
      <c r="B1183" t="s">
        <v>430</v>
      </c>
      <c r="C1183" t="s">
        <v>15</v>
      </c>
      <c r="D1183" s="1">
        <v>41639</v>
      </c>
      <c r="E1183" s="2">
        <v>3791335000</v>
      </c>
      <c r="F1183" s="2">
        <v>1650622000</v>
      </c>
      <c r="G1183" s="2">
        <f>SUM(E1183-F1183)</f>
        <v>2140713000</v>
      </c>
      <c r="H1183" s="23">
        <f>1-(F1183/E1183)</f>
        <v>0.56463303823059685</v>
      </c>
      <c r="I1183" s="2">
        <v>1420096000</v>
      </c>
      <c r="J1183" s="2">
        <v>110412000</v>
      </c>
      <c r="K1183" t="s">
        <v>12</v>
      </c>
      <c r="L1183" s="2">
        <f>SUM(I1183:K1183)</f>
        <v>1530508000</v>
      </c>
      <c r="M1183" s="2">
        <f>G1183-L1183</f>
        <v>610205000</v>
      </c>
      <c r="N1183" s="22">
        <f>M1183/E1183</f>
        <v>0.16094726527727041</v>
      </c>
      <c r="O1183" t="s">
        <v>13</v>
      </c>
      <c r="P1183" t="s">
        <v>431</v>
      </c>
    </row>
    <row r="1184" spans="1:16" x14ac:dyDescent="0.2">
      <c r="A1184">
        <v>1230</v>
      </c>
      <c r="B1184" t="s">
        <v>430</v>
      </c>
      <c r="C1184" t="s">
        <v>16</v>
      </c>
      <c r="D1184" s="1">
        <v>42004</v>
      </c>
      <c r="E1184" s="2">
        <v>3821504000</v>
      </c>
      <c r="F1184" s="2">
        <v>1680791000</v>
      </c>
      <c r="G1184" s="2">
        <f>SUM(E1184-F1184)</f>
        <v>2140713000</v>
      </c>
      <c r="H1184" s="23">
        <f>1-(F1184/E1184)</f>
        <v>0.56017552251678926</v>
      </c>
      <c r="I1184" s="2">
        <v>1378400000</v>
      </c>
      <c r="J1184" s="2">
        <v>109931000</v>
      </c>
      <c r="K1184" t="s">
        <v>12</v>
      </c>
      <c r="L1184" s="2">
        <f>SUM(I1184:K1184)</f>
        <v>1488331000</v>
      </c>
      <c r="M1184" s="2">
        <f>G1184-L1184</f>
        <v>652382000</v>
      </c>
      <c r="N1184" s="22">
        <f>M1184/E1184</f>
        <v>0.17071341545108942</v>
      </c>
      <c r="O1184" t="s">
        <v>13</v>
      </c>
      <c r="P1184" t="s">
        <v>431</v>
      </c>
    </row>
    <row r="1185" spans="1:16" x14ac:dyDescent="0.2">
      <c r="A1185">
        <v>1231</v>
      </c>
      <c r="B1185" t="s">
        <v>430</v>
      </c>
      <c r="C1185" t="s">
        <v>17</v>
      </c>
      <c r="D1185" s="1">
        <v>42369</v>
      </c>
      <c r="E1185" s="2">
        <v>3578060000</v>
      </c>
      <c r="F1185" s="2">
        <v>1558591000</v>
      </c>
      <c r="G1185" s="2">
        <f>SUM(E1185-F1185)</f>
        <v>2019469000</v>
      </c>
      <c r="H1185" s="23">
        <f>1-(F1185/E1185)</f>
        <v>0.56440333588592706</v>
      </c>
      <c r="I1185" s="2">
        <v>1279961000</v>
      </c>
      <c r="J1185" s="2">
        <v>110156000</v>
      </c>
      <c r="K1185" t="s">
        <v>12</v>
      </c>
      <c r="L1185" s="2">
        <f>SUM(I1185:K1185)</f>
        <v>1390117000</v>
      </c>
      <c r="M1185" s="2">
        <f>G1185-L1185</f>
        <v>629352000</v>
      </c>
      <c r="N1185" s="22">
        <f>M1185/E1185</f>
        <v>0.17589196380161318</v>
      </c>
      <c r="O1185" t="s">
        <v>13</v>
      </c>
      <c r="P1185" t="s">
        <v>431</v>
      </c>
    </row>
    <row r="1186" spans="1:16" x14ac:dyDescent="0.2">
      <c r="A1186">
        <v>1232</v>
      </c>
      <c r="B1186" t="s">
        <v>432</v>
      </c>
      <c r="C1186" t="s">
        <v>11</v>
      </c>
      <c r="D1186" s="1">
        <v>41274</v>
      </c>
      <c r="E1186" s="2">
        <v>16596800000</v>
      </c>
      <c r="F1186" s="2">
        <v>13908300000</v>
      </c>
      <c r="G1186" s="2">
        <f>SUM(E1186-F1186)</f>
        <v>2688500000</v>
      </c>
      <c r="H1186" s="23">
        <f>1-(F1186/E1186)</f>
        <v>0.16198905813168807</v>
      </c>
      <c r="I1186" s="2">
        <v>571600000</v>
      </c>
      <c r="J1186" s="2">
        <v>279300000</v>
      </c>
      <c r="K1186" s="2">
        <v>517400000</v>
      </c>
      <c r="L1186" s="2">
        <f>SUM(I1186:K1186)</f>
        <v>1368300000</v>
      </c>
      <c r="M1186" s="2">
        <f>G1186-L1186</f>
        <v>1320200000</v>
      </c>
      <c r="N1186" s="22">
        <f>M1186/E1186</f>
        <v>7.9545454545454544E-2</v>
      </c>
      <c r="O1186" t="s">
        <v>13</v>
      </c>
      <c r="P1186" t="s">
        <v>127</v>
      </c>
    </row>
    <row r="1187" spans="1:16" x14ac:dyDescent="0.2">
      <c r="A1187">
        <v>1233</v>
      </c>
      <c r="B1187" t="s">
        <v>432</v>
      </c>
      <c r="C1187" t="s">
        <v>15</v>
      </c>
      <c r="D1187" s="1">
        <v>41639</v>
      </c>
      <c r="E1187" s="2">
        <v>16661000000</v>
      </c>
      <c r="F1187" s="2">
        <v>13900700000</v>
      </c>
      <c r="G1187" s="2">
        <f>SUM(E1187-F1187)</f>
        <v>2760300000</v>
      </c>
      <c r="H1187" s="23">
        <f>1-(F1187/E1187)</f>
        <v>0.16567432927195247</v>
      </c>
      <c r="I1187" s="2">
        <v>559500000</v>
      </c>
      <c r="J1187" s="2">
        <v>251400000</v>
      </c>
      <c r="K1187" s="2">
        <v>571700000</v>
      </c>
      <c r="L1187" s="2">
        <f>SUM(I1187:K1187)</f>
        <v>1382600000</v>
      </c>
      <c r="M1187" s="2">
        <f>G1187-L1187</f>
        <v>1377700000</v>
      </c>
      <c r="N1187" s="22">
        <f>M1187/E1187</f>
        <v>8.2690114638977255E-2</v>
      </c>
      <c r="O1187" t="s">
        <v>13</v>
      </c>
      <c r="P1187" t="s">
        <v>127</v>
      </c>
    </row>
    <row r="1188" spans="1:16" x14ac:dyDescent="0.2">
      <c r="A1188">
        <v>1234</v>
      </c>
      <c r="B1188" t="s">
        <v>432</v>
      </c>
      <c r="C1188" t="s">
        <v>16</v>
      </c>
      <c r="D1188" s="1">
        <v>42004</v>
      </c>
      <c r="E1188" s="2">
        <v>18534400000</v>
      </c>
      <c r="F1188" s="2">
        <v>15481600000</v>
      </c>
      <c r="G1188" s="2">
        <f>SUM(E1188-F1188)</f>
        <v>3052800000</v>
      </c>
      <c r="H1188" s="23">
        <f>1-(F1188/E1188)</f>
        <v>0.16470994475138123</v>
      </c>
      <c r="I1188" s="2">
        <v>561400000</v>
      </c>
      <c r="J1188" s="2">
        <v>215600000</v>
      </c>
      <c r="K1188" s="2">
        <v>588500000</v>
      </c>
      <c r="L1188" s="2">
        <f>SUM(I1188:K1188)</f>
        <v>1365500000</v>
      </c>
      <c r="M1188" s="2">
        <f>G1188-L1188</f>
        <v>1687300000</v>
      </c>
      <c r="N1188" s="22">
        <f>M1188/E1188</f>
        <v>9.1036127417127077E-2</v>
      </c>
      <c r="O1188" t="s">
        <v>13</v>
      </c>
      <c r="P1188" t="s">
        <v>127</v>
      </c>
    </row>
    <row r="1189" spans="1:16" x14ac:dyDescent="0.2">
      <c r="A1189">
        <v>1235</v>
      </c>
      <c r="B1189" t="s">
        <v>432</v>
      </c>
      <c r="C1189" t="s">
        <v>17</v>
      </c>
      <c r="D1189" s="1">
        <v>42369</v>
      </c>
      <c r="E1189" s="2">
        <v>18671300000</v>
      </c>
      <c r="F1189" s="2">
        <v>15292100000</v>
      </c>
      <c r="G1189" s="2">
        <f>SUM(E1189-F1189)</f>
        <v>3379200000</v>
      </c>
      <c r="H1189" s="23">
        <f>1-(F1189/E1189)</f>
        <v>0.18098364870148298</v>
      </c>
      <c r="I1189" s="2">
        <v>541500000</v>
      </c>
      <c r="J1189" s="2">
        <v>239800000</v>
      </c>
      <c r="K1189" s="2">
        <v>583700000</v>
      </c>
      <c r="L1189" s="2">
        <f>SUM(I1189:K1189)</f>
        <v>1365000000</v>
      </c>
      <c r="M1189" s="2">
        <f>G1189-L1189</f>
        <v>2014200000</v>
      </c>
      <c r="N1189" s="22">
        <f>M1189/E1189</f>
        <v>0.10787679486698837</v>
      </c>
      <c r="O1189" t="s">
        <v>13</v>
      </c>
      <c r="P1189" t="s">
        <v>127</v>
      </c>
    </row>
    <row r="1190" spans="1:16" x14ac:dyDescent="0.2">
      <c r="A1190">
        <v>1236</v>
      </c>
      <c r="B1190" t="s">
        <v>433</v>
      </c>
      <c r="C1190" t="s">
        <v>11</v>
      </c>
      <c r="D1190" s="1">
        <v>41639</v>
      </c>
      <c r="E1190" s="2">
        <v>15598000000</v>
      </c>
      <c r="F1190" s="2">
        <v>11759000000</v>
      </c>
      <c r="G1190" s="2">
        <f>SUM(E1190-F1190)</f>
        <v>3839000000</v>
      </c>
      <c r="H1190" s="23">
        <f>1-(F1190/E1190)</f>
        <v>0.24612129760225665</v>
      </c>
      <c r="I1190" t="s">
        <v>12</v>
      </c>
      <c r="J1190" t="s">
        <v>12</v>
      </c>
      <c r="K1190" s="2">
        <v>2077000000</v>
      </c>
      <c r="L1190" s="2">
        <f>SUM(I1190:K1190)</f>
        <v>2077000000</v>
      </c>
      <c r="M1190" s="2">
        <f>G1190-L1190</f>
        <v>1762000000</v>
      </c>
      <c r="N1190" s="22">
        <f>M1190/E1190</f>
        <v>0.11296320041030901</v>
      </c>
      <c r="O1190" t="s">
        <v>42</v>
      </c>
      <c r="P1190" t="s">
        <v>43</v>
      </c>
    </row>
    <row r="1191" spans="1:16" x14ac:dyDescent="0.2">
      <c r="A1191">
        <v>1237</v>
      </c>
      <c r="B1191" t="s">
        <v>433</v>
      </c>
      <c r="C1191" t="s">
        <v>15</v>
      </c>
      <c r="D1191" s="1">
        <v>42004</v>
      </c>
      <c r="E1191" s="2">
        <v>17090000000</v>
      </c>
      <c r="F1191" s="2">
        <v>12207000000</v>
      </c>
      <c r="G1191" s="2">
        <f>SUM(E1191-F1191)</f>
        <v>4883000000</v>
      </c>
      <c r="H1191" s="23">
        <f>1-(F1191/E1191)</f>
        <v>0.28572264482153309</v>
      </c>
      <c r="I1191" t="s">
        <v>12</v>
      </c>
      <c r="J1191" t="s">
        <v>12</v>
      </c>
      <c r="K1191" s="2">
        <v>2433000000</v>
      </c>
      <c r="L1191" s="2">
        <f>SUM(I1191:K1191)</f>
        <v>2433000000</v>
      </c>
      <c r="M1191" s="2">
        <f>G1191-L1191</f>
        <v>2450000000</v>
      </c>
      <c r="N1191" s="22">
        <f>M1191/E1191</f>
        <v>0.14335868929198362</v>
      </c>
      <c r="O1191" t="s">
        <v>42</v>
      </c>
      <c r="P1191" t="s">
        <v>43</v>
      </c>
    </row>
    <row r="1192" spans="1:16" x14ac:dyDescent="0.2">
      <c r="A1192">
        <v>1238</v>
      </c>
      <c r="B1192" t="s">
        <v>433</v>
      </c>
      <c r="C1192" t="s">
        <v>16</v>
      </c>
      <c r="D1192" s="1">
        <v>42369</v>
      </c>
      <c r="E1192" s="2">
        <v>16833000000</v>
      </c>
      <c r="F1192" s="2">
        <v>12713000000</v>
      </c>
      <c r="G1192" s="2">
        <f>SUM(E1192-F1192)</f>
        <v>4120000000</v>
      </c>
      <c r="H1192" s="23">
        <f>1-(F1192/E1192)</f>
        <v>0.24475732192716693</v>
      </c>
      <c r="I1192" t="s">
        <v>12</v>
      </c>
      <c r="J1192" t="s">
        <v>12</v>
      </c>
      <c r="K1192" s="2">
        <v>2612000000</v>
      </c>
      <c r="L1192" s="2">
        <f>SUM(I1192:K1192)</f>
        <v>2612000000</v>
      </c>
      <c r="M1192" s="2">
        <f>G1192-L1192</f>
        <v>1508000000</v>
      </c>
      <c r="N1192" s="22">
        <f>M1192/E1192</f>
        <v>8.958593239470089E-2</v>
      </c>
      <c r="O1192" t="s">
        <v>42</v>
      </c>
      <c r="P1192" t="s">
        <v>43</v>
      </c>
    </row>
    <row r="1193" spans="1:16" x14ac:dyDescent="0.2">
      <c r="A1193">
        <v>1239</v>
      </c>
      <c r="B1193" t="s">
        <v>433</v>
      </c>
      <c r="C1193" t="s">
        <v>17</v>
      </c>
      <c r="D1193" s="1">
        <v>42735</v>
      </c>
      <c r="E1193" s="2">
        <v>17666000000</v>
      </c>
      <c r="F1193" s="2">
        <v>12734000000</v>
      </c>
      <c r="G1193" s="2">
        <f>SUM(E1193-F1193)</f>
        <v>4932000000</v>
      </c>
      <c r="H1193" s="23">
        <f>1-(F1193/E1193)</f>
        <v>0.27918034642816714</v>
      </c>
      <c r="I1193" t="s">
        <v>12</v>
      </c>
      <c r="J1193" t="s">
        <v>12</v>
      </c>
      <c r="K1193" s="2">
        <v>2755000000</v>
      </c>
      <c r="L1193" s="2">
        <f>SUM(I1193:K1193)</f>
        <v>2755000000</v>
      </c>
      <c r="M1193" s="2">
        <f>G1193-L1193</f>
        <v>2177000000</v>
      </c>
      <c r="N1193" s="22">
        <f>M1193/E1193</f>
        <v>0.12323106532321974</v>
      </c>
      <c r="O1193" t="s">
        <v>42</v>
      </c>
      <c r="P1193" t="s">
        <v>43</v>
      </c>
    </row>
    <row r="1194" spans="1:16" x14ac:dyDescent="0.2">
      <c r="A1194">
        <v>1240</v>
      </c>
      <c r="B1194" t="s">
        <v>434</v>
      </c>
      <c r="C1194" t="s">
        <v>11</v>
      </c>
      <c r="D1194" s="1">
        <v>41274</v>
      </c>
      <c r="E1194" s="2">
        <v>5260956000</v>
      </c>
      <c r="F1194" s="2">
        <v>1177275000</v>
      </c>
      <c r="G1194" s="2">
        <f>SUM(E1194-F1194)</f>
        <v>4083681000</v>
      </c>
      <c r="H1194" s="23">
        <f>1-(F1194/E1194)</f>
        <v>0.77622413112749844</v>
      </c>
      <c r="I1194" s="2">
        <v>2188747000</v>
      </c>
      <c r="J1194" t="s">
        <v>12</v>
      </c>
      <c r="K1194" s="2">
        <v>65141000</v>
      </c>
      <c r="L1194" s="2">
        <f>SUM(I1194:K1194)</f>
        <v>2253888000</v>
      </c>
      <c r="M1194" s="2">
        <f>G1194-L1194</f>
        <v>1829793000</v>
      </c>
      <c r="N1194" s="22">
        <f>M1194/E1194</f>
        <v>0.3478061781927087</v>
      </c>
      <c r="O1194" t="s">
        <v>19</v>
      </c>
      <c r="P1194" t="s">
        <v>77</v>
      </c>
    </row>
    <row r="1195" spans="1:16" x14ac:dyDescent="0.2">
      <c r="A1195">
        <v>1241</v>
      </c>
      <c r="B1195" t="s">
        <v>434</v>
      </c>
      <c r="C1195" t="s">
        <v>15</v>
      </c>
      <c r="D1195" s="1">
        <v>41639</v>
      </c>
      <c r="E1195" s="2">
        <v>6793306000</v>
      </c>
      <c r="F1195" s="2">
        <v>1077420000</v>
      </c>
      <c r="G1195" s="2">
        <f>SUM(E1195-F1195)</f>
        <v>5715886000</v>
      </c>
      <c r="H1195" s="23">
        <f>1-(F1195/E1195)</f>
        <v>0.84139975440529247</v>
      </c>
      <c r="I1195" s="2">
        <v>3185497000</v>
      </c>
      <c r="J1195" t="s">
        <v>12</v>
      </c>
      <c r="K1195" s="2">
        <v>117975000</v>
      </c>
      <c r="L1195" s="2">
        <f>SUM(I1195:K1195)</f>
        <v>3303472000</v>
      </c>
      <c r="M1195" s="2">
        <f>G1195-L1195</f>
        <v>2412414000</v>
      </c>
      <c r="N1195" s="22">
        <f>M1195/E1195</f>
        <v>0.35511634541414738</v>
      </c>
      <c r="O1195" t="s">
        <v>19</v>
      </c>
      <c r="P1195" t="s">
        <v>77</v>
      </c>
    </row>
    <row r="1196" spans="1:16" x14ac:dyDescent="0.2">
      <c r="A1196">
        <v>1242</v>
      </c>
      <c r="B1196" t="s">
        <v>434</v>
      </c>
      <c r="C1196" t="s">
        <v>16</v>
      </c>
      <c r="D1196" s="1">
        <v>42004</v>
      </c>
      <c r="E1196" s="2">
        <v>8441971000</v>
      </c>
      <c r="F1196" s="2">
        <v>857841000</v>
      </c>
      <c r="G1196" s="2">
        <f>SUM(E1196-F1196)</f>
        <v>7584130000</v>
      </c>
      <c r="H1196" s="23">
        <f>1-(F1196/E1196)</f>
        <v>0.89838380160273001</v>
      </c>
      <c r="I1196" s="2">
        <v>4302998000</v>
      </c>
      <c r="J1196" t="s">
        <v>12</v>
      </c>
      <c r="K1196" s="2">
        <v>207820000</v>
      </c>
      <c r="L1196" s="2">
        <f>SUM(I1196:K1196)</f>
        <v>4510818000</v>
      </c>
      <c r="M1196" s="2">
        <f>G1196-L1196</f>
        <v>3073312000</v>
      </c>
      <c r="N1196" s="22">
        <f>M1196/E1196</f>
        <v>0.36405147565657359</v>
      </c>
      <c r="O1196" t="s">
        <v>19</v>
      </c>
      <c r="P1196" t="s">
        <v>77</v>
      </c>
    </row>
    <row r="1197" spans="1:16" x14ac:dyDescent="0.2">
      <c r="A1197">
        <v>1243</v>
      </c>
      <c r="B1197" t="s">
        <v>434</v>
      </c>
      <c r="C1197" t="s">
        <v>17</v>
      </c>
      <c r="D1197" s="1">
        <v>42369</v>
      </c>
      <c r="E1197" s="2">
        <v>9223987000</v>
      </c>
      <c r="F1197" s="2">
        <v>632180000</v>
      </c>
      <c r="G1197" s="2">
        <f>SUM(E1197-F1197)</f>
        <v>8591807000</v>
      </c>
      <c r="H1197" s="23">
        <f>1-(F1197/E1197)</f>
        <v>0.93146347669397189</v>
      </c>
      <c r="I1197" s="2">
        <v>5060406000</v>
      </c>
      <c r="J1197" t="s">
        <v>12</v>
      </c>
      <c r="K1197" s="2">
        <v>272494000</v>
      </c>
      <c r="L1197" s="2">
        <f>SUM(I1197:K1197)</f>
        <v>5332900000</v>
      </c>
      <c r="M1197" s="2">
        <f>G1197-L1197</f>
        <v>3258907000</v>
      </c>
      <c r="N1197" s="22">
        <f>M1197/E1197</f>
        <v>0.3533078483306622</v>
      </c>
      <c r="O1197" t="s">
        <v>19</v>
      </c>
      <c r="P1197" t="s">
        <v>77</v>
      </c>
    </row>
    <row r="1198" spans="1:16" x14ac:dyDescent="0.2">
      <c r="A1198">
        <v>1244</v>
      </c>
      <c r="B1198" t="s">
        <v>435</v>
      </c>
      <c r="C1198" t="s">
        <v>11</v>
      </c>
      <c r="D1198" s="1">
        <v>41391</v>
      </c>
      <c r="E1198" s="2">
        <v>3637212000</v>
      </c>
      <c r="F1198" s="2">
        <v>2446443000</v>
      </c>
      <c r="G1198" s="2">
        <f>SUM(E1198-F1198)</f>
        <v>1190769000</v>
      </c>
      <c r="H1198" s="23">
        <f>1-(F1198/E1198)</f>
        <v>0.32738509605708987</v>
      </c>
      <c r="I1198" t="s">
        <v>12</v>
      </c>
      <c r="J1198" t="s">
        <v>12</v>
      </c>
      <c r="K1198" t="s">
        <v>12</v>
      </c>
      <c r="L1198" s="2">
        <f>SUM(I1198:K1198)</f>
        <v>0</v>
      </c>
      <c r="M1198" s="2">
        <f>G1198-L1198</f>
        <v>1190769000</v>
      </c>
      <c r="N1198" s="22">
        <f>M1198/E1198</f>
        <v>0.32738509605708987</v>
      </c>
      <c r="O1198" t="s">
        <v>25</v>
      </c>
      <c r="P1198" t="s">
        <v>166</v>
      </c>
    </row>
    <row r="1199" spans="1:16" x14ac:dyDescent="0.2">
      <c r="A1199">
        <v>1245</v>
      </c>
      <c r="B1199" t="s">
        <v>435</v>
      </c>
      <c r="C1199" t="s">
        <v>15</v>
      </c>
      <c r="D1199" s="1">
        <v>41755</v>
      </c>
      <c r="E1199" s="2">
        <v>3585141000</v>
      </c>
      <c r="F1199" s="2">
        <v>2566444000</v>
      </c>
      <c r="G1199" s="2">
        <f>SUM(E1199-F1199)</f>
        <v>1018697000</v>
      </c>
      <c r="H1199" s="23">
        <f>1-(F1199/E1199)</f>
        <v>0.2841441940498296</v>
      </c>
      <c r="I1199" t="s">
        <v>12</v>
      </c>
      <c r="J1199" t="s">
        <v>12</v>
      </c>
      <c r="K1199" t="s">
        <v>12</v>
      </c>
      <c r="L1199" s="2">
        <f>SUM(I1199:K1199)</f>
        <v>0</v>
      </c>
      <c r="M1199" s="2">
        <f>G1199-L1199</f>
        <v>1018697000</v>
      </c>
      <c r="N1199" s="22">
        <f>M1199/E1199</f>
        <v>0.28414419404982955</v>
      </c>
      <c r="O1199" t="s">
        <v>25</v>
      </c>
      <c r="P1199" t="s">
        <v>166</v>
      </c>
    </row>
    <row r="1200" spans="1:16" x14ac:dyDescent="0.2">
      <c r="A1200">
        <v>1246</v>
      </c>
      <c r="B1200" t="s">
        <v>435</v>
      </c>
      <c r="C1200" t="s">
        <v>16</v>
      </c>
      <c r="D1200" s="1">
        <v>42119</v>
      </c>
      <c r="E1200" s="2">
        <v>3910865000</v>
      </c>
      <c r="F1200" s="2">
        <v>2850316000</v>
      </c>
      <c r="G1200" s="2">
        <f>SUM(E1200-F1200)</f>
        <v>1060549000</v>
      </c>
      <c r="H1200" s="23">
        <f>1-(F1200/E1200)</f>
        <v>0.27118016091069364</v>
      </c>
      <c r="I1200" t="s">
        <v>12</v>
      </c>
      <c r="J1200" t="s">
        <v>12</v>
      </c>
      <c r="K1200" t="s">
        <v>12</v>
      </c>
      <c r="L1200" s="2">
        <f>SUM(I1200:K1200)</f>
        <v>0</v>
      </c>
      <c r="M1200" s="2">
        <f>G1200-L1200</f>
        <v>1060549000</v>
      </c>
      <c r="N1200" s="22">
        <f>M1200/E1200</f>
        <v>0.27118016091069369</v>
      </c>
      <c r="O1200" t="s">
        <v>25</v>
      </c>
      <c r="P1200" t="s">
        <v>166</v>
      </c>
    </row>
    <row r="1201" spans="1:16" x14ac:dyDescent="0.2">
      <c r="A1201">
        <v>1247</v>
      </c>
      <c r="B1201" t="s">
        <v>435</v>
      </c>
      <c r="C1201" t="s">
        <v>17</v>
      </c>
      <c r="D1201" s="1">
        <v>42490</v>
      </c>
      <c r="E1201" s="2">
        <v>5386703000</v>
      </c>
      <c r="F1201" s="2">
        <v>4063955000</v>
      </c>
      <c r="G1201" s="2">
        <f>SUM(E1201-F1201)</f>
        <v>1322748000</v>
      </c>
      <c r="H1201" s="23">
        <f>1-(F1201/E1201)</f>
        <v>0.24555799716449933</v>
      </c>
      <c r="I1201" t="s">
        <v>12</v>
      </c>
      <c r="J1201" t="s">
        <v>12</v>
      </c>
      <c r="K1201" t="s">
        <v>12</v>
      </c>
      <c r="L1201" s="2">
        <f>SUM(I1201:K1201)</f>
        <v>0</v>
      </c>
      <c r="M1201" s="2">
        <f>G1201-L1201</f>
        <v>1322748000</v>
      </c>
      <c r="N1201" s="22">
        <f>M1201/E1201</f>
        <v>0.24555799716449933</v>
      </c>
      <c r="O1201" t="s">
        <v>25</v>
      </c>
      <c r="P1201" t="s">
        <v>166</v>
      </c>
    </row>
    <row r="1202" spans="1:16" x14ac:dyDescent="0.2">
      <c r="A1202">
        <v>1248</v>
      </c>
      <c r="B1202" t="s">
        <v>436</v>
      </c>
      <c r="C1202" t="s">
        <v>11</v>
      </c>
      <c r="D1202" s="1">
        <v>41274</v>
      </c>
      <c r="E1202" s="2">
        <v>9781000000</v>
      </c>
      <c r="F1202" s="2">
        <v>6351000000</v>
      </c>
      <c r="G1202" s="2">
        <f>SUM(E1202-F1202)</f>
        <v>3430000000</v>
      </c>
      <c r="H1202" s="23">
        <f>1-(F1202/E1202)</f>
        <v>0.35067988958184237</v>
      </c>
      <c r="I1202" s="2">
        <v>98000000</v>
      </c>
      <c r="J1202" t="s">
        <v>12</v>
      </c>
      <c r="K1202" s="2">
        <v>1054000000</v>
      </c>
      <c r="L1202" s="2">
        <f>SUM(I1202:K1202)</f>
        <v>1152000000</v>
      </c>
      <c r="M1202" s="2">
        <f>G1202-L1202</f>
        <v>2278000000</v>
      </c>
      <c r="N1202" s="22">
        <f>M1202/E1202</f>
        <v>0.2329005214190778</v>
      </c>
      <c r="O1202" t="s">
        <v>42</v>
      </c>
      <c r="P1202" t="s">
        <v>45</v>
      </c>
    </row>
    <row r="1203" spans="1:16" x14ac:dyDescent="0.2">
      <c r="A1203">
        <v>1249</v>
      </c>
      <c r="B1203" t="s">
        <v>436</v>
      </c>
      <c r="C1203" t="s">
        <v>15</v>
      </c>
      <c r="D1203" s="1">
        <v>41639</v>
      </c>
      <c r="E1203" s="2">
        <v>9968000000</v>
      </c>
      <c r="F1203" s="2">
        <v>6423000000</v>
      </c>
      <c r="G1203" s="2">
        <f>SUM(E1203-F1203)</f>
        <v>3545000000</v>
      </c>
      <c r="H1203" s="23">
        <f>1-(F1203/E1203)</f>
        <v>0.35563804173354741</v>
      </c>
      <c r="I1203" s="2">
        <v>68000000</v>
      </c>
      <c r="J1203" t="s">
        <v>12</v>
      </c>
      <c r="K1203" s="2">
        <v>1178000000</v>
      </c>
      <c r="L1203" s="2">
        <f>SUM(I1203:K1203)</f>
        <v>1246000000</v>
      </c>
      <c r="M1203" s="2">
        <f>G1203-L1203</f>
        <v>2299000000</v>
      </c>
      <c r="N1203" s="22">
        <f>M1203/E1203</f>
        <v>0.23063804173354735</v>
      </c>
      <c r="O1203" t="s">
        <v>42</v>
      </c>
      <c r="P1203" t="s">
        <v>45</v>
      </c>
    </row>
    <row r="1204" spans="1:16" x14ac:dyDescent="0.2">
      <c r="A1204">
        <v>1250</v>
      </c>
      <c r="B1204" t="s">
        <v>436</v>
      </c>
      <c r="C1204" t="s">
        <v>16</v>
      </c>
      <c r="D1204" s="1">
        <v>42004</v>
      </c>
      <c r="E1204" s="2">
        <v>10886000000</v>
      </c>
      <c r="F1204" s="2">
        <v>7036000000</v>
      </c>
      <c r="G1204" s="2">
        <f>SUM(E1204-F1204)</f>
        <v>3850000000</v>
      </c>
      <c r="H1204" s="23">
        <f>1-(F1204/E1204)</f>
        <v>0.35366525812970784</v>
      </c>
      <c r="I1204" t="s">
        <v>12</v>
      </c>
      <c r="J1204" t="s">
        <v>12</v>
      </c>
      <c r="K1204" s="2">
        <v>1227000000</v>
      </c>
      <c r="L1204" s="2">
        <f>SUM(I1204:K1204)</f>
        <v>1227000000</v>
      </c>
      <c r="M1204" s="2">
        <f>G1204-L1204</f>
        <v>2623000000</v>
      </c>
      <c r="N1204" s="22">
        <f>M1204/E1204</f>
        <v>0.24095168105823994</v>
      </c>
      <c r="O1204" t="s">
        <v>42</v>
      </c>
      <c r="P1204" t="s">
        <v>45</v>
      </c>
    </row>
    <row r="1205" spans="1:16" x14ac:dyDescent="0.2">
      <c r="A1205">
        <v>1251</v>
      </c>
      <c r="B1205" t="s">
        <v>436</v>
      </c>
      <c r="C1205" t="s">
        <v>17</v>
      </c>
      <c r="D1205" s="1">
        <v>42369</v>
      </c>
      <c r="E1205" s="2">
        <v>10415000000</v>
      </c>
      <c r="F1205" s="2">
        <v>6239000000</v>
      </c>
      <c r="G1205" s="2">
        <f>SUM(E1205-F1205)</f>
        <v>4176000000</v>
      </c>
      <c r="H1205" s="23">
        <f>1-(F1205/E1205)</f>
        <v>0.40096015362457993</v>
      </c>
      <c r="I1205" t="s">
        <v>12</v>
      </c>
      <c r="J1205" t="s">
        <v>12</v>
      </c>
      <c r="K1205" s="2">
        <v>1214000000</v>
      </c>
      <c r="L1205" s="2">
        <f>SUM(I1205:K1205)</f>
        <v>1214000000</v>
      </c>
      <c r="M1205" s="2">
        <f>G1205-L1205</f>
        <v>2962000000</v>
      </c>
      <c r="N1205" s="22">
        <f>M1205/E1205</f>
        <v>0.28439750360057608</v>
      </c>
      <c r="O1205" t="s">
        <v>42</v>
      </c>
      <c r="P1205" t="s">
        <v>45</v>
      </c>
    </row>
    <row r="1206" spans="1:16" x14ac:dyDescent="0.2">
      <c r="A1206">
        <v>1252</v>
      </c>
      <c r="B1206" t="s">
        <v>437</v>
      </c>
      <c r="C1206" t="s">
        <v>11</v>
      </c>
      <c r="D1206" s="1">
        <v>41636</v>
      </c>
      <c r="E1206" s="2">
        <v>66415000000</v>
      </c>
      <c r="F1206" s="2">
        <v>31243000000</v>
      </c>
      <c r="G1206" s="2">
        <f>SUM(E1206-F1206)</f>
        <v>35172000000</v>
      </c>
      <c r="H1206" s="23">
        <f>1-(F1206/E1206)</f>
        <v>0.52957916133403593</v>
      </c>
      <c r="I1206" s="2">
        <v>25357000000</v>
      </c>
      <c r="J1206" t="s">
        <v>12</v>
      </c>
      <c r="K1206" s="2">
        <v>110000000</v>
      </c>
      <c r="L1206" s="2">
        <f>SUM(I1206:K1206)</f>
        <v>25467000000</v>
      </c>
      <c r="M1206" s="2">
        <f>G1206-L1206</f>
        <v>9705000000</v>
      </c>
      <c r="N1206" s="22">
        <f>M1206/E1206</f>
        <v>0.14612662802077844</v>
      </c>
      <c r="O1206" t="s">
        <v>36</v>
      </c>
      <c r="P1206" t="s">
        <v>214</v>
      </c>
    </row>
    <row r="1207" spans="1:16" x14ac:dyDescent="0.2">
      <c r="A1207">
        <v>1253</v>
      </c>
      <c r="B1207" t="s">
        <v>437</v>
      </c>
      <c r="C1207" t="s">
        <v>15</v>
      </c>
      <c r="D1207" s="1">
        <v>42000</v>
      </c>
      <c r="E1207" s="2">
        <v>66683000000</v>
      </c>
      <c r="F1207" s="2">
        <v>31238000000</v>
      </c>
      <c r="G1207" s="2">
        <f>SUM(E1207-F1207)</f>
        <v>35445000000</v>
      </c>
      <c r="H1207" s="23">
        <f>1-(F1207/E1207)</f>
        <v>0.5315447715309749</v>
      </c>
      <c r="I1207" s="2">
        <v>25772000000</v>
      </c>
      <c r="J1207" t="s">
        <v>12</v>
      </c>
      <c r="K1207" s="2">
        <v>92000000</v>
      </c>
      <c r="L1207" s="2">
        <f>SUM(I1207:K1207)</f>
        <v>25864000000</v>
      </c>
      <c r="M1207" s="2">
        <f>G1207-L1207</f>
        <v>9581000000</v>
      </c>
      <c r="N1207" s="22">
        <f>M1207/E1207</f>
        <v>0.14367979844937989</v>
      </c>
      <c r="O1207" t="s">
        <v>36</v>
      </c>
      <c r="P1207" t="s">
        <v>214</v>
      </c>
    </row>
    <row r="1208" spans="1:16" x14ac:dyDescent="0.2">
      <c r="A1208">
        <v>1254</v>
      </c>
      <c r="B1208" t="s">
        <v>437</v>
      </c>
      <c r="C1208" t="s">
        <v>16</v>
      </c>
      <c r="D1208" s="1">
        <v>42364</v>
      </c>
      <c r="E1208" s="2">
        <v>63056000000</v>
      </c>
      <c r="F1208" s="2">
        <v>28731000000</v>
      </c>
      <c r="G1208" s="2">
        <f>SUM(E1208-F1208)</f>
        <v>34325000000</v>
      </c>
      <c r="H1208" s="23">
        <f>1-(F1208/E1208)</f>
        <v>0.54435739659984783</v>
      </c>
      <c r="I1208" s="2">
        <v>24538000000</v>
      </c>
      <c r="J1208" t="s">
        <v>12</v>
      </c>
      <c r="K1208" s="2">
        <v>75000000</v>
      </c>
      <c r="L1208" s="2">
        <f>SUM(I1208:K1208)</f>
        <v>24613000000</v>
      </c>
      <c r="M1208" s="2">
        <f>G1208-L1208</f>
        <v>9712000000</v>
      </c>
      <c r="N1208" s="22">
        <f>M1208/E1208</f>
        <v>0.15402182187262117</v>
      </c>
      <c r="O1208" t="s">
        <v>36</v>
      </c>
      <c r="P1208" t="s">
        <v>214</v>
      </c>
    </row>
    <row r="1209" spans="1:16" x14ac:dyDescent="0.2">
      <c r="A1209">
        <v>1255</v>
      </c>
      <c r="B1209" t="s">
        <v>437</v>
      </c>
      <c r="C1209" t="s">
        <v>17</v>
      </c>
      <c r="D1209" s="1">
        <v>42735</v>
      </c>
      <c r="E1209" s="2">
        <v>62799000000</v>
      </c>
      <c r="F1209" s="2">
        <v>28209000000</v>
      </c>
      <c r="G1209" s="2">
        <f>SUM(E1209-F1209)</f>
        <v>34590000000</v>
      </c>
      <c r="H1209" s="23">
        <f>1-(F1209/E1209)</f>
        <v>0.55080494912339373</v>
      </c>
      <c r="I1209" s="2">
        <v>24735000000</v>
      </c>
      <c r="J1209" t="s">
        <v>12</v>
      </c>
      <c r="K1209" s="2">
        <v>70000000</v>
      </c>
      <c r="L1209" s="2">
        <f>SUM(I1209:K1209)</f>
        <v>24805000000</v>
      </c>
      <c r="M1209" s="2">
        <f>G1209-L1209</f>
        <v>9785000000</v>
      </c>
      <c r="N1209" s="22">
        <f>M1209/E1209</f>
        <v>0.1558145830347617</v>
      </c>
      <c r="O1209" t="s">
        <v>36</v>
      </c>
      <c r="P1209" t="s">
        <v>214</v>
      </c>
    </row>
    <row r="1210" spans="1:16" x14ac:dyDescent="0.2">
      <c r="A1210">
        <v>1256</v>
      </c>
      <c r="B1210" t="s">
        <v>438</v>
      </c>
      <c r="C1210" t="s">
        <v>11</v>
      </c>
      <c r="D1210" s="1">
        <v>41274</v>
      </c>
      <c r="E1210" s="2">
        <v>54657000000</v>
      </c>
      <c r="F1210" s="2">
        <v>9821000000</v>
      </c>
      <c r="G1210" s="2">
        <f>SUM(E1210-F1210)</f>
        <v>44836000000</v>
      </c>
      <c r="H1210" s="23">
        <f>1-(F1210/E1210)</f>
        <v>0.8203157875477981</v>
      </c>
      <c r="I1210" s="2">
        <v>15171000000</v>
      </c>
      <c r="J1210" s="2">
        <v>7482000000</v>
      </c>
      <c r="K1210" s="2">
        <v>5109000000</v>
      </c>
      <c r="L1210" s="2">
        <f>SUM(I1210:K1210)</f>
        <v>27762000000</v>
      </c>
      <c r="M1210" s="2">
        <f>G1210-L1210</f>
        <v>17074000000</v>
      </c>
      <c r="N1210" s="22">
        <f>M1210/E1210</f>
        <v>0.31238450701648462</v>
      </c>
      <c r="O1210" t="s">
        <v>25</v>
      </c>
      <c r="P1210" t="s">
        <v>26</v>
      </c>
    </row>
    <row r="1211" spans="1:16" x14ac:dyDescent="0.2">
      <c r="A1211">
        <v>1257</v>
      </c>
      <c r="B1211" t="s">
        <v>438</v>
      </c>
      <c r="C1211" t="s">
        <v>15</v>
      </c>
      <c r="D1211" s="1">
        <v>41639</v>
      </c>
      <c r="E1211" s="2">
        <v>51584000000</v>
      </c>
      <c r="F1211" s="2">
        <v>9586000000</v>
      </c>
      <c r="G1211" s="2">
        <f>SUM(E1211-F1211)</f>
        <v>41998000000</v>
      </c>
      <c r="H1211" s="23">
        <f>1-(F1211/E1211)</f>
        <v>0.81416718362282881</v>
      </c>
      <c r="I1211" s="2">
        <v>14355000000</v>
      </c>
      <c r="J1211" s="2">
        <v>6678000000</v>
      </c>
      <c r="K1211" s="2">
        <v>4599000000</v>
      </c>
      <c r="L1211" s="2">
        <f>SUM(I1211:K1211)</f>
        <v>25632000000</v>
      </c>
      <c r="M1211" s="2">
        <f>G1211-L1211</f>
        <v>16366000000</v>
      </c>
      <c r="N1211" s="22">
        <f>M1211/E1211</f>
        <v>0.31726892059553352</v>
      </c>
      <c r="O1211" t="s">
        <v>25</v>
      </c>
      <c r="P1211" t="s">
        <v>26</v>
      </c>
    </row>
    <row r="1212" spans="1:16" x14ac:dyDescent="0.2">
      <c r="A1212">
        <v>1258</v>
      </c>
      <c r="B1212" t="s">
        <v>438</v>
      </c>
      <c r="C1212" t="s">
        <v>16</v>
      </c>
      <c r="D1212" s="1">
        <v>42004</v>
      </c>
      <c r="E1212" s="2">
        <v>49605000000</v>
      </c>
      <c r="F1212" s="2">
        <v>9577000000</v>
      </c>
      <c r="G1212" s="2">
        <f>SUM(E1212-F1212)</f>
        <v>40028000000</v>
      </c>
      <c r="H1212" s="23">
        <f>1-(F1212/E1212)</f>
        <v>0.80693478479991931</v>
      </c>
      <c r="I1212" s="2">
        <v>14097000000</v>
      </c>
      <c r="J1212" s="2">
        <v>8393000000</v>
      </c>
      <c r="K1212" s="2">
        <v>4039000000</v>
      </c>
      <c r="L1212" s="2">
        <f>SUM(I1212:K1212)</f>
        <v>26529000000</v>
      </c>
      <c r="M1212" s="2">
        <f>G1212-L1212</f>
        <v>13499000000</v>
      </c>
      <c r="N1212" s="22">
        <f>M1212/E1212</f>
        <v>0.27212982562241711</v>
      </c>
      <c r="O1212" t="s">
        <v>25</v>
      </c>
      <c r="P1212" t="s">
        <v>26</v>
      </c>
    </row>
    <row r="1213" spans="1:16" x14ac:dyDescent="0.2">
      <c r="A1213">
        <v>1259</v>
      </c>
      <c r="B1213" t="s">
        <v>438</v>
      </c>
      <c r="C1213" t="s">
        <v>17</v>
      </c>
      <c r="D1213" s="1">
        <v>42369</v>
      </c>
      <c r="E1213" s="2">
        <v>48851000000</v>
      </c>
      <c r="F1213" s="2">
        <v>9648000000</v>
      </c>
      <c r="G1213" s="2">
        <f>SUM(E1213-F1213)</f>
        <v>39203000000</v>
      </c>
      <c r="H1213" s="23">
        <f>1-(F1213/E1213)</f>
        <v>0.80250148410472666</v>
      </c>
      <c r="I1213" s="2">
        <v>14809000000</v>
      </c>
      <c r="J1213" s="2">
        <v>7690000000</v>
      </c>
      <c r="K1213" s="2">
        <v>3728000000</v>
      </c>
      <c r="L1213" s="2">
        <f>SUM(I1213:K1213)</f>
        <v>26227000000</v>
      </c>
      <c r="M1213" s="2">
        <f>G1213-L1213</f>
        <v>12976000000</v>
      </c>
      <c r="N1213" s="22">
        <f>M1213/E1213</f>
        <v>0.2656240404495302</v>
      </c>
      <c r="O1213" t="s">
        <v>25</v>
      </c>
      <c r="P1213" t="s">
        <v>26</v>
      </c>
    </row>
    <row r="1214" spans="1:16" x14ac:dyDescent="0.2">
      <c r="A1214">
        <v>1260</v>
      </c>
      <c r="B1214" t="s">
        <v>439</v>
      </c>
      <c r="C1214" t="s">
        <v>11</v>
      </c>
      <c r="D1214" s="1">
        <v>41639</v>
      </c>
      <c r="E1214" s="2">
        <v>9289500000</v>
      </c>
      <c r="F1214" s="2">
        <v>4683600000</v>
      </c>
      <c r="G1214" s="2">
        <f>SUM(E1214-F1214)</f>
        <v>4605900000</v>
      </c>
      <c r="H1214" s="23">
        <f>1-(F1214/E1214)</f>
        <v>0.49581785887292107</v>
      </c>
      <c r="I1214" s="2">
        <v>189000000</v>
      </c>
      <c r="J1214" t="s">
        <v>12</v>
      </c>
      <c r="K1214" s="2">
        <v>3292900000</v>
      </c>
      <c r="L1214" s="2">
        <f>SUM(I1214:K1214)</f>
        <v>3481900000</v>
      </c>
      <c r="M1214" s="2">
        <f>G1214-L1214</f>
        <v>1124000000</v>
      </c>
      <c r="N1214" s="22">
        <f>M1214/E1214</f>
        <v>0.12099682437160235</v>
      </c>
      <c r="O1214" t="s">
        <v>47</v>
      </c>
      <c r="P1214" t="s">
        <v>379</v>
      </c>
    </row>
    <row r="1215" spans="1:16" x14ac:dyDescent="0.2">
      <c r="A1215">
        <v>1261</v>
      </c>
      <c r="B1215" t="s">
        <v>439</v>
      </c>
      <c r="C1215" t="s">
        <v>15</v>
      </c>
      <c r="D1215" s="1">
        <v>42004</v>
      </c>
      <c r="E1215" s="2">
        <v>10477600000</v>
      </c>
      <c r="F1215" s="2">
        <v>5231000000</v>
      </c>
      <c r="G1215" s="2">
        <f>SUM(E1215-F1215)</f>
        <v>5246600000</v>
      </c>
      <c r="H1215" s="23">
        <f>1-(F1215/E1215)</f>
        <v>0.50074444529281514</v>
      </c>
      <c r="I1215" s="2">
        <v>177400000</v>
      </c>
      <c r="J1215" t="s">
        <v>12</v>
      </c>
      <c r="K1215" s="2">
        <v>3574300000</v>
      </c>
      <c r="L1215" s="2">
        <f>SUM(I1215:K1215)</f>
        <v>3751700000</v>
      </c>
      <c r="M1215" s="2">
        <f>G1215-L1215</f>
        <v>1494900000</v>
      </c>
      <c r="N1215" s="22">
        <f>M1215/E1215</f>
        <v>0.14267580361914942</v>
      </c>
      <c r="O1215" t="s">
        <v>47</v>
      </c>
      <c r="P1215" t="s">
        <v>379</v>
      </c>
    </row>
    <row r="1216" spans="1:16" x14ac:dyDescent="0.2">
      <c r="A1216">
        <v>1262</v>
      </c>
      <c r="B1216" t="s">
        <v>439</v>
      </c>
      <c r="C1216" t="s">
        <v>16</v>
      </c>
      <c r="D1216" s="1">
        <v>42369</v>
      </c>
      <c r="E1216" s="2">
        <v>11964400000</v>
      </c>
      <c r="F1216" s="2">
        <v>6697700000</v>
      </c>
      <c r="G1216" s="2">
        <f>SUM(E1216-F1216)</f>
        <v>5266700000</v>
      </c>
      <c r="H1216" s="23">
        <f>1-(F1216/E1216)</f>
        <v>0.44019758617231119</v>
      </c>
      <c r="I1216" s="2">
        <v>163500000</v>
      </c>
      <c r="J1216" t="s">
        <v>12</v>
      </c>
      <c r="K1216" s="2">
        <v>3672400000</v>
      </c>
      <c r="L1216" s="2">
        <f>SUM(I1216:K1216)</f>
        <v>3835900000</v>
      </c>
      <c r="M1216" s="2">
        <f>G1216-L1216</f>
        <v>1430800000</v>
      </c>
      <c r="N1216" s="22">
        <f>M1216/E1216</f>
        <v>0.11958811139714487</v>
      </c>
      <c r="O1216" t="s">
        <v>47</v>
      </c>
      <c r="P1216" t="s">
        <v>379</v>
      </c>
    </row>
    <row r="1217" spans="1:16" x14ac:dyDescent="0.2">
      <c r="A1217">
        <v>1263</v>
      </c>
      <c r="B1217" t="s">
        <v>439</v>
      </c>
      <c r="C1217" t="s">
        <v>17</v>
      </c>
      <c r="D1217" s="1">
        <v>42735</v>
      </c>
      <c r="E1217" s="2">
        <v>12394100000</v>
      </c>
      <c r="F1217" s="2">
        <v>6913200000</v>
      </c>
      <c r="G1217" s="2">
        <f>SUM(E1217-F1217)</f>
        <v>5480900000</v>
      </c>
      <c r="H1217" s="23">
        <f>1-(F1217/E1217)</f>
        <v>0.44221847491951816</v>
      </c>
      <c r="I1217" s="2">
        <v>156600000</v>
      </c>
      <c r="J1217" t="s">
        <v>12</v>
      </c>
      <c r="K1217" s="2">
        <v>3732600000</v>
      </c>
      <c r="L1217" s="2">
        <f>SUM(I1217:K1217)</f>
        <v>3889200000</v>
      </c>
      <c r="M1217" s="2">
        <f>G1217-L1217</f>
        <v>1591700000</v>
      </c>
      <c r="N1217" s="22">
        <f>M1217/E1217</f>
        <v>0.12842400819744879</v>
      </c>
      <c r="O1217" t="s">
        <v>47</v>
      </c>
      <c r="P1217" t="s">
        <v>379</v>
      </c>
    </row>
    <row r="1218" spans="1:16" x14ac:dyDescent="0.2">
      <c r="A1218">
        <v>1264</v>
      </c>
      <c r="B1218" t="s">
        <v>440</v>
      </c>
      <c r="C1218" t="s">
        <v>11</v>
      </c>
      <c r="D1218" s="1">
        <v>41639</v>
      </c>
      <c r="E1218" s="2">
        <v>2104745000</v>
      </c>
      <c r="F1218" s="2">
        <v>155355000</v>
      </c>
      <c r="G1218" s="2">
        <f>SUM(E1218-F1218)</f>
        <v>1949390000</v>
      </c>
      <c r="H1218" s="23">
        <f>1-(F1218/E1218)</f>
        <v>0.92618820807271185</v>
      </c>
      <c r="I1218" s="2">
        <v>346393000</v>
      </c>
      <c r="J1218" s="2">
        <v>859947000</v>
      </c>
      <c r="K1218" t="s">
        <v>12</v>
      </c>
      <c r="L1218" s="2">
        <f>SUM(I1218:K1218)</f>
        <v>1206340000</v>
      </c>
      <c r="M1218" s="2">
        <f>G1218-L1218</f>
        <v>743050000</v>
      </c>
      <c r="N1218" s="22">
        <f>M1218/E1218</f>
        <v>0.35303564089711581</v>
      </c>
      <c r="O1218" t="s">
        <v>36</v>
      </c>
      <c r="P1218" t="s">
        <v>170</v>
      </c>
    </row>
    <row r="1219" spans="1:16" x14ac:dyDescent="0.2">
      <c r="A1219">
        <v>1265</v>
      </c>
      <c r="B1219" t="s">
        <v>440</v>
      </c>
      <c r="C1219" t="s">
        <v>15</v>
      </c>
      <c r="D1219" s="1">
        <v>42004</v>
      </c>
      <c r="E1219" s="2">
        <v>2819557000</v>
      </c>
      <c r="F1219" s="2">
        <v>205018000</v>
      </c>
      <c r="G1219" s="2">
        <f>SUM(E1219-F1219)</f>
        <v>2614539000</v>
      </c>
      <c r="H1219" s="23">
        <f>1-(F1219/E1219)</f>
        <v>0.92728715894021652</v>
      </c>
      <c r="I1219" s="2">
        <v>519267000</v>
      </c>
      <c r="J1219" s="2">
        <v>1271353000</v>
      </c>
      <c r="K1219" t="s">
        <v>12</v>
      </c>
      <c r="L1219" s="2">
        <f>SUM(I1219:K1219)</f>
        <v>1790620000</v>
      </c>
      <c r="M1219" s="2">
        <f>G1219-L1219</f>
        <v>823919000</v>
      </c>
      <c r="N1219" s="22">
        <f>M1219/E1219</f>
        <v>0.29221576297269392</v>
      </c>
      <c r="O1219" t="s">
        <v>36</v>
      </c>
      <c r="P1219" t="s">
        <v>170</v>
      </c>
    </row>
    <row r="1220" spans="1:16" x14ac:dyDescent="0.2">
      <c r="A1220">
        <v>1266</v>
      </c>
      <c r="B1220" t="s">
        <v>440</v>
      </c>
      <c r="C1220" t="s">
        <v>16</v>
      </c>
      <c r="D1220" s="1">
        <v>42369</v>
      </c>
      <c r="E1220" s="2">
        <v>4103728000</v>
      </c>
      <c r="F1220" s="2">
        <v>392709000</v>
      </c>
      <c r="G1220" s="2">
        <f>SUM(E1220-F1220)</f>
        <v>3711019000</v>
      </c>
      <c r="H1220" s="23">
        <f>1-(F1220/E1220)</f>
        <v>0.90430433011154732</v>
      </c>
      <c r="I1220" s="2">
        <v>838526000</v>
      </c>
      <c r="J1220" s="2">
        <v>1620577000</v>
      </c>
      <c r="K1220" t="s">
        <v>12</v>
      </c>
      <c r="L1220" s="2">
        <f>SUM(I1220:K1220)</f>
        <v>2459103000</v>
      </c>
      <c r="M1220" s="2">
        <f>G1220-L1220</f>
        <v>1251916000</v>
      </c>
      <c r="N1220" s="22">
        <f>M1220/E1220</f>
        <v>0.30506797721486412</v>
      </c>
      <c r="O1220" t="s">
        <v>36</v>
      </c>
      <c r="P1220" t="s">
        <v>170</v>
      </c>
    </row>
    <row r="1221" spans="1:16" x14ac:dyDescent="0.2">
      <c r="A1221">
        <v>1267</v>
      </c>
      <c r="B1221" t="s">
        <v>440</v>
      </c>
      <c r="C1221" t="s">
        <v>17</v>
      </c>
      <c r="D1221" s="1">
        <v>42735</v>
      </c>
      <c r="E1221" s="2">
        <v>4860427000</v>
      </c>
      <c r="F1221" s="2">
        <v>299694000</v>
      </c>
      <c r="G1221" s="2">
        <f>SUM(E1221-F1221)</f>
        <v>4560733000</v>
      </c>
      <c r="H1221" s="23">
        <f>1-(F1221/E1221)</f>
        <v>0.93833998535519614</v>
      </c>
      <c r="I1221" s="2">
        <v>1177697000</v>
      </c>
      <c r="J1221" s="2">
        <v>2052295000</v>
      </c>
      <c r="K1221" t="s">
        <v>12</v>
      </c>
      <c r="L1221" s="2">
        <f>SUM(I1221:K1221)</f>
        <v>3229992000</v>
      </c>
      <c r="M1221" s="2">
        <f>G1221-L1221</f>
        <v>1330741000</v>
      </c>
      <c r="N1221" s="22">
        <f>M1221/E1221</f>
        <v>0.27379096527938801</v>
      </c>
      <c r="O1221" t="s">
        <v>36</v>
      </c>
      <c r="P1221" t="s">
        <v>170</v>
      </c>
    </row>
    <row r="1222" spans="1:16" x14ac:dyDescent="0.2">
      <c r="A1222">
        <v>1268</v>
      </c>
      <c r="B1222" t="s">
        <v>441</v>
      </c>
      <c r="C1222" t="s">
        <v>11</v>
      </c>
      <c r="D1222" s="1">
        <v>41274</v>
      </c>
      <c r="E1222" s="2">
        <v>17083900000</v>
      </c>
      <c r="F1222" s="2">
        <v>15590900000</v>
      </c>
      <c r="G1222" s="2">
        <f>SUM(E1222-F1222)</f>
        <v>1493000000</v>
      </c>
      <c r="H1222" s="23">
        <f>1-(F1222/E1222)</f>
        <v>8.7392223087234155E-2</v>
      </c>
      <c r="I1222" s="2">
        <v>15400000</v>
      </c>
      <c r="J1222" t="s">
        <v>12</v>
      </c>
      <c r="K1222" s="2">
        <v>36100000</v>
      </c>
      <c r="L1222" s="2">
        <f>SUM(I1222:K1222)</f>
        <v>51500000</v>
      </c>
      <c r="M1222" s="2">
        <f>G1222-L1222</f>
        <v>1441500000</v>
      </c>
      <c r="N1222" s="22">
        <f>M1222/E1222</f>
        <v>8.4377688935196302E-2</v>
      </c>
      <c r="O1222" t="s">
        <v>47</v>
      </c>
      <c r="P1222" t="s">
        <v>50</v>
      </c>
    </row>
    <row r="1223" spans="1:16" x14ac:dyDescent="0.2">
      <c r="A1223">
        <v>1269</v>
      </c>
      <c r="B1223" t="s">
        <v>441</v>
      </c>
      <c r="C1223" t="s">
        <v>15</v>
      </c>
      <c r="D1223" s="1">
        <v>41639</v>
      </c>
      <c r="E1223" s="2">
        <v>18170900000</v>
      </c>
      <c r="F1223" s="2">
        <v>16275100000</v>
      </c>
      <c r="G1223" s="2">
        <f>SUM(E1223-F1223)</f>
        <v>1895800000</v>
      </c>
      <c r="H1223" s="23">
        <f>1-(F1223/E1223)</f>
        <v>0.10433165115651954</v>
      </c>
      <c r="I1223" s="2">
        <v>18800000</v>
      </c>
      <c r="J1223" t="s">
        <v>12</v>
      </c>
      <c r="K1223" s="2">
        <v>38800000</v>
      </c>
      <c r="L1223" s="2">
        <f>SUM(I1223:K1223)</f>
        <v>57600000</v>
      </c>
      <c r="M1223" s="2">
        <f>G1223-L1223</f>
        <v>1838200000</v>
      </c>
      <c r="N1223" s="22">
        <f>M1223/E1223</f>
        <v>0.10116174762945149</v>
      </c>
      <c r="O1223" t="s">
        <v>47</v>
      </c>
      <c r="P1223" t="s">
        <v>50</v>
      </c>
    </row>
    <row r="1224" spans="1:16" x14ac:dyDescent="0.2">
      <c r="A1224">
        <v>1270</v>
      </c>
      <c r="B1224" t="s">
        <v>441</v>
      </c>
      <c r="C1224" t="s">
        <v>16</v>
      </c>
      <c r="D1224" s="1">
        <v>42004</v>
      </c>
      <c r="E1224" s="2">
        <v>19391400000</v>
      </c>
      <c r="F1224" s="2">
        <v>17297300000</v>
      </c>
      <c r="G1224" s="2">
        <f>SUM(E1224-F1224)</f>
        <v>2094100000</v>
      </c>
      <c r="H1224" s="23">
        <f>1-(F1224/E1224)</f>
        <v>0.10799117134399783</v>
      </c>
      <c r="I1224" s="2">
        <v>18900000</v>
      </c>
      <c r="J1224" t="s">
        <v>12</v>
      </c>
      <c r="K1224" s="2">
        <v>50900000</v>
      </c>
      <c r="L1224" s="2">
        <f>SUM(I1224:K1224)</f>
        <v>69800000</v>
      </c>
      <c r="M1224" s="2">
        <f>G1224-L1224</f>
        <v>2024300000</v>
      </c>
      <c r="N1224" s="22">
        <f>M1224/E1224</f>
        <v>0.10439163753003909</v>
      </c>
      <c r="O1224" t="s">
        <v>47</v>
      </c>
      <c r="P1224" t="s">
        <v>50</v>
      </c>
    </row>
    <row r="1225" spans="1:16" x14ac:dyDescent="0.2">
      <c r="A1225">
        <v>1271</v>
      </c>
      <c r="B1225" t="s">
        <v>441</v>
      </c>
      <c r="C1225" t="s">
        <v>17</v>
      </c>
      <c r="D1225" s="1">
        <v>42369</v>
      </c>
      <c r="E1225" s="2">
        <v>20853800000</v>
      </c>
      <c r="F1225" s="2">
        <v>18705900000</v>
      </c>
      <c r="G1225" s="2">
        <f>SUM(E1225-F1225)</f>
        <v>2147900000</v>
      </c>
      <c r="H1225" s="23">
        <f>1-(F1225/E1225)</f>
        <v>0.10299801475030934</v>
      </c>
      <c r="I1225" s="2">
        <v>22800000</v>
      </c>
      <c r="J1225" t="s">
        <v>12</v>
      </c>
      <c r="K1225" s="2">
        <v>77500000</v>
      </c>
      <c r="L1225" s="2">
        <f>SUM(I1225:K1225)</f>
        <v>100300000</v>
      </c>
      <c r="M1225" s="2">
        <f>G1225-L1225</f>
        <v>2047600000</v>
      </c>
      <c r="N1225" s="22">
        <f>M1225/E1225</f>
        <v>9.8188339775005032E-2</v>
      </c>
      <c r="O1225" t="s">
        <v>47</v>
      </c>
      <c r="P1225" t="s">
        <v>50</v>
      </c>
    </row>
    <row r="1226" spans="1:16" x14ac:dyDescent="0.2">
      <c r="A1226">
        <v>1272</v>
      </c>
      <c r="B1226" t="s">
        <v>442</v>
      </c>
      <c r="C1226" t="s">
        <v>11</v>
      </c>
      <c r="D1226" s="1">
        <v>41455</v>
      </c>
      <c r="E1226" s="2">
        <v>13015704000</v>
      </c>
      <c r="F1226" s="2">
        <v>10086675000</v>
      </c>
      <c r="G1226" s="2">
        <f>SUM(E1226-F1226)</f>
        <v>2929029000</v>
      </c>
      <c r="H1226" s="23">
        <f>1-(F1226/E1226)</f>
        <v>0.22503807707981072</v>
      </c>
      <c r="I1226" s="2">
        <v>1554973000</v>
      </c>
      <c r="J1226" t="s">
        <v>12</v>
      </c>
      <c r="K1226" t="s">
        <v>12</v>
      </c>
      <c r="L1226" s="2">
        <f>SUM(I1226:K1226)</f>
        <v>1554973000</v>
      </c>
      <c r="M1226" s="2">
        <f>G1226-L1226</f>
        <v>1374056000</v>
      </c>
      <c r="N1226" s="22">
        <f>M1226/E1226</f>
        <v>0.1055690879264003</v>
      </c>
      <c r="O1226" t="s">
        <v>13</v>
      </c>
      <c r="P1226" t="s">
        <v>164</v>
      </c>
    </row>
    <row r="1227" spans="1:16" x14ac:dyDescent="0.2">
      <c r="A1227">
        <v>1273</v>
      </c>
      <c r="B1227" t="s">
        <v>442</v>
      </c>
      <c r="C1227" t="s">
        <v>15</v>
      </c>
      <c r="D1227" s="1">
        <v>41820</v>
      </c>
      <c r="E1227" s="2">
        <v>13215971000</v>
      </c>
      <c r="F1227" s="2">
        <v>10188227000</v>
      </c>
      <c r="G1227" s="2">
        <f>SUM(E1227-F1227)</f>
        <v>3027744000</v>
      </c>
      <c r="H1227" s="23">
        <f>1-(F1227/E1227)</f>
        <v>0.22909735501084261</v>
      </c>
      <c r="I1227" s="2">
        <v>1633992000</v>
      </c>
      <c r="J1227" t="s">
        <v>12</v>
      </c>
      <c r="K1227" t="s">
        <v>12</v>
      </c>
      <c r="L1227" s="2">
        <f>SUM(I1227:K1227)</f>
        <v>1633992000</v>
      </c>
      <c r="M1227" s="2">
        <f>G1227-L1227</f>
        <v>1393752000</v>
      </c>
      <c r="N1227" s="22">
        <f>M1227/E1227</f>
        <v>0.10545967451048432</v>
      </c>
      <c r="O1227" t="s">
        <v>13</v>
      </c>
      <c r="P1227" t="s">
        <v>164</v>
      </c>
    </row>
    <row r="1228" spans="1:16" x14ac:dyDescent="0.2">
      <c r="A1228">
        <v>1274</v>
      </c>
      <c r="B1228" t="s">
        <v>442</v>
      </c>
      <c r="C1228" t="s">
        <v>16</v>
      </c>
      <c r="D1228" s="1">
        <v>42185</v>
      </c>
      <c r="E1228" s="2">
        <v>12711744000</v>
      </c>
      <c r="F1228" s="2">
        <v>9655245000</v>
      </c>
      <c r="G1228" s="2">
        <f>SUM(E1228-F1228)</f>
        <v>3056499000</v>
      </c>
      <c r="H1228" s="23">
        <f>1-(F1228/E1228)</f>
        <v>0.24044686551271011</v>
      </c>
      <c r="I1228" s="2">
        <v>1544746000</v>
      </c>
      <c r="J1228" t="s">
        <v>12</v>
      </c>
      <c r="K1228" t="s">
        <v>12</v>
      </c>
      <c r="L1228" s="2">
        <f>SUM(I1228:K1228)</f>
        <v>1544746000</v>
      </c>
      <c r="M1228" s="2">
        <f>G1228-L1228</f>
        <v>1511753000</v>
      </c>
      <c r="N1228" s="22">
        <f>M1228/E1228</f>
        <v>0.11892569579752393</v>
      </c>
      <c r="O1228" t="s">
        <v>13</v>
      </c>
      <c r="P1228" t="s">
        <v>164</v>
      </c>
    </row>
    <row r="1229" spans="1:16" x14ac:dyDescent="0.2">
      <c r="A1229">
        <v>1275</v>
      </c>
      <c r="B1229" t="s">
        <v>442</v>
      </c>
      <c r="C1229" t="s">
        <v>17</v>
      </c>
      <c r="D1229" s="1">
        <v>42551</v>
      </c>
      <c r="E1229" s="2">
        <v>11360753000</v>
      </c>
      <c r="F1229" s="2">
        <v>8823384000</v>
      </c>
      <c r="G1229" s="2">
        <f>SUM(E1229-F1229)</f>
        <v>2537369000</v>
      </c>
      <c r="H1229" s="23">
        <f>1-(F1229/E1229)</f>
        <v>0.22334514270312888</v>
      </c>
      <c r="I1229" s="2">
        <v>1359360000</v>
      </c>
      <c r="J1229" t="s">
        <v>12</v>
      </c>
      <c r="K1229" t="s">
        <v>12</v>
      </c>
      <c r="L1229" s="2">
        <f>SUM(I1229:K1229)</f>
        <v>1359360000</v>
      </c>
      <c r="M1229" s="2">
        <f>G1229-L1229</f>
        <v>1178009000</v>
      </c>
      <c r="N1229" s="22">
        <f>M1229/E1229</f>
        <v>0.10369110216549907</v>
      </c>
      <c r="O1229" t="s">
        <v>13</v>
      </c>
      <c r="P1229" t="s">
        <v>164</v>
      </c>
    </row>
    <row r="1230" spans="1:16" x14ac:dyDescent="0.2">
      <c r="A1230">
        <v>1276</v>
      </c>
      <c r="B1230" t="s">
        <v>443</v>
      </c>
      <c r="C1230" t="s">
        <v>11</v>
      </c>
      <c r="D1230" s="1">
        <v>41639</v>
      </c>
      <c r="E1230" s="2">
        <v>5679595000</v>
      </c>
      <c r="F1230" s="2">
        <v>4507196000</v>
      </c>
      <c r="G1230" s="2">
        <f>SUM(E1230-F1230)</f>
        <v>1172399000</v>
      </c>
      <c r="H1230" s="23">
        <f>1-(F1230/E1230)</f>
        <v>0.20642299318877488</v>
      </c>
      <c r="I1230" s="2">
        <v>568500000</v>
      </c>
      <c r="J1230" t="s">
        <v>12</v>
      </c>
      <c r="K1230" t="s">
        <v>12</v>
      </c>
      <c r="L1230" s="2">
        <f>SUM(I1230:K1230)</f>
        <v>568500000</v>
      </c>
      <c r="M1230" s="2">
        <f>G1230-L1230</f>
        <v>603899000</v>
      </c>
      <c r="N1230" s="22">
        <f>M1230/E1230</f>
        <v>0.10632782795252126</v>
      </c>
      <c r="O1230" t="s">
        <v>19</v>
      </c>
      <c r="P1230" t="s">
        <v>201</v>
      </c>
    </row>
    <row r="1231" spans="1:16" x14ac:dyDescent="0.2">
      <c r="A1231">
        <v>1277</v>
      </c>
      <c r="B1231" t="s">
        <v>443</v>
      </c>
      <c r="C1231" t="s">
        <v>15</v>
      </c>
      <c r="D1231" s="1">
        <v>42004</v>
      </c>
      <c r="E1231" s="2">
        <v>5822363000</v>
      </c>
      <c r="F1231" s="2">
        <v>4244479000</v>
      </c>
      <c r="G1231" s="2">
        <f>SUM(E1231-F1231)</f>
        <v>1577884000</v>
      </c>
      <c r="H1231" s="23">
        <f>1-(F1231/E1231)</f>
        <v>0.27100405797439975</v>
      </c>
      <c r="I1231" s="2">
        <v>861390000</v>
      </c>
      <c r="J1231" t="s">
        <v>12</v>
      </c>
      <c r="K1231" t="s">
        <v>12</v>
      </c>
      <c r="L1231" s="2">
        <f>SUM(I1231:K1231)</f>
        <v>861390000</v>
      </c>
      <c r="M1231" s="2">
        <f>G1231-L1231</f>
        <v>716494000</v>
      </c>
      <c r="N1231" s="22">
        <f>M1231/E1231</f>
        <v>0.12305897107411544</v>
      </c>
      <c r="O1231" t="s">
        <v>19</v>
      </c>
      <c r="P1231" t="s">
        <v>201</v>
      </c>
    </row>
    <row r="1232" spans="1:16" x14ac:dyDescent="0.2">
      <c r="A1232">
        <v>1278</v>
      </c>
      <c r="B1232" t="s">
        <v>443</v>
      </c>
      <c r="C1232" t="s">
        <v>16</v>
      </c>
      <c r="D1232" s="1">
        <v>42369</v>
      </c>
      <c r="E1232" s="2">
        <v>5981964000</v>
      </c>
      <c r="F1232" s="2">
        <v>4353850000</v>
      </c>
      <c r="G1232" s="2">
        <f>SUM(E1232-F1232)</f>
        <v>1628114000</v>
      </c>
      <c r="H1232" s="23">
        <f>1-(F1232/E1232)</f>
        <v>0.27217047778956882</v>
      </c>
      <c r="I1232" s="2">
        <v>794728000</v>
      </c>
      <c r="J1232" t="s">
        <v>12</v>
      </c>
      <c r="K1232" t="s">
        <v>12</v>
      </c>
      <c r="L1232" s="2">
        <f>SUM(I1232:K1232)</f>
        <v>794728000</v>
      </c>
      <c r="M1232" s="2">
        <f>G1232-L1232</f>
        <v>833386000</v>
      </c>
      <c r="N1232" s="22">
        <f>M1232/E1232</f>
        <v>0.13931645192114162</v>
      </c>
      <c r="O1232" t="s">
        <v>19</v>
      </c>
      <c r="P1232" t="s">
        <v>201</v>
      </c>
    </row>
    <row r="1233" spans="1:16" x14ac:dyDescent="0.2">
      <c r="A1233">
        <v>1279</v>
      </c>
      <c r="B1233" t="s">
        <v>443</v>
      </c>
      <c r="C1233" t="s">
        <v>17</v>
      </c>
      <c r="D1233" s="1">
        <v>42735</v>
      </c>
      <c r="E1233" s="2">
        <v>7668476000</v>
      </c>
      <c r="F1233" s="2">
        <v>5728662000</v>
      </c>
      <c r="G1233" s="2">
        <f>SUM(E1233-F1233)</f>
        <v>1939814000</v>
      </c>
      <c r="H1233" s="23">
        <f>1-(F1233/E1233)</f>
        <v>0.25295951894483337</v>
      </c>
      <c r="I1233" s="2">
        <v>957150000</v>
      </c>
      <c r="J1233" t="s">
        <v>12</v>
      </c>
      <c r="K1233" t="s">
        <v>12</v>
      </c>
      <c r="L1233" s="2">
        <f>SUM(I1233:K1233)</f>
        <v>957150000</v>
      </c>
      <c r="M1233" s="2">
        <f>G1233-L1233</f>
        <v>982664000</v>
      </c>
      <c r="N1233" s="22">
        <f>M1233/E1233</f>
        <v>0.12814332339307055</v>
      </c>
      <c r="O1233" t="s">
        <v>19</v>
      </c>
      <c r="P1233" t="s">
        <v>201</v>
      </c>
    </row>
    <row r="1234" spans="1:16" x14ac:dyDescent="0.2">
      <c r="A1234">
        <v>1280</v>
      </c>
      <c r="B1234" t="s">
        <v>444</v>
      </c>
      <c r="C1234" t="s">
        <v>11</v>
      </c>
      <c r="D1234" s="1">
        <v>41273</v>
      </c>
      <c r="E1234" s="2">
        <v>2105188000</v>
      </c>
      <c r="F1234" s="2">
        <v>1143659000</v>
      </c>
      <c r="G1234" s="2">
        <f>SUM(E1234-F1234)</f>
        <v>961529000</v>
      </c>
      <c r="H1234" s="23">
        <f>1-(F1234/E1234)</f>
        <v>0.4567425807101313</v>
      </c>
      <c r="I1234" s="2">
        <v>627370000</v>
      </c>
      <c r="J1234" s="2">
        <v>131835000</v>
      </c>
      <c r="K1234" t="s">
        <v>12</v>
      </c>
      <c r="L1234" s="2">
        <f>SUM(I1234:K1234)</f>
        <v>759205000</v>
      </c>
      <c r="M1234" s="2">
        <f>G1234-L1234</f>
        <v>202324000</v>
      </c>
      <c r="N1234" s="22">
        <f>M1234/E1234</f>
        <v>9.6107331031717827E-2</v>
      </c>
      <c r="O1234" t="s">
        <v>25</v>
      </c>
      <c r="P1234" t="s">
        <v>30</v>
      </c>
    </row>
    <row r="1235" spans="1:16" x14ac:dyDescent="0.2">
      <c r="A1235">
        <v>1281</v>
      </c>
      <c r="B1235" t="s">
        <v>444</v>
      </c>
      <c r="C1235" t="s">
        <v>15</v>
      </c>
      <c r="D1235" s="1">
        <v>41637</v>
      </c>
      <c r="E1235" s="2">
        <v>2157586000</v>
      </c>
      <c r="F1235" s="2">
        <v>1181444000</v>
      </c>
      <c r="G1235" s="2">
        <f>SUM(E1235-F1235)</f>
        <v>976142000</v>
      </c>
      <c r="H1235" s="23">
        <f>1-(F1235/E1235)</f>
        <v>0.45242321742910829</v>
      </c>
      <c r="I1235" s="2">
        <v>581898000</v>
      </c>
      <c r="J1235" s="2">
        <v>132400000</v>
      </c>
      <c r="K1235" t="s">
        <v>12</v>
      </c>
      <c r="L1235" s="2">
        <f>SUM(I1235:K1235)</f>
        <v>714298000</v>
      </c>
      <c r="M1235" s="2">
        <f>G1235-L1235</f>
        <v>261844000</v>
      </c>
      <c r="N1235" s="22">
        <f>M1235/E1235</f>
        <v>0.12135970478117675</v>
      </c>
      <c r="O1235" t="s">
        <v>25</v>
      </c>
      <c r="P1235" t="s">
        <v>30</v>
      </c>
    </row>
    <row r="1236" spans="1:16" x14ac:dyDescent="0.2">
      <c r="A1236">
        <v>1282</v>
      </c>
      <c r="B1236" t="s">
        <v>444</v>
      </c>
      <c r="C1236" t="s">
        <v>16</v>
      </c>
      <c r="D1236" s="1">
        <v>42001</v>
      </c>
      <c r="E1236" s="2">
        <v>2237219000</v>
      </c>
      <c r="F1236" s="2">
        <v>1232611000</v>
      </c>
      <c r="G1236" s="2">
        <f>SUM(E1236-F1236)</f>
        <v>1004608000</v>
      </c>
      <c r="H1236" s="23">
        <f>1-(F1236/E1236)</f>
        <v>0.44904320944887377</v>
      </c>
      <c r="I1236" s="2">
        <v>659335000</v>
      </c>
      <c r="J1236" s="2">
        <v>121141000</v>
      </c>
      <c r="K1236" t="s">
        <v>12</v>
      </c>
      <c r="L1236" s="2">
        <f>SUM(I1236:K1236)</f>
        <v>780476000</v>
      </c>
      <c r="M1236" s="2">
        <f>G1236-L1236</f>
        <v>224132000</v>
      </c>
      <c r="N1236" s="22">
        <f>M1236/E1236</f>
        <v>0.10018330793722027</v>
      </c>
      <c r="O1236" t="s">
        <v>25</v>
      </c>
      <c r="P1236" t="s">
        <v>30</v>
      </c>
    </row>
    <row r="1237" spans="1:16" x14ac:dyDescent="0.2">
      <c r="A1237">
        <v>1283</v>
      </c>
      <c r="B1237" t="s">
        <v>444</v>
      </c>
      <c r="C1237" t="s">
        <v>17</v>
      </c>
      <c r="D1237" s="1">
        <v>42372</v>
      </c>
      <c r="E1237" s="2">
        <v>2262359000</v>
      </c>
      <c r="F1237" s="2">
        <v>1237859000</v>
      </c>
      <c r="G1237" s="2">
        <f>SUM(E1237-F1237)</f>
        <v>1024500000</v>
      </c>
      <c r="H1237" s="23">
        <f>1-(F1237/E1237)</f>
        <v>0.45284590111472145</v>
      </c>
      <c r="I1237" s="2">
        <v>598848000</v>
      </c>
      <c r="J1237" s="2">
        <v>125928000</v>
      </c>
      <c r="K1237" t="s">
        <v>12</v>
      </c>
      <c r="L1237" s="2">
        <f>SUM(I1237:K1237)</f>
        <v>724776000</v>
      </c>
      <c r="M1237" s="2">
        <f>G1237-L1237</f>
        <v>299724000</v>
      </c>
      <c r="N1237" s="22">
        <f>M1237/E1237</f>
        <v>0.13248295252875428</v>
      </c>
      <c r="O1237" t="s">
        <v>25</v>
      </c>
      <c r="P1237" t="s">
        <v>30</v>
      </c>
    </row>
    <row r="1238" spans="1:16" x14ac:dyDescent="0.2">
      <c r="A1238">
        <v>1284</v>
      </c>
      <c r="B1238" t="s">
        <v>445</v>
      </c>
      <c r="C1238" t="s">
        <v>11</v>
      </c>
      <c r="D1238" s="1">
        <v>41639</v>
      </c>
      <c r="E1238" s="2">
        <v>80029000000</v>
      </c>
      <c r="F1238" s="2">
        <v>59222000000</v>
      </c>
      <c r="G1238" s="2">
        <f>SUM(E1238-F1238)</f>
        <v>20807000000</v>
      </c>
      <c r="H1238" s="23">
        <f>1-(F1238/E1238)</f>
        <v>0.25999325244598837</v>
      </c>
      <c r="I1238" s="2">
        <v>6890000000</v>
      </c>
      <c r="J1238" t="s">
        <v>12</v>
      </c>
      <c r="K1238" s="2">
        <v>93000000</v>
      </c>
      <c r="L1238" s="2">
        <f>SUM(I1238:K1238)</f>
        <v>6983000000</v>
      </c>
      <c r="M1238" s="2">
        <f>G1238-L1238</f>
        <v>13824000000</v>
      </c>
      <c r="N1238" s="22">
        <f>M1238/E1238</f>
        <v>0.1727373826987717</v>
      </c>
      <c r="O1238" t="s">
        <v>36</v>
      </c>
      <c r="P1238" t="s">
        <v>393</v>
      </c>
    </row>
    <row r="1239" spans="1:16" x14ac:dyDescent="0.2">
      <c r="A1239">
        <v>1285</v>
      </c>
      <c r="B1239" t="s">
        <v>445</v>
      </c>
      <c r="C1239" t="s">
        <v>15</v>
      </c>
      <c r="D1239" s="1">
        <v>42004</v>
      </c>
      <c r="E1239" s="2">
        <v>80106000000</v>
      </c>
      <c r="F1239" s="2">
        <v>60775000000</v>
      </c>
      <c r="G1239" s="2">
        <f>SUM(E1239-F1239)</f>
        <v>19331000000</v>
      </c>
      <c r="H1239" s="23">
        <f>1-(F1239/E1239)</f>
        <v>0.24131775397598187</v>
      </c>
      <c r="I1239" s="2">
        <v>7001000000</v>
      </c>
      <c r="J1239" t="s">
        <v>12</v>
      </c>
      <c r="K1239" s="2">
        <v>93000000</v>
      </c>
      <c r="L1239" s="2">
        <f>SUM(I1239:K1239)</f>
        <v>7094000000</v>
      </c>
      <c r="M1239" s="2">
        <f>G1239-L1239</f>
        <v>12237000000</v>
      </c>
      <c r="N1239" s="22">
        <f>M1239/E1239</f>
        <v>0.15276009287693806</v>
      </c>
      <c r="O1239" t="s">
        <v>36</v>
      </c>
      <c r="P1239" t="s">
        <v>393</v>
      </c>
    </row>
    <row r="1240" spans="1:16" x14ac:dyDescent="0.2">
      <c r="A1240">
        <v>1286</v>
      </c>
      <c r="B1240" t="s">
        <v>445</v>
      </c>
      <c r="C1240" t="s">
        <v>16</v>
      </c>
      <c r="D1240" s="1">
        <v>42369</v>
      </c>
      <c r="E1240" s="2">
        <v>73908000000</v>
      </c>
      <c r="F1240" s="2">
        <v>56479000000</v>
      </c>
      <c r="G1240" s="2">
        <f>SUM(E1240-F1240)</f>
        <v>17429000000</v>
      </c>
      <c r="H1240" s="23">
        <f>1-(F1240/E1240)</f>
        <v>0.23582020890837252</v>
      </c>
      <c r="I1240" s="2">
        <v>6656000000</v>
      </c>
      <c r="J1240" t="s">
        <v>12</v>
      </c>
      <c r="K1240" s="2">
        <v>82000000</v>
      </c>
      <c r="L1240" s="2">
        <f>SUM(I1240:K1240)</f>
        <v>6738000000</v>
      </c>
      <c r="M1240" s="2">
        <f>G1240-L1240</f>
        <v>10691000000</v>
      </c>
      <c r="N1240" s="22">
        <f>M1240/E1240</f>
        <v>0.14465281160361532</v>
      </c>
      <c r="O1240" t="s">
        <v>36</v>
      </c>
      <c r="P1240" t="s">
        <v>393</v>
      </c>
    </row>
    <row r="1241" spans="1:16" x14ac:dyDescent="0.2">
      <c r="A1241">
        <v>1287</v>
      </c>
      <c r="B1241" t="s">
        <v>445</v>
      </c>
      <c r="C1241" t="s">
        <v>17</v>
      </c>
      <c r="D1241" s="1">
        <v>42735</v>
      </c>
      <c r="E1241" s="2">
        <v>74953000000</v>
      </c>
      <c r="F1241" s="2">
        <v>57659000000</v>
      </c>
      <c r="G1241" s="2">
        <f>SUM(E1241-F1241)</f>
        <v>17294000000</v>
      </c>
      <c r="H1241" s="23">
        <f>1-(F1241/E1241)</f>
        <v>0.23073125825517327</v>
      </c>
      <c r="I1241" s="2">
        <v>6405000000</v>
      </c>
      <c r="J1241" t="s">
        <v>12</v>
      </c>
      <c r="K1241" s="2">
        <v>74000000</v>
      </c>
      <c r="L1241" s="2">
        <f>SUM(I1241:K1241)</f>
        <v>6479000000</v>
      </c>
      <c r="M1241" s="2">
        <f>G1241-L1241</f>
        <v>10815000000</v>
      </c>
      <c r="N1241" s="22">
        <f>M1241/E1241</f>
        <v>0.14429042199778527</v>
      </c>
      <c r="O1241" t="s">
        <v>36</v>
      </c>
      <c r="P1241" t="s">
        <v>393</v>
      </c>
    </row>
    <row r="1242" spans="1:16" x14ac:dyDescent="0.2">
      <c r="A1242">
        <v>1288</v>
      </c>
      <c r="B1242" t="s">
        <v>446</v>
      </c>
      <c r="C1242" t="s">
        <v>11</v>
      </c>
      <c r="D1242" s="1">
        <v>41274</v>
      </c>
      <c r="E1242" s="2">
        <v>16606000000</v>
      </c>
      <c r="F1242" s="2">
        <v>386000000</v>
      </c>
      <c r="G1242" s="2">
        <f>SUM(E1242-F1242)</f>
        <v>16220000000</v>
      </c>
      <c r="H1242" s="23">
        <f>1-(F1242/E1242)</f>
        <v>0.97675538961821029</v>
      </c>
      <c r="I1242" s="2">
        <v>10486000000</v>
      </c>
      <c r="J1242" t="s">
        <v>12</v>
      </c>
      <c r="K1242" s="2">
        <v>987000000</v>
      </c>
      <c r="L1242" s="2">
        <f>SUM(I1242:K1242)</f>
        <v>11473000000</v>
      </c>
      <c r="M1242" s="2">
        <f>G1242-L1242</f>
        <v>4747000000</v>
      </c>
      <c r="N1242" s="22">
        <f>M1242/E1242</f>
        <v>0.28586053233770925</v>
      </c>
      <c r="O1242" t="s">
        <v>47</v>
      </c>
      <c r="P1242" t="s">
        <v>105</v>
      </c>
    </row>
    <row r="1243" spans="1:16" x14ac:dyDescent="0.2">
      <c r="A1243">
        <v>1289</v>
      </c>
      <c r="B1243" t="s">
        <v>446</v>
      </c>
      <c r="C1243" t="s">
        <v>15</v>
      </c>
      <c r="D1243" s="1">
        <v>41639</v>
      </c>
      <c r="E1243" s="2">
        <v>16872000000</v>
      </c>
      <c r="F1243" s="2">
        <v>344000000</v>
      </c>
      <c r="G1243" s="2">
        <f>SUM(E1243-F1243)</f>
        <v>16528000000</v>
      </c>
      <c r="H1243" s="23">
        <f>1-(F1243/E1243)</f>
        <v>0.97961119013750597</v>
      </c>
      <c r="I1243" s="2">
        <v>9681000000</v>
      </c>
      <c r="J1243" t="s">
        <v>12</v>
      </c>
      <c r="K1243" s="2">
        <v>643000000</v>
      </c>
      <c r="L1243" s="2">
        <f>SUM(I1243:K1243)</f>
        <v>10324000000</v>
      </c>
      <c r="M1243" s="2">
        <f>G1243-L1243</f>
        <v>6204000000</v>
      </c>
      <c r="N1243" s="22">
        <f>M1243/E1243</f>
        <v>0.36770981507823614</v>
      </c>
      <c r="O1243" t="s">
        <v>47</v>
      </c>
      <c r="P1243" t="s">
        <v>105</v>
      </c>
    </row>
    <row r="1244" spans="1:16" x14ac:dyDescent="0.2">
      <c r="A1244">
        <v>1290</v>
      </c>
      <c r="B1244" t="s">
        <v>446</v>
      </c>
      <c r="C1244" t="s">
        <v>16</v>
      </c>
      <c r="D1244" s="1">
        <v>42004</v>
      </c>
      <c r="E1244" s="2">
        <v>16281000000</v>
      </c>
      <c r="F1244" s="2">
        <v>325000000</v>
      </c>
      <c r="G1244" s="2">
        <f>SUM(E1244-F1244)</f>
        <v>15956000000</v>
      </c>
      <c r="H1244" s="23">
        <f>1-(F1244/E1244)</f>
        <v>0.98003808119894353</v>
      </c>
      <c r="I1244" s="2">
        <v>9488000000</v>
      </c>
      <c r="J1244" t="s">
        <v>12</v>
      </c>
      <c r="K1244" s="2">
        <v>273000000</v>
      </c>
      <c r="L1244" s="2">
        <f>SUM(I1244:K1244)</f>
        <v>9761000000</v>
      </c>
      <c r="M1244" s="2">
        <f>G1244-L1244</f>
        <v>6195000000</v>
      </c>
      <c r="N1244" s="22">
        <f>M1244/E1244</f>
        <v>0.38050488299244517</v>
      </c>
      <c r="O1244" t="s">
        <v>47</v>
      </c>
      <c r="P1244" t="s">
        <v>105</v>
      </c>
    </row>
    <row r="1245" spans="1:16" x14ac:dyDescent="0.2">
      <c r="A1245">
        <v>1291</v>
      </c>
      <c r="B1245" t="s">
        <v>446</v>
      </c>
      <c r="C1245" t="s">
        <v>17</v>
      </c>
      <c r="D1245" s="1">
        <v>42369</v>
      </c>
      <c r="E1245" s="2">
        <v>16270000000</v>
      </c>
      <c r="F1245" s="2">
        <v>403000000</v>
      </c>
      <c r="G1245" s="2">
        <f>SUM(E1245-F1245)</f>
        <v>15867000000</v>
      </c>
      <c r="H1245" s="23">
        <f>1-(F1245/E1245)</f>
        <v>0.97523048555623848</v>
      </c>
      <c r="I1245" s="2">
        <v>9463000000</v>
      </c>
      <c r="J1245" t="s">
        <v>12</v>
      </c>
      <c r="K1245" s="2">
        <v>255000000</v>
      </c>
      <c r="L1245" s="2">
        <f>SUM(I1245:K1245)</f>
        <v>9718000000</v>
      </c>
      <c r="M1245" s="2">
        <f>G1245-L1245</f>
        <v>6149000000</v>
      </c>
      <c r="N1245" s="22">
        <f>M1245/E1245</f>
        <v>0.37793484941610328</v>
      </c>
      <c r="O1245" t="s">
        <v>47</v>
      </c>
      <c r="P1245" t="s">
        <v>105</v>
      </c>
    </row>
    <row r="1246" spans="1:16" x14ac:dyDescent="0.2">
      <c r="A1246">
        <v>1292</v>
      </c>
      <c r="B1246" t="s">
        <v>447</v>
      </c>
      <c r="C1246" t="s">
        <v>11</v>
      </c>
      <c r="D1246" s="1">
        <v>41274</v>
      </c>
      <c r="E1246" s="2">
        <v>4306800000</v>
      </c>
      <c r="F1246" s="2">
        <v>3040900000</v>
      </c>
      <c r="G1246" s="2">
        <f>SUM(E1246-F1246)</f>
        <v>1265900000</v>
      </c>
      <c r="H1246" s="23">
        <f>1-(F1246/E1246)</f>
        <v>0.29393052846661094</v>
      </c>
      <c r="I1246" s="2">
        <v>1117700000</v>
      </c>
      <c r="J1246" s="2">
        <v>92300000</v>
      </c>
      <c r="K1246" t="s">
        <v>12</v>
      </c>
      <c r="L1246" s="2">
        <f>SUM(I1246:K1246)</f>
        <v>1210000000</v>
      </c>
      <c r="M1246" s="2">
        <f>G1246-L1246</f>
        <v>55900000</v>
      </c>
      <c r="N1246" s="22">
        <f>M1246/E1246</f>
        <v>1.2979474319680506E-2</v>
      </c>
      <c r="O1246" t="s">
        <v>13</v>
      </c>
      <c r="P1246" t="s">
        <v>157</v>
      </c>
    </row>
    <row r="1247" spans="1:16" x14ac:dyDescent="0.2">
      <c r="A1247">
        <v>1293</v>
      </c>
      <c r="B1247" t="s">
        <v>447</v>
      </c>
      <c r="C1247" t="s">
        <v>15</v>
      </c>
      <c r="D1247" s="1">
        <v>41639</v>
      </c>
      <c r="E1247" s="2">
        <v>6999700000</v>
      </c>
      <c r="F1247" s="2">
        <v>4629600000</v>
      </c>
      <c r="G1247" s="2">
        <f>SUM(E1247-F1247)</f>
        <v>2370100000</v>
      </c>
      <c r="H1247" s="23">
        <f>1-(F1247/E1247)</f>
        <v>0.33860022572395965</v>
      </c>
      <c r="I1247" s="2">
        <v>1493700000</v>
      </c>
      <c r="J1247" s="2">
        <v>122800000</v>
      </c>
      <c r="K1247" t="s">
        <v>12</v>
      </c>
      <c r="L1247" s="2">
        <f>SUM(I1247:K1247)</f>
        <v>1616500000</v>
      </c>
      <c r="M1247" s="2">
        <f>G1247-L1247</f>
        <v>753600000</v>
      </c>
      <c r="N1247" s="22">
        <f>M1247/E1247</f>
        <v>0.10766175693243996</v>
      </c>
      <c r="O1247" t="s">
        <v>13</v>
      </c>
      <c r="P1247" t="s">
        <v>157</v>
      </c>
    </row>
    <row r="1248" spans="1:16" x14ac:dyDescent="0.2">
      <c r="A1248">
        <v>1294</v>
      </c>
      <c r="B1248" t="s">
        <v>447</v>
      </c>
      <c r="C1248" t="s">
        <v>16</v>
      </c>
      <c r="D1248" s="1">
        <v>42004</v>
      </c>
      <c r="E1248" s="2">
        <v>7039000000</v>
      </c>
      <c r="F1248" s="2">
        <v>4576000000</v>
      </c>
      <c r="G1248" s="2">
        <f>SUM(E1248-F1248)</f>
        <v>2463000000</v>
      </c>
      <c r="H1248" s="23">
        <f>1-(F1248/E1248)</f>
        <v>0.34990765733769003</v>
      </c>
      <c r="I1248" s="2">
        <v>1493800000</v>
      </c>
      <c r="J1248" s="2">
        <v>117300000</v>
      </c>
      <c r="K1248" t="s">
        <v>12</v>
      </c>
      <c r="L1248" s="2">
        <f>SUM(I1248:K1248)</f>
        <v>1611100000</v>
      </c>
      <c r="M1248" s="2">
        <f>G1248-L1248</f>
        <v>851900000</v>
      </c>
      <c r="N1248" s="22">
        <f>M1248/E1248</f>
        <v>0.12102571387981248</v>
      </c>
      <c r="O1248" t="s">
        <v>13</v>
      </c>
      <c r="P1248" t="s">
        <v>157</v>
      </c>
    </row>
    <row r="1249" spans="1:16" x14ac:dyDescent="0.2">
      <c r="A1249">
        <v>1295</v>
      </c>
      <c r="B1249" t="s">
        <v>447</v>
      </c>
      <c r="C1249" t="s">
        <v>17</v>
      </c>
      <c r="D1249" s="1">
        <v>42369</v>
      </c>
      <c r="E1249" s="2">
        <v>6449000000</v>
      </c>
      <c r="F1249" s="2">
        <v>4263200000</v>
      </c>
      <c r="G1249" s="2">
        <f>SUM(E1249-F1249)</f>
        <v>2185800000</v>
      </c>
      <c r="H1249" s="23">
        <f>1-(F1249/E1249)</f>
        <v>0.33893626918902153</v>
      </c>
      <c r="I1249" s="2">
        <v>1334300000</v>
      </c>
      <c r="J1249" s="2">
        <v>119600000</v>
      </c>
      <c r="K1249" t="s">
        <v>12</v>
      </c>
      <c r="L1249" s="2">
        <f>SUM(I1249:K1249)</f>
        <v>1453900000</v>
      </c>
      <c r="M1249" s="2">
        <f>G1249-L1249</f>
        <v>731900000</v>
      </c>
      <c r="N1249" s="22">
        <f>M1249/E1249</f>
        <v>0.11349046363777329</v>
      </c>
      <c r="O1249" t="s">
        <v>13</v>
      </c>
      <c r="P1249" t="s">
        <v>157</v>
      </c>
    </row>
    <row r="1250" spans="1:16" x14ac:dyDescent="0.2">
      <c r="A1250">
        <v>1296</v>
      </c>
      <c r="B1250" t="s">
        <v>448</v>
      </c>
      <c r="C1250" t="s">
        <v>11</v>
      </c>
      <c r="D1250" s="1">
        <v>41274</v>
      </c>
      <c r="E1250" s="2">
        <v>3301804000</v>
      </c>
      <c r="F1250" s="2">
        <v>1879559000</v>
      </c>
      <c r="G1250" s="2">
        <f>SUM(E1250-F1250)</f>
        <v>1422245000</v>
      </c>
      <c r="H1250" s="23">
        <f>1-(F1250/E1250)</f>
        <v>0.43074785783771541</v>
      </c>
      <c r="I1250" s="2">
        <v>166154000</v>
      </c>
      <c r="J1250" t="s">
        <v>12</v>
      </c>
      <c r="K1250" s="2">
        <v>404336000</v>
      </c>
      <c r="L1250" s="2">
        <f>SUM(I1250:K1250)</f>
        <v>570490000</v>
      </c>
      <c r="M1250" s="2">
        <f>G1250-L1250</f>
        <v>851755000</v>
      </c>
      <c r="N1250" s="22">
        <f>M1250/E1250</f>
        <v>0.25796655404136648</v>
      </c>
      <c r="O1250" t="s">
        <v>42</v>
      </c>
      <c r="P1250" t="s">
        <v>43</v>
      </c>
    </row>
    <row r="1251" spans="1:16" x14ac:dyDescent="0.2">
      <c r="A1251">
        <v>1297</v>
      </c>
      <c r="B1251" t="s">
        <v>448</v>
      </c>
      <c r="C1251" t="s">
        <v>15</v>
      </c>
      <c r="D1251" s="1">
        <v>41639</v>
      </c>
      <c r="E1251" s="2">
        <v>3454628000</v>
      </c>
      <c r="F1251" s="2">
        <v>2020436000</v>
      </c>
      <c r="G1251" s="2">
        <f>SUM(E1251-F1251)</f>
        <v>1434192000</v>
      </c>
      <c r="H1251" s="23">
        <f>1-(F1251/E1251)</f>
        <v>0.4151509221832278</v>
      </c>
      <c r="I1251" s="2">
        <v>172161000</v>
      </c>
      <c r="J1251" t="s">
        <v>12</v>
      </c>
      <c r="K1251" s="2">
        <v>415708000</v>
      </c>
      <c r="L1251" s="2">
        <f>SUM(I1251:K1251)</f>
        <v>587869000</v>
      </c>
      <c r="M1251" s="2">
        <f>G1251-L1251</f>
        <v>846323000</v>
      </c>
      <c r="N1251" s="22">
        <f>M1251/E1251</f>
        <v>0.24498238305253128</v>
      </c>
      <c r="O1251" t="s">
        <v>42</v>
      </c>
      <c r="P1251" t="s">
        <v>43</v>
      </c>
    </row>
    <row r="1252" spans="1:16" x14ac:dyDescent="0.2">
      <c r="A1252">
        <v>1298</v>
      </c>
      <c r="B1252" t="s">
        <v>448</v>
      </c>
      <c r="C1252" t="s">
        <v>16</v>
      </c>
      <c r="D1252" s="1">
        <v>42004</v>
      </c>
      <c r="E1252" s="2">
        <v>3491632000</v>
      </c>
      <c r="F1252" s="2">
        <v>2087854000</v>
      </c>
      <c r="G1252" s="2">
        <f>SUM(E1252-F1252)</f>
        <v>1403778000</v>
      </c>
      <c r="H1252" s="23">
        <f>1-(F1252/E1252)</f>
        <v>0.40204065033199377</v>
      </c>
      <c r="I1252" s="2">
        <v>175178000</v>
      </c>
      <c r="J1252" t="s">
        <v>12</v>
      </c>
      <c r="K1252" s="2">
        <v>417358000</v>
      </c>
      <c r="L1252" s="2">
        <f>SUM(I1252:K1252)</f>
        <v>592536000</v>
      </c>
      <c r="M1252" s="2">
        <f>G1252-L1252</f>
        <v>811242000</v>
      </c>
      <c r="N1252" s="22">
        <f>M1252/E1252</f>
        <v>0.23233891773245291</v>
      </c>
      <c r="O1252" t="s">
        <v>42</v>
      </c>
      <c r="P1252" t="s">
        <v>43</v>
      </c>
    </row>
    <row r="1253" spans="1:16" x14ac:dyDescent="0.2">
      <c r="A1253">
        <v>1299</v>
      </c>
      <c r="B1253" t="s">
        <v>448</v>
      </c>
      <c r="C1253" t="s">
        <v>17</v>
      </c>
      <c r="D1253" s="1">
        <v>42369</v>
      </c>
      <c r="E1253" s="2">
        <v>3495443000</v>
      </c>
      <c r="F1253" s="2">
        <v>1969675000</v>
      </c>
      <c r="G1253" s="2">
        <f>SUM(E1253-F1253)</f>
        <v>1525768000</v>
      </c>
      <c r="H1253" s="23">
        <f>1-(F1253/E1253)</f>
        <v>0.43650203994171843</v>
      </c>
      <c r="I1253" s="2">
        <v>176744000</v>
      </c>
      <c r="J1253" t="s">
        <v>12</v>
      </c>
      <c r="K1253" s="2">
        <v>494422000</v>
      </c>
      <c r="L1253" s="2">
        <f>SUM(I1253:K1253)</f>
        <v>671166000</v>
      </c>
      <c r="M1253" s="2">
        <f>G1253-L1253</f>
        <v>854602000</v>
      </c>
      <c r="N1253" s="22">
        <f>M1253/E1253</f>
        <v>0.24449032640497928</v>
      </c>
      <c r="O1253" t="s">
        <v>42</v>
      </c>
      <c r="P1253" t="s">
        <v>43</v>
      </c>
    </row>
    <row r="1254" spans="1:16" x14ac:dyDescent="0.2">
      <c r="A1254">
        <v>1300</v>
      </c>
      <c r="B1254" t="s">
        <v>449</v>
      </c>
      <c r="C1254" t="s">
        <v>11</v>
      </c>
      <c r="D1254" s="1">
        <v>41639</v>
      </c>
      <c r="E1254" s="2">
        <v>14265000000</v>
      </c>
      <c r="F1254" s="2">
        <v>8314000000</v>
      </c>
      <c r="G1254" s="2">
        <f>SUM(E1254-F1254)</f>
        <v>5951000000</v>
      </c>
      <c r="H1254" s="23">
        <f>1-(F1254/E1254)</f>
        <v>0.41717490361023479</v>
      </c>
      <c r="I1254" s="2">
        <v>3486000000</v>
      </c>
      <c r="J1254" s="2">
        <v>463000000</v>
      </c>
      <c r="K1254" s="2">
        <v>452000000</v>
      </c>
      <c r="L1254" s="2">
        <f>SUM(I1254:K1254)</f>
        <v>4401000000</v>
      </c>
      <c r="M1254" s="2">
        <f>G1254-L1254</f>
        <v>1550000000</v>
      </c>
      <c r="N1254" s="22">
        <f>M1254/E1254</f>
        <v>0.10865755345250613</v>
      </c>
      <c r="O1254" t="s">
        <v>59</v>
      </c>
      <c r="P1254" t="s">
        <v>193</v>
      </c>
    </row>
    <row r="1255" spans="1:16" x14ac:dyDescent="0.2">
      <c r="A1255">
        <v>1301</v>
      </c>
      <c r="B1255" t="s">
        <v>449</v>
      </c>
      <c r="C1255" t="s">
        <v>15</v>
      </c>
      <c r="D1255" s="1">
        <v>42004</v>
      </c>
      <c r="E1255" s="2">
        <v>14791000000</v>
      </c>
      <c r="F1255" s="2">
        <v>8348000000</v>
      </c>
      <c r="G1255" s="2">
        <f>SUM(E1255-F1255)</f>
        <v>6443000000</v>
      </c>
      <c r="H1255" s="23">
        <f>1-(F1255/E1255)</f>
        <v>0.4356027313907106</v>
      </c>
      <c r="I1255" s="2">
        <v>4013000000</v>
      </c>
      <c r="J1255" s="2">
        <v>483000000</v>
      </c>
      <c r="K1255" s="2">
        <v>450000000</v>
      </c>
      <c r="L1255" s="2">
        <f>SUM(I1255:K1255)</f>
        <v>4946000000</v>
      </c>
      <c r="M1255" s="2">
        <f>G1255-L1255</f>
        <v>1497000000</v>
      </c>
      <c r="N1255" s="22">
        <f>M1255/E1255</f>
        <v>0.10121019538908796</v>
      </c>
      <c r="O1255" t="s">
        <v>59</v>
      </c>
      <c r="P1255" t="s">
        <v>193</v>
      </c>
    </row>
    <row r="1256" spans="1:16" x14ac:dyDescent="0.2">
      <c r="A1256">
        <v>1302</v>
      </c>
      <c r="B1256" t="s">
        <v>449</v>
      </c>
      <c r="C1256" t="s">
        <v>16</v>
      </c>
      <c r="D1256" s="1">
        <v>42369</v>
      </c>
      <c r="E1256" s="2">
        <v>14766000000</v>
      </c>
      <c r="F1256" s="2">
        <v>8206000000</v>
      </c>
      <c r="G1256" s="2">
        <f>SUM(E1256-F1256)</f>
        <v>6560000000</v>
      </c>
      <c r="H1256" s="23">
        <f>1-(F1256/E1256)</f>
        <v>0.44426384938371932</v>
      </c>
      <c r="I1256" s="2">
        <v>3624000000</v>
      </c>
      <c r="J1256" s="2">
        <v>476000000</v>
      </c>
      <c r="K1256" s="2">
        <v>471000000</v>
      </c>
      <c r="L1256" s="2">
        <f>SUM(I1256:K1256)</f>
        <v>4571000000</v>
      </c>
      <c r="M1256" s="2">
        <f>G1256-L1256</f>
        <v>1989000000</v>
      </c>
      <c r="N1256" s="22">
        <f>M1256/E1256</f>
        <v>0.13470134091832589</v>
      </c>
      <c r="O1256" t="s">
        <v>59</v>
      </c>
      <c r="P1256" t="s">
        <v>193</v>
      </c>
    </row>
    <row r="1257" spans="1:16" x14ac:dyDescent="0.2">
      <c r="A1257">
        <v>1303</v>
      </c>
      <c r="B1257" t="s">
        <v>449</v>
      </c>
      <c r="C1257" t="s">
        <v>17</v>
      </c>
      <c r="D1257" s="1">
        <v>42735</v>
      </c>
      <c r="E1257" s="2">
        <v>14751000000</v>
      </c>
      <c r="F1257" s="2">
        <v>8063000000</v>
      </c>
      <c r="G1257" s="2">
        <f>SUM(E1257-F1257)</f>
        <v>6688000000</v>
      </c>
      <c r="H1257" s="23">
        <f>1-(F1257/E1257)</f>
        <v>0.45339299030574198</v>
      </c>
      <c r="I1257" s="2">
        <v>4630000000</v>
      </c>
      <c r="J1257" s="2">
        <v>466000000</v>
      </c>
      <c r="K1257" s="2">
        <v>462000000</v>
      </c>
      <c r="L1257" s="2">
        <f>SUM(I1257:K1257)</f>
        <v>5558000000</v>
      </c>
      <c r="M1257" s="2">
        <f>G1257-L1257</f>
        <v>1130000000</v>
      </c>
      <c r="N1257" s="22">
        <f>M1257/E1257</f>
        <v>7.6604975933835001E-2</v>
      </c>
      <c r="O1257" t="s">
        <v>59</v>
      </c>
      <c r="P1257" t="s">
        <v>193</v>
      </c>
    </row>
    <row r="1258" spans="1:16" x14ac:dyDescent="0.2">
      <c r="A1258">
        <v>1304</v>
      </c>
      <c r="B1258" t="s">
        <v>450</v>
      </c>
      <c r="C1258" t="s">
        <v>11</v>
      </c>
      <c r="D1258" s="1">
        <v>41274</v>
      </c>
      <c r="E1258" s="2">
        <v>12132000000</v>
      </c>
      <c r="F1258" s="2">
        <v>4876000000</v>
      </c>
      <c r="G1258" s="2">
        <f>SUM(E1258-F1258)</f>
        <v>7256000000</v>
      </c>
      <c r="H1258" s="23">
        <f>1-(F1258/E1258)</f>
        <v>0.59808770194526872</v>
      </c>
      <c r="I1258" s="2">
        <v>3143000000</v>
      </c>
      <c r="J1258" t="s">
        <v>12</v>
      </c>
      <c r="K1258" s="2">
        <v>1087000000</v>
      </c>
      <c r="L1258" s="2">
        <f>SUM(I1258:K1258)</f>
        <v>4230000000</v>
      </c>
      <c r="M1258" s="2">
        <f>G1258-L1258</f>
        <v>3026000000</v>
      </c>
      <c r="N1258" s="22">
        <f>M1258/E1258</f>
        <v>0.249423013517969</v>
      </c>
      <c r="O1258" t="s">
        <v>42</v>
      </c>
      <c r="P1258" t="s">
        <v>45</v>
      </c>
    </row>
    <row r="1259" spans="1:16" x14ac:dyDescent="0.2">
      <c r="A1259">
        <v>1305</v>
      </c>
      <c r="B1259" t="s">
        <v>450</v>
      </c>
      <c r="C1259" t="s">
        <v>15</v>
      </c>
      <c r="D1259" s="1">
        <v>41639</v>
      </c>
      <c r="E1259" s="2">
        <v>7263000000</v>
      </c>
      <c r="F1259" s="2">
        <v>1751000000</v>
      </c>
      <c r="G1259" s="2">
        <f>SUM(E1259-F1259)</f>
        <v>5512000000</v>
      </c>
      <c r="H1259" s="23">
        <f>1-(F1259/E1259)</f>
        <v>0.7589150488778742</v>
      </c>
      <c r="I1259" s="2">
        <v>2108000000</v>
      </c>
      <c r="J1259" t="s">
        <v>12</v>
      </c>
      <c r="K1259" s="2">
        <v>843000000</v>
      </c>
      <c r="L1259" s="2">
        <f>SUM(I1259:K1259)</f>
        <v>2951000000</v>
      </c>
      <c r="M1259" s="2">
        <f>G1259-L1259</f>
        <v>2561000000</v>
      </c>
      <c r="N1259" s="22">
        <f>M1259/E1259</f>
        <v>0.35260911469089906</v>
      </c>
      <c r="O1259" t="s">
        <v>42</v>
      </c>
      <c r="P1259" t="s">
        <v>45</v>
      </c>
    </row>
    <row r="1260" spans="1:16" x14ac:dyDescent="0.2">
      <c r="A1260">
        <v>1306</v>
      </c>
      <c r="B1260" t="s">
        <v>450</v>
      </c>
      <c r="C1260" t="s">
        <v>16</v>
      </c>
      <c r="D1260" s="1">
        <v>42004</v>
      </c>
      <c r="E1260" s="2">
        <v>7852000000</v>
      </c>
      <c r="F1260" s="2">
        <v>1889000000</v>
      </c>
      <c r="G1260" s="2">
        <f>SUM(E1260-F1260)</f>
        <v>5963000000</v>
      </c>
      <c r="H1260" s="23">
        <f>1-(F1260/E1260)</f>
        <v>0.75942435048395307</v>
      </c>
      <c r="I1260" s="2">
        <v>2173000000</v>
      </c>
      <c r="J1260" t="s">
        <v>12</v>
      </c>
      <c r="K1260" s="2">
        <v>923000000</v>
      </c>
      <c r="L1260" s="2">
        <f>SUM(I1260:K1260)</f>
        <v>3096000000</v>
      </c>
      <c r="M1260" s="2">
        <f>G1260-L1260</f>
        <v>2867000000</v>
      </c>
      <c r="N1260" s="22">
        <f>M1260/E1260</f>
        <v>0.36512990320937339</v>
      </c>
      <c r="O1260" t="s">
        <v>42</v>
      </c>
      <c r="P1260" t="s">
        <v>45</v>
      </c>
    </row>
    <row r="1261" spans="1:16" x14ac:dyDescent="0.2">
      <c r="A1261">
        <v>1307</v>
      </c>
      <c r="B1261" t="s">
        <v>450</v>
      </c>
      <c r="C1261" t="s">
        <v>17</v>
      </c>
      <c r="D1261" s="1">
        <v>42369</v>
      </c>
      <c r="E1261" s="2">
        <v>7669000000</v>
      </c>
      <c r="F1261" s="2">
        <v>1718000000</v>
      </c>
      <c r="G1261" s="2">
        <f>SUM(E1261-F1261)</f>
        <v>5951000000</v>
      </c>
      <c r="H1261" s="23">
        <f>1-(F1261/E1261)</f>
        <v>0.77598122310601125</v>
      </c>
      <c r="I1261" s="2">
        <v>2237000000</v>
      </c>
      <c r="J1261" t="s">
        <v>12</v>
      </c>
      <c r="K1261" s="2">
        <v>883000000</v>
      </c>
      <c r="L1261" s="2">
        <f>SUM(I1261:K1261)</f>
        <v>3120000000</v>
      </c>
      <c r="M1261" s="2">
        <f>G1261-L1261</f>
        <v>2831000000</v>
      </c>
      <c r="N1261" s="22">
        <f>M1261/E1261</f>
        <v>0.36914852001564741</v>
      </c>
      <c r="O1261" t="s">
        <v>42</v>
      </c>
      <c r="P1261" t="s">
        <v>45</v>
      </c>
    </row>
    <row r="1262" spans="1:16" x14ac:dyDescent="0.2">
      <c r="A1262">
        <v>1308</v>
      </c>
      <c r="B1262" t="s">
        <v>451</v>
      </c>
      <c r="C1262" t="s">
        <v>11</v>
      </c>
      <c r="D1262" s="1">
        <v>41274</v>
      </c>
      <c r="E1262" s="2">
        <v>84847000000</v>
      </c>
      <c r="F1262" s="2">
        <v>66635000000</v>
      </c>
      <c r="G1262" s="2">
        <f>SUM(E1262-F1262)</f>
        <v>18212000000</v>
      </c>
      <c r="H1262" s="23">
        <f>1-(F1262/E1262)</f>
        <v>0.21464518486216366</v>
      </c>
      <c r="I1262" s="2">
        <v>17504000000</v>
      </c>
      <c r="J1262" t="s">
        <v>12</v>
      </c>
      <c r="K1262" t="s">
        <v>12</v>
      </c>
      <c r="L1262" s="2">
        <f>SUM(I1262:K1262)</f>
        <v>17504000000</v>
      </c>
      <c r="M1262" s="2">
        <f>G1262-L1262</f>
        <v>708000000</v>
      </c>
      <c r="N1262" s="22">
        <f>M1262/E1262</f>
        <v>8.3444317418411972E-3</v>
      </c>
      <c r="O1262" t="s">
        <v>47</v>
      </c>
      <c r="P1262" t="s">
        <v>379</v>
      </c>
    </row>
    <row r="1263" spans="1:16" x14ac:dyDescent="0.2">
      <c r="A1263">
        <v>1309</v>
      </c>
      <c r="B1263" t="s">
        <v>451</v>
      </c>
      <c r="C1263" t="s">
        <v>15</v>
      </c>
      <c r="D1263" s="1">
        <v>41639</v>
      </c>
      <c r="E1263" s="2">
        <v>41461000000</v>
      </c>
      <c r="F1263" s="2">
        <v>26973000000</v>
      </c>
      <c r="G1263" s="2">
        <f>SUM(E1263-F1263)</f>
        <v>14488000000</v>
      </c>
      <c r="H1263" s="23">
        <f>1-(F1263/E1263)</f>
        <v>0.34943682014423194</v>
      </c>
      <c r="I1263" s="2">
        <v>16172000000</v>
      </c>
      <c r="J1263" t="s">
        <v>12</v>
      </c>
      <c r="K1263" t="s">
        <v>12</v>
      </c>
      <c r="L1263" s="2">
        <f>SUM(I1263:K1263)</f>
        <v>16172000000</v>
      </c>
      <c r="M1263" s="2">
        <f>G1263-L1263</f>
        <v>-1684000000</v>
      </c>
      <c r="N1263" s="22">
        <f>M1263/E1263</f>
        <v>-4.0616482959890017E-2</v>
      </c>
      <c r="O1263" t="s">
        <v>47</v>
      </c>
      <c r="P1263" t="s">
        <v>379</v>
      </c>
    </row>
    <row r="1264" spans="1:16" x14ac:dyDescent="0.2">
      <c r="A1264">
        <v>1310</v>
      </c>
      <c r="B1264" t="s">
        <v>451</v>
      </c>
      <c r="C1264" t="s">
        <v>16</v>
      </c>
      <c r="D1264" s="1">
        <v>42004</v>
      </c>
      <c r="E1264" s="2">
        <v>54105000000</v>
      </c>
      <c r="F1264" s="2">
        <v>33560000000</v>
      </c>
      <c r="G1264" s="2">
        <f>SUM(E1264-F1264)</f>
        <v>20545000000</v>
      </c>
      <c r="H1264" s="23">
        <f>1-(F1264/E1264)</f>
        <v>0.37972460955549392</v>
      </c>
      <c r="I1264" s="2">
        <v>18786000000</v>
      </c>
      <c r="J1264" t="s">
        <v>12</v>
      </c>
      <c r="K1264" t="s">
        <v>12</v>
      </c>
      <c r="L1264" s="2">
        <f>SUM(I1264:K1264)</f>
        <v>18786000000</v>
      </c>
      <c r="M1264" s="2">
        <f>G1264-L1264</f>
        <v>1759000000</v>
      </c>
      <c r="N1264" s="22">
        <f>M1264/E1264</f>
        <v>3.2510858515848812E-2</v>
      </c>
      <c r="O1264" t="s">
        <v>47</v>
      </c>
      <c r="P1264" t="s">
        <v>379</v>
      </c>
    </row>
    <row r="1265" spans="1:16" x14ac:dyDescent="0.2">
      <c r="A1265">
        <v>1311</v>
      </c>
      <c r="B1265" t="s">
        <v>451</v>
      </c>
      <c r="C1265" t="s">
        <v>17</v>
      </c>
      <c r="D1265" s="1">
        <v>42369</v>
      </c>
      <c r="E1265" s="2">
        <v>57119000000</v>
      </c>
      <c r="F1265" s="2">
        <v>32747000000</v>
      </c>
      <c r="G1265" s="2">
        <f>SUM(E1265-F1265)</f>
        <v>24372000000</v>
      </c>
      <c r="H1265" s="23">
        <f>1-(F1265/E1265)</f>
        <v>0.42668814229940999</v>
      </c>
      <c r="I1265" s="2">
        <v>16603000000</v>
      </c>
      <c r="J1265" t="s">
        <v>12</v>
      </c>
      <c r="K1265" t="s">
        <v>12</v>
      </c>
      <c r="L1265" s="2">
        <f>SUM(I1265:K1265)</f>
        <v>16603000000</v>
      </c>
      <c r="M1265" s="2">
        <f>G1265-L1265</f>
        <v>7769000000</v>
      </c>
      <c r="N1265" s="22">
        <f>M1265/E1265</f>
        <v>0.13601428596439014</v>
      </c>
      <c r="O1265" t="s">
        <v>47</v>
      </c>
      <c r="P1265" t="s">
        <v>379</v>
      </c>
    </row>
    <row r="1266" spans="1:16" x14ac:dyDescent="0.2">
      <c r="A1266">
        <v>1312</v>
      </c>
      <c r="B1266" t="s">
        <v>452</v>
      </c>
      <c r="C1266" t="s">
        <v>11</v>
      </c>
      <c r="D1266" s="1">
        <v>41274</v>
      </c>
      <c r="E1266" s="2">
        <v>179290000000</v>
      </c>
      <c r="F1266" s="2">
        <v>158446000000</v>
      </c>
      <c r="G1266" s="2">
        <f>SUM(E1266-F1266)</f>
        <v>20844000000</v>
      </c>
      <c r="H1266" s="23">
        <f>1-(F1266/E1266)</f>
        <v>0.1162585754922193</v>
      </c>
      <c r="I1266" s="2">
        <v>15443000000</v>
      </c>
      <c r="J1266" t="s">
        <v>12</v>
      </c>
      <c r="K1266" s="2">
        <v>931000000</v>
      </c>
      <c r="L1266" s="2">
        <f>SUM(I1266:K1266)</f>
        <v>16374000000</v>
      </c>
      <c r="M1266" s="2">
        <f>G1266-L1266</f>
        <v>4470000000</v>
      </c>
      <c r="N1266" s="22">
        <f>M1266/E1266</f>
        <v>2.4931674940041275E-2</v>
      </c>
      <c r="O1266" t="s">
        <v>83</v>
      </c>
      <c r="P1266" t="s">
        <v>341</v>
      </c>
    </row>
    <row r="1267" spans="1:16" x14ac:dyDescent="0.2">
      <c r="A1267">
        <v>1313</v>
      </c>
      <c r="B1267" t="s">
        <v>452</v>
      </c>
      <c r="C1267" t="s">
        <v>15</v>
      </c>
      <c r="D1267" s="1">
        <v>41639</v>
      </c>
      <c r="E1267" s="2">
        <v>171596000000</v>
      </c>
      <c r="F1267" s="2">
        <v>152451000000</v>
      </c>
      <c r="G1267" s="2">
        <f>SUM(E1267-F1267)</f>
        <v>19145000000</v>
      </c>
      <c r="H1267" s="23">
        <f>1-(F1267/E1267)</f>
        <v>0.11157019977155647</v>
      </c>
      <c r="I1267" s="2">
        <v>15597000000</v>
      </c>
      <c r="J1267" t="s">
        <v>12</v>
      </c>
      <c r="K1267" s="2">
        <v>971000000</v>
      </c>
      <c r="L1267" s="2">
        <f>SUM(I1267:K1267)</f>
        <v>16568000000</v>
      </c>
      <c r="M1267" s="2">
        <f>G1267-L1267</f>
        <v>2577000000</v>
      </c>
      <c r="N1267" s="22">
        <f>M1267/E1267</f>
        <v>1.5017832583510105E-2</v>
      </c>
      <c r="O1267" t="s">
        <v>83</v>
      </c>
      <c r="P1267" t="s">
        <v>341</v>
      </c>
    </row>
    <row r="1268" spans="1:16" x14ac:dyDescent="0.2">
      <c r="A1268">
        <v>1314</v>
      </c>
      <c r="B1268" t="s">
        <v>452</v>
      </c>
      <c r="C1268" t="s">
        <v>16</v>
      </c>
      <c r="D1268" s="1">
        <v>42004</v>
      </c>
      <c r="E1268" s="2">
        <v>161212000000</v>
      </c>
      <c r="F1268" s="2">
        <v>140183000000</v>
      </c>
      <c r="G1268" s="2">
        <f>SUM(E1268-F1268)</f>
        <v>21029000000</v>
      </c>
      <c r="H1268" s="23">
        <f>1-(F1268/E1268)</f>
        <v>0.13044314319033323</v>
      </c>
      <c r="I1268" s="2">
        <v>16703000000</v>
      </c>
      <c r="J1268" t="s">
        <v>12</v>
      </c>
      <c r="K1268" s="2">
        <v>1019000000</v>
      </c>
      <c r="L1268" s="2">
        <f>SUM(I1268:K1268)</f>
        <v>17722000000</v>
      </c>
      <c r="M1268" s="2">
        <f>G1268-L1268</f>
        <v>3307000000</v>
      </c>
      <c r="N1268" s="22">
        <f>M1268/E1268</f>
        <v>2.051336128824157E-2</v>
      </c>
      <c r="O1268" t="s">
        <v>83</v>
      </c>
      <c r="P1268" t="s">
        <v>341</v>
      </c>
    </row>
    <row r="1269" spans="1:16" x14ac:dyDescent="0.2">
      <c r="A1269">
        <v>1315</v>
      </c>
      <c r="B1269" t="s">
        <v>452</v>
      </c>
      <c r="C1269" t="s">
        <v>17</v>
      </c>
      <c r="D1269" s="1">
        <v>42369</v>
      </c>
      <c r="E1269" s="2">
        <v>98975000000</v>
      </c>
      <c r="F1269" s="2">
        <v>77693000000</v>
      </c>
      <c r="G1269" s="2">
        <f>SUM(E1269-F1269)</f>
        <v>21282000000</v>
      </c>
      <c r="H1269" s="23">
        <f>1-(F1269/E1269)</f>
        <v>0.21502399595857535</v>
      </c>
      <c r="I1269" s="2">
        <v>15747000000</v>
      </c>
      <c r="J1269" t="s">
        <v>12</v>
      </c>
      <c r="K1269" s="2">
        <v>1099000000</v>
      </c>
      <c r="L1269" s="2">
        <f>SUM(I1269:K1269)</f>
        <v>16846000000</v>
      </c>
      <c r="M1269" s="2">
        <f>G1269-L1269</f>
        <v>4436000000</v>
      </c>
      <c r="N1269" s="22">
        <f>M1269/E1269</f>
        <v>4.4819398838090427E-2</v>
      </c>
      <c r="O1269" t="s">
        <v>83</v>
      </c>
      <c r="P1269" t="s">
        <v>341</v>
      </c>
    </row>
    <row r="1270" spans="1:16" x14ac:dyDescent="0.2">
      <c r="A1270">
        <v>1316</v>
      </c>
      <c r="B1270" t="s">
        <v>453</v>
      </c>
      <c r="C1270" t="s">
        <v>11</v>
      </c>
      <c r="D1270" s="1">
        <v>41308</v>
      </c>
      <c r="E1270" s="2">
        <v>6043000000</v>
      </c>
      <c r="F1270" s="2">
        <v>2793800000</v>
      </c>
      <c r="G1270" s="2">
        <f>SUM(E1270-F1270)</f>
        <v>3249200000</v>
      </c>
      <c r="H1270" s="23">
        <f>1-(F1270/E1270)</f>
        <v>0.53767996028462683</v>
      </c>
      <c r="I1270" s="2">
        <v>2594300000</v>
      </c>
      <c r="J1270" t="s">
        <v>12</v>
      </c>
      <c r="K1270" t="s">
        <v>12</v>
      </c>
      <c r="L1270" s="2">
        <f>SUM(I1270:K1270)</f>
        <v>2594300000</v>
      </c>
      <c r="M1270" s="2">
        <f>G1270-L1270</f>
        <v>654900000</v>
      </c>
      <c r="N1270" s="22">
        <f>M1270/E1270</f>
        <v>0.10837332450769485</v>
      </c>
      <c r="O1270" t="s">
        <v>19</v>
      </c>
      <c r="P1270" t="s">
        <v>289</v>
      </c>
    </row>
    <row r="1271" spans="1:16" x14ac:dyDescent="0.2">
      <c r="A1271">
        <v>1317</v>
      </c>
      <c r="B1271" t="s">
        <v>453</v>
      </c>
      <c r="C1271" t="s">
        <v>15</v>
      </c>
      <c r="D1271" s="1">
        <v>41672</v>
      </c>
      <c r="E1271" s="2">
        <v>8186400000</v>
      </c>
      <c r="F1271" s="2">
        <v>3967100000</v>
      </c>
      <c r="G1271" s="2">
        <f>SUM(E1271-F1271)</f>
        <v>4219300000</v>
      </c>
      <c r="H1271" s="23">
        <f>1-(F1271/E1271)</f>
        <v>0.51540359620834553</v>
      </c>
      <c r="I1271" s="2">
        <v>3673500000</v>
      </c>
      <c r="J1271" t="s">
        <v>12</v>
      </c>
      <c r="K1271" t="s">
        <v>12</v>
      </c>
      <c r="L1271" s="2">
        <f>SUM(I1271:K1271)</f>
        <v>3673500000</v>
      </c>
      <c r="M1271" s="2">
        <f>G1271-L1271</f>
        <v>545800000</v>
      </c>
      <c r="N1271" s="22">
        <f>M1271/E1271</f>
        <v>6.6671552819310073E-2</v>
      </c>
      <c r="O1271" t="s">
        <v>19</v>
      </c>
      <c r="P1271" t="s">
        <v>289</v>
      </c>
    </row>
    <row r="1272" spans="1:16" x14ac:dyDescent="0.2">
      <c r="A1272">
        <v>1318</v>
      </c>
      <c r="B1272" t="s">
        <v>453</v>
      </c>
      <c r="C1272" t="s">
        <v>16</v>
      </c>
      <c r="D1272" s="1">
        <v>42036</v>
      </c>
      <c r="E1272" s="2">
        <v>8241200000</v>
      </c>
      <c r="F1272" s="2">
        <v>3914500000</v>
      </c>
      <c r="G1272" s="2">
        <f>SUM(E1272-F1272)</f>
        <v>4326700000</v>
      </c>
      <c r="H1272" s="23">
        <f>1-(F1272/E1272)</f>
        <v>0.52500849390865412</v>
      </c>
      <c r="I1272" s="2">
        <v>3713600000</v>
      </c>
      <c r="J1272" t="s">
        <v>12</v>
      </c>
      <c r="K1272" t="s">
        <v>12</v>
      </c>
      <c r="L1272" s="2">
        <f>SUM(I1272:K1272)</f>
        <v>3713600000</v>
      </c>
      <c r="M1272" s="2">
        <f>G1272-L1272</f>
        <v>613100000</v>
      </c>
      <c r="N1272" s="22">
        <f>M1272/E1272</f>
        <v>7.439450565451633E-2</v>
      </c>
      <c r="O1272" t="s">
        <v>19</v>
      </c>
      <c r="P1272" t="s">
        <v>289</v>
      </c>
    </row>
    <row r="1273" spans="1:16" x14ac:dyDescent="0.2">
      <c r="A1273">
        <v>1319</v>
      </c>
      <c r="B1273" t="s">
        <v>453</v>
      </c>
      <c r="C1273" t="s">
        <v>17</v>
      </c>
      <c r="D1273" s="1">
        <v>42400</v>
      </c>
      <c r="E1273" s="2">
        <v>8020300000</v>
      </c>
      <c r="F1273" s="2">
        <v>3858700000</v>
      </c>
      <c r="G1273" s="2">
        <f>SUM(E1273-F1273)</f>
        <v>4161600000</v>
      </c>
      <c r="H1273" s="23">
        <f>1-(F1273/E1273)</f>
        <v>0.51888333354113936</v>
      </c>
      <c r="I1273" s="2">
        <v>3417700000</v>
      </c>
      <c r="J1273" t="s">
        <v>12</v>
      </c>
      <c r="K1273" t="s">
        <v>12</v>
      </c>
      <c r="L1273" s="2">
        <f>SUM(I1273:K1273)</f>
        <v>3417700000</v>
      </c>
      <c r="M1273" s="2">
        <f>G1273-L1273</f>
        <v>743900000</v>
      </c>
      <c r="N1273" s="22">
        <f>M1273/E1273</f>
        <v>9.2752141441093228E-2</v>
      </c>
      <c r="O1273" t="s">
        <v>19</v>
      </c>
      <c r="P1273" t="s">
        <v>289</v>
      </c>
    </row>
    <row r="1274" spans="1:16" x14ac:dyDescent="0.2">
      <c r="A1274">
        <v>1320</v>
      </c>
      <c r="B1274" t="s">
        <v>454</v>
      </c>
      <c r="C1274" t="s">
        <v>11</v>
      </c>
      <c r="D1274" s="1">
        <v>41274</v>
      </c>
      <c r="E1274" s="2">
        <v>5920269000</v>
      </c>
      <c r="F1274" s="2">
        <v>4982562000</v>
      </c>
      <c r="G1274" s="2">
        <f>SUM(E1274-F1274)</f>
        <v>937707000</v>
      </c>
      <c r="H1274" s="23">
        <f>1-(F1274/E1274)</f>
        <v>0.15838925562335093</v>
      </c>
      <c r="I1274" s="2">
        <v>434894000</v>
      </c>
      <c r="J1274" t="s">
        <v>12</v>
      </c>
      <c r="K1274" s="2">
        <v>37691000</v>
      </c>
      <c r="L1274" s="2">
        <f>SUM(I1274:K1274)</f>
        <v>472585000</v>
      </c>
      <c r="M1274" s="2">
        <f>G1274-L1274</f>
        <v>465122000</v>
      </c>
      <c r="N1274" s="22">
        <f>M1274/E1274</f>
        <v>7.8564335505700841E-2</v>
      </c>
      <c r="O1274" t="s">
        <v>13</v>
      </c>
      <c r="P1274" t="s">
        <v>164</v>
      </c>
    </row>
    <row r="1275" spans="1:16" x14ac:dyDescent="0.2">
      <c r="A1275">
        <v>1321</v>
      </c>
      <c r="B1275" t="s">
        <v>454</v>
      </c>
      <c r="C1275" t="s">
        <v>15</v>
      </c>
      <c r="D1275" s="1">
        <v>41639</v>
      </c>
      <c r="E1275" s="2">
        <v>6411577000</v>
      </c>
      <c r="F1275" s="2">
        <v>5424644000</v>
      </c>
      <c r="G1275" s="2">
        <f>SUM(E1275-F1275)</f>
        <v>986933000</v>
      </c>
      <c r="H1275" s="23">
        <f>1-(F1275/E1275)</f>
        <v>0.15392983660650106</v>
      </c>
      <c r="I1275" s="2">
        <v>485069000</v>
      </c>
      <c r="J1275" t="s">
        <v>12</v>
      </c>
      <c r="K1275" s="2">
        <v>25865000</v>
      </c>
      <c r="L1275" s="2">
        <f>SUM(I1275:K1275)</f>
        <v>510934000</v>
      </c>
      <c r="M1275" s="2">
        <f>G1275-L1275</f>
        <v>475999000</v>
      </c>
      <c r="N1275" s="22">
        <f>M1275/E1275</f>
        <v>7.4240549555904894E-2</v>
      </c>
      <c r="O1275" t="s">
        <v>13</v>
      </c>
      <c r="P1275" t="s">
        <v>164</v>
      </c>
    </row>
    <row r="1276" spans="1:16" x14ac:dyDescent="0.2">
      <c r="A1276">
        <v>1322</v>
      </c>
      <c r="B1276" t="s">
        <v>454</v>
      </c>
      <c r="C1276" t="s">
        <v>16</v>
      </c>
      <c r="D1276" s="1">
        <v>42004</v>
      </c>
      <c r="E1276" s="2">
        <v>7747229000</v>
      </c>
      <c r="F1276" s="2">
        <v>6578435000</v>
      </c>
      <c r="G1276" s="2">
        <f>SUM(E1276-F1276)</f>
        <v>1168794000</v>
      </c>
      <c r="H1276" s="23">
        <f>1-(F1276/E1276)</f>
        <v>0.15086607095259474</v>
      </c>
      <c r="I1276" s="2">
        <v>705477000</v>
      </c>
      <c r="J1276" t="s">
        <v>12</v>
      </c>
      <c r="K1276" s="2">
        <v>34257000</v>
      </c>
      <c r="L1276" s="2">
        <f>SUM(I1276:K1276)</f>
        <v>739734000</v>
      </c>
      <c r="M1276" s="2">
        <f>G1276-L1276</f>
        <v>429060000</v>
      </c>
      <c r="N1276" s="22">
        <f>M1276/E1276</f>
        <v>5.538238252670729E-2</v>
      </c>
      <c r="O1276" t="s">
        <v>13</v>
      </c>
      <c r="P1276" t="s">
        <v>164</v>
      </c>
    </row>
    <row r="1277" spans="1:16" x14ac:dyDescent="0.2">
      <c r="A1277">
        <v>1323</v>
      </c>
      <c r="B1277" t="s">
        <v>454</v>
      </c>
      <c r="C1277" t="s">
        <v>17</v>
      </c>
      <c r="D1277" s="1">
        <v>42369</v>
      </c>
      <c r="E1277" s="2">
        <v>7572436000</v>
      </c>
      <c r="F1277" s="2">
        <v>6648771000</v>
      </c>
      <c r="G1277" s="2">
        <f>SUM(E1277-F1277)</f>
        <v>923665000</v>
      </c>
      <c r="H1277" s="23">
        <f>1-(F1277/E1277)</f>
        <v>0.12197726068599324</v>
      </c>
      <c r="I1277" s="2">
        <v>592863000</v>
      </c>
      <c r="J1277" t="s">
        <v>12</v>
      </c>
      <c r="K1277" s="2">
        <v>34848000</v>
      </c>
      <c r="L1277" s="2">
        <f>SUM(I1277:K1277)</f>
        <v>627711000</v>
      </c>
      <c r="M1277" s="2">
        <f>G1277-L1277</f>
        <v>295954000</v>
      </c>
      <c r="N1277" s="22">
        <f>M1277/E1277</f>
        <v>3.9083063891196965E-2</v>
      </c>
      <c r="O1277" t="s">
        <v>13</v>
      </c>
      <c r="P1277" t="s">
        <v>164</v>
      </c>
    </row>
    <row r="1278" spans="1:16" x14ac:dyDescent="0.2">
      <c r="A1278">
        <v>1324</v>
      </c>
      <c r="B1278" t="s">
        <v>455</v>
      </c>
      <c r="C1278" t="s">
        <v>11</v>
      </c>
      <c r="D1278" s="1">
        <v>41274</v>
      </c>
      <c r="E1278" s="2">
        <v>11224000000</v>
      </c>
      <c r="F1278" s="2">
        <v>6396000000</v>
      </c>
      <c r="G1278" s="2">
        <f>SUM(E1278-F1278)</f>
        <v>4828000000</v>
      </c>
      <c r="H1278" s="23">
        <f>1-(F1278/E1278)</f>
        <v>0.43014967925873127</v>
      </c>
      <c r="I1278" s="2">
        <v>1227000000</v>
      </c>
      <c r="J1278" s="2">
        <v>98000000</v>
      </c>
      <c r="K1278" s="2">
        <v>1001000000</v>
      </c>
      <c r="L1278" s="2">
        <f>SUM(I1278:K1278)</f>
        <v>2326000000</v>
      </c>
      <c r="M1278" s="2">
        <f>G1278-L1278</f>
        <v>2502000000</v>
      </c>
      <c r="N1278" s="22">
        <f>M1278/E1278</f>
        <v>0.22291518175338559</v>
      </c>
      <c r="O1278" t="s">
        <v>59</v>
      </c>
      <c r="P1278" t="s">
        <v>87</v>
      </c>
    </row>
    <row r="1279" spans="1:16" x14ac:dyDescent="0.2">
      <c r="A1279">
        <v>1325</v>
      </c>
      <c r="B1279" t="s">
        <v>455</v>
      </c>
      <c r="C1279" t="s">
        <v>15</v>
      </c>
      <c r="D1279" s="1">
        <v>41639</v>
      </c>
      <c r="E1279" s="2">
        <v>11925000000</v>
      </c>
      <c r="F1279" s="2">
        <v>6744000000</v>
      </c>
      <c r="G1279" s="2">
        <f>SUM(E1279-F1279)</f>
        <v>5181000000</v>
      </c>
      <c r="H1279" s="23">
        <f>1-(F1279/E1279)</f>
        <v>0.43446540880503148</v>
      </c>
      <c r="I1279" s="2">
        <v>1349000000</v>
      </c>
      <c r="J1279" s="2">
        <v>98000000</v>
      </c>
      <c r="K1279" s="2">
        <v>1109000000</v>
      </c>
      <c r="L1279" s="2">
        <f>SUM(I1279:K1279)</f>
        <v>2556000000</v>
      </c>
      <c r="M1279" s="2">
        <f>G1279-L1279</f>
        <v>2625000000</v>
      </c>
      <c r="N1279" s="22">
        <f>M1279/E1279</f>
        <v>0.22012578616352202</v>
      </c>
      <c r="O1279" t="s">
        <v>59</v>
      </c>
      <c r="P1279" t="s">
        <v>87</v>
      </c>
    </row>
    <row r="1280" spans="1:16" x14ac:dyDescent="0.2">
      <c r="A1280">
        <v>1326</v>
      </c>
      <c r="B1280" t="s">
        <v>455</v>
      </c>
      <c r="C1280" t="s">
        <v>16</v>
      </c>
      <c r="D1280" s="1">
        <v>42004</v>
      </c>
      <c r="E1280" s="2">
        <v>12273000000</v>
      </c>
      <c r="F1280" s="2">
        <v>6962000000</v>
      </c>
      <c r="G1280" s="2">
        <f>SUM(E1280-F1280)</f>
        <v>5311000000</v>
      </c>
      <c r="H1280" s="23">
        <f>1-(F1280/E1280)</f>
        <v>0.43273853173633181</v>
      </c>
      <c r="I1280" s="2">
        <v>1437000000</v>
      </c>
      <c r="J1280" s="2">
        <v>96000000</v>
      </c>
      <c r="K1280" s="2">
        <v>1170000000</v>
      </c>
      <c r="L1280" s="2">
        <f>SUM(I1280:K1280)</f>
        <v>2703000000</v>
      </c>
      <c r="M1280" s="2">
        <f>G1280-L1280</f>
        <v>2608000000</v>
      </c>
      <c r="N1280" s="22">
        <f>M1280/E1280</f>
        <v>0.21249898150411473</v>
      </c>
      <c r="O1280" t="s">
        <v>59</v>
      </c>
      <c r="P1280" t="s">
        <v>87</v>
      </c>
    </row>
    <row r="1281" spans="1:16" x14ac:dyDescent="0.2">
      <c r="A1281">
        <v>1327</v>
      </c>
      <c r="B1281" t="s">
        <v>455</v>
      </c>
      <c r="C1281" t="s">
        <v>17</v>
      </c>
      <c r="D1281" s="1">
        <v>42369</v>
      </c>
      <c r="E1281" s="2">
        <v>10776000000</v>
      </c>
      <c r="F1281" s="2">
        <v>5960000000</v>
      </c>
      <c r="G1281" s="2">
        <f>SUM(E1281-F1281)</f>
        <v>4816000000</v>
      </c>
      <c r="H1281" s="23">
        <f>1-(F1281/E1281)</f>
        <v>0.44691907943578324</v>
      </c>
      <c r="I1281" s="2">
        <v>1296000000</v>
      </c>
      <c r="J1281" s="2">
        <v>93000000</v>
      </c>
      <c r="K1281" s="2">
        <v>1106000000</v>
      </c>
      <c r="L1281" s="2">
        <f>SUM(I1281:K1281)</f>
        <v>2495000000</v>
      </c>
      <c r="M1281" s="2">
        <f>G1281-L1281</f>
        <v>2321000000</v>
      </c>
      <c r="N1281" s="22">
        <f>M1281/E1281</f>
        <v>0.21538604305864886</v>
      </c>
      <c r="O1281" t="s">
        <v>59</v>
      </c>
      <c r="P1281" t="s">
        <v>87</v>
      </c>
    </row>
    <row r="1282" spans="1:16" x14ac:dyDescent="0.2">
      <c r="A1282">
        <v>1331</v>
      </c>
      <c r="B1282" t="s">
        <v>456</v>
      </c>
      <c r="C1282" t="s">
        <v>11</v>
      </c>
      <c r="D1282" s="1">
        <v>41546</v>
      </c>
      <c r="E1282" s="2">
        <v>24866000000</v>
      </c>
      <c r="F1282" s="2">
        <v>9820000000</v>
      </c>
      <c r="G1282" s="2">
        <f>SUM(E1282-F1282)</f>
        <v>15046000000</v>
      </c>
      <c r="H1282" s="23">
        <f>1-(F1282/E1282)</f>
        <v>0.60508324619963005</v>
      </c>
      <c r="I1282" s="2">
        <v>2849000000</v>
      </c>
      <c r="J1282" s="2">
        <v>4967000000</v>
      </c>
      <c r="K1282" t="s">
        <v>12</v>
      </c>
      <c r="L1282" s="2">
        <f>SUM(I1282:K1282)</f>
        <v>7816000000</v>
      </c>
      <c r="M1282" s="2">
        <f>G1282-L1282</f>
        <v>7230000000</v>
      </c>
      <c r="N1282" s="22">
        <f>M1282/E1282</f>
        <v>0.2907584653744068</v>
      </c>
      <c r="O1282" t="s">
        <v>22</v>
      </c>
      <c r="P1282" t="s">
        <v>34</v>
      </c>
    </row>
    <row r="1283" spans="1:16" x14ac:dyDescent="0.2">
      <c r="A1283">
        <v>1332</v>
      </c>
      <c r="B1283" t="s">
        <v>456</v>
      </c>
      <c r="C1283" t="s">
        <v>15</v>
      </c>
      <c r="D1283" s="1">
        <v>41910</v>
      </c>
      <c r="E1283" s="2">
        <v>26487000000</v>
      </c>
      <c r="F1283" s="2">
        <v>10686000000</v>
      </c>
      <c r="G1283" s="2">
        <f>SUM(E1283-F1283)</f>
        <v>15801000000</v>
      </c>
      <c r="H1283" s="23">
        <f>1-(F1283/E1283)</f>
        <v>0.59655680144976775</v>
      </c>
      <c r="I1283" s="2">
        <v>2774000000</v>
      </c>
      <c r="J1283" s="2">
        <v>5477000000</v>
      </c>
      <c r="K1283" t="s">
        <v>12</v>
      </c>
      <c r="L1283" s="2">
        <f>SUM(I1283:K1283)</f>
        <v>8251000000</v>
      </c>
      <c r="M1283" s="2">
        <f>G1283-L1283</f>
        <v>7550000000</v>
      </c>
      <c r="N1283" s="22">
        <f>M1283/E1283</f>
        <v>0.28504549401593232</v>
      </c>
      <c r="O1283" t="s">
        <v>22</v>
      </c>
      <c r="P1283" t="s">
        <v>34</v>
      </c>
    </row>
    <row r="1284" spans="1:16" x14ac:dyDescent="0.2">
      <c r="A1284">
        <v>1333</v>
      </c>
      <c r="B1284" t="s">
        <v>456</v>
      </c>
      <c r="C1284" t="s">
        <v>16</v>
      </c>
      <c r="D1284" s="1">
        <v>42274</v>
      </c>
      <c r="E1284" s="2">
        <v>25281000000</v>
      </c>
      <c r="F1284" s="2">
        <v>10378000000</v>
      </c>
      <c r="G1284" s="2">
        <f>SUM(E1284-F1284)</f>
        <v>14903000000</v>
      </c>
      <c r="H1284" s="23">
        <f>1-(F1284/E1284)</f>
        <v>0.58949408646809864</v>
      </c>
      <c r="I1284" s="2">
        <v>3637000000</v>
      </c>
      <c r="J1284" s="2">
        <v>5490000000</v>
      </c>
      <c r="K1284" t="s">
        <v>12</v>
      </c>
      <c r="L1284" s="2">
        <f>SUM(I1284:K1284)</f>
        <v>9127000000</v>
      </c>
      <c r="M1284" s="2">
        <f>G1284-L1284</f>
        <v>5776000000</v>
      </c>
      <c r="N1284" s="22">
        <f>M1284/E1284</f>
        <v>0.2284719750009889</v>
      </c>
      <c r="O1284" t="s">
        <v>22</v>
      </c>
      <c r="P1284" t="s">
        <v>34</v>
      </c>
    </row>
    <row r="1285" spans="1:16" x14ac:dyDescent="0.2">
      <c r="A1285">
        <v>1334</v>
      </c>
      <c r="B1285" t="s">
        <v>456</v>
      </c>
      <c r="C1285" t="s">
        <v>17</v>
      </c>
      <c r="D1285" s="1">
        <v>42638</v>
      </c>
      <c r="E1285" s="2">
        <v>23554000000</v>
      </c>
      <c r="F1285" s="2">
        <v>9749000000</v>
      </c>
      <c r="G1285" s="2">
        <f>SUM(E1285-F1285)</f>
        <v>13805000000</v>
      </c>
      <c r="H1285" s="23">
        <f>1-(F1285/E1285)</f>
        <v>0.58610002547338036</v>
      </c>
      <c r="I1285" s="2">
        <v>2159000000</v>
      </c>
      <c r="J1285" s="2">
        <v>5151000000</v>
      </c>
      <c r="K1285" t="s">
        <v>12</v>
      </c>
      <c r="L1285" s="2">
        <f>SUM(I1285:K1285)</f>
        <v>7310000000</v>
      </c>
      <c r="M1285" s="2">
        <f>G1285-L1285</f>
        <v>6495000000</v>
      </c>
      <c r="N1285" s="22">
        <f>M1285/E1285</f>
        <v>0.27574934193767514</v>
      </c>
      <c r="O1285" t="s">
        <v>22</v>
      </c>
      <c r="P1285" t="s">
        <v>34</v>
      </c>
    </row>
    <row r="1286" spans="1:16" x14ac:dyDescent="0.2">
      <c r="A1286">
        <v>1335</v>
      </c>
      <c r="B1286" t="s">
        <v>457</v>
      </c>
      <c r="C1286" t="s">
        <v>11</v>
      </c>
      <c r="D1286" s="1">
        <v>41727</v>
      </c>
      <c r="E1286" s="2">
        <v>1148231000</v>
      </c>
      <c r="F1286" s="2">
        <v>743304000</v>
      </c>
      <c r="G1286" s="2">
        <f>SUM(E1286-F1286)</f>
        <v>404927000</v>
      </c>
      <c r="H1286" s="23">
        <f>1-(F1286/E1286)</f>
        <v>0.35265290694990814</v>
      </c>
      <c r="I1286" s="2">
        <v>180317000</v>
      </c>
      <c r="J1286" s="2">
        <v>197269000</v>
      </c>
      <c r="K1286" t="s">
        <v>12</v>
      </c>
      <c r="L1286" s="2">
        <f>SUM(I1286:K1286)</f>
        <v>377586000</v>
      </c>
      <c r="M1286" s="2">
        <f>G1286-L1286</f>
        <v>27341000</v>
      </c>
      <c r="N1286" s="22">
        <f>M1286/E1286</f>
        <v>2.3811410770132491E-2</v>
      </c>
      <c r="O1286" t="s">
        <v>22</v>
      </c>
      <c r="P1286" t="s">
        <v>34</v>
      </c>
    </row>
    <row r="1287" spans="1:16" x14ac:dyDescent="0.2">
      <c r="A1287">
        <v>1336</v>
      </c>
      <c r="B1287" t="s">
        <v>457</v>
      </c>
      <c r="C1287" t="s">
        <v>15</v>
      </c>
      <c r="D1287" s="1">
        <v>42091</v>
      </c>
      <c r="E1287" s="2">
        <v>1710966000</v>
      </c>
      <c r="F1287" s="2">
        <v>1021658000</v>
      </c>
      <c r="G1287" s="2">
        <f>SUM(E1287-F1287)</f>
        <v>689308000</v>
      </c>
      <c r="H1287" s="23">
        <f>1-(F1287/E1287)</f>
        <v>0.40287650368271488</v>
      </c>
      <c r="I1287" s="2">
        <v>309348000</v>
      </c>
      <c r="J1287" s="2">
        <v>257494000</v>
      </c>
      <c r="K1287" t="s">
        <v>12</v>
      </c>
      <c r="L1287" s="2">
        <f>SUM(I1287:K1287)</f>
        <v>566842000</v>
      </c>
      <c r="M1287" s="2">
        <f>G1287-L1287</f>
        <v>122466000</v>
      </c>
      <c r="N1287" s="22">
        <f>M1287/E1287</f>
        <v>7.1577109071717382E-2</v>
      </c>
      <c r="O1287" t="s">
        <v>22</v>
      </c>
      <c r="P1287" t="s">
        <v>34</v>
      </c>
    </row>
    <row r="1288" spans="1:16" x14ac:dyDescent="0.2">
      <c r="A1288">
        <v>1337</v>
      </c>
      <c r="B1288" t="s">
        <v>457</v>
      </c>
      <c r="C1288" t="s">
        <v>16</v>
      </c>
      <c r="D1288" s="1">
        <v>42462</v>
      </c>
      <c r="E1288" s="2">
        <v>2610726000</v>
      </c>
      <c r="F1288" s="2">
        <v>1561173000</v>
      </c>
      <c r="G1288" s="2">
        <f>SUM(E1288-F1288)</f>
        <v>1049553000</v>
      </c>
      <c r="H1288" s="23">
        <f>1-(F1288/E1288)</f>
        <v>0.40201576113311011</v>
      </c>
      <c r="I1288" s="2">
        <v>588822000</v>
      </c>
      <c r="J1288" s="2">
        <v>448763000</v>
      </c>
      <c r="K1288" t="s">
        <v>12</v>
      </c>
      <c r="L1288" s="2">
        <f>SUM(I1288:K1288)</f>
        <v>1037585000</v>
      </c>
      <c r="M1288" s="2">
        <f>G1288-L1288</f>
        <v>11968000</v>
      </c>
      <c r="N1288" s="22">
        <f>M1288/E1288</f>
        <v>4.5841654773423179E-3</v>
      </c>
      <c r="O1288" t="s">
        <v>22</v>
      </c>
      <c r="P1288" t="s">
        <v>34</v>
      </c>
    </row>
    <row r="1289" spans="1:16" x14ac:dyDescent="0.2">
      <c r="A1289">
        <v>1338</v>
      </c>
      <c r="B1289" t="s">
        <v>458</v>
      </c>
      <c r="C1289" t="s">
        <v>11</v>
      </c>
      <c r="D1289" s="1">
        <v>41639</v>
      </c>
      <c r="E1289" s="2">
        <v>6419285000</v>
      </c>
      <c r="F1289" s="2">
        <v>5099484000</v>
      </c>
      <c r="G1289" s="2">
        <f>SUM(E1289-F1289)</f>
        <v>1319801000</v>
      </c>
      <c r="H1289" s="23">
        <f>1-(F1289/E1289)</f>
        <v>0.20559937750076529</v>
      </c>
      <c r="I1289" s="2">
        <v>922340000</v>
      </c>
      <c r="J1289" t="s">
        <v>12</v>
      </c>
      <c r="K1289" t="s">
        <v>12</v>
      </c>
      <c r="L1289" s="2">
        <f>SUM(I1289:K1289)</f>
        <v>922340000</v>
      </c>
      <c r="M1289" s="2">
        <f>G1289-L1289</f>
        <v>397461000</v>
      </c>
      <c r="N1289" s="22">
        <f>M1289/E1289</f>
        <v>6.1916708792334352E-2</v>
      </c>
      <c r="O1289" t="s">
        <v>13</v>
      </c>
      <c r="P1289" t="s">
        <v>164</v>
      </c>
    </row>
    <row r="1290" spans="1:16" x14ac:dyDescent="0.2">
      <c r="A1290">
        <v>1339</v>
      </c>
      <c r="B1290" t="s">
        <v>458</v>
      </c>
      <c r="C1290" t="s">
        <v>15</v>
      </c>
      <c r="D1290" s="1">
        <v>42004</v>
      </c>
      <c r="E1290" s="2">
        <v>6638774000</v>
      </c>
      <c r="F1290" s="2">
        <v>5253040000</v>
      </c>
      <c r="G1290" s="2">
        <f>SUM(E1290-F1290)</f>
        <v>1385734000</v>
      </c>
      <c r="H1290" s="23">
        <f>1-(F1290/E1290)</f>
        <v>0.20873341975491255</v>
      </c>
      <c r="I1290" s="2">
        <v>1030014000</v>
      </c>
      <c r="J1290" t="s">
        <v>12</v>
      </c>
      <c r="K1290" t="s">
        <v>12</v>
      </c>
      <c r="L1290" s="2">
        <f>SUM(I1290:K1290)</f>
        <v>1030014000</v>
      </c>
      <c r="M1290" s="2">
        <f>G1290-L1290</f>
        <v>355720000</v>
      </c>
      <c r="N1290" s="22">
        <f>M1290/E1290</f>
        <v>5.3582182493333859E-2</v>
      </c>
      <c r="O1290" t="s">
        <v>13</v>
      </c>
      <c r="P1290" t="s">
        <v>164</v>
      </c>
    </row>
    <row r="1291" spans="1:16" x14ac:dyDescent="0.2">
      <c r="A1291">
        <v>1340</v>
      </c>
      <c r="B1291" t="s">
        <v>458</v>
      </c>
      <c r="C1291" t="s">
        <v>16</v>
      </c>
      <c r="D1291" s="1">
        <v>42369</v>
      </c>
      <c r="E1291" s="2">
        <v>6571893000</v>
      </c>
      <c r="F1291" s="2">
        <v>5086449000</v>
      </c>
      <c r="G1291" s="2">
        <f>SUM(E1291-F1291)</f>
        <v>1485444000</v>
      </c>
      <c r="H1291" s="23">
        <f>1-(F1291/E1291)</f>
        <v>0.22602985167287415</v>
      </c>
      <c r="I1291" s="2">
        <v>961579000</v>
      </c>
      <c r="J1291" t="s">
        <v>12</v>
      </c>
      <c r="K1291" t="s">
        <v>12</v>
      </c>
      <c r="L1291" s="2">
        <f>SUM(I1291:K1291)</f>
        <v>961579000</v>
      </c>
      <c r="M1291" s="2">
        <f>G1291-L1291</f>
        <v>523865000</v>
      </c>
      <c r="N1291" s="22">
        <f>M1291/E1291</f>
        <v>7.9712953330189643E-2</v>
      </c>
      <c r="O1291" t="s">
        <v>13</v>
      </c>
      <c r="P1291" t="s">
        <v>164</v>
      </c>
    </row>
    <row r="1292" spans="1:16" x14ac:dyDescent="0.2">
      <c r="A1292">
        <v>1341</v>
      </c>
      <c r="B1292" t="s">
        <v>458</v>
      </c>
      <c r="C1292" t="s">
        <v>17</v>
      </c>
      <c r="D1292" s="1">
        <v>42735</v>
      </c>
      <c r="E1292" s="2">
        <v>6786984000</v>
      </c>
      <c r="F1292" s="2">
        <v>5285568000</v>
      </c>
      <c r="G1292" s="2">
        <f>SUM(E1292-F1292)</f>
        <v>1501416000</v>
      </c>
      <c r="H1292" s="23">
        <f>1-(F1292/E1292)</f>
        <v>0.22121991152476561</v>
      </c>
      <c r="I1292" s="2">
        <v>956158000</v>
      </c>
      <c r="J1292" t="s">
        <v>12</v>
      </c>
      <c r="K1292" t="s">
        <v>12</v>
      </c>
      <c r="L1292" s="2">
        <f>SUM(I1292:K1292)</f>
        <v>956158000</v>
      </c>
      <c r="M1292" s="2">
        <f>G1292-L1292</f>
        <v>545258000</v>
      </c>
      <c r="N1292" s="22">
        <f>M1292/E1292</f>
        <v>8.0338777872468833E-2</v>
      </c>
      <c r="O1292" t="s">
        <v>13</v>
      </c>
      <c r="P1292" t="s">
        <v>164</v>
      </c>
    </row>
    <row r="1293" spans="1:16" x14ac:dyDescent="0.2">
      <c r="A1293">
        <v>1342</v>
      </c>
      <c r="B1293" t="s">
        <v>459</v>
      </c>
      <c r="C1293" t="s">
        <v>11</v>
      </c>
      <c r="D1293" s="1">
        <v>41274</v>
      </c>
      <c r="E1293" s="2">
        <v>7688024000</v>
      </c>
      <c r="F1293" s="2">
        <v>5157434000</v>
      </c>
      <c r="G1293" s="2">
        <f>SUM(E1293-F1293)</f>
        <v>2530590000</v>
      </c>
      <c r="H1293" s="23">
        <f>1-(F1293/E1293)</f>
        <v>0.32916000262226031</v>
      </c>
      <c r="I1293" s="2">
        <v>1011543000</v>
      </c>
      <c r="J1293" t="s">
        <v>12</v>
      </c>
      <c r="K1293" s="2">
        <v>730493000</v>
      </c>
      <c r="L1293" s="2">
        <f>SUM(I1293:K1293)</f>
        <v>1742036000</v>
      </c>
      <c r="M1293" s="2">
        <f>G1293-L1293</f>
        <v>788554000</v>
      </c>
      <c r="N1293" s="22">
        <f>M1293/E1293</f>
        <v>0.10256913870196034</v>
      </c>
      <c r="O1293" t="s">
        <v>19</v>
      </c>
      <c r="P1293" t="s">
        <v>133</v>
      </c>
    </row>
    <row r="1294" spans="1:16" x14ac:dyDescent="0.2">
      <c r="A1294">
        <v>1343</v>
      </c>
      <c r="B1294" t="s">
        <v>459</v>
      </c>
      <c r="C1294" t="s">
        <v>15</v>
      </c>
      <c r="D1294" s="1">
        <v>41639</v>
      </c>
      <c r="E1294" s="2">
        <v>7959894000</v>
      </c>
      <c r="F1294" s="2">
        <v>5305270000</v>
      </c>
      <c r="G1294" s="2">
        <f>SUM(E1294-F1294)</f>
        <v>2654624000</v>
      </c>
      <c r="H1294" s="23">
        <f>1-(F1294/E1294)</f>
        <v>0.33349991846625093</v>
      </c>
      <c r="I1294" s="2">
        <v>1044819000</v>
      </c>
      <c r="J1294" t="s">
        <v>12</v>
      </c>
      <c r="K1294" s="2">
        <v>754711000</v>
      </c>
      <c r="L1294" s="2">
        <f>SUM(I1294:K1294)</f>
        <v>1799530000</v>
      </c>
      <c r="M1294" s="2">
        <f>G1294-L1294</f>
        <v>855094000</v>
      </c>
      <c r="N1294" s="22">
        <f>M1294/E1294</f>
        <v>0.1074252998846467</v>
      </c>
      <c r="O1294" t="s">
        <v>19</v>
      </c>
      <c r="P1294" t="s">
        <v>133</v>
      </c>
    </row>
    <row r="1295" spans="1:16" x14ac:dyDescent="0.2">
      <c r="A1295">
        <v>1344</v>
      </c>
      <c r="B1295" t="s">
        <v>459</v>
      </c>
      <c r="C1295" t="s">
        <v>16</v>
      </c>
      <c r="D1295" s="1">
        <v>42004</v>
      </c>
      <c r="E1295" s="2">
        <v>8073855000</v>
      </c>
      <c r="F1295" s="2">
        <v>5306281000</v>
      </c>
      <c r="G1295" s="2">
        <f>SUM(E1295-F1295)</f>
        <v>2767574000</v>
      </c>
      <c r="H1295" s="23">
        <f>1-(F1295/E1295)</f>
        <v>0.34278222732511299</v>
      </c>
      <c r="I1295" s="2">
        <v>1048952000</v>
      </c>
      <c r="J1295" t="s">
        <v>12</v>
      </c>
      <c r="K1295" s="2">
        <v>772445000</v>
      </c>
      <c r="L1295" s="2">
        <f>SUM(I1295:K1295)</f>
        <v>1821397000</v>
      </c>
      <c r="M1295" s="2">
        <f>G1295-L1295</f>
        <v>946177000</v>
      </c>
      <c r="N1295" s="22">
        <f>M1295/E1295</f>
        <v>0.11719023935901747</v>
      </c>
      <c r="O1295" t="s">
        <v>19</v>
      </c>
      <c r="P1295" t="s">
        <v>133</v>
      </c>
    </row>
    <row r="1296" spans="1:16" x14ac:dyDescent="0.2">
      <c r="A1296">
        <v>1345</v>
      </c>
      <c r="B1296" t="s">
        <v>459</v>
      </c>
      <c r="C1296" t="s">
        <v>17</v>
      </c>
      <c r="D1296" s="1">
        <v>42369</v>
      </c>
      <c r="E1296" s="2">
        <v>8299074000</v>
      </c>
      <c r="F1296" s="2">
        <v>5099393000</v>
      </c>
      <c r="G1296" s="2">
        <f>SUM(E1296-F1296)</f>
        <v>3199681000</v>
      </c>
      <c r="H1296" s="23">
        <f>1-(F1296/E1296)</f>
        <v>0.38554674895054553</v>
      </c>
      <c r="I1296" s="2">
        <v>1086504000</v>
      </c>
      <c r="J1296" t="s">
        <v>12</v>
      </c>
      <c r="K1296" s="2">
        <v>827008000</v>
      </c>
      <c r="L1296" s="2">
        <f>SUM(I1296:K1296)</f>
        <v>1913512000</v>
      </c>
      <c r="M1296" s="2">
        <f>G1296-L1296</f>
        <v>1286169000</v>
      </c>
      <c r="N1296" s="22">
        <f>M1296/E1296</f>
        <v>0.15497741073281188</v>
      </c>
      <c r="O1296" t="s">
        <v>19</v>
      </c>
      <c r="P1296" t="s">
        <v>133</v>
      </c>
    </row>
    <row r="1297" spans="1:16" x14ac:dyDescent="0.2">
      <c r="A1297">
        <v>1346</v>
      </c>
      <c r="B1297" t="s">
        <v>460</v>
      </c>
      <c r="C1297" t="s">
        <v>11</v>
      </c>
      <c r="D1297" s="1">
        <v>41639</v>
      </c>
      <c r="E1297" s="2">
        <v>2104745000</v>
      </c>
      <c r="F1297" s="2">
        <v>155355000</v>
      </c>
      <c r="G1297" s="2">
        <f>SUM(E1297-F1297)</f>
        <v>1949390000</v>
      </c>
      <c r="H1297" s="23">
        <f>1-(F1297/E1297)</f>
        <v>0.92618820807271185</v>
      </c>
      <c r="I1297" s="2">
        <v>346393000</v>
      </c>
      <c r="J1297" s="2">
        <v>859947000</v>
      </c>
      <c r="K1297" t="s">
        <v>12</v>
      </c>
      <c r="L1297" s="2">
        <f>SUM(I1297:K1297)</f>
        <v>1206340000</v>
      </c>
      <c r="M1297" s="2">
        <f>G1297-L1297</f>
        <v>743050000</v>
      </c>
      <c r="N1297" s="22">
        <f>M1297/E1297</f>
        <v>0.35303564089711581</v>
      </c>
      <c r="O1297" t="s">
        <v>25</v>
      </c>
      <c r="P1297" t="s">
        <v>66</v>
      </c>
    </row>
    <row r="1298" spans="1:16" x14ac:dyDescent="0.2">
      <c r="A1298">
        <v>1347</v>
      </c>
      <c r="B1298" t="s">
        <v>460</v>
      </c>
      <c r="C1298" t="s">
        <v>15</v>
      </c>
      <c r="D1298" s="1">
        <v>42004</v>
      </c>
      <c r="E1298" s="2">
        <v>2819557000</v>
      </c>
      <c r="F1298" s="2">
        <v>205018000</v>
      </c>
      <c r="G1298" s="2">
        <f>SUM(E1298-F1298)</f>
        <v>2614539000</v>
      </c>
      <c r="H1298" s="23">
        <f>1-(F1298/E1298)</f>
        <v>0.92728715894021652</v>
      </c>
      <c r="I1298" s="2">
        <v>519267000</v>
      </c>
      <c r="J1298" s="2">
        <v>1271353000</v>
      </c>
      <c r="K1298" t="s">
        <v>12</v>
      </c>
      <c r="L1298" s="2">
        <f>SUM(I1298:K1298)</f>
        <v>1790620000</v>
      </c>
      <c r="M1298" s="2">
        <f>G1298-L1298</f>
        <v>823919000</v>
      </c>
      <c r="N1298" s="22">
        <f>M1298/E1298</f>
        <v>0.29221576297269392</v>
      </c>
      <c r="O1298" t="s">
        <v>25</v>
      </c>
      <c r="P1298" t="s">
        <v>66</v>
      </c>
    </row>
    <row r="1299" spans="1:16" x14ac:dyDescent="0.2">
      <c r="A1299">
        <v>1348</v>
      </c>
      <c r="B1299" t="s">
        <v>460</v>
      </c>
      <c r="C1299" t="s">
        <v>16</v>
      </c>
      <c r="D1299" s="1">
        <v>42369</v>
      </c>
      <c r="E1299" s="2">
        <v>4103728000</v>
      </c>
      <c r="F1299" s="2">
        <v>392709000</v>
      </c>
      <c r="G1299" s="2">
        <f>SUM(E1299-F1299)</f>
        <v>3711019000</v>
      </c>
      <c r="H1299" s="23">
        <f>1-(F1299/E1299)</f>
        <v>0.90430433011154732</v>
      </c>
      <c r="I1299" s="2">
        <v>838526000</v>
      </c>
      <c r="J1299" s="2">
        <v>1620577000</v>
      </c>
      <c r="K1299" t="s">
        <v>12</v>
      </c>
      <c r="L1299" s="2">
        <f>SUM(I1299:K1299)</f>
        <v>2459103000</v>
      </c>
      <c r="M1299" s="2">
        <f>G1299-L1299</f>
        <v>1251916000</v>
      </c>
      <c r="N1299" s="22">
        <f>M1299/E1299</f>
        <v>0.30506797721486412</v>
      </c>
      <c r="O1299" t="s">
        <v>25</v>
      </c>
      <c r="P1299" t="s">
        <v>66</v>
      </c>
    </row>
    <row r="1300" spans="1:16" x14ac:dyDescent="0.2">
      <c r="A1300">
        <v>1349</v>
      </c>
      <c r="B1300" t="s">
        <v>460</v>
      </c>
      <c r="C1300" t="s">
        <v>17</v>
      </c>
      <c r="D1300" s="1">
        <v>42735</v>
      </c>
      <c r="E1300" s="2">
        <v>4860427000</v>
      </c>
      <c r="F1300" s="2">
        <v>299694000</v>
      </c>
      <c r="G1300" s="2">
        <f>SUM(E1300-F1300)</f>
        <v>4560733000</v>
      </c>
      <c r="H1300" s="23">
        <f>1-(F1300/E1300)</f>
        <v>0.93833998535519614</v>
      </c>
      <c r="I1300" s="2">
        <v>1177697000</v>
      </c>
      <c r="J1300" s="2">
        <v>2052295000</v>
      </c>
      <c r="K1300" t="s">
        <v>12</v>
      </c>
      <c r="L1300" s="2">
        <f>SUM(I1300:K1300)</f>
        <v>3229992000</v>
      </c>
      <c r="M1300" s="2">
        <f>G1300-L1300</f>
        <v>1330741000</v>
      </c>
      <c r="N1300" s="22">
        <f>M1300/E1300</f>
        <v>0.27379096527938801</v>
      </c>
      <c r="O1300" t="s">
        <v>25</v>
      </c>
      <c r="P1300" t="s">
        <v>66</v>
      </c>
    </row>
    <row r="1301" spans="1:16" x14ac:dyDescent="0.2">
      <c r="A1301">
        <v>1350</v>
      </c>
      <c r="B1301" t="s">
        <v>461</v>
      </c>
      <c r="C1301" t="s">
        <v>11</v>
      </c>
      <c r="D1301" s="1">
        <v>41639</v>
      </c>
      <c r="E1301" s="2">
        <v>4245895000</v>
      </c>
      <c r="F1301" s="2">
        <v>2522803000</v>
      </c>
      <c r="G1301" s="2">
        <f>SUM(E1301-F1301)</f>
        <v>1723092000</v>
      </c>
      <c r="H1301" s="23">
        <f>1-(F1301/E1301)</f>
        <v>0.40582539134858497</v>
      </c>
      <c r="I1301" s="2">
        <v>1324815000</v>
      </c>
      <c r="J1301" t="s">
        <v>12</v>
      </c>
      <c r="K1301" s="2">
        <v>1700000</v>
      </c>
      <c r="L1301" s="2">
        <f>SUM(I1301:K1301)</f>
        <v>1326515000</v>
      </c>
      <c r="M1301" s="2">
        <f>G1301-L1301</f>
        <v>396577000</v>
      </c>
      <c r="N1301" s="22">
        <f>M1301/E1301</f>
        <v>9.3402451073330825E-2</v>
      </c>
      <c r="O1301" t="s">
        <v>13</v>
      </c>
      <c r="P1301" t="s">
        <v>462</v>
      </c>
    </row>
    <row r="1302" spans="1:16" x14ac:dyDescent="0.2">
      <c r="A1302">
        <v>1351</v>
      </c>
      <c r="B1302" t="s">
        <v>461</v>
      </c>
      <c r="C1302" t="s">
        <v>15</v>
      </c>
      <c r="D1302" s="1">
        <v>42004</v>
      </c>
      <c r="E1302" s="2">
        <v>4695014000</v>
      </c>
      <c r="F1302" s="2">
        <v>2772098000</v>
      </c>
      <c r="G1302" s="2">
        <f>SUM(E1302-F1302)</f>
        <v>1922916000</v>
      </c>
      <c r="H1302" s="23">
        <f>1-(F1302/E1302)</f>
        <v>0.40956555188120847</v>
      </c>
      <c r="I1302" s="2">
        <v>1425734000</v>
      </c>
      <c r="J1302" t="s">
        <v>12</v>
      </c>
      <c r="K1302" s="2">
        <v>557000</v>
      </c>
      <c r="L1302" s="2">
        <f>SUM(I1302:K1302)</f>
        <v>1426291000</v>
      </c>
      <c r="M1302" s="2">
        <f>G1302-L1302</f>
        <v>496625000</v>
      </c>
      <c r="N1302" s="22">
        <f>M1302/E1302</f>
        <v>0.10577710737390772</v>
      </c>
      <c r="O1302" t="s">
        <v>13</v>
      </c>
      <c r="P1302" t="s">
        <v>462</v>
      </c>
    </row>
    <row r="1303" spans="1:16" x14ac:dyDescent="0.2">
      <c r="A1303">
        <v>1352</v>
      </c>
      <c r="B1303" t="s">
        <v>461</v>
      </c>
      <c r="C1303" t="s">
        <v>16</v>
      </c>
      <c r="D1303" s="1">
        <v>42369</v>
      </c>
      <c r="E1303" s="2">
        <v>5094933000</v>
      </c>
      <c r="F1303" s="2">
        <v>2980462000</v>
      </c>
      <c r="G1303" s="2">
        <f>SUM(E1303-F1303)</f>
        <v>2114471000</v>
      </c>
      <c r="H1303" s="23">
        <f>1-(F1303/E1303)</f>
        <v>0.41501448596085566</v>
      </c>
      <c r="I1303" s="2">
        <v>1533799000</v>
      </c>
      <c r="J1303" t="s">
        <v>12</v>
      </c>
      <c r="K1303" s="2">
        <v>192000</v>
      </c>
      <c r="L1303" s="2">
        <f>SUM(I1303:K1303)</f>
        <v>1533991000</v>
      </c>
      <c r="M1303" s="2">
        <f>G1303-L1303</f>
        <v>580480000</v>
      </c>
      <c r="N1303" s="22">
        <f>M1303/E1303</f>
        <v>0.11393280343431406</v>
      </c>
      <c r="O1303" t="s">
        <v>13</v>
      </c>
      <c r="P1303" t="s">
        <v>462</v>
      </c>
    </row>
    <row r="1304" spans="1:16" x14ac:dyDescent="0.2">
      <c r="A1304">
        <v>1353</v>
      </c>
      <c r="B1304" t="s">
        <v>461</v>
      </c>
      <c r="C1304" t="s">
        <v>17</v>
      </c>
      <c r="D1304" s="1">
        <v>42735</v>
      </c>
      <c r="E1304" s="2">
        <v>5250399000</v>
      </c>
      <c r="F1304" s="2">
        <v>3089723000</v>
      </c>
      <c r="G1304" s="2">
        <f>SUM(E1304-F1304)</f>
        <v>2160676000</v>
      </c>
      <c r="H1304" s="23">
        <f>1-(F1304/E1304)</f>
        <v>0.41152605735297454</v>
      </c>
      <c r="I1304" s="2">
        <v>1606217000</v>
      </c>
      <c r="J1304" t="s">
        <v>12</v>
      </c>
      <c r="K1304" s="2">
        <v>1237000</v>
      </c>
      <c r="L1304" s="2">
        <f>SUM(I1304:K1304)</f>
        <v>1607454000</v>
      </c>
      <c r="M1304" s="2">
        <f>G1304-L1304</f>
        <v>553222000</v>
      </c>
      <c r="N1304" s="22">
        <f>M1304/E1304</f>
        <v>0.10536761110917475</v>
      </c>
      <c r="O1304" t="s">
        <v>13</v>
      </c>
      <c r="P1304" t="s">
        <v>462</v>
      </c>
    </row>
    <row r="1305" spans="1:16" x14ac:dyDescent="0.2">
      <c r="A1305">
        <v>1354</v>
      </c>
      <c r="B1305" t="s">
        <v>463</v>
      </c>
      <c r="C1305" t="s">
        <v>11</v>
      </c>
      <c r="D1305" s="1">
        <v>41333</v>
      </c>
      <c r="E1305" s="2">
        <v>1328817000</v>
      </c>
      <c r="F1305" s="2">
        <v>200600000</v>
      </c>
      <c r="G1305" s="2">
        <f>SUM(E1305-F1305)</f>
        <v>1128217000</v>
      </c>
      <c r="H1305" s="23">
        <f>1-(F1305/E1305)</f>
        <v>0.84903865618817342</v>
      </c>
      <c r="I1305" s="2">
        <v>660887000</v>
      </c>
      <c r="J1305" s="2">
        <v>263150000</v>
      </c>
      <c r="K1305" t="s">
        <v>12</v>
      </c>
      <c r="L1305" s="2">
        <f>SUM(I1305:K1305)</f>
        <v>924037000</v>
      </c>
      <c r="M1305" s="2">
        <f>G1305-L1305</f>
        <v>204180000</v>
      </c>
      <c r="N1305" s="22">
        <f>M1305/E1305</f>
        <v>0.1536554694890267</v>
      </c>
      <c r="O1305" t="s">
        <v>22</v>
      </c>
      <c r="P1305" t="s">
        <v>400</v>
      </c>
    </row>
    <row r="1306" spans="1:16" x14ac:dyDescent="0.2">
      <c r="A1306">
        <v>1355</v>
      </c>
      <c r="B1306" t="s">
        <v>463</v>
      </c>
      <c r="C1306" t="s">
        <v>15</v>
      </c>
      <c r="D1306" s="1">
        <v>41698</v>
      </c>
      <c r="E1306" s="2">
        <v>1534615000</v>
      </c>
      <c r="F1306" s="2">
        <v>232600000</v>
      </c>
      <c r="G1306" s="2">
        <f>SUM(E1306-F1306)</f>
        <v>1302015000</v>
      </c>
      <c r="H1306" s="23">
        <f>1-(F1306/E1306)</f>
        <v>0.84843103970702749</v>
      </c>
      <c r="I1306" s="2">
        <v>750292000</v>
      </c>
      <c r="J1306" s="2">
        <v>317263000</v>
      </c>
      <c r="K1306" t="s">
        <v>12</v>
      </c>
      <c r="L1306" s="2">
        <f>SUM(I1306:K1306)</f>
        <v>1067555000</v>
      </c>
      <c r="M1306" s="2">
        <f>G1306-L1306</f>
        <v>234460000</v>
      </c>
      <c r="N1306" s="22">
        <f>M1306/E1306</f>
        <v>0.15278099067192749</v>
      </c>
      <c r="O1306" t="s">
        <v>22</v>
      </c>
      <c r="P1306" t="s">
        <v>400</v>
      </c>
    </row>
    <row r="1307" spans="1:16" x14ac:dyDescent="0.2">
      <c r="A1307">
        <v>1356</v>
      </c>
      <c r="B1307" t="s">
        <v>463</v>
      </c>
      <c r="C1307" t="s">
        <v>16</v>
      </c>
      <c r="D1307" s="1">
        <v>42063</v>
      </c>
      <c r="E1307" s="2">
        <v>1789489000</v>
      </c>
      <c r="F1307" s="2">
        <v>273199000</v>
      </c>
      <c r="G1307" s="2">
        <f>SUM(E1307-F1307)</f>
        <v>1516290000</v>
      </c>
      <c r="H1307" s="23">
        <f>1-(F1307/E1307)</f>
        <v>0.84733127725289181</v>
      </c>
      <c r="I1307" s="2">
        <v>898440000</v>
      </c>
      <c r="J1307" s="2">
        <v>367856000</v>
      </c>
      <c r="K1307" t="s">
        <v>12</v>
      </c>
      <c r="L1307" s="2">
        <f>SUM(I1307:K1307)</f>
        <v>1266296000</v>
      </c>
      <c r="M1307" s="2">
        <f>G1307-L1307</f>
        <v>249994000</v>
      </c>
      <c r="N1307" s="22">
        <f>M1307/E1307</f>
        <v>0.13970133373270247</v>
      </c>
      <c r="O1307" t="s">
        <v>22</v>
      </c>
      <c r="P1307" t="s">
        <v>400</v>
      </c>
    </row>
    <row r="1308" spans="1:16" x14ac:dyDescent="0.2">
      <c r="A1308">
        <v>1357</v>
      </c>
      <c r="B1308" t="s">
        <v>463</v>
      </c>
      <c r="C1308" t="s">
        <v>17</v>
      </c>
      <c r="D1308" s="1">
        <v>42429</v>
      </c>
      <c r="E1308" s="2">
        <v>2052230000</v>
      </c>
      <c r="F1308" s="2">
        <v>309629000</v>
      </c>
      <c r="G1308" s="2">
        <f>SUM(E1308-F1308)</f>
        <v>1742601000</v>
      </c>
      <c r="H1308" s="23">
        <f>1-(F1308/E1308)</f>
        <v>0.84912558533887528</v>
      </c>
      <c r="I1308" s="2">
        <v>1041231000</v>
      </c>
      <c r="J1308" s="2">
        <v>413322000</v>
      </c>
      <c r="K1308" t="s">
        <v>12</v>
      </c>
      <c r="L1308" s="2">
        <f>SUM(I1308:K1308)</f>
        <v>1454553000</v>
      </c>
      <c r="M1308" s="2">
        <f>G1308-L1308</f>
        <v>288048000</v>
      </c>
      <c r="N1308" s="22">
        <f>M1308/E1308</f>
        <v>0.14035853681117613</v>
      </c>
      <c r="O1308" t="s">
        <v>22</v>
      </c>
      <c r="P1308" t="s">
        <v>400</v>
      </c>
    </row>
    <row r="1309" spans="1:16" x14ac:dyDescent="0.2">
      <c r="A1309">
        <v>1358</v>
      </c>
      <c r="B1309" t="s">
        <v>464</v>
      </c>
      <c r="C1309" t="s">
        <v>11</v>
      </c>
      <c r="D1309" s="1">
        <v>41363</v>
      </c>
      <c r="E1309" s="2">
        <v>6945000000</v>
      </c>
      <c r="F1309" s="2">
        <v>2789000000</v>
      </c>
      <c r="G1309" s="2">
        <f>SUM(E1309-F1309)</f>
        <v>4156000000</v>
      </c>
      <c r="H1309" s="23">
        <f>1-(F1309/E1309)</f>
        <v>0.59841612670986322</v>
      </c>
      <c r="I1309" s="2">
        <v>2971000000</v>
      </c>
      <c r="J1309" t="s">
        <v>12</v>
      </c>
      <c r="K1309" s="2">
        <v>27000000</v>
      </c>
      <c r="L1309" s="2">
        <f>SUM(I1309:K1309)</f>
        <v>2998000000</v>
      </c>
      <c r="M1309" s="2">
        <f>G1309-L1309</f>
        <v>1158000000</v>
      </c>
      <c r="N1309" s="22">
        <f>M1309/E1309</f>
        <v>0.16673866090712744</v>
      </c>
      <c r="O1309" t="s">
        <v>19</v>
      </c>
      <c r="P1309" t="s">
        <v>289</v>
      </c>
    </row>
    <row r="1310" spans="1:16" x14ac:dyDescent="0.2">
      <c r="A1310">
        <v>1359</v>
      </c>
      <c r="B1310" t="s">
        <v>464</v>
      </c>
      <c r="C1310" t="s">
        <v>15</v>
      </c>
      <c r="D1310" s="1">
        <v>41727</v>
      </c>
      <c r="E1310" s="2">
        <v>7450000000</v>
      </c>
      <c r="F1310" s="2">
        <v>3140000000</v>
      </c>
      <c r="G1310" s="2">
        <f>SUM(E1310-F1310)</f>
        <v>4310000000</v>
      </c>
      <c r="H1310" s="23">
        <f>1-(F1310/E1310)</f>
        <v>0.57852348993288594</v>
      </c>
      <c r="I1310" s="2">
        <v>3142000000</v>
      </c>
      <c r="J1310" t="s">
        <v>12</v>
      </c>
      <c r="K1310" s="2">
        <v>35000000</v>
      </c>
      <c r="L1310" s="2">
        <f>SUM(I1310:K1310)</f>
        <v>3177000000</v>
      </c>
      <c r="M1310" s="2">
        <f>G1310-L1310</f>
        <v>1133000000</v>
      </c>
      <c r="N1310" s="22">
        <f>M1310/E1310</f>
        <v>0.15208053691275167</v>
      </c>
      <c r="O1310" t="s">
        <v>19</v>
      </c>
      <c r="P1310" t="s">
        <v>289</v>
      </c>
    </row>
    <row r="1311" spans="1:16" x14ac:dyDescent="0.2">
      <c r="A1311">
        <v>1360</v>
      </c>
      <c r="B1311" t="s">
        <v>464</v>
      </c>
      <c r="C1311" t="s">
        <v>16</v>
      </c>
      <c r="D1311" s="1">
        <v>42091</v>
      </c>
      <c r="E1311" s="2">
        <v>7620000000</v>
      </c>
      <c r="F1311" s="2">
        <v>3242000000</v>
      </c>
      <c r="G1311" s="2">
        <f>SUM(E1311-F1311)</f>
        <v>4378000000</v>
      </c>
      <c r="H1311" s="23">
        <f>1-(F1311/E1311)</f>
        <v>0.57454068241469813</v>
      </c>
      <c r="I1311" s="2">
        <v>3301000000</v>
      </c>
      <c r="J1311" t="s">
        <v>12</v>
      </c>
      <c r="K1311" s="2">
        <v>25000000</v>
      </c>
      <c r="L1311" s="2">
        <f>SUM(I1311:K1311)</f>
        <v>3326000000</v>
      </c>
      <c r="M1311" s="2">
        <f>G1311-L1311</f>
        <v>1052000000</v>
      </c>
      <c r="N1311" s="22">
        <f>M1311/E1311</f>
        <v>0.13805774278215224</v>
      </c>
      <c r="O1311" t="s">
        <v>19</v>
      </c>
      <c r="P1311" t="s">
        <v>289</v>
      </c>
    </row>
    <row r="1312" spans="1:16" x14ac:dyDescent="0.2">
      <c r="A1312">
        <v>1361</v>
      </c>
      <c r="B1312" t="s">
        <v>464</v>
      </c>
      <c r="C1312" t="s">
        <v>17</v>
      </c>
      <c r="D1312" s="1">
        <v>42462</v>
      </c>
      <c r="E1312" s="2">
        <v>7405000000</v>
      </c>
      <c r="F1312" s="2">
        <v>3218000000</v>
      </c>
      <c r="G1312" s="2">
        <f>SUM(E1312-F1312)</f>
        <v>4187000000</v>
      </c>
      <c r="H1312" s="23">
        <f>1-(F1312/E1312)</f>
        <v>0.56542876434841327</v>
      </c>
      <c r="I1312" s="2">
        <v>3389000000</v>
      </c>
      <c r="J1312" t="s">
        <v>12</v>
      </c>
      <c r="K1312" s="2">
        <v>24000000</v>
      </c>
      <c r="L1312" s="2">
        <f>SUM(I1312:K1312)</f>
        <v>3413000000</v>
      </c>
      <c r="M1312" s="2">
        <f>G1312-L1312</f>
        <v>774000000</v>
      </c>
      <c r="N1312" s="22">
        <f>M1312/E1312</f>
        <v>0.10452397029034437</v>
      </c>
      <c r="O1312" t="s">
        <v>19</v>
      </c>
      <c r="P1312" t="s">
        <v>289</v>
      </c>
    </row>
    <row r="1313" spans="1:16" x14ac:dyDescent="0.2">
      <c r="A1313">
        <v>1362</v>
      </c>
      <c r="B1313" t="s">
        <v>465</v>
      </c>
      <c r="C1313" t="s">
        <v>11</v>
      </c>
      <c r="D1313" s="1">
        <v>41547</v>
      </c>
      <c r="E1313" s="2">
        <v>6351900000</v>
      </c>
      <c r="F1313" s="2">
        <v>3778100000</v>
      </c>
      <c r="G1313" s="2">
        <f>SUM(E1313-F1313)</f>
        <v>2573800000</v>
      </c>
      <c r="H1313" s="23">
        <f>1-(F1313/E1313)</f>
        <v>0.40520159322407467</v>
      </c>
      <c r="I1313" s="2">
        <v>1537700000</v>
      </c>
      <c r="J1313" t="s">
        <v>12</v>
      </c>
      <c r="K1313" t="s">
        <v>12</v>
      </c>
      <c r="L1313" s="2">
        <f>SUM(I1313:K1313)</f>
        <v>1537700000</v>
      </c>
      <c r="M1313" s="2">
        <f>G1313-L1313</f>
        <v>1036100000</v>
      </c>
      <c r="N1313" s="22">
        <f>M1313/E1313</f>
        <v>0.16311654780459389</v>
      </c>
      <c r="O1313" t="s">
        <v>13</v>
      </c>
      <c r="P1313" t="s">
        <v>164</v>
      </c>
    </row>
    <row r="1314" spans="1:16" x14ac:dyDescent="0.2">
      <c r="A1314">
        <v>1363</v>
      </c>
      <c r="B1314" t="s">
        <v>465</v>
      </c>
      <c r="C1314" t="s">
        <v>15</v>
      </c>
      <c r="D1314" s="1">
        <v>41912</v>
      </c>
      <c r="E1314" s="2">
        <v>6623500000</v>
      </c>
      <c r="F1314" s="2">
        <v>3869600000</v>
      </c>
      <c r="G1314" s="2">
        <f>SUM(E1314-F1314)</f>
        <v>2753900000</v>
      </c>
      <c r="H1314" s="23">
        <f>1-(F1314/E1314)</f>
        <v>0.41577715709217178</v>
      </c>
      <c r="I1314" s="2">
        <v>1570100000</v>
      </c>
      <c r="J1314" t="s">
        <v>12</v>
      </c>
      <c r="K1314" t="s">
        <v>12</v>
      </c>
      <c r="L1314" s="2">
        <f>SUM(I1314:K1314)</f>
        <v>1570100000</v>
      </c>
      <c r="M1314" s="2">
        <f>G1314-L1314</f>
        <v>1183800000</v>
      </c>
      <c r="N1314" s="22">
        <f>M1314/E1314</f>
        <v>0.1787272590020382</v>
      </c>
      <c r="O1314" t="s">
        <v>13</v>
      </c>
      <c r="P1314" t="s">
        <v>164</v>
      </c>
    </row>
    <row r="1315" spans="1:16" x14ac:dyDescent="0.2">
      <c r="A1315">
        <v>1364</v>
      </c>
      <c r="B1315" t="s">
        <v>465</v>
      </c>
      <c r="C1315" t="s">
        <v>16</v>
      </c>
      <c r="D1315" s="1">
        <v>42277</v>
      </c>
      <c r="E1315" s="2">
        <v>6307900000</v>
      </c>
      <c r="F1315" s="2">
        <v>3604800000</v>
      </c>
      <c r="G1315" s="2">
        <f>SUM(E1315-F1315)</f>
        <v>2703100000</v>
      </c>
      <c r="H1315" s="23">
        <f>1-(F1315/E1315)</f>
        <v>0.42852613389559124</v>
      </c>
      <c r="I1315" s="2">
        <v>1506400000</v>
      </c>
      <c r="J1315" t="s">
        <v>12</v>
      </c>
      <c r="K1315" t="s">
        <v>12</v>
      </c>
      <c r="L1315" s="2">
        <f>SUM(I1315:K1315)</f>
        <v>1506400000</v>
      </c>
      <c r="M1315" s="2">
        <f>G1315-L1315</f>
        <v>1196700000</v>
      </c>
      <c r="N1315" s="22">
        <f>M1315/E1315</f>
        <v>0.18971448501085938</v>
      </c>
      <c r="O1315" t="s">
        <v>13</v>
      </c>
      <c r="P1315" t="s">
        <v>164</v>
      </c>
    </row>
    <row r="1316" spans="1:16" x14ac:dyDescent="0.2">
      <c r="A1316">
        <v>1365</v>
      </c>
      <c r="B1316" t="s">
        <v>465</v>
      </c>
      <c r="C1316" t="s">
        <v>17</v>
      </c>
      <c r="D1316" s="1">
        <v>42643</v>
      </c>
      <c r="E1316" s="2">
        <v>5879500000</v>
      </c>
      <c r="F1316" s="2">
        <v>3404000000</v>
      </c>
      <c r="G1316" s="2">
        <f>SUM(E1316-F1316)</f>
        <v>2475500000</v>
      </c>
      <c r="H1316" s="23">
        <f>1-(F1316/E1316)</f>
        <v>0.42103920401394679</v>
      </c>
      <c r="I1316" s="2">
        <v>1467400000</v>
      </c>
      <c r="J1316" t="s">
        <v>12</v>
      </c>
      <c r="K1316" t="s">
        <v>12</v>
      </c>
      <c r="L1316" s="2">
        <f>SUM(I1316:K1316)</f>
        <v>1467400000</v>
      </c>
      <c r="M1316" s="2">
        <f>G1316-L1316</f>
        <v>1008100000</v>
      </c>
      <c r="N1316" s="22">
        <f>M1316/E1316</f>
        <v>0.1714601581767157</v>
      </c>
      <c r="O1316" t="s">
        <v>13</v>
      </c>
      <c r="P1316" t="s">
        <v>164</v>
      </c>
    </row>
    <row r="1317" spans="1:16" x14ac:dyDescent="0.2">
      <c r="A1317">
        <v>1366</v>
      </c>
      <c r="B1317" t="s">
        <v>466</v>
      </c>
      <c r="C1317" t="s">
        <v>11</v>
      </c>
      <c r="D1317" s="1">
        <v>41274</v>
      </c>
      <c r="E1317" s="2">
        <v>2993489000</v>
      </c>
      <c r="F1317" s="2">
        <v>1321772000</v>
      </c>
      <c r="G1317" s="2">
        <f>SUM(E1317-F1317)</f>
        <v>1671717000</v>
      </c>
      <c r="H1317" s="23">
        <f>1-(F1317/E1317)</f>
        <v>0.55845102487431886</v>
      </c>
      <c r="I1317" s="2">
        <v>914130000</v>
      </c>
      <c r="J1317" t="s">
        <v>12</v>
      </c>
      <c r="K1317" t="s">
        <v>12</v>
      </c>
      <c r="L1317" s="2">
        <f>SUM(I1317:K1317)</f>
        <v>914130000</v>
      </c>
      <c r="M1317" s="2">
        <f>G1317-L1317</f>
        <v>757587000</v>
      </c>
      <c r="N1317" s="22">
        <f>M1317/E1317</f>
        <v>0.25307826419271962</v>
      </c>
      <c r="O1317" t="s">
        <v>13</v>
      </c>
      <c r="P1317" t="s">
        <v>164</v>
      </c>
    </row>
    <row r="1318" spans="1:16" x14ac:dyDescent="0.2">
      <c r="A1318">
        <v>1367</v>
      </c>
      <c r="B1318" t="s">
        <v>466</v>
      </c>
      <c r="C1318" t="s">
        <v>15</v>
      </c>
      <c r="D1318" s="1">
        <v>41639</v>
      </c>
      <c r="E1318" s="2">
        <v>3238128000</v>
      </c>
      <c r="F1318" s="2">
        <v>1355200000</v>
      </c>
      <c r="G1318" s="2">
        <f>SUM(E1318-F1318)</f>
        <v>1882928000</v>
      </c>
      <c r="H1318" s="23">
        <f>1-(F1318/E1318)</f>
        <v>0.58148658731217551</v>
      </c>
      <c r="I1318" s="2">
        <v>1040567000</v>
      </c>
      <c r="J1318" t="s">
        <v>12</v>
      </c>
      <c r="K1318" t="s">
        <v>12</v>
      </c>
      <c r="L1318" s="2">
        <f>SUM(I1318:K1318)</f>
        <v>1040567000</v>
      </c>
      <c r="M1318" s="2">
        <f>G1318-L1318</f>
        <v>842361000</v>
      </c>
      <c r="N1318" s="22">
        <f>M1318/E1318</f>
        <v>0.26013826507167104</v>
      </c>
      <c r="O1318" t="s">
        <v>13</v>
      </c>
      <c r="P1318" t="s">
        <v>164</v>
      </c>
    </row>
    <row r="1319" spans="1:16" x14ac:dyDescent="0.2">
      <c r="A1319">
        <v>1368</v>
      </c>
      <c r="B1319" t="s">
        <v>466</v>
      </c>
      <c r="C1319" t="s">
        <v>16</v>
      </c>
      <c r="D1319" s="1">
        <v>42004</v>
      </c>
      <c r="E1319" s="2">
        <v>3549494000</v>
      </c>
      <c r="F1319" s="2">
        <v>1447595000</v>
      </c>
      <c r="G1319" s="2">
        <f>SUM(E1319-F1319)</f>
        <v>2101899000</v>
      </c>
      <c r="H1319" s="23">
        <f>1-(F1319/E1319)</f>
        <v>0.59216863023292898</v>
      </c>
      <c r="I1319" s="2">
        <v>1102426000</v>
      </c>
      <c r="J1319" t="s">
        <v>12</v>
      </c>
      <c r="K1319" t="s">
        <v>12</v>
      </c>
      <c r="L1319" s="2">
        <f>SUM(I1319:K1319)</f>
        <v>1102426000</v>
      </c>
      <c r="M1319" s="2">
        <f>G1319-L1319</f>
        <v>999473000</v>
      </c>
      <c r="N1319" s="22">
        <f>M1319/E1319</f>
        <v>0.28158182546582694</v>
      </c>
      <c r="O1319" t="s">
        <v>13</v>
      </c>
      <c r="P1319" t="s">
        <v>164</v>
      </c>
    </row>
    <row r="1320" spans="1:16" x14ac:dyDescent="0.2">
      <c r="A1320">
        <v>1369</v>
      </c>
      <c r="B1320" t="s">
        <v>466</v>
      </c>
      <c r="C1320" t="s">
        <v>17</v>
      </c>
      <c r="D1320" s="1">
        <v>42369</v>
      </c>
      <c r="E1320" s="2">
        <v>3582395000</v>
      </c>
      <c r="F1320" s="2">
        <v>1417749000</v>
      </c>
      <c r="G1320" s="2">
        <f>SUM(E1320-F1320)</f>
        <v>2164646000</v>
      </c>
      <c r="H1320" s="23">
        <f>1-(F1320/E1320)</f>
        <v>0.60424548381739029</v>
      </c>
      <c r="I1320" s="2">
        <v>1136728000</v>
      </c>
      <c r="J1320" t="s">
        <v>12</v>
      </c>
      <c r="K1320" t="s">
        <v>12</v>
      </c>
      <c r="L1320" s="2">
        <f>SUM(I1320:K1320)</f>
        <v>1136728000</v>
      </c>
      <c r="M1320" s="2">
        <f>G1320-L1320</f>
        <v>1027918000</v>
      </c>
      <c r="N1320" s="22">
        <f>M1320/E1320</f>
        <v>0.28693597439701651</v>
      </c>
      <c r="O1320" t="s">
        <v>13</v>
      </c>
      <c r="P1320" t="s">
        <v>164</v>
      </c>
    </row>
    <row r="1321" spans="1:16" x14ac:dyDescent="0.2">
      <c r="A1321">
        <v>1370</v>
      </c>
      <c r="B1321" t="s">
        <v>467</v>
      </c>
      <c r="C1321" t="s">
        <v>11</v>
      </c>
      <c r="D1321" s="1">
        <v>41307</v>
      </c>
      <c r="E1321" s="2">
        <v>9721065000</v>
      </c>
      <c r="F1321" s="2">
        <v>7011428000</v>
      </c>
      <c r="G1321" s="2">
        <f>SUM(E1321-F1321)</f>
        <v>2709637000</v>
      </c>
      <c r="H1321" s="23">
        <f>1-(F1321/E1321)</f>
        <v>0.27873869786900918</v>
      </c>
      <c r="I1321" s="2">
        <v>1437886000</v>
      </c>
      <c r="J1321" t="s">
        <v>12</v>
      </c>
      <c r="K1321" t="s">
        <v>12</v>
      </c>
      <c r="L1321" s="2">
        <f>SUM(I1321:K1321)</f>
        <v>1437886000</v>
      </c>
      <c r="M1321" s="2">
        <f>G1321-L1321</f>
        <v>1271751000</v>
      </c>
      <c r="N1321" s="22">
        <f>M1321/E1321</f>
        <v>0.13082424610883683</v>
      </c>
      <c r="O1321" t="s">
        <v>19</v>
      </c>
      <c r="P1321" t="s">
        <v>257</v>
      </c>
    </row>
    <row r="1322" spans="1:16" x14ac:dyDescent="0.2">
      <c r="A1322">
        <v>1371</v>
      </c>
      <c r="B1322" t="s">
        <v>467</v>
      </c>
      <c r="C1322" t="s">
        <v>15</v>
      </c>
      <c r="D1322" s="1">
        <v>41671</v>
      </c>
      <c r="E1322" s="2">
        <v>10230353000</v>
      </c>
      <c r="F1322" s="2">
        <v>7360924000</v>
      </c>
      <c r="G1322" s="2">
        <f>SUM(E1322-F1322)</f>
        <v>2869429000</v>
      </c>
      <c r="H1322" s="23">
        <f>1-(F1322/E1322)</f>
        <v>0.28048191494467489</v>
      </c>
      <c r="I1322" s="2">
        <v>1526366000</v>
      </c>
      <c r="J1322" t="s">
        <v>12</v>
      </c>
      <c r="K1322" t="s">
        <v>12</v>
      </c>
      <c r="L1322" s="2">
        <f>SUM(I1322:K1322)</f>
        <v>1526366000</v>
      </c>
      <c r="M1322" s="2">
        <f>G1322-L1322</f>
        <v>1343063000</v>
      </c>
      <c r="N1322" s="22">
        <f>M1322/E1322</f>
        <v>0.13128217569814063</v>
      </c>
      <c r="O1322" t="s">
        <v>19</v>
      </c>
      <c r="P1322" t="s">
        <v>257</v>
      </c>
    </row>
    <row r="1323" spans="1:16" x14ac:dyDescent="0.2">
      <c r="A1323">
        <v>1372</v>
      </c>
      <c r="B1323" t="s">
        <v>467</v>
      </c>
      <c r="C1323" t="s">
        <v>16</v>
      </c>
      <c r="D1323" s="1">
        <v>42035</v>
      </c>
      <c r="E1323" s="2">
        <v>11041677000</v>
      </c>
      <c r="F1323" s="2">
        <v>7937956000</v>
      </c>
      <c r="G1323" s="2">
        <f>SUM(E1323-F1323)</f>
        <v>3103721000</v>
      </c>
      <c r="H1323" s="23">
        <f>1-(F1323/E1323)</f>
        <v>0.28109145014837877</v>
      </c>
      <c r="I1323" s="2">
        <v>1615371000</v>
      </c>
      <c r="J1323" t="s">
        <v>12</v>
      </c>
      <c r="K1323" t="s">
        <v>12</v>
      </c>
      <c r="L1323" s="2">
        <f>SUM(I1323:K1323)</f>
        <v>1615371000</v>
      </c>
      <c r="M1323" s="2">
        <f>G1323-L1323</f>
        <v>1488350000</v>
      </c>
      <c r="N1323" s="22">
        <f>M1323/E1323</f>
        <v>0.13479383611746656</v>
      </c>
      <c r="O1323" t="s">
        <v>19</v>
      </c>
      <c r="P1323" t="s">
        <v>257</v>
      </c>
    </row>
    <row r="1324" spans="1:16" x14ac:dyDescent="0.2">
      <c r="A1324">
        <v>1373</v>
      </c>
      <c r="B1324" t="s">
        <v>467</v>
      </c>
      <c r="C1324" t="s">
        <v>17</v>
      </c>
      <c r="D1324" s="1">
        <v>42399</v>
      </c>
      <c r="E1324" s="2">
        <v>11939999000</v>
      </c>
      <c r="F1324" s="2">
        <v>8576873000</v>
      </c>
      <c r="G1324" s="2">
        <f>SUM(E1324-F1324)</f>
        <v>3363126000</v>
      </c>
      <c r="H1324" s="23">
        <f>1-(F1324/E1324)</f>
        <v>0.28166886781146294</v>
      </c>
      <c r="I1324" s="2">
        <v>1738755000</v>
      </c>
      <c r="J1324" t="s">
        <v>12</v>
      </c>
      <c r="K1324" t="s">
        <v>12</v>
      </c>
      <c r="L1324" s="2">
        <f>SUM(I1324:K1324)</f>
        <v>1738755000</v>
      </c>
      <c r="M1324" s="2">
        <f>G1324-L1324</f>
        <v>1624371000</v>
      </c>
      <c r="N1324" s="22">
        <f>M1324/E1324</f>
        <v>0.1360444837558194</v>
      </c>
      <c r="O1324" t="s">
        <v>19</v>
      </c>
      <c r="P1324" t="s">
        <v>257</v>
      </c>
    </row>
    <row r="1325" spans="1:16" x14ac:dyDescent="0.2">
      <c r="A1325">
        <v>1374</v>
      </c>
      <c r="B1325" t="s">
        <v>468</v>
      </c>
      <c r="C1325" t="s">
        <v>11</v>
      </c>
      <c r="D1325" s="1">
        <v>41274</v>
      </c>
      <c r="E1325" s="2">
        <v>1367135000</v>
      </c>
      <c r="F1325" s="2">
        <v>328784000</v>
      </c>
      <c r="G1325" s="2">
        <f>SUM(E1325-F1325)</f>
        <v>1038351000</v>
      </c>
      <c r="H1325" s="23">
        <f>1-(F1325/E1325)</f>
        <v>0.75950875370757098</v>
      </c>
      <c r="I1325" s="2">
        <v>248136000</v>
      </c>
      <c r="J1325" t="s">
        <v>12</v>
      </c>
      <c r="K1325" s="2">
        <v>445228000</v>
      </c>
      <c r="L1325" s="2">
        <f>SUM(I1325:K1325)</f>
        <v>693364000</v>
      </c>
      <c r="M1325" s="2">
        <f>G1325-L1325</f>
        <v>344987000</v>
      </c>
      <c r="N1325" s="22">
        <f>M1325/E1325</f>
        <v>0.25234303854410867</v>
      </c>
      <c r="O1325" t="s">
        <v>83</v>
      </c>
      <c r="P1325" t="s">
        <v>84</v>
      </c>
    </row>
    <row r="1326" spans="1:16" x14ac:dyDescent="0.2">
      <c r="A1326">
        <v>1375</v>
      </c>
      <c r="B1326" t="s">
        <v>468</v>
      </c>
      <c r="C1326" t="s">
        <v>15</v>
      </c>
      <c r="D1326" s="1">
        <v>41639</v>
      </c>
      <c r="E1326" s="2">
        <v>1832253000</v>
      </c>
      <c r="F1326" s="2">
        <v>516119000</v>
      </c>
      <c r="G1326" s="2">
        <f>SUM(E1326-F1326)</f>
        <v>1316134000</v>
      </c>
      <c r="H1326" s="23">
        <f>1-(F1326/E1326)</f>
        <v>0.71831455590467042</v>
      </c>
      <c r="I1326" s="2">
        <v>391707000</v>
      </c>
      <c r="J1326" t="s">
        <v>12</v>
      </c>
      <c r="K1326" s="2">
        <v>492397000</v>
      </c>
      <c r="L1326" s="2">
        <f>SUM(I1326:K1326)</f>
        <v>884104000</v>
      </c>
      <c r="M1326" s="2">
        <f>G1326-L1326</f>
        <v>432030000</v>
      </c>
      <c r="N1326" s="22">
        <f>M1326/E1326</f>
        <v>0.23579167287487043</v>
      </c>
      <c r="O1326" t="s">
        <v>83</v>
      </c>
      <c r="P1326" t="s">
        <v>84</v>
      </c>
    </row>
    <row r="1327" spans="1:16" x14ac:dyDescent="0.2">
      <c r="A1327">
        <v>1376</v>
      </c>
      <c r="B1327" t="s">
        <v>468</v>
      </c>
      <c r="C1327" t="s">
        <v>16</v>
      </c>
      <c r="D1327" s="1">
        <v>42004</v>
      </c>
      <c r="E1327" s="2">
        <v>2042537000</v>
      </c>
      <c r="F1327" s="2">
        <v>605752000</v>
      </c>
      <c r="G1327" s="2">
        <f>SUM(E1327-F1327)</f>
        <v>1436785000</v>
      </c>
      <c r="H1327" s="23">
        <f>1-(F1327/E1327)</f>
        <v>0.70343156574397425</v>
      </c>
      <c r="I1327" s="2">
        <v>191802000</v>
      </c>
      <c r="J1327" t="s">
        <v>12</v>
      </c>
      <c r="K1327" s="2">
        <v>551032000</v>
      </c>
      <c r="L1327" s="2">
        <f>SUM(I1327:K1327)</f>
        <v>742834000</v>
      </c>
      <c r="M1327" s="2">
        <f>G1327-L1327</f>
        <v>693951000</v>
      </c>
      <c r="N1327" s="22">
        <f>M1327/E1327</f>
        <v>0.33974953697289206</v>
      </c>
      <c r="O1327" t="s">
        <v>83</v>
      </c>
      <c r="P1327" t="s">
        <v>84</v>
      </c>
    </row>
    <row r="1328" spans="1:16" x14ac:dyDescent="0.2">
      <c r="A1328">
        <v>1377</v>
      </c>
      <c r="B1328" t="s">
        <v>468</v>
      </c>
      <c r="C1328" t="s">
        <v>17</v>
      </c>
      <c r="D1328" s="1">
        <v>42369</v>
      </c>
      <c r="E1328" s="2">
        <v>1181704000</v>
      </c>
      <c r="F1328" s="2">
        <v>648968000</v>
      </c>
      <c r="G1328" s="2">
        <f>SUM(E1328-F1328)</f>
        <v>532736000</v>
      </c>
      <c r="H1328" s="23">
        <f>1-(F1328/E1328)</f>
        <v>0.45082017154888199</v>
      </c>
      <c r="I1328" s="2">
        <v>165318000</v>
      </c>
      <c r="J1328" t="s">
        <v>12</v>
      </c>
      <c r="K1328" s="2">
        <v>581155000</v>
      </c>
      <c r="L1328" s="2">
        <f>SUM(I1328:K1328)</f>
        <v>746473000</v>
      </c>
      <c r="M1328" s="2">
        <f>G1328-L1328</f>
        <v>-213737000</v>
      </c>
      <c r="N1328" s="22">
        <f>M1328/E1328</f>
        <v>-0.18087185961966787</v>
      </c>
      <c r="O1328" t="s">
        <v>83</v>
      </c>
      <c r="P1328" t="s">
        <v>84</v>
      </c>
    </row>
    <row r="1329" spans="1:16" x14ac:dyDescent="0.2">
      <c r="A1329">
        <v>1378</v>
      </c>
      <c r="B1329" t="s">
        <v>469</v>
      </c>
      <c r="C1329" t="s">
        <v>11</v>
      </c>
      <c r="D1329" s="1">
        <v>41639</v>
      </c>
      <c r="E1329" s="2">
        <v>8417200000</v>
      </c>
      <c r="F1329" s="2">
        <v>5234700000</v>
      </c>
      <c r="G1329" s="2">
        <f>SUM(E1329-F1329)</f>
        <v>3182500000</v>
      </c>
      <c r="H1329" s="23">
        <f>1-(F1329/E1329)</f>
        <v>0.37809485339542837</v>
      </c>
      <c r="I1329" s="2">
        <v>1088100000</v>
      </c>
      <c r="J1329" t="s">
        <v>12</v>
      </c>
      <c r="K1329" s="2">
        <v>877400000</v>
      </c>
      <c r="L1329" s="2">
        <f>SUM(I1329:K1329)</f>
        <v>1965500000</v>
      </c>
      <c r="M1329" s="2">
        <f>G1329-L1329</f>
        <v>1217000000</v>
      </c>
      <c r="N1329" s="22">
        <f>M1329/E1329</f>
        <v>0.14458489759064772</v>
      </c>
      <c r="O1329" t="s">
        <v>13</v>
      </c>
      <c r="P1329" t="s">
        <v>164</v>
      </c>
    </row>
    <row r="1330" spans="1:16" x14ac:dyDescent="0.2">
      <c r="A1330">
        <v>1379</v>
      </c>
      <c r="B1330" t="s">
        <v>469</v>
      </c>
      <c r="C1330" t="s">
        <v>15</v>
      </c>
      <c r="D1330" s="1">
        <v>42004</v>
      </c>
      <c r="E1330" s="2">
        <v>8803300000</v>
      </c>
      <c r="F1330" s="2">
        <v>5643100000</v>
      </c>
      <c r="G1330" s="2">
        <f>SUM(E1330-F1330)</f>
        <v>3160200000</v>
      </c>
      <c r="H1330" s="23">
        <f>1-(F1330/E1330)</f>
        <v>0.35897901923142461</v>
      </c>
      <c r="I1330" s="2">
        <v>998400000</v>
      </c>
      <c r="J1330" t="s">
        <v>12</v>
      </c>
      <c r="K1330" s="2">
        <v>906900000</v>
      </c>
      <c r="L1330" s="2">
        <f>SUM(I1330:K1330)</f>
        <v>1905300000</v>
      </c>
      <c r="M1330" s="2">
        <f>G1330-L1330</f>
        <v>1254900000</v>
      </c>
      <c r="N1330" s="22">
        <f>M1330/E1330</f>
        <v>0.14254881692092738</v>
      </c>
      <c r="O1330" t="s">
        <v>13</v>
      </c>
      <c r="P1330" t="s">
        <v>164</v>
      </c>
    </row>
    <row r="1331" spans="1:16" x14ac:dyDescent="0.2">
      <c r="A1331">
        <v>1380</v>
      </c>
      <c r="B1331" t="s">
        <v>469</v>
      </c>
      <c r="C1331" t="s">
        <v>16</v>
      </c>
      <c r="D1331" s="1">
        <v>42369</v>
      </c>
      <c r="E1331" s="2">
        <v>9115000000</v>
      </c>
      <c r="F1331" s="2">
        <v>5518600000</v>
      </c>
      <c r="G1331" s="2">
        <f>SUM(E1331-F1331)</f>
        <v>3596400000</v>
      </c>
      <c r="H1331" s="23">
        <f>1-(F1331/E1331)</f>
        <v>0.39455842018650578</v>
      </c>
      <c r="I1331" s="2">
        <v>1067000000</v>
      </c>
      <c r="J1331" t="s">
        <v>12</v>
      </c>
      <c r="K1331" s="2">
        <v>970600000</v>
      </c>
      <c r="L1331" s="2">
        <f>SUM(I1331:K1331)</f>
        <v>2037600000</v>
      </c>
      <c r="M1331" s="2">
        <f>G1331-L1331</f>
        <v>1558800000</v>
      </c>
      <c r="N1331" s="22">
        <f>M1331/E1331</f>
        <v>0.17101481075150851</v>
      </c>
      <c r="O1331" t="s">
        <v>13</v>
      </c>
      <c r="P1331" t="s">
        <v>164</v>
      </c>
    </row>
    <row r="1332" spans="1:16" x14ac:dyDescent="0.2">
      <c r="A1332">
        <v>1381</v>
      </c>
      <c r="B1332" t="s">
        <v>469</v>
      </c>
      <c r="C1332" t="s">
        <v>17</v>
      </c>
      <c r="D1332" s="1">
        <v>42735</v>
      </c>
      <c r="E1332" s="2">
        <v>9387700000</v>
      </c>
      <c r="F1332" s="2">
        <v>5764000000</v>
      </c>
      <c r="G1332" s="2">
        <f>SUM(E1332-F1332)</f>
        <v>3623700000</v>
      </c>
      <c r="H1332" s="23">
        <f>1-(F1332/E1332)</f>
        <v>0.38600509176901687</v>
      </c>
      <c r="I1332" s="2">
        <v>1054500000</v>
      </c>
      <c r="J1332" t="s">
        <v>12</v>
      </c>
      <c r="K1332" s="2">
        <v>991100000</v>
      </c>
      <c r="L1332" s="2">
        <f>SUM(I1332:K1332)</f>
        <v>2045600000</v>
      </c>
      <c r="M1332" s="2">
        <f>G1332-L1332</f>
        <v>1578100000</v>
      </c>
      <c r="N1332" s="22">
        <f>M1332/E1332</f>
        <v>0.16810294321292754</v>
      </c>
      <c r="O1332" t="s">
        <v>13</v>
      </c>
      <c r="P1332" t="s">
        <v>164</v>
      </c>
    </row>
    <row r="1333" spans="1:16" x14ac:dyDescent="0.2">
      <c r="A1333">
        <v>1382</v>
      </c>
      <c r="B1333" t="s">
        <v>470</v>
      </c>
      <c r="C1333" t="s">
        <v>11</v>
      </c>
      <c r="D1333" s="1">
        <v>41546</v>
      </c>
      <c r="E1333" s="2">
        <v>14866800000</v>
      </c>
      <c r="F1333" s="2">
        <v>6382300000</v>
      </c>
      <c r="G1333" s="2">
        <f>SUM(E1333-F1333)</f>
        <v>8484500000</v>
      </c>
      <c r="H1333" s="23">
        <f>1-(F1333/E1333)</f>
        <v>0.57070115963085533</v>
      </c>
      <c r="I1333" s="2">
        <v>5655800000</v>
      </c>
      <c r="J1333" t="s">
        <v>12</v>
      </c>
      <c r="K1333" s="2">
        <v>621400000</v>
      </c>
      <c r="L1333" s="2">
        <f>SUM(I1333:K1333)</f>
        <v>6277200000</v>
      </c>
      <c r="M1333" s="2">
        <f>G1333-L1333</f>
        <v>2207300000</v>
      </c>
      <c r="N1333" s="22">
        <f>M1333/E1333</f>
        <v>0.14847176258508893</v>
      </c>
      <c r="O1333" t="s">
        <v>19</v>
      </c>
      <c r="P1333" t="s">
        <v>155</v>
      </c>
    </row>
    <row r="1334" spans="1:16" x14ac:dyDescent="0.2">
      <c r="A1334">
        <v>1383</v>
      </c>
      <c r="B1334" t="s">
        <v>470</v>
      </c>
      <c r="C1334" t="s">
        <v>15</v>
      </c>
      <c r="D1334" s="1">
        <v>41910</v>
      </c>
      <c r="E1334" s="2">
        <v>16447800000</v>
      </c>
      <c r="F1334" s="2">
        <v>6858800000</v>
      </c>
      <c r="G1334" s="2">
        <f>SUM(E1334-F1334)</f>
        <v>9589000000</v>
      </c>
      <c r="H1334" s="23">
        <f>1-(F1334/E1334)</f>
        <v>0.58299590218752662</v>
      </c>
      <c r="I1334" s="2">
        <v>6086800000</v>
      </c>
      <c r="J1334" t="s">
        <v>12</v>
      </c>
      <c r="K1334" s="2">
        <v>709600000</v>
      </c>
      <c r="L1334" s="2">
        <f>SUM(I1334:K1334)</f>
        <v>6796400000</v>
      </c>
      <c r="M1334" s="2">
        <f>G1334-L1334</f>
        <v>2792600000</v>
      </c>
      <c r="N1334" s="22">
        <f>M1334/E1334</f>
        <v>0.1697856248252046</v>
      </c>
      <c r="O1334" t="s">
        <v>19</v>
      </c>
      <c r="P1334" t="s">
        <v>155</v>
      </c>
    </row>
    <row r="1335" spans="1:16" x14ac:dyDescent="0.2">
      <c r="A1335">
        <v>1384</v>
      </c>
      <c r="B1335" t="s">
        <v>470</v>
      </c>
      <c r="C1335" t="s">
        <v>16</v>
      </c>
      <c r="D1335" s="1">
        <v>42274</v>
      </c>
      <c r="E1335" s="2">
        <v>19162700000</v>
      </c>
      <c r="F1335" s="2">
        <v>7787500000</v>
      </c>
      <c r="G1335" s="2">
        <f>SUM(E1335-F1335)</f>
        <v>11375200000</v>
      </c>
      <c r="H1335" s="23">
        <f>1-(F1335/E1335)</f>
        <v>0.59361154743329492</v>
      </c>
      <c r="I1335" s="2">
        <v>7130200000</v>
      </c>
      <c r="J1335" t="s">
        <v>12</v>
      </c>
      <c r="K1335" s="2">
        <v>893900000</v>
      </c>
      <c r="L1335" s="2">
        <f>SUM(I1335:K1335)</f>
        <v>8024100000</v>
      </c>
      <c r="M1335" s="2">
        <f>G1335-L1335</f>
        <v>3351100000</v>
      </c>
      <c r="N1335" s="22">
        <f>M1335/E1335</f>
        <v>0.17487619176838337</v>
      </c>
      <c r="O1335" t="s">
        <v>19</v>
      </c>
      <c r="P1335" t="s">
        <v>155</v>
      </c>
    </row>
    <row r="1336" spans="1:16" x14ac:dyDescent="0.2">
      <c r="A1336">
        <v>1385</v>
      </c>
      <c r="B1336" t="s">
        <v>470</v>
      </c>
      <c r="C1336" t="s">
        <v>17</v>
      </c>
      <c r="D1336" s="1">
        <v>42645</v>
      </c>
      <c r="E1336" s="2">
        <v>21315900000</v>
      </c>
      <c r="F1336" s="2">
        <v>8511100000</v>
      </c>
      <c r="G1336" s="2">
        <f>SUM(E1336-F1336)</f>
        <v>12804800000</v>
      </c>
      <c r="H1336" s="23">
        <f>1-(F1336/E1336)</f>
        <v>0.60071589752250665</v>
      </c>
      <c r="I1336" s="2">
        <v>7970300000</v>
      </c>
      <c r="J1336" t="s">
        <v>12</v>
      </c>
      <c r="K1336" s="2">
        <v>980800000</v>
      </c>
      <c r="L1336" s="2">
        <f>SUM(I1336:K1336)</f>
        <v>8951100000</v>
      </c>
      <c r="M1336" s="2">
        <f>G1336-L1336</f>
        <v>3853700000</v>
      </c>
      <c r="N1336" s="22">
        <f>M1336/E1336</f>
        <v>0.18078992676828096</v>
      </c>
      <c r="O1336" t="s">
        <v>19</v>
      </c>
      <c r="P1336" t="s">
        <v>155</v>
      </c>
    </row>
    <row r="1337" spans="1:16" x14ac:dyDescent="0.2">
      <c r="A1337">
        <v>1386</v>
      </c>
      <c r="B1337" t="s">
        <v>471</v>
      </c>
      <c r="C1337" t="s">
        <v>11</v>
      </c>
      <c r="D1337" s="1">
        <v>41274</v>
      </c>
      <c r="E1337" s="2">
        <v>4176000000</v>
      </c>
      <c r="F1337" s="2">
        <v>2754000000</v>
      </c>
      <c r="G1337" s="2">
        <f>SUM(E1337-F1337)</f>
        <v>1422000000</v>
      </c>
      <c r="H1337" s="23">
        <f>1-(F1337/E1337)</f>
        <v>0.34051724137931039</v>
      </c>
      <c r="I1337" s="2">
        <v>207000000</v>
      </c>
      <c r="J1337" t="s">
        <v>12</v>
      </c>
      <c r="K1337" s="2">
        <v>356000000</v>
      </c>
      <c r="L1337" s="2">
        <f>SUM(I1337:K1337)</f>
        <v>563000000</v>
      </c>
      <c r="M1337" s="2">
        <f>G1337-L1337</f>
        <v>859000000</v>
      </c>
      <c r="N1337" s="22">
        <f>M1337/E1337</f>
        <v>0.20569923371647508</v>
      </c>
      <c r="O1337" t="s">
        <v>42</v>
      </c>
      <c r="P1337" t="s">
        <v>43</v>
      </c>
    </row>
    <row r="1338" spans="1:16" x14ac:dyDescent="0.2">
      <c r="A1338">
        <v>1387</v>
      </c>
      <c r="B1338" t="s">
        <v>471</v>
      </c>
      <c r="C1338" t="s">
        <v>15</v>
      </c>
      <c r="D1338" s="1">
        <v>41639</v>
      </c>
      <c r="E1338" s="2">
        <v>4495000000</v>
      </c>
      <c r="F1338" s="2">
        <v>2987000000</v>
      </c>
      <c r="G1338" s="2">
        <f>SUM(E1338-F1338)</f>
        <v>1508000000</v>
      </c>
      <c r="H1338" s="23">
        <f>1-(F1338/E1338)</f>
        <v>0.3354838709677419</v>
      </c>
      <c r="I1338" s="2">
        <v>220000000</v>
      </c>
      <c r="J1338" t="s">
        <v>12</v>
      </c>
      <c r="K1338" s="2">
        <v>378000000</v>
      </c>
      <c r="L1338" s="2">
        <f>SUM(I1338:K1338)</f>
        <v>598000000</v>
      </c>
      <c r="M1338" s="2">
        <f>G1338-L1338</f>
        <v>910000000</v>
      </c>
      <c r="N1338" s="22">
        <f>M1338/E1338</f>
        <v>0.20244716351501668</v>
      </c>
      <c r="O1338" t="s">
        <v>42</v>
      </c>
      <c r="P1338" t="s">
        <v>43</v>
      </c>
    </row>
    <row r="1339" spans="1:16" x14ac:dyDescent="0.2">
      <c r="A1339">
        <v>1388</v>
      </c>
      <c r="B1339" t="s">
        <v>471</v>
      </c>
      <c r="C1339" t="s">
        <v>16</v>
      </c>
      <c r="D1339" s="1">
        <v>42004</v>
      </c>
      <c r="E1339" s="2">
        <v>4951000000</v>
      </c>
      <c r="F1339" s="2">
        <v>3331000000</v>
      </c>
      <c r="G1339" s="2">
        <f>SUM(E1339-F1339)</f>
        <v>1620000000</v>
      </c>
      <c r="H1339" s="23">
        <f>1-(F1339/E1339)</f>
        <v>0.32720662492425767</v>
      </c>
      <c r="I1339" s="2">
        <v>229000000</v>
      </c>
      <c r="J1339" t="s">
        <v>12</v>
      </c>
      <c r="K1339" s="2">
        <v>384000000</v>
      </c>
      <c r="L1339" s="2">
        <f>SUM(I1339:K1339)</f>
        <v>613000000</v>
      </c>
      <c r="M1339" s="2">
        <f>G1339-L1339</f>
        <v>1007000000</v>
      </c>
      <c r="N1339" s="22">
        <f>M1339/E1339</f>
        <v>0.20339325388810342</v>
      </c>
      <c r="O1339" t="s">
        <v>42</v>
      </c>
      <c r="P1339" t="s">
        <v>43</v>
      </c>
    </row>
    <row r="1340" spans="1:16" x14ac:dyDescent="0.2">
      <c r="A1340">
        <v>1389</v>
      </c>
      <c r="B1340" t="s">
        <v>471</v>
      </c>
      <c r="C1340" t="s">
        <v>17</v>
      </c>
      <c r="D1340" s="1">
        <v>42369</v>
      </c>
      <c r="E1340" s="2">
        <v>4380000000</v>
      </c>
      <c r="F1340" s="2">
        <v>2714000000</v>
      </c>
      <c r="G1340" s="2">
        <f>SUM(E1340-F1340)</f>
        <v>1666000000</v>
      </c>
      <c r="H1340" s="23">
        <f>1-(F1340/E1340)</f>
        <v>0.38036529680365294</v>
      </c>
      <c r="I1340" s="2">
        <v>234000000</v>
      </c>
      <c r="J1340" t="s">
        <v>12</v>
      </c>
      <c r="K1340" s="2">
        <v>358000000</v>
      </c>
      <c r="L1340" s="2">
        <f>SUM(I1340:K1340)</f>
        <v>592000000</v>
      </c>
      <c r="M1340" s="2">
        <f>G1340-L1340</f>
        <v>1074000000</v>
      </c>
      <c r="N1340" s="22">
        <f>M1340/E1340</f>
        <v>0.24520547945205479</v>
      </c>
      <c r="O1340" t="s">
        <v>42</v>
      </c>
      <c r="P1340" t="s">
        <v>43</v>
      </c>
    </row>
    <row r="1341" spans="1:16" x14ac:dyDescent="0.2">
      <c r="A1341">
        <v>1394</v>
      </c>
      <c r="B1341" t="s">
        <v>472</v>
      </c>
      <c r="C1341" t="s">
        <v>11</v>
      </c>
      <c r="D1341" s="1">
        <v>41274</v>
      </c>
      <c r="E1341" s="2">
        <v>5075000000</v>
      </c>
      <c r="F1341" s="2">
        <v>2417000000</v>
      </c>
      <c r="G1341" s="2">
        <f>SUM(E1341-F1341)</f>
        <v>2658000000</v>
      </c>
      <c r="H1341" s="23">
        <f>1-(F1341/E1341)</f>
        <v>0.52374384236453198</v>
      </c>
      <c r="I1341" s="2">
        <v>337000000</v>
      </c>
      <c r="J1341" t="s">
        <v>12</v>
      </c>
      <c r="K1341" s="2">
        <v>746000000</v>
      </c>
      <c r="L1341" s="2">
        <f>SUM(I1341:K1341)</f>
        <v>1083000000</v>
      </c>
      <c r="M1341" s="2">
        <f>G1341-L1341</f>
        <v>1575000000</v>
      </c>
      <c r="N1341" s="22">
        <f>M1341/E1341</f>
        <v>0.31034482758620691</v>
      </c>
      <c r="O1341" t="s">
        <v>83</v>
      </c>
      <c r="P1341" t="s">
        <v>341</v>
      </c>
    </row>
    <row r="1342" spans="1:16" x14ac:dyDescent="0.2">
      <c r="A1342">
        <v>1395</v>
      </c>
      <c r="B1342" t="s">
        <v>472</v>
      </c>
      <c r="C1342" t="s">
        <v>15</v>
      </c>
      <c r="D1342" s="1">
        <v>41639</v>
      </c>
      <c r="E1342" s="2">
        <v>5518000000</v>
      </c>
      <c r="F1342" s="2">
        <v>2707000000</v>
      </c>
      <c r="G1342" s="2">
        <f>SUM(E1342-F1342)</f>
        <v>2811000000</v>
      </c>
      <c r="H1342" s="23">
        <f>1-(F1342/E1342)</f>
        <v>0.50942370424066685</v>
      </c>
      <c r="I1342" s="2">
        <v>373000000</v>
      </c>
      <c r="J1342" t="s">
        <v>12</v>
      </c>
      <c r="K1342" s="2">
        <v>772000000</v>
      </c>
      <c r="L1342" s="2">
        <f>SUM(I1342:K1342)</f>
        <v>1145000000</v>
      </c>
      <c r="M1342" s="2">
        <f>G1342-L1342</f>
        <v>1666000000</v>
      </c>
      <c r="N1342" s="22">
        <f>M1342/E1342</f>
        <v>0.30192098586444366</v>
      </c>
      <c r="O1342" t="s">
        <v>83</v>
      </c>
      <c r="P1342" t="s">
        <v>341</v>
      </c>
    </row>
    <row r="1343" spans="1:16" x14ac:dyDescent="0.2">
      <c r="A1343">
        <v>1396</v>
      </c>
      <c r="B1343" t="s">
        <v>472</v>
      </c>
      <c r="C1343" t="s">
        <v>16</v>
      </c>
      <c r="D1343" s="1">
        <v>42004</v>
      </c>
      <c r="E1343" s="2">
        <v>5903000000</v>
      </c>
      <c r="F1343" s="2">
        <v>2790000000</v>
      </c>
      <c r="G1343" s="2">
        <f>SUM(E1343-F1343)</f>
        <v>3113000000</v>
      </c>
      <c r="H1343" s="23">
        <f>1-(F1343/E1343)</f>
        <v>0.52735897001524656</v>
      </c>
      <c r="I1343" s="2">
        <v>393000000</v>
      </c>
      <c r="J1343" t="s">
        <v>12</v>
      </c>
      <c r="K1343" s="2">
        <v>796000000</v>
      </c>
      <c r="L1343" s="2">
        <f>SUM(I1343:K1343)</f>
        <v>1189000000</v>
      </c>
      <c r="M1343" s="2">
        <f>G1343-L1343</f>
        <v>1924000000</v>
      </c>
      <c r="N1343" s="22">
        <f>M1343/E1343</f>
        <v>0.32593596476367948</v>
      </c>
      <c r="O1343" t="s">
        <v>83</v>
      </c>
      <c r="P1343" t="s">
        <v>341</v>
      </c>
    </row>
    <row r="1344" spans="1:16" x14ac:dyDescent="0.2">
      <c r="A1344">
        <v>1397</v>
      </c>
      <c r="B1344" t="s">
        <v>472</v>
      </c>
      <c r="C1344" t="s">
        <v>17</v>
      </c>
      <c r="D1344" s="1">
        <v>42369</v>
      </c>
      <c r="E1344" s="2">
        <v>5234000000</v>
      </c>
      <c r="F1344" s="2">
        <v>2335000000</v>
      </c>
      <c r="G1344" s="2">
        <f>SUM(E1344-F1344)</f>
        <v>2899000000</v>
      </c>
      <c r="H1344" s="23">
        <f>1-(F1344/E1344)</f>
        <v>0.55387848681696594</v>
      </c>
      <c r="I1344" s="2">
        <v>353000000</v>
      </c>
      <c r="J1344" t="s">
        <v>12</v>
      </c>
      <c r="K1344" s="2">
        <v>764000000</v>
      </c>
      <c r="L1344" s="2">
        <f>SUM(I1344:K1344)</f>
        <v>1117000000</v>
      </c>
      <c r="M1344" s="2">
        <f>G1344-L1344</f>
        <v>1782000000</v>
      </c>
      <c r="N1344" s="22">
        <f>M1344/E1344</f>
        <v>0.34046618265189149</v>
      </c>
      <c r="O1344" t="s">
        <v>83</v>
      </c>
      <c r="P1344" t="s">
        <v>341</v>
      </c>
    </row>
    <row r="1345" spans="1:16" x14ac:dyDescent="0.2">
      <c r="A1345">
        <v>1398</v>
      </c>
      <c r="B1345" t="s">
        <v>473</v>
      </c>
      <c r="C1345" t="s">
        <v>11</v>
      </c>
      <c r="D1345" s="1">
        <v>41639</v>
      </c>
      <c r="E1345" s="2">
        <v>7690800000</v>
      </c>
      <c r="F1345" s="2">
        <v>5100900000</v>
      </c>
      <c r="G1345" s="2">
        <f>SUM(E1345-F1345)</f>
        <v>2589900000</v>
      </c>
      <c r="H1345" s="23">
        <f>1-(F1345/E1345)</f>
        <v>0.33675300358870341</v>
      </c>
      <c r="I1345" s="2">
        <v>1788300000</v>
      </c>
      <c r="J1345" t="s">
        <v>12</v>
      </c>
      <c r="K1345" s="2">
        <v>123200000</v>
      </c>
      <c r="L1345" s="2">
        <f>SUM(I1345:K1345)</f>
        <v>1911500000</v>
      </c>
      <c r="M1345" s="2">
        <f>G1345-L1345</f>
        <v>678400000</v>
      </c>
      <c r="N1345" s="22">
        <f>M1345/E1345</f>
        <v>8.8209289020648049E-2</v>
      </c>
      <c r="O1345" t="s">
        <v>59</v>
      </c>
      <c r="P1345" t="s">
        <v>96</v>
      </c>
    </row>
    <row r="1346" spans="1:16" x14ac:dyDescent="0.2">
      <c r="A1346">
        <v>1399</v>
      </c>
      <c r="B1346" t="s">
        <v>473</v>
      </c>
      <c r="C1346" t="s">
        <v>15</v>
      </c>
      <c r="D1346" s="1">
        <v>42004</v>
      </c>
      <c r="E1346" s="2">
        <v>7750500000</v>
      </c>
      <c r="F1346" s="2">
        <v>5062900000</v>
      </c>
      <c r="G1346" s="2">
        <f>SUM(E1346-F1346)</f>
        <v>2687600000</v>
      </c>
      <c r="H1346" s="23">
        <f>1-(F1346/E1346)</f>
        <v>0.34676472485646093</v>
      </c>
      <c r="I1346" s="2">
        <v>1849400000</v>
      </c>
      <c r="J1346" t="s">
        <v>12</v>
      </c>
      <c r="K1346" s="2">
        <v>118900000</v>
      </c>
      <c r="L1346" s="2">
        <f>SUM(I1346:K1346)</f>
        <v>1968300000</v>
      </c>
      <c r="M1346" s="2">
        <f>G1346-L1346</f>
        <v>719300000</v>
      </c>
      <c r="N1346" s="22">
        <f>M1346/E1346</f>
        <v>9.2806915682859176E-2</v>
      </c>
      <c r="O1346" t="s">
        <v>59</v>
      </c>
      <c r="P1346" t="s">
        <v>96</v>
      </c>
    </row>
    <row r="1347" spans="1:16" x14ac:dyDescent="0.2">
      <c r="A1347">
        <v>1400</v>
      </c>
      <c r="B1347" t="s">
        <v>473</v>
      </c>
      <c r="C1347" t="s">
        <v>16</v>
      </c>
      <c r="D1347" s="1">
        <v>42369</v>
      </c>
      <c r="E1347" s="2">
        <v>7031500000</v>
      </c>
      <c r="F1347" s="2">
        <v>4444900000</v>
      </c>
      <c r="G1347" s="2">
        <f>SUM(E1347-F1347)</f>
        <v>2586600000</v>
      </c>
      <c r="H1347" s="23">
        <f>1-(F1347/E1347)</f>
        <v>0.36785892057171299</v>
      </c>
      <c r="I1347" s="2">
        <v>1656200000</v>
      </c>
      <c r="J1347" t="s">
        <v>12</v>
      </c>
      <c r="K1347" s="2">
        <v>88700000</v>
      </c>
      <c r="L1347" s="2">
        <f>SUM(I1347:K1347)</f>
        <v>1744900000</v>
      </c>
      <c r="M1347" s="2">
        <f>G1347-L1347</f>
        <v>841700000</v>
      </c>
      <c r="N1347" s="22">
        <f>M1347/E1347</f>
        <v>0.11970418829552727</v>
      </c>
      <c r="O1347" t="s">
        <v>59</v>
      </c>
      <c r="P1347" t="s">
        <v>96</v>
      </c>
    </row>
    <row r="1348" spans="1:16" x14ac:dyDescent="0.2">
      <c r="A1348">
        <v>1401</v>
      </c>
      <c r="B1348" t="s">
        <v>473</v>
      </c>
      <c r="C1348" t="s">
        <v>17</v>
      </c>
      <c r="D1348" s="1">
        <v>42735</v>
      </c>
      <c r="E1348" s="2">
        <v>6778300000</v>
      </c>
      <c r="F1348" s="2">
        <v>4246700000</v>
      </c>
      <c r="G1348" s="2">
        <f>SUM(E1348-F1348)</f>
        <v>2531600000</v>
      </c>
      <c r="H1348" s="23">
        <f>1-(F1348/E1348)</f>
        <v>0.37348597730994493</v>
      </c>
      <c r="I1348" s="2">
        <v>1604400000</v>
      </c>
      <c r="J1348" t="s">
        <v>12</v>
      </c>
      <c r="K1348" s="2">
        <v>94900000</v>
      </c>
      <c r="L1348" s="2">
        <f>SUM(I1348:K1348)</f>
        <v>1699300000</v>
      </c>
      <c r="M1348" s="2">
        <f>G1348-L1348</f>
        <v>832300000</v>
      </c>
      <c r="N1348" s="22">
        <f>M1348/E1348</f>
        <v>0.12278889987164923</v>
      </c>
      <c r="O1348" t="s">
        <v>59</v>
      </c>
      <c r="P1348" t="s">
        <v>96</v>
      </c>
    </row>
    <row r="1349" spans="1:16" x14ac:dyDescent="0.2">
      <c r="A1349">
        <v>1402</v>
      </c>
      <c r="B1349" t="s">
        <v>474</v>
      </c>
      <c r="C1349" t="s">
        <v>11</v>
      </c>
      <c r="D1349" s="1">
        <v>41274</v>
      </c>
      <c r="E1349" s="2">
        <v>9534462000</v>
      </c>
      <c r="F1349" s="2">
        <v>5328236000</v>
      </c>
      <c r="G1349" s="2">
        <f>SUM(E1349-F1349)</f>
        <v>4206226000</v>
      </c>
      <c r="H1349" s="23">
        <f>1-(F1349/E1349)</f>
        <v>0.44116028780648553</v>
      </c>
      <c r="I1349" s="2">
        <v>3264896000</v>
      </c>
      <c r="J1349" t="s">
        <v>12</v>
      </c>
      <c r="K1349" t="s">
        <v>12</v>
      </c>
      <c r="L1349" s="2">
        <f>SUM(I1349:K1349)</f>
        <v>3264896000</v>
      </c>
      <c r="M1349" s="2">
        <f>G1349-L1349</f>
        <v>941330000</v>
      </c>
      <c r="N1349" s="22">
        <f>M1349/E1349</f>
        <v>9.8729220379713087E-2</v>
      </c>
      <c r="O1349" t="s">
        <v>59</v>
      </c>
      <c r="P1349" t="s">
        <v>60</v>
      </c>
    </row>
    <row r="1350" spans="1:16" x14ac:dyDescent="0.2">
      <c r="A1350">
        <v>1403</v>
      </c>
      <c r="B1350" t="s">
        <v>474</v>
      </c>
      <c r="C1350" t="s">
        <v>15</v>
      </c>
      <c r="D1350" s="1">
        <v>41639</v>
      </c>
      <c r="E1350" s="2">
        <v>10185532000</v>
      </c>
      <c r="F1350" s="2">
        <v>5568966000</v>
      </c>
      <c r="G1350" s="2">
        <f>SUM(E1350-F1350)</f>
        <v>4616566000</v>
      </c>
      <c r="H1350" s="23">
        <f>1-(F1350/E1350)</f>
        <v>0.45324741015000491</v>
      </c>
      <c r="I1350" s="2">
        <v>3470200000</v>
      </c>
      <c r="J1350" t="s">
        <v>12</v>
      </c>
      <c r="K1350" t="s">
        <v>12</v>
      </c>
      <c r="L1350" s="2">
        <f>SUM(I1350:K1350)</f>
        <v>3470200000</v>
      </c>
      <c r="M1350" s="2">
        <f>G1350-L1350</f>
        <v>1146366000</v>
      </c>
      <c r="N1350" s="22">
        <f>M1350/E1350</f>
        <v>0.11254846580424076</v>
      </c>
      <c r="O1350" t="s">
        <v>59</v>
      </c>
      <c r="P1350" t="s">
        <v>60</v>
      </c>
    </row>
    <row r="1351" spans="1:16" x14ac:dyDescent="0.2">
      <c r="A1351">
        <v>1404</v>
      </c>
      <c r="B1351" t="s">
        <v>474</v>
      </c>
      <c r="C1351" t="s">
        <v>16</v>
      </c>
      <c r="D1351" s="1">
        <v>42004</v>
      </c>
      <c r="E1351" s="2">
        <v>11129533000</v>
      </c>
      <c r="F1351" s="2">
        <v>5965049000</v>
      </c>
      <c r="G1351" s="2">
        <f>SUM(E1351-F1351)</f>
        <v>5164484000</v>
      </c>
      <c r="H1351" s="23">
        <f>1-(F1351/E1351)</f>
        <v>0.46403420520879002</v>
      </c>
      <c r="I1351" s="2">
        <v>3860448000</v>
      </c>
      <c r="J1351" t="s">
        <v>12</v>
      </c>
      <c r="K1351" t="s">
        <v>12</v>
      </c>
      <c r="L1351" s="2">
        <f>SUM(I1351:K1351)</f>
        <v>3860448000</v>
      </c>
      <c r="M1351" s="2">
        <f>G1351-L1351</f>
        <v>1304036000</v>
      </c>
      <c r="N1351" s="22">
        <f>M1351/E1351</f>
        <v>0.11716897735062198</v>
      </c>
      <c r="O1351" t="s">
        <v>59</v>
      </c>
      <c r="P1351" t="s">
        <v>60</v>
      </c>
    </row>
    <row r="1352" spans="1:16" x14ac:dyDescent="0.2">
      <c r="A1352">
        <v>1405</v>
      </c>
      <c r="B1352" t="s">
        <v>474</v>
      </c>
      <c r="C1352" t="s">
        <v>17</v>
      </c>
      <c r="D1352" s="1">
        <v>42369</v>
      </c>
      <c r="E1352" s="2">
        <v>11339304000</v>
      </c>
      <c r="F1352" s="2">
        <v>5780078000</v>
      </c>
      <c r="G1352" s="2">
        <f>SUM(E1352-F1352)</f>
        <v>5559226000</v>
      </c>
      <c r="H1352" s="23">
        <f>1-(F1352/E1352)</f>
        <v>0.49026165979852021</v>
      </c>
      <c r="I1352" s="2">
        <v>3943786000</v>
      </c>
      <c r="J1352" t="s">
        <v>12</v>
      </c>
      <c r="K1352" t="s">
        <v>12</v>
      </c>
      <c r="L1352" s="2">
        <f>SUM(I1352:K1352)</f>
        <v>3943786000</v>
      </c>
      <c r="M1352" s="2">
        <f>G1352-L1352</f>
        <v>1615440000</v>
      </c>
      <c r="N1352" s="22">
        <f>M1352/E1352</f>
        <v>0.14246377026314844</v>
      </c>
      <c r="O1352" t="s">
        <v>59</v>
      </c>
      <c r="P1352" t="s">
        <v>60</v>
      </c>
    </row>
    <row r="1353" spans="1:16" x14ac:dyDescent="0.2">
      <c r="A1353">
        <v>1406</v>
      </c>
      <c r="B1353" t="s">
        <v>475</v>
      </c>
      <c r="C1353" t="s">
        <v>11</v>
      </c>
      <c r="D1353" s="1">
        <v>41307</v>
      </c>
      <c r="E1353" s="2">
        <v>3983400000</v>
      </c>
      <c r="F1353" s="2">
        <v>2446000000</v>
      </c>
      <c r="G1353" s="2">
        <f>SUM(E1353-F1353)</f>
        <v>1537400000</v>
      </c>
      <c r="H1353" s="23">
        <f>1-(F1353/E1353)</f>
        <v>0.38595169955314557</v>
      </c>
      <c r="I1353" s="2">
        <v>976900000</v>
      </c>
      <c r="J1353" t="s">
        <v>12</v>
      </c>
      <c r="K1353" t="s">
        <v>12</v>
      </c>
      <c r="L1353" s="2">
        <f>SUM(I1353:K1353)</f>
        <v>976900000</v>
      </c>
      <c r="M1353" s="2">
        <f>G1353-L1353</f>
        <v>560500000</v>
      </c>
      <c r="N1353" s="22">
        <f>M1353/E1353</f>
        <v>0.14070894210975549</v>
      </c>
      <c r="O1353" t="s">
        <v>19</v>
      </c>
      <c r="P1353" t="s">
        <v>79</v>
      </c>
    </row>
    <row r="1354" spans="1:16" x14ac:dyDescent="0.2">
      <c r="A1354">
        <v>1407</v>
      </c>
      <c r="B1354" t="s">
        <v>475</v>
      </c>
      <c r="C1354" t="s">
        <v>15</v>
      </c>
      <c r="D1354" s="1">
        <v>41671</v>
      </c>
      <c r="E1354" s="2">
        <v>4209200000</v>
      </c>
      <c r="F1354" s="2">
        <v>2628700000</v>
      </c>
      <c r="G1354" s="2">
        <f>SUM(E1354-F1354)</f>
        <v>1580500000</v>
      </c>
      <c r="H1354" s="23">
        <f>1-(F1354/E1354)</f>
        <v>0.37548702841395043</v>
      </c>
      <c r="I1354" s="2">
        <v>1010000000</v>
      </c>
      <c r="J1354" t="s">
        <v>12</v>
      </c>
      <c r="K1354" t="s">
        <v>12</v>
      </c>
      <c r="L1354" s="2">
        <f>SUM(I1354:K1354)</f>
        <v>1010000000</v>
      </c>
      <c r="M1354" s="2">
        <f>G1354-L1354</f>
        <v>570500000</v>
      </c>
      <c r="N1354" s="22">
        <f>M1354/E1354</f>
        <v>0.13553644397985365</v>
      </c>
      <c r="O1354" t="s">
        <v>19</v>
      </c>
      <c r="P1354" t="s">
        <v>79</v>
      </c>
    </row>
    <row r="1355" spans="1:16" x14ac:dyDescent="0.2">
      <c r="A1355">
        <v>1408</v>
      </c>
      <c r="B1355" t="s">
        <v>475</v>
      </c>
      <c r="C1355" t="s">
        <v>16</v>
      </c>
      <c r="D1355" s="1">
        <v>42037</v>
      </c>
      <c r="E1355" s="2">
        <v>5736300000</v>
      </c>
      <c r="F1355" s="2">
        <v>3662100000</v>
      </c>
      <c r="G1355" s="2">
        <f>SUM(E1355-F1355)</f>
        <v>2074200000</v>
      </c>
      <c r="H1355" s="23">
        <f>1-(F1355/E1355)</f>
        <v>0.36159196694733542</v>
      </c>
      <c r="I1355" s="2">
        <v>1497600000</v>
      </c>
      <c r="J1355" t="s">
        <v>12</v>
      </c>
      <c r="K1355" t="s">
        <v>12</v>
      </c>
      <c r="L1355" s="2">
        <f>SUM(I1355:K1355)</f>
        <v>1497600000</v>
      </c>
      <c r="M1355" s="2">
        <f>G1355-L1355</f>
        <v>576600000</v>
      </c>
      <c r="N1355" s="22">
        <f>M1355/E1355</f>
        <v>0.10051775534752366</v>
      </c>
      <c r="O1355" t="s">
        <v>19</v>
      </c>
      <c r="P1355" t="s">
        <v>79</v>
      </c>
    </row>
    <row r="1356" spans="1:16" x14ac:dyDescent="0.2">
      <c r="A1356">
        <v>1409</v>
      </c>
      <c r="B1356" t="s">
        <v>475</v>
      </c>
      <c r="C1356" t="s">
        <v>17</v>
      </c>
      <c r="D1356" s="1">
        <v>42399</v>
      </c>
      <c r="E1356" s="2">
        <v>6550200000</v>
      </c>
      <c r="F1356" s="2">
        <v>4109800000</v>
      </c>
      <c r="G1356" s="2">
        <f>SUM(E1356-F1356)</f>
        <v>2440400000</v>
      </c>
      <c r="H1356" s="23">
        <f>1-(F1356/E1356)</f>
        <v>0.37256877652590759</v>
      </c>
      <c r="I1356" s="2">
        <v>1736700000</v>
      </c>
      <c r="J1356" t="s">
        <v>12</v>
      </c>
      <c r="K1356" t="s">
        <v>12</v>
      </c>
      <c r="L1356" s="2">
        <f>SUM(I1356:K1356)</f>
        <v>1736700000</v>
      </c>
      <c r="M1356" s="2">
        <f>G1356-L1356</f>
        <v>703700000</v>
      </c>
      <c r="N1356" s="22">
        <f>M1356/E1356</f>
        <v>0.10743183414246893</v>
      </c>
      <c r="O1356" t="s">
        <v>19</v>
      </c>
      <c r="P1356" t="s">
        <v>79</v>
      </c>
    </row>
    <row r="1357" spans="1:16" x14ac:dyDescent="0.2">
      <c r="A1357">
        <v>1410</v>
      </c>
      <c r="B1357" t="s">
        <v>476</v>
      </c>
      <c r="C1357" t="s">
        <v>11</v>
      </c>
      <c r="D1357" s="1">
        <v>41394</v>
      </c>
      <c r="E1357" s="2">
        <v>5897700000</v>
      </c>
      <c r="F1357" s="2">
        <v>3870100000</v>
      </c>
      <c r="G1357" s="2">
        <f>SUM(E1357-F1357)</f>
        <v>2027600000</v>
      </c>
      <c r="H1357" s="23">
        <f>1-(F1357/E1357)</f>
        <v>0.34379503874391715</v>
      </c>
      <c r="I1357" s="2">
        <v>1020400000</v>
      </c>
      <c r="J1357" t="s">
        <v>12</v>
      </c>
      <c r="K1357" s="2">
        <v>96800000</v>
      </c>
      <c r="L1357" s="2">
        <f>SUM(I1357:K1357)</f>
        <v>1117200000</v>
      </c>
      <c r="M1357" s="2">
        <f>G1357-L1357</f>
        <v>910400000</v>
      </c>
      <c r="N1357" s="22">
        <f>M1357/E1357</f>
        <v>0.15436526103396239</v>
      </c>
      <c r="O1357" t="s">
        <v>36</v>
      </c>
      <c r="P1357" t="s">
        <v>124</v>
      </c>
    </row>
    <row r="1358" spans="1:16" x14ac:dyDescent="0.2">
      <c r="A1358">
        <v>1411</v>
      </c>
      <c r="B1358" t="s">
        <v>476</v>
      </c>
      <c r="C1358" t="s">
        <v>15</v>
      </c>
      <c r="D1358" s="1">
        <v>41759</v>
      </c>
      <c r="E1358" s="2">
        <v>5610600000</v>
      </c>
      <c r="F1358" s="2">
        <v>3579600000</v>
      </c>
      <c r="G1358" s="2">
        <f>SUM(E1358-F1358)</f>
        <v>2031000000</v>
      </c>
      <c r="H1358" s="23">
        <f>1-(F1358/E1358)</f>
        <v>0.36199336969308094</v>
      </c>
      <c r="I1358" s="2">
        <v>1013100000</v>
      </c>
      <c r="J1358" t="s">
        <v>12</v>
      </c>
      <c r="K1358" s="2">
        <v>98900000</v>
      </c>
      <c r="L1358" s="2">
        <f>SUM(I1358:K1358)</f>
        <v>1112000000</v>
      </c>
      <c r="M1358" s="2">
        <f>G1358-L1358</f>
        <v>919000000</v>
      </c>
      <c r="N1358" s="22">
        <f>M1358/E1358</f>
        <v>0.16379709834955264</v>
      </c>
      <c r="O1358" t="s">
        <v>36</v>
      </c>
      <c r="P1358" t="s">
        <v>124</v>
      </c>
    </row>
    <row r="1359" spans="1:16" x14ac:dyDescent="0.2">
      <c r="A1359">
        <v>1412</v>
      </c>
      <c r="B1359" t="s">
        <v>476</v>
      </c>
      <c r="C1359" t="s">
        <v>16</v>
      </c>
      <c r="D1359" s="1">
        <v>42124</v>
      </c>
      <c r="E1359" s="2">
        <v>5692700000</v>
      </c>
      <c r="F1359" s="2">
        <v>3724000000</v>
      </c>
      <c r="G1359" s="2">
        <f>SUM(E1359-F1359)</f>
        <v>1968700000</v>
      </c>
      <c r="H1359" s="23">
        <f>1-(F1359/E1359)</f>
        <v>0.34582886855095119</v>
      </c>
      <c r="I1359" s="2">
        <v>1085800000</v>
      </c>
      <c r="J1359" t="s">
        <v>12</v>
      </c>
      <c r="K1359" s="2">
        <v>110900000</v>
      </c>
      <c r="L1359" s="2">
        <f>SUM(I1359:K1359)</f>
        <v>1196700000</v>
      </c>
      <c r="M1359" s="2">
        <f>G1359-L1359</f>
        <v>772000000</v>
      </c>
      <c r="N1359" s="22">
        <f>M1359/E1359</f>
        <v>0.13561227537021098</v>
      </c>
      <c r="O1359" t="s">
        <v>36</v>
      </c>
      <c r="P1359" t="s">
        <v>124</v>
      </c>
    </row>
    <row r="1360" spans="1:16" x14ac:dyDescent="0.2">
      <c r="A1360">
        <v>1413</v>
      </c>
      <c r="B1360" t="s">
        <v>476</v>
      </c>
      <c r="C1360" t="s">
        <v>17</v>
      </c>
      <c r="D1360" s="1">
        <v>42490</v>
      </c>
      <c r="E1360" s="2">
        <v>7811200000</v>
      </c>
      <c r="F1360" s="2">
        <v>4843400000</v>
      </c>
      <c r="G1360" s="2">
        <f>SUM(E1360-F1360)</f>
        <v>2967800000</v>
      </c>
      <c r="H1360" s="23">
        <f>1-(F1360/E1360)</f>
        <v>0.37994162228594841</v>
      </c>
      <c r="I1360" s="2">
        <v>1614100000</v>
      </c>
      <c r="J1360" t="s">
        <v>12</v>
      </c>
      <c r="K1360" s="2">
        <v>208400000</v>
      </c>
      <c r="L1360" s="2">
        <f>SUM(I1360:K1360)</f>
        <v>1822500000</v>
      </c>
      <c r="M1360" s="2">
        <f>G1360-L1360</f>
        <v>1145300000</v>
      </c>
      <c r="N1360" s="22">
        <f>M1360/E1360</f>
        <v>0.14662279803359279</v>
      </c>
      <c r="O1360" t="s">
        <v>36</v>
      </c>
      <c r="P1360" t="s">
        <v>124</v>
      </c>
    </row>
    <row r="1361" spans="1:16" x14ac:dyDescent="0.2">
      <c r="A1361">
        <v>1414</v>
      </c>
      <c r="B1361" t="s">
        <v>477</v>
      </c>
      <c r="C1361" t="s">
        <v>11</v>
      </c>
      <c r="D1361" s="1">
        <v>41274</v>
      </c>
      <c r="E1361" s="2">
        <v>1290052000</v>
      </c>
      <c r="F1361" s="2">
        <v>470243000</v>
      </c>
      <c r="G1361" s="2">
        <f>SUM(E1361-F1361)</f>
        <v>819809000</v>
      </c>
      <c r="H1361" s="23">
        <f>1-(F1361/E1361)</f>
        <v>0.63548523625404241</v>
      </c>
      <c r="I1361" s="2">
        <v>120310000</v>
      </c>
      <c r="J1361" t="s">
        <v>12</v>
      </c>
      <c r="K1361" s="2">
        <v>330418000</v>
      </c>
      <c r="L1361" s="2">
        <f>SUM(I1361:K1361)</f>
        <v>450728000</v>
      </c>
      <c r="M1361" s="2">
        <f>G1361-L1361</f>
        <v>369081000</v>
      </c>
      <c r="N1361" s="22">
        <f>M1361/E1361</f>
        <v>0.28609776970230655</v>
      </c>
      <c r="O1361" t="s">
        <v>52</v>
      </c>
      <c r="P1361" t="s">
        <v>478</v>
      </c>
    </row>
    <row r="1362" spans="1:16" x14ac:dyDescent="0.2">
      <c r="A1362">
        <v>1415</v>
      </c>
      <c r="B1362" t="s">
        <v>477</v>
      </c>
      <c r="C1362" t="s">
        <v>15</v>
      </c>
      <c r="D1362" s="1">
        <v>41639</v>
      </c>
      <c r="E1362" s="2">
        <v>1371065000</v>
      </c>
      <c r="F1362" s="2">
        <v>479665000</v>
      </c>
      <c r="G1362" s="2">
        <f>SUM(E1362-F1362)</f>
        <v>891400000</v>
      </c>
      <c r="H1362" s="23">
        <f>1-(F1362/E1362)</f>
        <v>0.6501515245447882</v>
      </c>
      <c r="I1362" s="2">
        <v>122128000</v>
      </c>
      <c r="J1362" t="s">
        <v>12</v>
      </c>
      <c r="K1362" s="2">
        <v>340316000</v>
      </c>
      <c r="L1362" s="2">
        <f>SUM(I1362:K1362)</f>
        <v>462444000</v>
      </c>
      <c r="M1362" s="2">
        <f>G1362-L1362</f>
        <v>428956000</v>
      </c>
      <c r="N1362" s="22">
        <f>M1362/E1362</f>
        <v>0.31286335804648213</v>
      </c>
      <c r="O1362" t="s">
        <v>52</v>
      </c>
      <c r="P1362" t="s">
        <v>478</v>
      </c>
    </row>
    <row r="1363" spans="1:16" x14ac:dyDescent="0.2">
      <c r="A1363">
        <v>1416</v>
      </c>
      <c r="B1363" t="s">
        <v>477</v>
      </c>
      <c r="C1363" t="s">
        <v>16</v>
      </c>
      <c r="D1363" s="1">
        <v>42004</v>
      </c>
      <c r="E1363" s="2">
        <v>1519978000</v>
      </c>
      <c r="F1363" s="2">
        <v>500126000</v>
      </c>
      <c r="G1363" s="2">
        <f>SUM(E1363-F1363)</f>
        <v>1019852000</v>
      </c>
      <c r="H1363" s="23">
        <f>1-(F1363/E1363)</f>
        <v>0.67096497449305192</v>
      </c>
      <c r="I1363" s="2">
        <v>133502000</v>
      </c>
      <c r="J1363" t="s">
        <v>12</v>
      </c>
      <c r="K1363" s="2">
        <v>393987000</v>
      </c>
      <c r="L1363" s="2">
        <f>SUM(I1363:K1363)</f>
        <v>527489000</v>
      </c>
      <c r="M1363" s="2">
        <f>G1363-L1363</f>
        <v>492363000</v>
      </c>
      <c r="N1363" s="22">
        <f>M1363/E1363</f>
        <v>0.32392771474323973</v>
      </c>
      <c r="O1363" t="s">
        <v>52</v>
      </c>
      <c r="P1363" t="s">
        <v>478</v>
      </c>
    </row>
    <row r="1364" spans="1:16" x14ac:dyDescent="0.2">
      <c r="A1364">
        <v>1417</v>
      </c>
      <c r="B1364" t="s">
        <v>477</v>
      </c>
      <c r="C1364" t="s">
        <v>17</v>
      </c>
      <c r="D1364" s="1">
        <v>42369</v>
      </c>
      <c r="E1364" s="2">
        <v>1662829000</v>
      </c>
      <c r="F1364" s="2">
        <v>534326000</v>
      </c>
      <c r="G1364" s="2">
        <f>SUM(E1364-F1364)</f>
        <v>1128503000</v>
      </c>
      <c r="H1364" s="23">
        <f>1-(F1364/E1364)</f>
        <v>0.6786644928612624</v>
      </c>
      <c r="I1364" s="2">
        <v>139137000</v>
      </c>
      <c r="J1364" t="s">
        <v>12</v>
      </c>
      <c r="K1364" s="2">
        <v>588235000</v>
      </c>
      <c r="L1364" s="2">
        <f>SUM(I1364:K1364)</f>
        <v>727372000</v>
      </c>
      <c r="M1364" s="2">
        <f>G1364-L1364</f>
        <v>401131000</v>
      </c>
      <c r="N1364" s="22">
        <f>M1364/E1364</f>
        <v>0.24123406555935697</v>
      </c>
      <c r="O1364" t="s">
        <v>52</v>
      </c>
      <c r="P1364" t="s">
        <v>478</v>
      </c>
    </row>
    <row r="1365" spans="1:16" x14ac:dyDescent="0.2">
      <c r="A1365">
        <v>1418</v>
      </c>
      <c r="B1365" t="s">
        <v>479</v>
      </c>
      <c r="C1365" t="s">
        <v>11</v>
      </c>
      <c r="D1365" s="1">
        <v>41639</v>
      </c>
      <c r="E1365" s="2">
        <v>3237500000</v>
      </c>
      <c r="F1365" s="2">
        <v>1638900000</v>
      </c>
      <c r="G1365" s="2">
        <f>SUM(E1365-F1365)</f>
        <v>1598600000</v>
      </c>
      <c r="H1365" s="23">
        <f>1-(F1365/E1365)</f>
        <v>0.49377606177606181</v>
      </c>
      <c r="I1365" s="2">
        <v>1012400000</v>
      </c>
      <c r="J1365" t="s">
        <v>12</v>
      </c>
      <c r="K1365" t="s">
        <v>12</v>
      </c>
      <c r="L1365" s="2">
        <f>SUM(I1365:K1365)</f>
        <v>1012400000</v>
      </c>
      <c r="M1365" s="2">
        <f>G1365-L1365</f>
        <v>586200000</v>
      </c>
      <c r="N1365" s="22">
        <f>M1365/E1365</f>
        <v>0.18106563706563705</v>
      </c>
      <c r="O1365" t="s">
        <v>19</v>
      </c>
      <c r="P1365" t="s">
        <v>480</v>
      </c>
    </row>
    <row r="1366" spans="1:16" x14ac:dyDescent="0.2">
      <c r="A1366">
        <v>1419</v>
      </c>
      <c r="B1366" t="s">
        <v>479</v>
      </c>
      <c r="C1366" t="s">
        <v>15</v>
      </c>
      <c r="D1366" s="1">
        <v>42007</v>
      </c>
      <c r="E1366" s="2">
        <v>3492600000</v>
      </c>
      <c r="F1366" s="2">
        <v>1759200000</v>
      </c>
      <c r="G1366" s="2">
        <f>SUM(E1366-F1366)</f>
        <v>1733400000</v>
      </c>
      <c r="H1366" s="23">
        <f>1-(F1366/E1366)</f>
        <v>0.49630647655042093</v>
      </c>
      <c r="I1366" s="2">
        <v>1048700000</v>
      </c>
      <c r="J1366" t="s">
        <v>12</v>
      </c>
      <c r="K1366" t="s">
        <v>12</v>
      </c>
      <c r="L1366" s="2">
        <f>SUM(I1366:K1366)</f>
        <v>1048700000</v>
      </c>
      <c r="M1366" s="2">
        <f>G1366-L1366</f>
        <v>684700000</v>
      </c>
      <c r="N1366" s="22">
        <f>M1366/E1366</f>
        <v>0.19604306247494704</v>
      </c>
      <c r="O1366" t="s">
        <v>19</v>
      </c>
      <c r="P1366" t="s">
        <v>480</v>
      </c>
    </row>
    <row r="1367" spans="1:16" x14ac:dyDescent="0.2">
      <c r="A1367">
        <v>1420</v>
      </c>
      <c r="B1367" t="s">
        <v>479</v>
      </c>
      <c r="C1367" t="s">
        <v>16</v>
      </c>
      <c r="D1367" s="1">
        <v>42371</v>
      </c>
      <c r="E1367" s="2">
        <v>3593100000</v>
      </c>
      <c r="F1367" s="2">
        <v>1774600000</v>
      </c>
      <c r="G1367" s="2">
        <f>SUM(E1367-F1367)</f>
        <v>1818500000</v>
      </c>
      <c r="H1367" s="23">
        <f>1-(F1367/E1367)</f>
        <v>0.50610893100665166</v>
      </c>
      <c r="I1367" s="2">
        <v>1053700000</v>
      </c>
      <c r="J1367" t="s">
        <v>12</v>
      </c>
      <c r="K1367" t="s">
        <v>12</v>
      </c>
      <c r="L1367" s="2">
        <f>SUM(I1367:K1367)</f>
        <v>1053700000</v>
      </c>
      <c r="M1367" s="2">
        <f>G1367-L1367</f>
        <v>764800000</v>
      </c>
      <c r="N1367" s="22">
        <f>M1367/E1367</f>
        <v>0.21285241156661378</v>
      </c>
      <c r="O1367" t="s">
        <v>19</v>
      </c>
      <c r="P1367" t="s">
        <v>480</v>
      </c>
    </row>
    <row r="1368" spans="1:16" x14ac:dyDescent="0.2">
      <c r="A1368">
        <v>1421</v>
      </c>
      <c r="B1368" t="s">
        <v>479</v>
      </c>
      <c r="C1368" t="s">
        <v>17</v>
      </c>
      <c r="D1368" s="1">
        <v>42735</v>
      </c>
      <c r="E1368" s="2">
        <v>3711800000</v>
      </c>
      <c r="F1368" s="2">
        <v>1803500000</v>
      </c>
      <c r="G1368" s="2">
        <f>SUM(E1368-F1368)</f>
        <v>1908300000</v>
      </c>
      <c r="H1368" s="23">
        <f>1-(F1368/E1368)</f>
        <v>0.51411713993210839</v>
      </c>
      <c r="I1368" s="2">
        <v>1054100000</v>
      </c>
      <c r="J1368" t="s">
        <v>12</v>
      </c>
      <c r="K1368" t="s">
        <v>12</v>
      </c>
      <c r="L1368" s="2">
        <f>SUM(I1368:K1368)</f>
        <v>1054100000</v>
      </c>
      <c r="M1368" s="2">
        <f>G1368-L1368</f>
        <v>854200000</v>
      </c>
      <c r="N1368" s="22">
        <f>M1368/E1368</f>
        <v>0.23013093377875962</v>
      </c>
      <c r="O1368" t="s">
        <v>19</v>
      </c>
      <c r="P1368" t="s">
        <v>480</v>
      </c>
    </row>
    <row r="1369" spans="1:16" x14ac:dyDescent="0.2">
      <c r="A1369">
        <v>1422</v>
      </c>
      <c r="B1369" t="s">
        <v>481</v>
      </c>
      <c r="C1369" t="s">
        <v>11</v>
      </c>
      <c r="D1369" s="1">
        <v>41274</v>
      </c>
      <c r="E1369" s="2">
        <v>2307182000</v>
      </c>
      <c r="F1369" s="2">
        <v>610836000</v>
      </c>
      <c r="G1369" s="2">
        <f>SUM(E1369-F1369)</f>
        <v>1696346000</v>
      </c>
      <c r="H1369" s="23">
        <f>1-(F1369/E1369)</f>
        <v>0.73524585403318854</v>
      </c>
      <c r="I1369" s="2">
        <v>655473000</v>
      </c>
      <c r="J1369" t="s">
        <v>12</v>
      </c>
      <c r="K1369" s="2">
        <v>107591000</v>
      </c>
      <c r="L1369" s="2">
        <f>SUM(I1369:K1369)</f>
        <v>763064000</v>
      </c>
      <c r="M1369" s="2">
        <f>G1369-L1369</f>
        <v>933282000</v>
      </c>
      <c r="N1369" s="22">
        <f>M1369/E1369</f>
        <v>0.40451165100975994</v>
      </c>
      <c r="O1369" t="s">
        <v>19</v>
      </c>
      <c r="P1369" t="s">
        <v>204</v>
      </c>
    </row>
    <row r="1370" spans="1:16" x14ac:dyDescent="0.2">
      <c r="A1370">
        <v>1423</v>
      </c>
      <c r="B1370" t="s">
        <v>481</v>
      </c>
      <c r="C1370" t="s">
        <v>15</v>
      </c>
      <c r="D1370" s="1">
        <v>41639</v>
      </c>
      <c r="E1370" s="2">
        <v>2530809000</v>
      </c>
      <c r="F1370" s="2">
        <v>699294000</v>
      </c>
      <c r="G1370" s="2">
        <f>SUM(E1370-F1370)</f>
        <v>1831515000</v>
      </c>
      <c r="H1370" s="23">
        <f>1-(F1370/E1370)</f>
        <v>0.72368756393706524</v>
      </c>
      <c r="I1370" s="2">
        <v>729055000</v>
      </c>
      <c r="J1370" t="s">
        <v>12</v>
      </c>
      <c r="K1370" s="2">
        <v>117580000</v>
      </c>
      <c r="L1370" s="2">
        <f>SUM(I1370:K1370)</f>
        <v>846635000</v>
      </c>
      <c r="M1370" s="2">
        <f>G1370-L1370</f>
        <v>984880000</v>
      </c>
      <c r="N1370" s="22">
        <f>M1370/E1370</f>
        <v>0.38915619471876384</v>
      </c>
      <c r="O1370" t="s">
        <v>19</v>
      </c>
      <c r="P1370" t="s">
        <v>204</v>
      </c>
    </row>
    <row r="1371" spans="1:16" x14ac:dyDescent="0.2">
      <c r="A1371">
        <v>1424</v>
      </c>
      <c r="B1371" t="s">
        <v>481</v>
      </c>
      <c r="C1371" t="s">
        <v>16</v>
      </c>
      <c r="D1371" s="1">
        <v>42004</v>
      </c>
      <c r="E1371" s="2">
        <v>2665456000</v>
      </c>
      <c r="F1371" s="2">
        <v>778896000</v>
      </c>
      <c r="G1371" s="2">
        <f>SUM(E1371-F1371)</f>
        <v>1886560000</v>
      </c>
      <c r="H1371" s="23">
        <f>1-(F1371/E1371)</f>
        <v>0.70778133272505717</v>
      </c>
      <c r="I1371" s="2">
        <v>764799000</v>
      </c>
      <c r="J1371" t="s">
        <v>12</v>
      </c>
      <c r="K1371" s="2">
        <v>128582000</v>
      </c>
      <c r="L1371" s="2">
        <f>SUM(I1371:K1371)</f>
        <v>893381000</v>
      </c>
      <c r="M1371" s="2">
        <f>G1371-L1371</f>
        <v>993179000</v>
      </c>
      <c r="N1371" s="22">
        <f>M1371/E1371</f>
        <v>0.37261129052589875</v>
      </c>
      <c r="O1371" t="s">
        <v>19</v>
      </c>
      <c r="P1371" t="s">
        <v>204</v>
      </c>
    </row>
    <row r="1372" spans="1:16" x14ac:dyDescent="0.2">
      <c r="A1372">
        <v>1425</v>
      </c>
      <c r="B1372" t="s">
        <v>481</v>
      </c>
      <c r="C1372" t="s">
        <v>17</v>
      </c>
      <c r="D1372" s="1">
        <v>42369</v>
      </c>
      <c r="E1372" s="2">
        <v>3018227000</v>
      </c>
      <c r="F1372" s="2">
        <v>987357000</v>
      </c>
      <c r="G1372" s="2">
        <f>SUM(E1372-F1372)</f>
        <v>2030870000</v>
      </c>
      <c r="H1372" s="23">
        <f>1-(F1372/E1372)</f>
        <v>0.67286854169683064</v>
      </c>
      <c r="I1372" s="2">
        <v>785179000</v>
      </c>
      <c r="J1372" t="s">
        <v>12</v>
      </c>
      <c r="K1372" s="2">
        <v>137596000</v>
      </c>
      <c r="L1372" s="2">
        <f>SUM(I1372:K1372)</f>
        <v>922775000</v>
      </c>
      <c r="M1372" s="2">
        <f>G1372-L1372</f>
        <v>1108095000</v>
      </c>
      <c r="N1372" s="22">
        <f>M1372/E1372</f>
        <v>0.3671344136806145</v>
      </c>
      <c r="O1372" t="s">
        <v>19</v>
      </c>
      <c r="P1372" t="s">
        <v>204</v>
      </c>
    </row>
    <row r="1373" spans="1:16" x14ac:dyDescent="0.2">
      <c r="A1373">
        <v>1426</v>
      </c>
      <c r="B1373" t="s">
        <v>482</v>
      </c>
      <c r="C1373" t="s">
        <v>11</v>
      </c>
      <c r="D1373" s="1">
        <v>41274</v>
      </c>
      <c r="E1373" s="2">
        <v>16537000000</v>
      </c>
      <c r="F1373" s="2">
        <v>9373000000</v>
      </c>
      <c r="G1373" s="2">
        <f>SUM(E1373-F1373)</f>
        <v>7164000000</v>
      </c>
      <c r="H1373" s="23">
        <f>1-(F1373/E1373)</f>
        <v>0.43321037673096696</v>
      </c>
      <c r="I1373" s="2">
        <v>914000000</v>
      </c>
      <c r="J1373" t="s">
        <v>12</v>
      </c>
      <c r="K1373" s="2">
        <v>1787000000</v>
      </c>
      <c r="L1373" s="2">
        <f>SUM(I1373:K1373)</f>
        <v>2701000000</v>
      </c>
      <c r="M1373" s="2">
        <f>G1373-L1373</f>
        <v>4463000000</v>
      </c>
      <c r="N1373" s="22">
        <f>M1373/E1373</f>
        <v>0.26987966378424139</v>
      </c>
      <c r="O1373" t="s">
        <v>42</v>
      </c>
      <c r="P1373" t="s">
        <v>45</v>
      </c>
    </row>
    <row r="1374" spans="1:16" x14ac:dyDescent="0.2">
      <c r="A1374">
        <v>1427</v>
      </c>
      <c r="B1374" t="s">
        <v>482</v>
      </c>
      <c r="C1374" t="s">
        <v>15</v>
      </c>
      <c r="D1374" s="1">
        <v>41639</v>
      </c>
      <c r="E1374" s="2">
        <v>17087000000</v>
      </c>
      <c r="F1374" s="2">
        <v>9817000000</v>
      </c>
      <c r="G1374" s="2">
        <f>SUM(E1374-F1374)</f>
        <v>7270000000</v>
      </c>
      <c r="H1374" s="23">
        <f>1-(F1374/E1374)</f>
        <v>0.42546965529349801</v>
      </c>
      <c r="I1374" s="2">
        <v>934000000</v>
      </c>
      <c r="J1374" t="s">
        <v>12</v>
      </c>
      <c r="K1374" s="2">
        <v>1901000000</v>
      </c>
      <c r="L1374" s="2">
        <f>SUM(I1374:K1374)</f>
        <v>2835000000</v>
      </c>
      <c r="M1374" s="2">
        <f>G1374-L1374</f>
        <v>4435000000</v>
      </c>
      <c r="N1374" s="22">
        <f>M1374/E1374</f>
        <v>0.25955404693626732</v>
      </c>
      <c r="O1374" t="s">
        <v>42</v>
      </c>
      <c r="P1374" t="s">
        <v>45</v>
      </c>
    </row>
    <row r="1375" spans="1:16" x14ac:dyDescent="0.2">
      <c r="A1375">
        <v>1428</v>
      </c>
      <c r="B1375" t="s">
        <v>482</v>
      </c>
      <c r="C1375" t="s">
        <v>16</v>
      </c>
      <c r="D1375" s="1">
        <v>42004</v>
      </c>
      <c r="E1375" s="2">
        <v>18467000000</v>
      </c>
      <c r="F1375" s="2">
        <v>11031000000</v>
      </c>
      <c r="G1375" s="2">
        <f>SUM(E1375-F1375)</f>
        <v>7436000000</v>
      </c>
      <c r="H1375" s="23">
        <f>1-(F1375/E1375)</f>
        <v>0.40266421183733148</v>
      </c>
      <c r="I1375" s="2">
        <v>981000000</v>
      </c>
      <c r="J1375" t="s">
        <v>12</v>
      </c>
      <c r="K1375" s="2">
        <v>1945000000</v>
      </c>
      <c r="L1375" s="2">
        <f>SUM(I1375:K1375)</f>
        <v>2926000000</v>
      </c>
      <c r="M1375" s="2">
        <f>G1375-L1375</f>
        <v>4510000000</v>
      </c>
      <c r="N1375" s="22">
        <f>M1375/E1375</f>
        <v>0.24421941842205014</v>
      </c>
      <c r="O1375" t="s">
        <v>42</v>
      </c>
      <c r="P1375" t="s">
        <v>45</v>
      </c>
    </row>
    <row r="1376" spans="1:16" x14ac:dyDescent="0.2">
      <c r="A1376">
        <v>1429</v>
      </c>
      <c r="B1376" t="s">
        <v>482</v>
      </c>
      <c r="C1376" t="s">
        <v>17</v>
      </c>
      <c r="D1376" s="1">
        <v>42369</v>
      </c>
      <c r="E1376" s="2">
        <v>17489000000</v>
      </c>
      <c r="F1376" s="2">
        <v>9811000000</v>
      </c>
      <c r="G1376" s="2">
        <f>SUM(E1376-F1376)</f>
        <v>7678000000</v>
      </c>
      <c r="H1376" s="23">
        <f>1-(F1376/E1376)</f>
        <v>0.43901881182457547</v>
      </c>
      <c r="I1376" s="2">
        <v>997000000</v>
      </c>
      <c r="J1376" t="s">
        <v>12</v>
      </c>
      <c r="K1376" s="2">
        <v>2034000000</v>
      </c>
      <c r="L1376" s="2">
        <f>SUM(I1376:K1376)</f>
        <v>3031000000</v>
      </c>
      <c r="M1376" s="2">
        <f>G1376-L1376</f>
        <v>4647000000</v>
      </c>
      <c r="N1376" s="22">
        <f>M1376/E1376</f>
        <v>0.26570987477843216</v>
      </c>
      <c r="O1376" t="s">
        <v>42</v>
      </c>
      <c r="P1376" t="s">
        <v>45</v>
      </c>
    </row>
    <row r="1377" spans="1:16" x14ac:dyDescent="0.2">
      <c r="A1377">
        <v>1430</v>
      </c>
      <c r="B1377" t="s">
        <v>483</v>
      </c>
      <c r="C1377" t="s">
        <v>11</v>
      </c>
      <c r="D1377" s="1">
        <v>41274</v>
      </c>
      <c r="E1377" s="2">
        <v>4256157000</v>
      </c>
      <c r="F1377" s="2">
        <v>800380000</v>
      </c>
      <c r="G1377" s="2">
        <f>SUM(E1377-F1377)</f>
        <v>3455777000</v>
      </c>
      <c r="H1377" s="23">
        <f>1-(F1377/E1377)</f>
        <v>0.81194772655238046</v>
      </c>
      <c r="I1377" s="2">
        <v>376687000</v>
      </c>
      <c r="J1377" t="s">
        <v>12</v>
      </c>
      <c r="K1377" s="2">
        <v>1068382000</v>
      </c>
      <c r="L1377" s="2">
        <f>SUM(I1377:K1377)</f>
        <v>1445069000</v>
      </c>
      <c r="M1377" s="2">
        <f>G1377-L1377</f>
        <v>2010708000</v>
      </c>
      <c r="N1377" s="22">
        <f>M1377/E1377</f>
        <v>0.47242336220209924</v>
      </c>
      <c r="O1377" t="s">
        <v>52</v>
      </c>
      <c r="P1377" t="s">
        <v>53</v>
      </c>
    </row>
    <row r="1378" spans="1:16" x14ac:dyDescent="0.2">
      <c r="A1378">
        <v>1431</v>
      </c>
      <c r="B1378" t="s">
        <v>483</v>
      </c>
      <c r="C1378" t="s">
        <v>15</v>
      </c>
      <c r="D1378" s="1">
        <v>41639</v>
      </c>
      <c r="E1378" s="2">
        <v>4543849000</v>
      </c>
      <c r="F1378" s="2">
        <v>837946000</v>
      </c>
      <c r="G1378" s="2">
        <f>SUM(E1378-F1378)</f>
        <v>3705903000</v>
      </c>
      <c r="H1378" s="23">
        <f>1-(F1378/E1378)</f>
        <v>0.81558674154884991</v>
      </c>
      <c r="I1378" s="2">
        <v>402369000</v>
      </c>
      <c r="J1378" t="s">
        <v>12</v>
      </c>
      <c r="K1378" s="2">
        <v>1107700000</v>
      </c>
      <c r="L1378" s="2">
        <f>SUM(I1378:K1378)</f>
        <v>1510069000</v>
      </c>
      <c r="M1378" s="2">
        <f>G1378-L1378</f>
        <v>2195834000</v>
      </c>
      <c r="N1378" s="22">
        <f>M1378/E1378</f>
        <v>0.48325417503970752</v>
      </c>
      <c r="O1378" t="s">
        <v>52</v>
      </c>
      <c r="P1378" t="s">
        <v>53</v>
      </c>
    </row>
    <row r="1379" spans="1:16" x14ac:dyDescent="0.2">
      <c r="A1379">
        <v>1432</v>
      </c>
      <c r="B1379" t="s">
        <v>483</v>
      </c>
      <c r="C1379" t="s">
        <v>16</v>
      </c>
      <c r="D1379" s="1">
        <v>42004</v>
      </c>
      <c r="E1379" s="2">
        <v>4870818000</v>
      </c>
      <c r="F1379" s="2">
        <v>882803000</v>
      </c>
      <c r="G1379" s="2">
        <f>SUM(E1379-F1379)</f>
        <v>3988015000</v>
      </c>
      <c r="H1379" s="23">
        <f>1-(F1379/E1379)</f>
        <v>0.8187567262829365</v>
      </c>
      <c r="I1379" s="2">
        <v>446845000</v>
      </c>
      <c r="J1379" t="s">
        <v>12</v>
      </c>
      <c r="K1379" s="2">
        <v>1143827000</v>
      </c>
      <c r="L1379" s="2">
        <f>SUM(I1379:K1379)</f>
        <v>1590672000</v>
      </c>
      <c r="M1379" s="2">
        <f>G1379-L1379</f>
        <v>2397343000</v>
      </c>
      <c r="N1379" s="22">
        <f>M1379/E1379</f>
        <v>0.49218488557774076</v>
      </c>
      <c r="O1379" t="s">
        <v>52</v>
      </c>
      <c r="P1379" t="s">
        <v>53</v>
      </c>
    </row>
    <row r="1380" spans="1:16" x14ac:dyDescent="0.2">
      <c r="A1380">
        <v>1433</v>
      </c>
      <c r="B1380" t="s">
        <v>483</v>
      </c>
      <c r="C1380" t="s">
        <v>17</v>
      </c>
      <c r="D1380" s="1">
        <v>42369</v>
      </c>
      <c r="E1380" s="2">
        <v>5266103000</v>
      </c>
      <c r="F1380" s="2">
        <v>960192000</v>
      </c>
      <c r="G1380" s="2">
        <f>SUM(E1380-F1380)</f>
        <v>4305911000</v>
      </c>
      <c r="H1380" s="23">
        <f>1-(F1380/E1380)</f>
        <v>0.81766554888880827</v>
      </c>
      <c r="I1380" s="2">
        <v>452835000</v>
      </c>
      <c r="J1380" t="s">
        <v>12</v>
      </c>
      <c r="K1380" s="2">
        <v>1177568000</v>
      </c>
      <c r="L1380" s="2">
        <f>SUM(I1380:K1380)</f>
        <v>1630403000</v>
      </c>
      <c r="M1380" s="2">
        <f>G1380-L1380</f>
        <v>2675508000</v>
      </c>
      <c r="N1380" s="22">
        <f>M1380/E1380</f>
        <v>0.50806222362152809</v>
      </c>
      <c r="O1380" t="s">
        <v>52</v>
      </c>
      <c r="P1380" t="s">
        <v>53</v>
      </c>
    </row>
    <row r="1381" spans="1:16" x14ac:dyDescent="0.2">
      <c r="A1381">
        <v>1438</v>
      </c>
      <c r="B1381" t="s">
        <v>484</v>
      </c>
      <c r="C1381" t="s">
        <v>11</v>
      </c>
      <c r="D1381" s="1">
        <v>41307</v>
      </c>
      <c r="E1381" s="2">
        <v>24380510000</v>
      </c>
      <c r="F1381" s="2">
        <v>17889249000</v>
      </c>
      <c r="G1381" s="2">
        <f>SUM(E1381-F1381)</f>
        <v>6491261000</v>
      </c>
      <c r="H1381" s="23">
        <f>1-(F1381/E1381)</f>
        <v>0.26624795789751732</v>
      </c>
      <c r="I1381" s="2">
        <v>4884284000</v>
      </c>
      <c r="J1381" t="s">
        <v>12</v>
      </c>
      <c r="K1381" s="2">
        <v>78900000</v>
      </c>
      <c r="L1381" s="2">
        <f>SUM(I1381:K1381)</f>
        <v>4963184000</v>
      </c>
      <c r="M1381" s="2">
        <f>G1381-L1381</f>
        <v>1528077000</v>
      </c>
      <c r="N1381" s="22">
        <f>M1381/E1381</f>
        <v>6.2676170432858044E-2</v>
      </c>
      <c r="O1381" t="s">
        <v>19</v>
      </c>
      <c r="P1381" t="s">
        <v>79</v>
      </c>
    </row>
    <row r="1382" spans="1:16" x14ac:dyDescent="0.2">
      <c r="A1382">
        <v>1439</v>
      </c>
      <c r="B1382" t="s">
        <v>484</v>
      </c>
      <c r="C1382" t="s">
        <v>15</v>
      </c>
      <c r="D1382" s="1">
        <v>41671</v>
      </c>
      <c r="E1382" s="2">
        <v>23114000000</v>
      </c>
      <c r="F1382" s="2">
        <v>17082000000</v>
      </c>
      <c r="G1382" s="2">
        <f>SUM(E1382-F1382)</f>
        <v>6032000000</v>
      </c>
      <c r="H1382" s="23">
        <f>1-(F1382/E1382)</f>
        <v>0.26096737907761525</v>
      </c>
      <c r="I1382" s="2">
        <v>4735000000</v>
      </c>
      <c r="J1382" t="s">
        <v>12</v>
      </c>
      <c r="K1382" s="2">
        <v>55000000</v>
      </c>
      <c r="L1382" s="2">
        <f>SUM(I1382:K1382)</f>
        <v>4790000000</v>
      </c>
      <c r="M1382" s="2">
        <f>G1382-L1382</f>
        <v>1242000000</v>
      </c>
      <c r="N1382" s="22">
        <f>M1382/E1382</f>
        <v>5.3733667906896251E-2</v>
      </c>
      <c r="O1382" t="s">
        <v>19</v>
      </c>
      <c r="P1382" t="s">
        <v>79</v>
      </c>
    </row>
    <row r="1383" spans="1:16" x14ac:dyDescent="0.2">
      <c r="A1383">
        <v>1440</v>
      </c>
      <c r="B1383" t="s">
        <v>484</v>
      </c>
      <c r="C1383" t="s">
        <v>16</v>
      </c>
      <c r="D1383" s="1">
        <v>42035</v>
      </c>
      <c r="E1383" s="2">
        <v>22492000000</v>
      </c>
      <c r="F1383" s="2">
        <v>16691000000</v>
      </c>
      <c r="G1383" s="2">
        <f>SUM(E1383-F1383)</f>
        <v>5801000000</v>
      </c>
      <c r="H1383" s="23">
        <f>1-(F1383/E1383)</f>
        <v>0.25791392495109378</v>
      </c>
      <c r="I1383" s="2">
        <v>4816000000</v>
      </c>
      <c r="J1383" t="s">
        <v>12</v>
      </c>
      <c r="K1383" s="2">
        <v>62000000</v>
      </c>
      <c r="L1383" s="2">
        <f>SUM(I1383:K1383)</f>
        <v>4878000000</v>
      </c>
      <c r="M1383" s="2">
        <f>G1383-L1383</f>
        <v>923000000</v>
      </c>
      <c r="N1383" s="22">
        <f>M1383/E1383</f>
        <v>4.1036813089098345E-2</v>
      </c>
      <c r="O1383" t="s">
        <v>19</v>
      </c>
      <c r="P1383" t="s">
        <v>79</v>
      </c>
    </row>
    <row r="1384" spans="1:16" x14ac:dyDescent="0.2">
      <c r="A1384">
        <v>1441</v>
      </c>
      <c r="B1384" t="s">
        <v>484</v>
      </c>
      <c r="C1384" t="s">
        <v>17</v>
      </c>
      <c r="D1384" s="1">
        <v>42399</v>
      </c>
      <c r="E1384" s="2">
        <v>21059000000</v>
      </c>
      <c r="F1384" s="2">
        <v>15545000000</v>
      </c>
      <c r="G1384" s="2">
        <f>SUM(E1384-F1384)</f>
        <v>5514000000</v>
      </c>
      <c r="H1384" s="23">
        <f>1-(F1384/E1384)</f>
        <v>0.26183579467211171</v>
      </c>
      <c r="I1384" s="2">
        <v>4600000000</v>
      </c>
      <c r="J1384" t="s">
        <v>12</v>
      </c>
      <c r="K1384" s="2">
        <v>67000000</v>
      </c>
      <c r="L1384" s="2">
        <f>SUM(I1384:K1384)</f>
        <v>4667000000</v>
      </c>
      <c r="M1384" s="2">
        <f>G1384-L1384</f>
        <v>847000000</v>
      </c>
      <c r="N1384" s="22">
        <f>M1384/E1384</f>
        <v>4.0220333349161877E-2</v>
      </c>
      <c r="O1384" t="s">
        <v>19</v>
      </c>
      <c r="P1384" t="s">
        <v>79</v>
      </c>
    </row>
    <row r="1385" spans="1:16" x14ac:dyDescent="0.2">
      <c r="A1385">
        <v>1442</v>
      </c>
      <c r="B1385" t="s">
        <v>485</v>
      </c>
      <c r="C1385" t="s">
        <v>11</v>
      </c>
      <c r="D1385" s="1">
        <v>41274</v>
      </c>
      <c r="E1385" s="2">
        <v>1913149000</v>
      </c>
      <c r="F1385" s="2">
        <v>1055844000</v>
      </c>
      <c r="G1385" s="2">
        <f>SUM(E1385-F1385)</f>
        <v>857305000</v>
      </c>
      <c r="H1385" s="23">
        <f>1-(F1385/E1385)</f>
        <v>0.44811198709562083</v>
      </c>
      <c r="I1385" s="2">
        <v>356817000</v>
      </c>
      <c r="J1385" t="s">
        <v>12</v>
      </c>
      <c r="K1385" s="2">
        <v>31652000</v>
      </c>
      <c r="L1385" s="2">
        <f>SUM(I1385:K1385)</f>
        <v>388469000</v>
      </c>
      <c r="M1385" s="2">
        <f>G1385-L1385</f>
        <v>468836000</v>
      </c>
      <c r="N1385" s="22">
        <f>M1385/E1385</f>
        <v>0.24505984635802019</v>
      </c>
      <c r="O1385" t="s">
        <v>13</v>
      </c>
      <c r="P1385" t="s">
        <v>164</v>
      </c>
    </row>
    <row r="1386" spans="1:16" x14ac:dyDescent="0.2">
      <c r="A1386">
        <v>1443</v>
      </c>
      <c r="B1386" t="s">
        <v>485</v>
      </c>
      <c r="C1386" t="s">
        <v>15</v>
      </c>
      <c r="D1386" s="1">
        <v>41639</v>
      </c>
      <c r="E1386" s="2">
        <v>2142807000</v>
      </c>
      <c r="F1386" s="2">
        <v>1178173000</v>
      </c>
      <c r="G1386" s="2">
        <f>SUM(E1386-F1386)</f>
        <v>964634000</v>
      </c>
      <c r="H1386" s="23">
        <f>1-(F1386/E1386)</f>
        <v>0.45017306738311014</v>
      </c>
      <c r="I1386" s="2">
        <v>390610000</v>
      </c>
      <c r="J1386" t="s">
        <v>12</v>
      </c>
      <c r="K1386" s="2">
        <v>38405000</v>
      </c>
      <c r="L1386" s="2">
        <f>SUM(I1386:K1386)</f>
        <v>429015000</v>
      </c>
      <c r="M1386" s="2">
        <f>G1386-L1386</f>
        <v>535619000</v>
      </c>
      <c r="N1386" s="22">
        <f>M1386/E1386</f>
        <v>0.24996138242968219</v>
      </c>
      <c r="O1386" t="s">
        <v>13</v>
      </c>
      <c r="P1386" t="s">
        <v>164</v>
      </c>
    </row>
    <row r="1387" spans="1:16" x14ac:dyDescent="0.2">
      <c r="A1387">
        <v>1444</v>
      </c>
      <c r="B1387" t="s">
        <v>485</v>
      </c>
      <c r="C1387" t="s">
        <v>16</v>
      </c>
      <c r="D1387" s="1">
        <v>42004</v>
      </c>
      <c r="E1387" s="2">
        <v>2555601000</v>
      </c>
      <c r="F1387" s="2">
        <v>1461190000</v>
      </c>
      <c r="G1387" s="2">
        <f>SUM(E1387-F1387)</f>
        <v>1094411000</v>
      </c>
      <c r="H1387" s="23">
        <f>1-(F1387/E1387)</f>
        <v>0.42824016738137138</v>
      </c>
      <c r="I1387" s="2">
        <v>489937000</v>
      </c>
      <c r="J1387" t="s">
        <v>12</v>
      </c>
      <c r="K1387" s="2">
        <v>48138000</v>
      </c>
      <c r="L1387" s="2">
        <f>SUM(I1387:K1387)</f>
        <v>538075000</v>
      </c>
      <c r="M1387" s="2">
        <f>G1387-L1387</f>
        <v>556336000</v>
      </c>
      <c r="N1387" s="22">
        <f>M1387/E1387</f>
        <v>0.21769282450585986</v>
      </c>
      <c r="O1387" t="s">
        <v>13</v>
      </c>
      <c r="P1387" t="s">
        <v>164</v>
      </c>
    </row>
    <row r="1388" spans="1:16" x14ac:dyDescent="0.2">
      <c r="A1388">
        <v>1445</v>
      </c>
      <c r="B1388" t="s">
        <v>485</v>
      </c>
      <c r="C1388" t="s">
        <v>17</v>
      </c>
      <c r="D1388" s="1">
        <v>42369</v>
      </c>
      <c r="E1388" s="2">
        <v>2985908000</v>
      </c>
      <c r="F1388" s="2">
        <v>1719723000</v>
      </c>
      <c r="G1388" s="2">
        <f>SUM(E1388-F1388)</f>
        <v>1266185000</v>
      </c>
      <c r="H1388" s="23">
        <f>1-(F1388/E1388)</f>
        <v>0.42405358771938051</v>
      </c>
      <c r="I1388" s="2">
        <v>712803000</v>
      </c>
      <c r="J1388" t="s">
        <v>12</v>
      </c>
      <c r="K1388" s="2">
        <v>65770000</v>
      </c>
      <c r="L1388" s="2">
        <f>SUM(I1388:K1388)</f>
        <v>778573000</v>
      </c>
      <c r="M1388" s="2">
        <f>G1388-L1388</f>
        <v>487612000</v>
      </c>
      <c r="N1388" s="22">
        <f>M1388/E1388</f>
        <v>0.16330442866960401</v>
      </c>
      <c r="O1388" t="s">
        <v>13</v>
      </c>
      <c r="P1388" t="s">
        <v>164</v>
      </c>
    </row>
    <row r="1389" spans="1:16" x14ac:dyDescent="0.2">
      <c r="A1389">
        <v>1446</v>
      </c>
      <c r="B1389" t="s">
        <v>486</v>
      </c>
      <c r="C1389" t="s">
        <v>11</v>
      </c>
      <c r="D1389" s="1">
        <v>41274</v>
      </c>
      <c r="E1389" s="2">
        <v>9647000000</v>
      </c>
      <c r="F1389" s="2">
        <v>6646000000</v>
      </c>
      <c r="G1389" s="2">
        <f>SUM(E1389-F1389)</f>
        <v>3001000000</v>
      </c>
      <c r="H1389" s="23">
        <f>1-(F1389/E1389)</f>
        <v>0.3110811651290557</v>
      </c>
      <c r="I1389" s="2">
        <v>359000000</v>
      </c>
      <c r="J1389" t="s">
        <v>12</v>
      </c>
      <c r="K1389" s="2">
        <v>1090000000</v>
      </c>
      <c r="L1389" s="2">
        <f>SUM(I1389:K1389)</f>
        <v>1449000000</v>
      </c>
      <c r="M1389" s="2">
        <f>G1389-L1389</f>
        <v>1552000000</v>
      </c>
      <c r="N1389" s="22">
        <f>M1389/E1389</f>
        <v>0.1608790297501814</v>
      </c>
      <c r="O1389" t="s">
        <v>42</v>
      </c>
      <c r="P1389" t="s">
        <v>43</v>
      </c>
    </row>
    <row r="1390" spans="1:16" x14ac:dyDescent="0.2">
      <c r="A1390">
        <v>1447</v>
      </c>
      <c r="B1390" t="s">
        <v>486</v>
      </c>
      <c r="C1390" t="s">
        <v>15</v>
      </c>
      <c r="D1390" s="1">
        <v>41639</v>
      </c>
      <c r="E1390" s="2">
        <v>10557000000</v>
      </c>
      <c r="F1390" s="2">
        <v>7186000000</v>
      </c>
      <c r="G1390" s="2">
        <f>SUM(E1390-F1390)</f>
        <v>3371000000</v>
      </c>
      <c r="H1390" s="23">
        <f>1-(F1390/E1390)</f>
        <v>0.31931419910959558</v>
      </c>
      <c r="I1390" s="2">
        <v>574000000</v>
      </c>
      <c r="J1390" t="s">
        <v>12</v>
      </c>
      <c r="K1390" s="2">
        <v>1113000000</v>
      </c>
      <c r="L1390" s="2">
        <f>SUM(I1390:K1390)</f>
        <v>1687000000</v>
      </c>
      <c r="M1390" s="2">
        <f>G1390-L1390</f>
        <v>1684000000</v>
      </c>
      <c r="N1390" s="22">
        <f>M1390/E1390</f>
        <v>0.15951501373496257</v>
      </c>
      <c r="O1390" t="s">
        <v>42</v>
      </c>
      <c r="P1390" t="s">
        <v>43</v>
      </c>
    </row>
    <row r="1391" spans="1:16" x14ac:dyDescent="0.2">
      <c r="A1391">
        <v>1448</v>
      </c>
      <c r="B1391" t="s">
        <v>486</v>
      </c>
      <c r="C1391" t="s">
        <v>16</v>
      </c>
      <c r="D1391" s="1">
        <v>42004</v>
      </c>
      <c r="E1391" s="2">
        <v>11035000000</v>
      </c>
      <c r="F1391" s="2">
        <v>7689000000</v>
      </c>
      <c r="G1391" s="2">
        <f>SUM(E1391-F1391)</f>
        <v>3346000000</v>
      </c>
      <c r="H1391" s="23">
        <f>1-(F1391/E1391)</f>
        <v>0.30321703670140465</v>
      </c>
      <c r="I1391" s="2">
        <v>414000000</v>
      </c>
      <c r="J1391" t="s">
        <v>12</v>
      </c>
      <c r="K1391" s="2">
        <v>1156000000</v>
      </c>
      <c r="L1391" s="2">
        <f>SUM(I1391:K1391)</f>
        <v>1570000000</v>
      </c>
      <c r="M1391" s="2">
        <f>G1391-L1391</f>
        <v>1776000000</v>
      </c>
      <c r="N1391" s="22">
        <f>M1391/E1391</f>
        <v>0.16094245582238331</v>
      </c>
      <c r="O1391" t="s">
        <v>42</v>
      </c>
      <c r="P1391" t="s">
        <v>43</v>
      </c>
    </row>
    <row r="1392" spans="1:16" x14ac:dyDescent="0.2">
      <c r="A1392">
        <v>1449</v>
      </c>
      <c r="B1392" t="s">
        <v>486</v>
      </c>
      <c r="C1392" t="s">
        <v>17</v>
      </c>
      <c r="D1392" s="1">
        <v>42369</v>
      </c>
      <c r="E1392" s="2">
        <v>10231000000</v>
      </c>
      <c r="F1392" s="2">
        <v>6648000000</v>
      </c>
      <c r="G1392" s="2">
        <f>SUM(E1392-F1392)</f>
        <v>3583000000</v>
      </c>
      <c r="H1392" s="23">
        <f>1-(F1392/E1392)</f>
        <v>0.35021014563581276</v>
      </c>
      <c r="I1392" s="2">
        <v>397000000</v>
      </c>
      <c r="J1392" t="s">
        <v>12</v>
      </c>
      <c r="K1392" s="2">
        <v>1250000000</v>
      </c>
      <c r="L1392" s="2">
        <f>SUM(I1392:K1392)</f>
        <v>1647000000</v>
      </c>
      <c r="M1392" s="2">
        <f>G1392-L1392</f>
        <v>1936000000</v>
      </c>
      <c r="N1392" s="22">
        <f>M1392/E1392</f>
        <v>0.18922881438764538</v>
      </c>
      <c r="O1392" t="s">
        <v>42</v>
      </c>
      <c r="P1392" t="s">
        <v>43</v>
      </c>
    </row>
    <row r="1393" spans="1:16" x14ac:dyDescent="0.2">
      <c r="A1393">
        <v>1450</v>
      </c>
      <c r="B1393" t="s">
        <v>487</v>
      </c>
      <c r="C1393" t="s">
        <v>11</v>
      </c>
      <c r="D1393" s="1">
        <v>41274</v>
      </c>
      <c r="E1393" s="2">
        <v>11240000000</v>
      </c>
      <c r="F1393" s="2">
        <v>429000000</v>
      </c>
      <c r="G1393" s="2">
        <f>SUM(E1393-F1393)</f>
        <v>10811000000</v>
      </c>
      <c r="H1393" s="23">
        <f>1-(F1393/E1393)</f>
        <v>0.96183274021352316</v>
      </c>
      <c r="I1393" s="2">
        <v>6073000000</v>
      </c>
      <c r="J1393" t="s">
        <v>12</v>
      </c>
      <c r="K1393" s="2">
        <v>1441000000</v>
      </c>
      <c r="L1393" s="2">
        <f>SUM(I1393:K1393)</f>
        <v>7514000000</v>
      </c>
      <c r="M1393" s="2">
        <f>G1393-L1393</f>
        <v>3297000000</v>
      </c>
      <c r="N1393" s="22">
        <f>M1393/E1393</f>
        <v>0.29332740213523134</v>
      </c>
      <c r="O1393" t="s">
        <v>47</v>
      </c>
      <c r="P1393" t="s">
        <v>105</v>
      </c>
    </row>
    <row r="1394" spans="1:16" x14ac:dyDescent="0.2">
      <c r="A1394">
        <v>1451</v>
      </c>
      <c r="B1394" t="s">
        <v>487</v>
      </c>
      <c r="C1394" t="s">
        <v>15</v>
      </c>
      <c r="D1394" s="1">
        <v>41639</v>
      </c>
      <c r="E1394" s="2">
        <v>8602000000</v>
      </c>
      <c r="F1394" s="2">
        <v>291000000</v>
      </c>
      <c r="G1394" s="2">
        <f>SUM(E1394-F1394)</f>
        <v>8311000000</v>
      </c>
      <c r="H1394" s="23">
        <f>1-(F1394/E1394)</f>
        <v>0.9661706579865148</v>
      </c>
      <c r="I1394" s="2">
        <v>5808000000</v>
      </c>
      <c r="J1394" t="s">
        <v>12</v>
      </c>
      <c r="K1394" s="2">
        <v>576000000</v>
      </c>
      <c r="L1394" s="2">
        <f>SUM(I1394:K1394)</f>
        <v>6384000000</v>
      </c>
      <c r="M1394" s="2">
        <f>G1394-L1394</f>
        <v>1927000000</v>
      </c>
      <c r="N1394" s="22">
        <f>M1394/E1394</f>
        <v>0.22401767030923042</v>
      </c>
      <c r="O1394" t="s">
        <v>47</v>
      </c>
      <c r="P1394" t="s">
        <v>105</v>
      </c>
    </row>
    <row r="1395" spans="1:16" x14ac:dyDescent="0.2">
      <c r="A1395">
        <v>1452</v>
      </c>
      <c r="B1395" t="s">
        <v>487</v>
      </c>
      <c r="C1395" t="s">
        <v>16</v>
      </c>
      <c r="D1395" s="1">
        <v>42004</v>
      </c>
      <c r="E1395" s="2">
        <v>8707000000</v>
      </c>
      <c r="F1395" s="2">
        <v>235000000</v>
      </c>
      <c r="G1395" s="2">
        <f>SUM(E1395-F1395)</f>
        <v>8472000000</v>
      </c>
      <c r="H1395" s="23">
        <f>1-(F1395/E1395)</f>
        <v>0.9730102216607327</v>
      </c>
      <c r="I1395" s="2">
        <v>5518000000</v>
      </c>
      <c r="J1395" t="s">
        <v>12</v>
      </c>
      <c r="K1395" s="2">
        <v>367000000</v>
      </c>
      <c r="L1395" s="2">
        <f>SUM(I1395:K1395)</f>
        <v>5885000000</v>
      </c>
      <c r="M1395" s="2">
        <f>G1395-L1395</f>
        <v>2587000000</v>
      </c>
      <c r="N1395" s="22">
        <f>M1395/E1395</f>
        <v>0.29711726197312505</v>
      </c>
      <c r="O1395" t="s">
        <v>47</v>
      </c>
      <c r="P1395" t="s">
        <v>105</v>
      </c>
    </row>
    <row r="1396" spans="1:16" x14ac:dyDescent="0.2">
      <c r="A1396">
        <v>1453</v>
      </c>
      <c r="B1396" t="s">
        <v>487</v>
      </c>
      <c r="C1396" t="s">
        <v>17</v>
      </c>
      <c r="D1396" s="1">
        <v>42369</v>
      </c>
      <c r="E1396" s="2">
        <v>8533000000</v>
      </c>
      <c r="F1396" s="2">
        <v>219000000</v>
      </c>
      <c r="G1396" s="2">
        <f>SUM(E1396-F1396)</f>
        <v>8314000000</v>
      </c>
      <c r="H1396" s="23">
        <f>1-(F1396/E1396)</f>
        <v>0.97433493495839685</v>
      </c>
      <c r="I1396" s="2">
        <v>5120000000</v>
      </c>
      <c r="J1396" t="s">
        <v>12</v>
      </c>
      <c r="K1396" s="2">
        <v>205000000</v>
      </c>
      <c r="L1396" s="2">
        <f>SUM(I1396:K1396)</f>
        <v>5325000000</v>
      </c>
      <c r="M1396" s="2">
        <f>G1396-L1396</f>
        <v>2989000000</v>
      </c>
      <c r="N1396" s="22">
        <f>M1396/E1396</f>
        <v>0.35028712059064809</v>
      </c>
      <c r="O1396" t="s">
        <v>47</v>
      </c>
      <c r="P1396" t="s">
        <v>105</v>
      </c>
    </row>
    <row r="1397" spans="1:16" x14ac:dyDescent="0.2">
      <c r="A1397">
        <v>1458</v>
      </c>
      <c r="B1397" t="s">
        <v>488</v>
      </c>
      <c r="C1397" t="s">
        <v>11</v>
      </c>
      <c r="D1397" s="1">
        <v>41453</v>
      </c>
      <c r="E1397" s="2">
        <v>14351000000</v>
      </c>
      <c r="F1397" s="2">
        <v>10411000000</v>
      </c>
      <c r="G1397" s="2">
        <f>SUM(E1397-F1397)</f>
        <v>3940000000</v>
      </c>
      <c r="H1397" s="23">
        <f>1-(F1397/E1397)</f>
        <v>0.2745453278517177</v>
      </c>
      <c r="I1397" s="2">
        <v>635000000</v>
      </c>
      <c r="J1397" s="2">
        <v>1133000000</v>
      </c>
      <c r="K1397" s="2">
        <v>79000000</v>
      </c>
      <c r="L1397" s="2">
        <f>SUM(I1397:K1397)</f>
        <v>1847000000</v>
      </c>
      <c r="M1397" s="2">
        <f>G1397-L1397</f>
        <v>2093000000</v>
      </c>
      <c r="N1397" s="22">
        <f>M1397/E1397</f>
        <v>0.14584349522681347</v>
      </c>
      <c r="O1397" t="s">
        <v>22</v>
      </c>
      <c r="P1397" t="s">
        <v>489</v>
      </c>
    </row>
    <row r="1398" spans="1:16" x14ac:dyDescent="0.2">
      <c r="A1398">
        <v>1459</v>
      </c>
      <c r="B1398" t="s">
        <v>488</v>
      </c>
      <c r="C1398" t="s">
        <v>15</v>
      </c>
      <c r="D1398" s="1">
        <v>41817</v>
      </c>
      <c r="E1398" s="2">
        <v>13724000000</v>
      </c>
      <c r="F1398" s="2">
        <v>9878000000</v>
      </c>
      <c r="G1398" s="2">
        <f>SUM(E1398-F1398)</f>
        <v>3846000000</v>
      </c>
      <c r="H1398" s="23">
        <f>1-(F1398/E1398)</f>
        <v>0.28023899737685809</v>
      </c>
      <c r="I1398" s="2">
        <v>722000000</v>
      </c>
      <c r="J1398" s="2">
        <v>1226000000</v>
      </c>
      <c r="K1398" s="2">
        <v>98000000</v>
      </c>
      <c r="L1398" s="2">
        <f>SUM(I1398:K1398)</f>
        <v>2046000000</v>
      </c>
      <c r="M1398" s="2">
        <f>G1398-L1398</f>
        <v>1800000000</v>
      </c>
      <c r="N1398" s="22">
        <f>M1398/E1398</f>
        <v>0.13115709705625181</v>
      </c>
      <c r="O1398" t="s">
        <v>22</v>
      </c>
      <c r="P1398" t="s">
        <v>489</v>
      </c>
    </row>
    <row r="1399" spans="1:16" x14ac:dyDescent="0.2">
      <c r="A1399">
        <v>1460</v>
      </c>
      <c r="B1399" t="s">
        <v>488</v>
      </c>
      <c r="C1399" t="s">
        <v>16</v>
      </c>
      <c r="D1399" s="1">
        <v>42188</v>
      </c>
      <c r="E1399" s="2">
        <v>13739000000</v>
      </c>
      <c r="F1399" s="2">
        <v>9930000000</v>
      </c>
      <c r="G1399" s="2">
        <f>SUM(E1399-F1399)</f>
        <v>3809000000</v>
      </c>
      <c r="H1399" s="23">
        <f>1-(F1399/E1399)</f>
        <v>0.27723997379721954</v>
      </c>
      <c r="I1399" s="2">
        <v>237000000</v>
      </c>
      <c r="J1399" s="2">
        <v>1353000000</v>
      </c>
      <c r="K1399" s="2">
        <v>129000000</v>
      </c>
      <c r="L1399" s="2">
        <f>SUM(I1399:K1399)</f>
        <v>1719000000</v>
      </c>
      <c r="M1399" s="2">
        <f>G1399-L1399</f>
        <v>2090000000</v>
      </c>
      <c r="N1399" s="22">
        <f>M1399/E1399</f>
        <v>0.1521216973578863</v>
      </c>
      <c r="O1399" t="s">
        <v>22</v>
      </c>
      <c r="P1399" t="s">
        <v>489</v>
      </c>
    </row>
    <row r="1400" spans="1:16" x14ac:dyDescent="0.2">
      <c r="A1400">
        <v>1461</v>
      </c>
      <c r="B1400" t="s">
        <v>488</v>
      </c>
      <c r="C1400" t="s">
        <v>17</v>
      </c>
      <c r="D1400" s="1">
        <v>42552</v>
      </c>
      <c r="E1400" s="2">
        <v>11160000000</v>
      </c>
      <c r="F1400" s="2">
        <v>8545000000</v>
      </c>
      <c r="G1400" s="2">
        <f>SUM(E1400-F1400)</f>
        <v>2615000000</v>
      </c>
      <c r="H1400" s="23">
        <f>1-(F1400/E1400)</f>
        <v>0.23431899641577059</v>
      </c>
      <c r="I1400" s="2">
        <v>635000000</v>
      </c>
      <c r="J1400" s="2">
        <v>1237000000</v>
      </c>
      <c r="K1400" s="2">
        <v>123000000</v>
      </c>
      <c r="L1400" s="2">
        <f>SUM(I1400:K1400)</f>
        <v>1995000000</v>
      </c>
      <c r="M1400" s="2">
        <f>G1400-L1400</f>
        <v>620000000</v>
      </c>
      <c r="N1400" s="22">
        <f>M1400/E1400</f>
        <v>5.5555555555555552E-2</v>
      </c>
      <c r="O1400" t="s">
        <v>22</v>
      </c>
      <c r="P1400" t="s">
        <v>489</v>
      </c>
    </row>
    <row r="1401" spans="1:16" x14ac:dyDescent="0.2">
      <c r="A1401">
        <v>1462</v>
      </c>
      <c r="B1401" t="s">
        <v>490</v>
      </c>
      <c r="C1401" t="s">
        <v>11</v>
      </c>
      <c r="D1401" s="1">
        <v>41333</v>
      </c>
      <c r="E1401" s="2">
        <v>2796100000</v>
      </c>
      <c r="F1401" s="2">
        <v>1687800000</v>
      </c>
      <c r="G1401" s="2">
        <f>SUM(E1401-F1401)</f>
        <v>1108300000</v>
      </c>
      <c r="H1401" s="23">
        <f>1-(F1401/E1401)</f>
        <v>0.39637352026036266</v>
      </c>
      <c r="I1401" s="2">
        <v>585400000</v>
      </c>
      <c r="J1401" t="s">
        <v>12</v>
      </c>
      <c r="K1401" t="s">
        <v>12</v>
      </c>
      <c r="L1401" s="2">
        <f>SUM(I1401:K1401)</f>
        <v>585400000</v>
      </c>
      <c r="M1401" s="2">
        <f>G1401-L1401</f>
        <v>522900000</v>
      </c>
      <c r="N1401" s="22">
        <f>M1401/E1401</f>
        <v>0.18701047888129896</v>
      </c>
      <c r="O1401" t="s">
        <v>36</v>
      </c>
      <c r="P1401" t="s">
        <v>491</v>
      </c>
    </row>
    <row r="1402" spans="1:16" x14ac:dyDescent="0.2">
      <c r="A1402">
        <v>1463</v>
      </c>
      <c r="B1402" t="s">
        <v>490</v>
      </c>
      <c r="C1402" t="s">
        <v>15</v>
      </c>
      <c r="D1402" s="1">
        <v>41698</v>
      </c>
      <c r="E1402" s="2">
        <v>4867700000</v>
      </c>
      <c r="F1402" s="2">
        <v>2876000000</v>
      </c>
      <c r="G1402" s="2">
        <f>SUM(E1402-F1402)</f>
        <v>1991700000</v>
      </c>
      <c r="H1402" s="23">
        <f>1-(F1402/E1402)</f>
        <v>0.40916654682909792</v>
      </c>
      <c r="I1402" s="2">
        <v>895100000</v>
      </c>
      <c r="J1402" t="s">
        <v>12</v>
      </c>
      <c r="K1402" t="s">
        <v>12</v>
      </c>
      <c r="L1402" s="2">
        <f>SUM(I1402:K1402)</f>
        <v>895100000</v>
      </c>
      <c r="M1402" s="2">
        <f>G1402-L1402</f>
        <v>1096600000</v>
      </c>
      <c r="N1402" s="22">
        <f>M1402/E1402</f>
        <v>0.22528093350042114</v>
      </c>
      <c r="O1402" t="s">
        <v>36</v>
      </c>
      <c r="P1402" t="s">
        <v>491</v>
      </c>
    </row>
    <row r="1403" spans="1:16" x14ac:dyDescent="0.2">
      <c r="A1403">
        <v>1464</v>
      </c>
      <c r="B1403" t="s">
        <v>490</v>
      </c>
      <c r="C1403" t="s">
        <v>16</v>
      </c>
      <c r="D1403" s="1">
        <v>42063</v>
      </c>
      <c r="E1403" s="2">
        <v>6028000000</v>
      </c>
      <c r="F1403" s="2">
        <v>3449400000</v>
      </c>
      <c r="G1403" s="2">
        <f>SUM(E1403-F1403)</f>
        <v>2578600000</v>
      </c>
      <c r="H1403" s="23">
        <f>1-(F1403/E1403)</f>
        <v>0.42777040477770401</v>
      </c>
      <c r="I1403" s="2">
        <v>1078400000</v>
      </c>
      <c r="J1403" t="s">
        <v>12</v>
      </c>
      <c r="K1403" t="s">
        <v>12</v>
      </c>
      <c r="L1403" s="2">
        <f>SUM(I1403:K1403)</f>
        <v>1078400000</v>
      </c>
      <c r="M1403" s="2">
        <f>G1403-L1403</f>
        <v>1500200000</v>
      </c>
      <c r="N1403" s="22">
        <f>M1403/E1403</f>
        <v>0.24887193098871932</v>
      </c>
      <c r="O1403" t="s">
        <v>36</v>
      </c>
      <c r="P1403" t="s">
        <v>491</v>
      </c>
    </row>
    <row r="1404" spans="1:16" x14ac:dyDescent="0.2">
      <c r="A1404">
        <v>1465</v>
      </c>
      <c r="B1404" t="s">
        <v>490</v>
      </c>
      <c r="C1404" t="s">
        <v>17</v>
      </c>
      <c r="D1404" s="1">
        <v>42429</v>
      </c>
      <c r="E1404" s="2">
        <v>6548400000</v>
      </c>
      <c r="F1404" s="2">
        <v>3606100000</v>
      </c>
      <c r="G1404" s="2">
        <f>SUM(E1404-F1404)</f>
        <v>2942300000</v>
      </c>
      <c r="H1404" s="23">
        <f>1-(F1404/E1404)</f>
        <v>0.4493158634170179</v>
      </c>
      <c r="I1404" s="2">
        <v>1177200000</v>
      </c>
      <c r="J1404" t="s">
        <v>12</v>
      </c>
      <c r="K1404" t="s">
        <v>12</v>
      </c>
      <c r="L1404" s="2">
        <f>SUM(I1404:K1404)</f>
        <v>1177200000</v>
      </c>
      <c r="M1404" s="2">
        <f>G1404-L1404</f>
        <v>1765100000</v>
      </c>
      <c r="N1404" s="22">
        <f>M1404/E1404</f>
        <v>0.26954675951377438</v>
      </c>
      <c r="O1404" t="s">
        <v>36</v>
      </c>
      <c r="P1404" t="s">
        <v>491</v>
      </c>
    </row>
    <row r="1405" spans="1:16" x14ac:dyDescent="0.2">
      <c r="A1405">
        <v>1466</v>
      </c>
      <c r="B1405" t="s">
        <v>492</v>
      </c>
      <c r="C1405" t="s">
        <v>11</v>
      </c>
      <c r="D1405" s="1">
        <v>41636</v>
      </c>
      <c r="E1405" s="2">
        <v>10889500000</v>
      </c>
      <c r="F1405" s="2">
        <v>6985800000</v>
      </c>
      <c r="G1405" s="2">
        <f>SUM(E1405-F1405)</f>
        <v>3903700000</v>
      </c>
      <c r="H1405" s="23">
        <f>1-(F1405/E1405)</f>
        <v>0.35848294228385147</v>
      </c>
      <c r="I1405" s="2">
        <v>2960300000</v>
      </c>
      <c r="J1405" t="s">
        <v>12</v>
      </c>
      <c r="K1405" t="s">
        <v>12</v>
      </c>
      <c r="L1405" s="2">
        <f>SUM(I1405:K1405)</f>
        <v>2960300000</v>
      </c>
      <c r="M1405" s="2">
        <f>G1405-L1405</f>
        <v>943400000</v>
      </c>
      <c r="N1405" s="22">
        <f>M1405/E1405</f>
        <v>8.6633913402819229E-2</v>
      </c>
      <c r="O1405" t="s">
        <v>19</v>
      </c>
      <c r="P1405" t="s">
        <v>480</v>
      </c>
    </row>
    <row r="1406" spans="1:16" x14ac:dyDescent="0.2">
      <c r="A1406">
        <v>1467</v>
      </c>
      <c r="B1406" t="s">
        <v>492</v>
      </c>
      <c r="C1406" t="s">
        <v>15</v>
      </c>
      <c r="D1406" s="1">
        <v>42007</v>
      </c>
      <c r="E1406" s="2">
        <v>11338600000</v>
      </c>
      <c r="F1406" s="2">
        <v>7235900000</v>
      </c>
      <c r="G1406" s="2">
        <f>SUM(E1406-F1406)</f>
        <v>4102700000</v>
      </c>
      <c r="H1406" s="23">
        <f>1-(F1406/E1406)</f>
        <v>0.36183479441906408</v>
      </c>
      <c r="I1406" s="2">
        <v>2814600000</v>
      </c>
      <c r="J1406" t="s">
        <v>12</v>
      </c>
      <c r="K1406" t="s">
        <v>12</v>
      </c>
      <c r="L1406" s="2">
        <f>SUM(I1406:K1406)</f>
        <v>2814600000</v>
      </c>
      <c r="M1406" s="2">
        <f>G1406-L1406</f>
        <v>1288100000</v>
      </c>
      <c r="N1406" s="22">
        <f>M1406/E1406</f>
        <v>0.113603090328612</v>
      </c>
      <c r="O1406" t="s">
        <v>19</v>
      </c>
      <c r="P1406" t="s">
        <v>480</v>
      </c>
    </row>
    <row r="1407" spans="1:16" x14ac:dyDescent="0.2">
      <c r="A1407">
        <v>1468</v>
      </c>
      <c r="B1407" t="s">
        <v>492</v>
      </c>
      <c r="C1407" t="s">
        <v>16</v>
      </c>
      <c r="D1407" s="1">
        <v>42371</v>
      </c>
      <c r="E1407" s="2">
        <v>11171800000</v>
      </c>
      <c r="F1407" s="2">
        <v>7099800000</v>
      </c>
      <c r="G1407" s="2">
        <f>SUM(E1407-F1407)</f>
        <v>4072000000</v>
      </c>
      <c r="H1407" s="23">
        <f>1-(F1407/E1407)</f>
        <v>0.36448916020694966</v>
      </c>
      <c r="I1407" s="2">
        <v>2681100000</v>
      </c>
      <c r="J1407" t="s">
        <v>12</v>
      </c>
      <c r="K1407" t="s">
        <v>12</v>
      </c>
      <c r="L1407" s="2">
        <f>SUM(I1407:K1407)</f>
        <v>2681100000</v>
      </c>
      <c r="M1407" s="2">
        <f>G1407-L1407</f>
        <v>1390900000</v>
      </c>
      <c r="N1407" s="22">
        <f>M1407/E1407</f>
        <v>0.12450097567088562</v>
      </c>
      <c r="O1407" t="s">
        <v>19</v>
      </c>
      <c r="P1407" t="s">
        <v>480</v>
      </c>
    </row>
    <row r="1408" spans="1:16" x14ac:dyDescent="0.2">
      <c r="A1408">
        <v>1469</v>
      </c>
      <c r="B1408" t="s">
        <v>492</v>
      </c>
      <c r="C1408" t="s">
        <v>17</v>
      </c>
      <c r="D1408" s="1">
        <v>42735</v>
      </c>
      <c r="E1408" s="2">
        <v>11406900000</v>
      </c>
      <c r="F1408" s="2">
        <v>7139700000</v>
      </c>
      <c r="G1408" s="2">
        <f>SUM(E1408-F1408)</f>
        <v>4267200000</v>
      </c>
      <c r="H1408" s="23">
        <f>1-(F1408/E1408)</f>
        <v>0.37408936696210193</v>
      </c>
      <c r="I1408" s="2">
        <v>2798900000</v>
      </c>
      <c r="J1408" t="s">
        <v>12</v>
      </c>
      <c r="K1408" t="s">
        <v>12</v>
      </c>
      <c r="L1408" s="2">
        <f>SUM(I1408:K1408)</f>
        <v>2798900000</v>
      </c>
      <c r="M1408" s="2">
        <f>G1408-L1408</f>
        <v>1468300000</v>
      </c>
      <c r="N1408" s="22">
        <f>M1408/E1408</f>
        <v>0.12872033593702056</v>
      </c>
      <c r="O1408" t="s">
        <v>19</v>
      </c>
      <c r="P1408" t="s">
        <v>480</v>
      </c>
    </row>
    <row r="1409" spans="1:16" x14ac:dyDescent="0.2">
      <c r="A1409">
        <v>1470</v>
      </c>
      <c r="B1409" t="s">
        <v>493</v>
      </c>
      <c r="C1409" t="s">
        <v>11</v>
      </c>
      <c r="D1409" s="1">
        <v>41544</v>
      </c>
      <c r="E1409" s="2">
        <v>1792000000</v>
      </c>
      <c r="F1409" s="2">
        <v>1025400000</v>
      </c>
      <c r="G1409" s="2">
        <f>SUM(E1409-F1409)</f>
        <v>766600000</v>
      </c>
      <c r="H1409" s="23">
        <f>1-(F1409/E1409)</f>
        <v>0.42779017857142854</v>
      </c>
      <c r="I1409" s="2">
        <v>159700000</v>
      </c>
      <c r="J1409" s="2">
        <v>226300000</v>
      </c>
      <c r="K1409" s="2">
        <v>29100000</v>
      </c>
      <c r="L1409" s="2">
        <f>SUM(I1409:K1409)</f>
        <v>415100000</v>
      </c>
      <c r="M1409" s="2">
        <f>G1409-L1409</f>
        <v>351500000</v>
      </c>
      <c r="N1409" s="22">
        <f>M1409/E1409</f>
        <v>0.19614955357142858</v>
      </c>
      <c r="O1409" t="s">
        <v>22</v>
      </c>
      <c r="P1409" t="s">
        <v>34</v>
      </c>
    </row>
    <row r="1410" spans="1:16" x14ac:dyDescent="0.2">
      <c r="A1410">
        <v>1471</v>
      </c>
      <c r="B1410" t="s">
        <v>493</v>
      </c>
      <c r="C1410" t="s">
        <v>15</v>
      </c>
      <c r="D1410" s="1">
        <v>41915</v>
      </c>
      <c r="E1410" s="2">
        <v>2291500000</v>
      </c>
      <c r="F1410" s="2">
        <v>1268800000</v>
      </c>
      <c r="G1410" s="2">
        <f>SUM(E1410-F1410)</f>
        <v>1022700000</v>
      </c>
      <c r="H1410" s="23">
        <f>1-(F1410/E1410)</f>
        <v>0.44630154920357845</v>
      </c>
      <c r="I1410" s="2">
        <v>179100000</v>
      </c>
      <c r="J1410" s="2">
        <v>252200000</v>
      </c>
      <c r="K1410" s="2">
        <v>25900000</v>
      </c>
      <c r="L1410" s="2">
        <f>SUM(I1410:K1410)</f>
        <v>457200000</v>
      </c>
      <c r="M1410" s="2">
        <f>G1410-L1410</f>
        <v>565500000</v>
      </c>
      <c r="N1410" s="22">
        <f>M1410/E1410</f>
        <v>0.24678158411520837</v>
      </c>
      <c r="O1410" t="s">
        <v>22</v>
      </c>
      <c r="P1410" t="s">
        <v>34</v>
      </c>
    </row>
    <row r="1411" spans="1:16" x14ac:dyDescent="0.2">
      <c r="A1411">
        <v>1472</v>
      </c>
      <c r="B1411" t="s">
        <v>493</v>
      </c>
      <c r="C1411" t="s">
        <v>16</v>
      </c>
      <c r="D1411" s="1">
        <v>42279</v>
      </c>
      <c r="E1411" s="2">
        <v>3258400000</v>
      </c>
      <c r="F1411" s="2">
        <v>1703900000</v>
      </c>
      <c r="G1411" s="2">
        <f>SUM(E1411-F1411)</f>
        <v>1554500000</v>
      </c>
      <c r="H1411" s="23">
        <f>1-(F1411/E1411)</f>
        <v>0.47707463785907189</v>
      </c>
      <c r="I1411" s="2">
        <v>191300000</v>
      </c>
      <c r="J1411" s="2">
        <v>303200000</v>
      </c>
      <c r="K1411" s="2">
        <v>33500000</v>
      </c>
      <c r="L1411" s="2">
        <f>SUM(I1411:K1411)</f>
        <v>528000000</v>
      </c>
      <c r="M1411" s="2">
        <f>G1411-L1411</f>
        <v>1026500000</v>
      </c>
      <c r="N1411" s="22">
        <f>M1411/E1411</f>
        <v>0.31503191750552417</v>
      </c>
      <c r="O1411" t="s">
        <v>22</v>
      </c>
      <c r="P1411" t="s">
        <v>34</v>
      </c>
    </row>
    <row r="1412" spans="1:16" x14ac:dyDescent="0.2">
      <c r="A1412">
        <v>1473</v>
      </c>
      <c r="B1412" t="s">
        <v>493</v>
      </c>
      <c r="C1412" t="s">
        <v>17</v>
      </c>
      <c r="D1412" s="1">
        <v>42643</v>
      </c>
      <c r="E1412" s="2">
        <v>3289000000</v>
      </c>
      <c r="F1412" s="2">
        <v>1623800000</v>
      </c>
      <c r="G1412" s="2">
        <f>SUM(E1412-F1412)</f>
        <v>1665200000</v>
      </c>
      <c r="H1412" s="23">
        <f>1-(F1412/E1412)</f>
        <v>0.50629370629370629</v>
      </c>
      <c r="I1412" s="2">
        <v>195900000</v>
      </c>
      <c r="J1412" s="2">
        <v>312400000</v>
      </c>
      <c r="K1412" s="2">
        <v>33400000</v>
      </c>
      <c r="L1412" s="2">
        <f>SUM(I1412:K1412)</f>
        <v>541700000</v>
      </c>
      <c r="M1412" s="2">
        <f>G1412-L1412</f>
        <v>1123500000</v>
      </c>
      <c r="N1412" s="22">
        <f>M1412/E1412</f>
        <v>0.34159318941927636</v>
      </c>
      <c r="O1412" t="s">
        <v>22</v>
      </c>
      <c r="P1412" t="s">
        <v>34</v>
      </c>
    </row>
    <row r="1413" spans="1:16" x14ac:dyDescent="0.2">
      <c r="A1413">
        <v>1474</v>
      </c>
      <c r="B1413" t="s">
        <v>494</v>
      </c>
      <c r="C1413" t="s">
        <v>11</v>
      </c>
      <c r="D1413" s="1">
        <v>41274</v>
      </c>
      <c r="E1413" s="2">
        <v>2730000000</v>
      </c>
      <c r="F1413" s="2">
        <v>245000000</v>
      </c>
      <c r="G1413" s="2">
        <f>SUM(E1413-F1413)</f>
        <v>2485000000</v>
      </c>
      <c r="H1413" s="23">
        <f>1-(F1413/E1413)</f>
        <v>0.91025641025641024</v>
      </c>
      <c r="I1413" s="2">
        <v>835000000</v>
      </c>
      <c r="J1413" t="s">
        <v>12</v>
      </c>
      <c r="K1413" s="2">
        <v>811000000</v>
      </c>
      <c r="L1413" s="2">
        <f>SUM(I1413:K1413)</f>
        <v>1646000000</v>
      </c>
      <c r="M1413" s="2">
        <f>G1413-L1413</f>
        <v>839000000</v>
      </c>
      <c r="N1413" s="22">
        <f>M1413/E1413</f>
        <v>0.30732600732600734</v>
      </c>
      <c r="O1413" t="s">
        <v>83</v>
      </c>
      <c r="P1413" t="s">
        <v>84</v>
      </c>
    </row>
    <row r="1414" spans="1:16" x14ac:dyDescent="0.2">
      <c r="A1414">
        <v>1475</v>
      </c>
      <c r="B1414" t="s">
        <v>494</v>
      </c>
      <c r="C1414" t="s">
        <v>15</v>
      </c>
      <c r="D1414" s="1">
        <v>41639</v>
      </c>
      <c r="E1414" s="2">
        <v>3371000000</v>
      </c>
      <c r="F1414" s="2">
        <v>328000000</v>
      </c>
      <c r="G1414" s="2">
        <f>SUM(E1414-F1414)</f>
        <v>3043000000</v>
      </c>
      <c r="H1414" s="23">
        <f>1-(F1414/E1414)</f>
        <v>0.90269949569860575</v>
      </c>
      <c r="I1414" s="2">
        <v>1052000000</v>
      </c>
      <c r="J1414" t="s">
        <v>12</v>
      </c>
      <c r="K1414" s="2">
        <v>787000000</v>
      </c>
      <c r="L1414" s="2">
        <f>SUM(I1414:K1414)</f>
        <v>1839000000</v>
      </c>
      <c r="M1414" s="2">
        <f>G1414-L1414</f>
        <v>1204000000</v>
      </c>
      <c r="N1414" s="22">
        <f>M1414/E1414</f>
        <v>0.3571640462770691</v>
      </c>
      <c r="O1414" t="s">
        <v>83</v>
      </c>
      <c r="P1414" t="s">
        <v>84</v>
      </c>
    </row>
    <row r="1415" spans="1:16" x14ac:dyDescent="0.2">
      <c r="A1415">
        <v>1476</v>
      </c>
      <c r="B1415" t="s">
        <v>494</v>
      </c>
      <c r="C1415" t="s">
        <v>16</v>
      </c>
      <c r="D1415" s="1">
        <v>42004</v>
      </c>
      <c r="E1415" s="2">
        <v>4038000000</v>
      </c>
      <c r="F1415" s="2">
        <v>427000000</v>
      </c>
      <c r="G1415" s="2">
        <f>SUM(E1415-F1415)</f>
        <v>3611000000</v>
      </c>
      <c r="H1415" s="23">
        <f>1-(F1415/E1415)</f>
        <v>0.89425458147597825</v>
      </c>
      <c r="I1415" s="2">
        <v>1296000000</v>
      </c>
      <c r="J1415" t="s">
        <v>12</v>
      </c>
      <c r="K1415" s="2">
        <v>942000000</v>
      </c>
      <c r="L1415" s="2">
        <f>SUM(I1415:K1415)</f>
        <v>2238000000</v>
      </c>
      <c r="M1415" s="2">
        <f>G1415-L1415</f>
        <v>1373000000</v>
      </c>
      <c r="N1415" s="22">
        <f>M1415/E1415</f>
        <v>0.34001981178801388</v>
      </c>
      <c r="O1415" t="s">
        <v>83</v>
      </c>
      <c r="P1415" t="s">
        <v>84</v>
      </c>
    </row>
    <row r="1416" spans="1:16" x14ac:dyDescent="0.2">
      <c r="A1416">
        <v>1477</v>
      </c>
      <c r="B1416" t="s">
        <v>494</v>
      </c>
      <c r="C1416" t="s">
        <v>17</v>
      </c>
      <c r="D1416" s="1">
        <v>42369</v>
      </c>
      <c r="E1416" s="2">
        <v>3133000000</v>
      </c>
      <c r="F1416" s="2">
        <v>689000000</v>
      </c>
      <c r="G1416" s="2">
        <f>SUM(E1416-F1416)</f>
        <v>2444000000</v>
      </c>
      <c r="H1416" s="23">
        <f>1-(F1416/E1416)</f>
        <v>0.78008298755186722</v>
      </c>
      <c r="I1416" s="2">
        <v>1208000000</v>
      </c>
      <c r="J1416" t="s">
        <v>12</v>
      </c>
      <c r="K1416" s="2">
        <v>1091000000</v>
      </c>
      <c r="L1416" s="2">
        <f>SUM(I1416:K1416)</f>
        <v>2299000000</v>
      </c>
      <c r="M1416" s="2">
        <f>G1416-L1416</f>
        <v>145000000</v>
      </c>
      <c r="N1416" s="22">
        <f>M1416/E1416</f>
        <v>4.6281519310564956E-2</v>
      </c>
      <c r="O1416" t="s">
        <v>83</v>
      </c>
      <c r="P1416" t="s">
        <v>84</v>
      </c>
    </row>
    <row r="1417" spans="1:16" x14ac:dyDescent="0.2">
      <c r="A1417">
        <v>1478</v>
      </c>
      <c r="B1417" t="s">
        <v>495</v>
      </c>
      <c r="C1417" t="s">
        <v>11</v>
      </c>
      <c r="D1417" s="1">
        <v>41274</v>
      </c>
      <c r="E1417" s="2">
        <v>10793000000</v>
      </c>
      <c r="F1417" s="2">
        <v>362000000</v>
      </c>
      <c r="G1417" s="2">
        <f>SUM(E1417-F1417)</f>
        <v>10431000000</v>
      </c>
      <c r="H1417" s="23">
        <f>1-(F1417/E1417)</f>
        <v>0.96645974242564625</v>
      </c>
      <c r="I1417" s="2">
        <v>2123000000</v>
      </c>
      <c r="J1417" t="s">
        <v>12</v>
      </c>
      <c r="K1417" s="2">
        <v>4549000000</v>
      </c>
      <c r="L1417" s="2">
        <f>SUM(I1417:K1417)</f>
        <v>6672000000</v>
      </c>
      <c r="M1417" s="2">
        <f>G1417-L1417</f>
        <v>3759000000</v>
      </c>
      <c r="N1417" s="22">
        <f>M1417/E1417</f>
        <v>0.34828129343092745</v>
      </c>
      <c r="O1417" t="s">
        <v>47</v>
      </c>
      <c r="P1417" t="s">
        <v>100</v>
      </c>
    </row>
    <row r="1418" spans="1:16" x14ac:dyDescent="0.2">
      <c r="A1418">
        <v>1479</v>
      </c>
      <c r="B1418" t="s">
        <v>495</v>
      </c>
      <c r="C1418" t="s">
        <v>15</v>
      </c>
      <c r="D1418" s="1">
        <v>41639</v>
      </c>
      <c r="E1418" s="2">
        <v>11813000000</v>
      </c>
      <c r="F1418" s="2">
        <v>374000000</v>
      </c>
      <c r="G1418" s="2">
        <f>SUM(E1418-F1418)</f>
        <v>11439000000</v>
      </c>
      <c r="H1418" s="23">
        <f>1-(F1418/E1418)</f>
        <v>0.96833996444594939</v>
      </c>
      <c r="I1418" s="2">
        <v>2484000000</v>
      </c>
      <c r="J1418" t="s">
        <v>12</v>
      </c>
      <c r="K1418" s="2">
        <v>5445000000</v>
      </c>
      <c r="L1418" s="2">
        <f>SUM(I1418:K1418)</f>
        <v>7929000000</v>
      </c>
      <c r="M1418" s="2">
        <f>G1418-L1418</f>
        <v>3510000000</v>
      </c>
      <c r="N1418" s="22">
        <f>M1418/E1418</f>
        <v>0.29713028019977988</v>
      </c>
      <c r="O1418" t="s">
        <v>47</v>
      </c>
      <c r="P1418" t="s">
        <v>100</v>
      </c>
    </row>
    <row r="1419" spans="1:16" x14ac:dyDescent="0.2">
      <c r="A1419">
        <v>1480</v>
      </c>
      <c r="B1419" t="s">
        <v>495</v>
      </c>
      <c r="C1419" t="s">
        <v>16</v>
      </c>
      <c r="D1419" s="1">
        <v>42004</v>
      </c>
      <c r="E1419" s="2">
        <v>12727000000</v>
      </c>
      <c r="F1419" s="2">
        <v>470000000</v>
      </c>
      <c r="G1419" s="2">
        <f>SUM(E1419-F1419)</f>
        <v>12257000000</v>
      </c>
      <c r="H1419" s="23">
        <f>1-(F1419/E1419)</f>
        <v>0.96307063722794062</v>
      </c>
      <c r="I1419" s="2">
        <v>2927000000</v>
      </c>
      <c r="J1419" t="s">
        <v>12</v>
      </c>
      <c r="K1419" s="2">
        <v>5492000000</v>
      </c>
      <c r="L1419" s="2">
        <f>SUM(I1419:K1419)</f>
        <v>8419000000</v>
      </c>
      <c r="M1419" s="2">
        <f>G1419-L1419</f>
        <v>3838000000</v>
      </c>
      <c r="N1419" s="22">
        <f>M1419/E1419</f>
        <v>0.30156360493439144</v>
      </c>
      <c r="O1419" t="s">
        <v>47</v>
      </c>
      <c r="P1419" t="s">
        <v>100</v>
      </c>
    </row>
    <row r="1420" spans="1:16" x14ac:dyDescent="0.2">
      <c r="A1420">
        <v>1481</v>
      </c>
      <c r="B1420" t="s">
        <v>495</v>
      </c>
      <c r="C1420" t="s">
        <v>17</v>
      </c>
      <c r="D1420" s="1">
        <v>42369</v>
      </c>
      <c r="E1420" s="2">
        <v>13620000000</v>
      </c>
      <c r="F1420" s="2">
        <v>607000000</v>
      </c>
      <c r="G1420" s="2">
        <f>SUM(E1420-F1420)</f>
        <v>13013000000</v>
      </c>
      <c r="H1420" s="23">
        <f>1-(F1420/E1420)</f>
        <v>0.95543318649045517</v>
      </c>
      <c r="I1420" s="2">
        <v>3264000000</v>
      </c>
      <c r="J1420" t="s">
        <v>12</v>
      </c>
      <c r="K1420" s="2">
        <v>5690000000</v>
      </c>
      <c r="L1420" s="2">
        <f>SUM(I1420:K1420)</f>
        <v>8954000000</v>
      </c>
      <c r="M1420" s="2">
        <f>G1420-L1420</f>
        <v>4059000000</v>
      </c>
      <c r="N1420" s="22">
        <f>M1420/E1420</f>
        <v>0.29801762114537445</v>
      </c>
      <c r="O1420" t="s">
        <v>47</v>
      </c>
      <c r="P1420" t="s">
        <v>100</v>
      </c>
    </row>
    <row r="1421" spans="1:16" x14ac:dyDescent="0.2">
      <c r="A1421">
        <v>1482</v>
      </c>
      <c r="B1421" t="s">
        <v>496</v>
      </c>
      <c r="C1421" t="s">
        <v>11</v>
      </c>
      <c r="D1421" s="1">
        <v>41639</v>
      </c>
      <c r="E1421" s="2">
        <v>9021000000</v>
      </c>
      <c r="F1421" s="2">
        <v>3002000000</v>
      </c>
      <c r="G1421" s="2">
        <f>SUM(E1421-F1421)</f>
        <v>6019000000</v>
      </c>
      <c r="H1421" s="23">
        <f>1-(F1421/E1421)</f>
        <v>0.6672209289435761</v>
      </c>
      <c r="I1421" s="2">
        <v>4089000000</v>
      </c>
      <c r="J1421" s="2">
        <v>536000000</v>
      </c>
      <c r="K1421" s="2">
        <v>138000000</v>
      </c>
      <c r="L1421" s="2">
        <f>SUM(I1421:K1421)</f>
        <v>4763000000</v>
      </c>
      <c r="M1421" s="2">
        <f>G1421-L1421</f>
        <v>1256000000</v>
      </c>
      <c r="N1421" s="22">
        <f>M1421/E1421</f>
        <v>0.13923068395964971</v>
      </c>
      <c r="O1421" t="s">
        <v>25</v>
      </c>
      <c r="P1421" t="s">
        <v>30</v>
      </c>
    </row>
    <row r="1422" spans="1:16" x14ac:dyDescent="0.2">
      <c r="A1422">
        <v>1483</v>
      </c>
      <c r="B1422" t="s">
        <v>496</v>
      </c>
      <c r="C1422" t="s">
        <v>15</v>
      </c>
      <c r="D1422" s="1">
        <v>42004</v>
      </c>
      <c r="E1422" s="2">
        <v>9675000000</v>
      </c>
      <c r="F1422" s="2">
        <v>3319000000</v>
      </c>
      <c r="G1422" s="2">
        <f>SUM(E1422-F1422)</f>
        <v>6356000000</v>
      </c>
      <c r="H1422" s="23">
        <f>1-(F1422/E1422)</f>
        <v>0.65695090439276482</v>
      </c>
      <c r="I1422" s="2">
        <v>4308000000</v>
      </c>
      <c r="J1422" s="2">
        <v>614000000</v>
      </c>
      <c r="K1422" s="2">
        <v>188000000</v>
      </c>
      <c r="L1422" s="2">
        <f>SUM(I1422:K1422)</f>
        <v>5110000000</v>
      </c>
      <c r="M1422" s="2">
        <f>G1422-L1422</f>
        <v>1246000000</v>
      </c>
      <c r="N1422" s="22">
        <f>M1422/E1422</f>
        <v>0.12878552971576226</v>
      </c>
      <c r="O1422" t="s">
        <v>25</v>
      </c>
      <c r="P1422" t="s">
        <v>30</v>
      </c>
    </row>
    <row r="1423" spans="1:16" x14ac:dyDescent="0.2">
      <c r="A1423">
        <v>1484</v>
      </c>
      <c r="B1423" t="s">
        <v>496</v>
      </c>
      <c r="C1423" t="s">
        <v>16</v>
      </c>
      <c r="D1423" s="1">
        <v>42369</v>
      </c>
      <c r="E1423" s="2">
        <v>9946000000</v>
      </c>
      <c r="F1423" s="2">
        <v>3344000000</v>
      </c>
      <c r="G1423" s="2">
        <f>SUM(E1423-F1423)</f>
        <v>6602000000</v>
      </c>
      <c r="H1423" s="23">
        <f>1-(F1423/E1423)</f>
        <v>0.66378443595415249</v>
      </c>
      <c r="I1423" s="2">
        <v>3906000000</v>
      </c>
      <c r="J1423" s="2">
        <v>625000000</v>
      </c>
      <c r="K1423" s="2">
        <v>210000000</v>
      </c>
      <c r="L1423" s="2">
        <f>SUM(I1423:K1423)</f>
        <v>4741000000</v>
      </c>
      <c r="M1423" s="2">
        <f>G1423-L1423</f>
        <v>1861000000</v>
      </c>
      <c r="N1423" s="22">
        <f>M1423/E1423</f>
        <v>0.18711039613915142</v>
      </c>
      <c r="O1423" t="s">
        <v>25</v>
      </c>
      <c r="P1423" t="s">
        <v>30</v>
      </c>
    </row>
    <row r="1424" spans="1:16" x14ac:dyDescent="0.2">
      <c r="A1424">
        <v>1485</v>
      </c>
      <c r="B1424" t="s">
        <v>496</v>
      </c>
      <c r="C1424" t="s">
        <v>17</v>
      </c>
      <c r="D1424" s="1">
        <v>42735</v>
      </c>
      <c r="E1424" s="2">
        <v>11325000000</v>
      </c>
      <c r="F1424" s="2">
        <v>3830000000</v>
      </c>
      <c r="G1424" s="2">
        <f>SUM(E1424-F1424)</f>
        <v>7495000000</v>
      </c>
      <c r="H1424" s="23">
        <f>1-(F1424/E1424)</f>
        <v>0.66181015452538627</v>
      </c>
      <c r="I1424" s="2">
        <v>4295000000</v>
      </c>
      <c r="J1424" s="2">
        <v>715000000</v>
      </c>
      <c r="K1424" s="2">
        <v>319000000</v>
      </c>
      <c r="L1424" s="2">
        <f>SUM(I1424:K1424)</f>
        <v>5329000000</v>
      </c>
      <c r="M1424" s="2">
        <f>G1424-L1424</f>
        <v>2166000000</v>
      </c>
      <c r="N1424" s="22">
        <f>M1424/E1424</f>
        <v>0.19125827814569538</v>
      </c>
      <c r="O1424" t="s">
        <v>25</v>
      </c>
      <c r="P1424" t="s">
        <v>30</v>
      </c>
    </row>
    <row r="1425" spans="1:16" x14ac:dyDescent="0.2">
      <c r="A1425">
        <v>1486</v>
      </c>
      <c r="B1425" t="s">
        <v>497</v>
      </c>
      <c r="C1425" t="s">
        <v>11</v>
      </c>
      <c r="D1425" s="1">
        <v>41362</v>
      </c>
      <c r="E1425" s="2">
        <v>6906000000</v>
      </c>
      <c r="F1425" s="2">
        <v>1175000000</v>
      </c>
      <c r="G1425" s="2">
        <f>SUM(E1425-F1425)</f>
        <v>5731000000</v>
      </c>
      <c r="H1425" s="23">
        <f>1-(F1425/E1425)</f>
        <v>0.82985809441065739</v>
      </c>
      <c r="I1425" s="2">
        <v>3236000000</v>
      </c>
      <c r="J1425" s="2">
        <v>1026000000</v>
      </c>
      <c r="K1425" s="2">
        <v>286000000</v>
      </c>
      <c r="L1425" s="2">
        <f>SUM(I1425:K1425)</f>
        <v>4548000000</v>
      </c>
      <c r="M1425" s="2">
        <f>G1425-L1425</f>
        <v>1183000000</v>
      </c>
      <c r="N1425" s="22">
        <f>M1425/E1425</f>
        <v>0.17130031856356792</v>
      </c>
      <c r="O1425" t="s">
        <v>22</v>
      </c>
      <c r="P1425" t="s">
        <v>32</v>
      </c>
    </row>
    <row r="1426" spans="1:16" x14ac:dyDescent="0.2">
      <c r="A1426">
        <v>1487</v>
      </c>
      <c r="B1426" t="s">
        <v>497</v>
      </c>
      <c r="C1426" t="s">
        <v>15</v>
      </c>
      <c r="D1426" s="1">
        <v>41726</v>
      </c>
      <c r="E1426" s="2">
        <v>4183000000</v>
      </c>
      <c r="F1426" s="2">
        <v>791000000</v>
      </c>
      <c r="G1426" s="2">
        <f>SUM(E1426-F1426)</f>
        <v>3392000000</v>
      </c>
      <c r="H1426" s="23">
        <f>1-(F1426/E1426)</f>
        <v>0.81090126703322973</v>
      </c>
      <c r="I1426" s="2">
        <v>2186000000</v>
      </c>
      <c r="J1426" s="2">
        <v>722000000</v>
      </c>
      <c r="K1426" s="2">
        <v>93000000</v>
      </c>
      <c r="L1426" s="2">
        <f>SUM(I1426:K1426)</f>
        <v>3001000000</v>
      </c>
      <c r="M1426" s="2">
        <f>G1426-L1426</f>
        <v>391000000</v>
      </c>
      <c r="N1426" s="22">
        <f>M1426/E1426</f>
        <v>9.3473583552474301E-2</v>
      </c>
      <c r="O1426" t="s">
        <v>22</v>
      </c>
      <c r="P1426" t="s">
        <v>32</v>
      </c>
    </row>
    <row r="1427" spans="1:16" x14ac:dyDescent="0.2">
      <c r="A1427">
        <v>1488</v>
      </c>
      <c r="B1427" t="s">
        <v>497</v>
      </c>
      <c r="C1427" t="s">
        <v>16</v>
      </c>
      <c r="D1427" s="1">
        <v>42097</v>
      </c>
      <c r="E1427" s="2">
        <v>3956000000</v>
      </c>
      <c r="F1427" s="2">
        <v>727000000</v>
      </c>
      <c r="G1427" s="2">
        <f>SUM(E1427-F1427)</f>
        <v>3229000000</v>
      </c>
      <c r="H1427" s="23">
        <f>1-(F1427/E1427)</f>
        <v>0.8162285136501517</v>
      </c>
      <c r="I1427" s="2">
        <v>2012000000</v>
      </c>
      <c r="J1427" s="2">
        <v>812000000</v>
      </c>
      <c r="K1427" s="2">
        <v>87000000</v>
      </c>
      <c r="L1427" s="2">
        <f>SUM(I1427:K1427)</f>
        <v>2911000000</v>
      </c>
      <c r="M1427" s="2">
        <f>G1427-L1427</f>
        <v>318000000</v>
      </c>
      <c r="N1427" s="22">
        <f>M1427/E1427</f>
        <v>8.0384226491405461E-2</v>
      </c>
      <c r="O1427" t="s">
        <v>22</v>
      </c>
      <c r="P1427" t="s">
        <v>32</v>
      </c>
    </row>
    <row r="1428" spans="1:16" x14ac:dyDescent="0.2">
      <c r="A1428">
        <v>1489</v>
      </c>
      <c r="B1428" t="s">
        <v>497</v>
      </c>
      <c r="C1428" t="s">
        <v>17</v>
      </c>
      <c r="D1428" s="1">
        <v>42461</v>
      </c>
      <c r="E1428" s="2">
        <v>3600000000</v>
      </c>
      <c r="F1428" s="2">
        <v>615000000</v>
      </c>
      <c r="G1428" s="2">
        <f>SUM(E1428-F1428)</f>
        <v>2985000000</v>
      </c>
      <c r="H1428" s="23">
        <f>1-(F1428/E1428)</f>
        <v>0.82916666666666661</v>
      </c>
      <c r="I1428" s="2">
        <v>1587000000</v>
      </c>
      <c r="J1428" s="2">
        <v>748000000</v>
      </c>
      <c r="K1428" s="2">
        <v>57000000</v>
      </c>
      <c r="L1428" s="2">
        <f>SUM(I1428:K1428)</f>
        <v>2392000000</v>
      </c>
      <c r="M1428" s="2">
        <f>G1428-L1428</f>
        <v>593000000</v>
      </c>
      <c r="N1428" s="22">
        <f>M1428/E1428</f>
        <v>0.16472222222222221</v>
      </c>
      <c r="O1428" t="s">
        <v>22</v>
      </c>
      <c r="P1428" t="s">
        <v>32</v>
      </c>
    </row>
    <row r="1429" spans="1:16" x14ac:dyDescent="0.2">
      <c r="A1429">
        <v>1490</v>
      </c>
      <c r="B1429" t="s">
        <v>498</v>
      </c>
      <c r="C1429" t="s">
        <v>11</v>
      </c>
      <c r="D1429" s="1">
        <v>41454</v>
      </c>
      <c r="E1429" s="2">
        <v>44411233000</v>
      </c>
      <c r="F1429" s="2">
        <v>36414626000</v>
      </c>
      <c r="G1429" s="2">
        <f>SUM(E1429-F1429)</f>
        <v>7996607000</v>
      </c>
      <c r="H1429" s="23">
        <f>1-(F1429/E1429)</f>
        <v>0.18005820734587574</v>
      </c>
      <c r="I1429" s="2">
        <v>6338129000</v>
      </c>
      <c r="J1429" t="s">
        <v>12</v>
      </c>
      <c r="K1429" t="s">
        <v>12</v>
      </c>
      <c r="L1429" s="2">
        <f>SUM(I1429:K1429)</f>
        <v>6338129000</v>
      </c>
      <c r="M1429" s="2">
        <f>G1429-L1429</f>
        <v>1658478000</v>
      </c>
      <c r="N1429" s="22">
        <f>M1429/E1429</f>
        <v>3.7343660330259237E-2</v>
      </c>
      <c r="O1429" t="s">
        <v>36</v>
      </c>
      <c r="P1429" t="s">
        <v>499</v>
      </c>
    </row>
    <row r="1430" spans="1:16" x14ac:dyDescent="0.2">
      <c r="A1430">
        <v>1491</v>
      </c>
      <c r="B1430" t="s">
        <v>498</v>
      </c>
      <c r="C1430" t="s">
        <v>15</v>
      </c>
      <c r="D1430" s="1">
        <v>41818</v>
      </c>
      <c r="E1430" s="2">
        <v>46516712000</v>
      </c>
      <c r="F1430" s="2">
        <v>38335677000</v>
      </c>
      <c r="G1430" s="2">
        <f>SUM(E1430-F1430)</f>
        <v>8181035000</v>
      </c>
      <c r="H1430" s="23">
        <f>1-(F1430/E1430)</f>
        <v>0.17587302817103667</v>
      </c>
      <c r="I1430" t="s">
        <v>12</v>
      </c>
      <c r="J1430" t="s">
        <v>12</v>
      </c>
      <c r="K1430" t="s">
        <v>12</v>
      </c>
      <c r="L1430" s="2">
        <f>SUM(I1430:K1430)</f>
        <v>0</v>
      </c>
      <c r="M1430" s="2">
        <f>G1430-L1430</f>
        <v>8181035000</v>
      </c>
      <c r="N1430" s="22">
        <f>M1430/E1430</f>
        <v>0.17587302817103667</v>
      </c>
      <c r="O1430" t="s">
        <v>36</v>
      </c>
      <c r="P1430" t="s">
        <v>499</v>
      </c>
    </row>
    <row r="1431" spans="1:16" x14ac:dyDescent="0.2">
      <c r="A1431">
        <v>1492</v>
      </c>
      <c r="B1431" t="s">
        <v>498</v>
      </c>
      <c r="C1431" t="s">
        <v>16</v>
      </c>
      <c r="D1431" s="1">
        <v>42182</v>
      </c>
      <c r="E1431" s="2">
        <v>48680752000</v>
      </c>
      <c r="F1431" s="2">
        <v>40129236000</v>
      </c>
      <c r="G1431" s="2">
        <f>SUM(E1431-F1431)</f>
        <v>8551516000</v>
      </c>
      <c r="H1431" s="23">
        <f>1-(F1431/E1431)</f>
        <v>0.17566524033975484</v>
      </c>
      <c r="I1431" t="s">
        <v>12</v>
      </c>
      <c r="J1431" t="s">
        <v>12</v>
      </c>
      <c r="K1431" t="s">
        <v>12</v>
      </c>
      <c r="L1431" s="2">
        <f>SUM(I1431:K1431)</f>
        <v>0</v>
      </c>
      <c r="M1431" s="2">
        <f>G1431-L1431</f>
        <v>8551516000</v>
      </c>
      <c r="N1431" s="22">
        <f>M1431/E1431</f>
        <v>0.17566524033975481</v>
      </c>
      <c r="O1431" t="s">
        <v>36</v>
      </c>
      <c r="P1431" t="s">
        <v>499</v>
      </c>
    </row>
    <row r="1432" spans="1:16" x14ac:dyDescent="0.2">
      <c r="A1432">
        <v>1493</v>
      </c>
      <c r="B1432" t="s">
        <v>498</v>
      </c>
      <c r="C1432" t="s">
        <v>17</v>
      </c>
      <c r="D1432" s="1">
        <v>42553</v>
      </c>
      <c r="E1432" s="2">
        <v>50366919000</v>
      </c>
      <c r="F1432" s="2">
        <v>41326447000</v>
      </c>
      <c r="G1432" s="2">
        <f>SUM(E1432-F1432)</f>
        <v>9040472000</v>
      </c>
      <c r="H1432" s="23">
        <f>1-(F1432/E1432)</f>
        <v>0.17949225760662468</v>
      </c>
      <c r="I1432" t="s">
        <v>12</v>
      </c>
      <c r="J1432" t="s">
        <v>12</v>
      </c>
      <c r="K1432" t="s">
        <v>12</v>
      </c>
      <c r="L1432" s="2">
        <f>SUM(I1432:K1432)</f>
        <v>0</v>
      </c>
      <c r="M1432" s="2">
        <f>G1432-L1432</f>
        <v>9040472000</v>
      </c>
      <c r="N1432" s="22">
        <f>M1432/E1432</f>
        <v>0.17949225760662471</v>
      </c>
      <c r="O1432" t="s">
        <v>36</v>
      </c>
      <c r="P1432" t="s">
        <v>499</v>
      </c>
    </row>
    <row r="1433" spans="1:16" x14ac:dyDescent="0.2">
      <c r="A1433">
        <v>1494</v>
      </c>
      <c r="B1433" t="s">
        <v>500</v>
      </c>
      <c r="C1433" t="s">
        <v>11</v>
      </c>
      <c r="D1433" s="1">
        <v>41274</v>
      </c>
      <c r="E1433" s="2">
        <v>127434000000</v>
      </c>
      <c r="F1433" s="2">
        <v>55228000000</v>
      </c>
      <c r="G1433" s="2">
        <f>SUM(E1433-F1433)</f>
        <v>72206000000</v>
      </c>
      <c r="H1433" s="23">
        <f>1-(F1433/E1433)</f>
        <v>0.56661487515105857</v>
      </c>
      <c r="I1433" s="2">
        <v>41066000000</v>
      </c>
      <c r="J1433" t="s">
        <v>12</v>
      </c>
      <c r="K1433" s="2">
        <v>18143000000</v>
      </c>
      <c r="L1433" s="2">
        <f>SUM(I1433:K1433)</f>
        <v>59209000000</v>
      </c>
      <c r="M1433" s="2">
        <f>G1433-L1433</f>
        <v>12997000000</v>
      </c>
      <c r="N1433" s="22">
        <f>M1433/E1433</f>
        <v>0.10199004975124377</v>
      </c>
      <c r="O1433" t="s">
        <v>182</v>
      </c>
      <c r="P1433" t="s">
        <v>183</v>
      </c>
    </row>
    <row r="1434" spans="1:16" x14ac:dyDescent="0.2">
      <c r="A1434">
        <v>1495</v>
      </c>
      <c r="B1434" t="s">
        <v>500</v>
      </c>
      <c r="C1434" t="s">
        <v>15</v>
      </c>
      <c r="D1434" s="1">
        <v>41639</v>
      </c>
      <c r="E1434" s="2">
        <v>128752000000</v>
      </c>
      <c r="F1434" s="2">
        <v>51191000000</v>
      </c>
      <c r="G1434" s="2">
        <f>SUM(E1434-F1434)</f>
        <v>77561000000</v>
      </c>
      <c r="H1434" s="23">
        <f>1-(F1434/E1434)</f>
        <v>0.60240617621473835</v>
      </c>
      <c r="I1434" s="2">
        <v>28414000000</v>
      </c>
      <c r="J1434" t="s">
        <v>12</v>
      </c>
      <c r="K1434" s="2">
        <v>18395000000</v>
      </c>
      <c r="L1434" s="2">
        <f>SUM(I1434:K1434)</f>
        <v>46809000000</v>
      </c>
      <c r="M1434" s="2">
        <f>G1434-L1434</f>
        <v>30752000000</v>
      </c>
      <c r="N1434" s="22">
        <f>M1434/E1434</f>
        <v>0.23884677519572511</v>
      </c>
      <c r="O1434" t="s">
        <v>182</v>
      </c>
      <c r="P1434" t="s">
        <v>183</v>
      </c>
    </row>
    <row r="1435" spans="1:16" x14ac:dyDescent="0.2">
      <c r="A1435">
        <v>1496</v>
      </c>
      <c r="B1435" t="s">
        <v>500</v>
      </c>
      <c r="C1435" t="s">
        <v>16</v>
      </c>
      <c r="D1435" s="1">
        <v>42004</v>
      </c>
      <c r="E1435" s="2">
        <v>132447000000</v>
      </c>
      <c r="F1435" s="2">
        <v>60145000000</v>
      </c>
      <c r="G1435" s="2">
        <f>SUM(E1435-F1435)</f>
        <v>72302000000</v>
      </c>
      <c r="H1435" s="23">
        <f>1-(F1435/E1435)</f>
        <v>0.54589382922980512</v>
      </c>
      <c r="I1435" s="2">
        <v>41817000000</v>
      </c>
      <c r="J1435" t="s">
        <v>12</v>
      </c>
      <c r="K1435" s="2">
        <v>18273000000</v>
      </c>
      <c r="L1435" s="2">
        <f>SUM(I1435:K1435)</f>
        <v>60090000000</v>
      </c>
      <c r="M1435" s="2">
        <f>G1435-L1435</f>
        <v>12212000000</v>
      </c>
      <c r="N1435" s="22">
        <f>M1435/E1435</f>
        <v>9.2202918903410425E-2</v>
      </c>
      <c r="O1435" t="s">
        <v>182</v>
      </c>
      <c r="P1435" t="s">
        <v>183</v>
      </c>
    </row>
    <row r="1436" spans="1:16" x14ac:dyDescent="0.2">
      <c r="A1436">
        <v>1497</v>
      </c>
      <c r="B1436" t="s">
        <v>500</v>
      </c>
      <c r="C1436" t="s">
        <v>17</v>
      </c>
      <c r="D1436" s="1">
        <v>42369</v>
      </c>
      <c r="E1436" s="2">
        <v>146801000000</v>
      </c>
      <c r="F1436" s="2">
        <v>67046000000</v>
      </c>
      <c r="G1436" s="2">
        <f>SUM(E1436-F1436)</f>
        <v>79755000000</v>
      </c>
      <c r="H1436" s="23">
        <f>1-(F1436/E1436)</f>
        <v>0.54328648987404726</v>
      </c>
      <c r="I1436" s="2">
        <v>32954000000</v>
      </c>
      <c r="J1436" t="s">
        <v>12</v>
      </c>
      <c r="K1436" s="2">
        <v>22016000000</v>
      </c>
      <c r="L1436" s="2">
        <f>SUM(I1436:K1436)</f>
        <v>54970000000</v>
      </c>
      <c r="M1436" s="2">
        <f>G1436-L1436</f>
        <v>24785000000</v>
      </c>
      <c r="N1436" s="22">
        <f>M1436/E1436</f>
        <v>0.16883399976839394</v>
      </c>
      <c r="O1436" t="s">
        <v>182</v>
      </c>
      <c r="P1436" t="s">
        <v>183</v>
      </c>
    </row>
    <row r="1437" spans="1:16" x14ac:dyDescent="0.2">
      <c r="A1437">
        <v>1498</v>
      </c>
      <c r="B1437" t="s">
        <v>501</v>
      </c>
      <c r="C1437" t="s">
        <v>11</v>
      </c>
      <c r="D1437" s="1">
        <v>41639</v>
      </c>
      <c r="E1437" s="2">
        <v>4206100000</v>
      </c>
      <c r="F1437" s="2">
        <v>2545600000</v>
      </c>
      <c r="G1437" s="2">
        <f>SUM(E1437-F1437)</f>
        <v>1660500000</v>
      </c>
      <c r="H1437" s="23">
        <f>1-(F1437/E1437)</f>
        <v>0.39478376643446422</v>
      </c>
      <c r="I1437" s="2">
        <v>1193800000</v>
      </c>
      <c r="J1437" t="s">
        <v>12</v>
      </c>
      <c r="K1437" t="s">
        <v>12</v>
      </c>
      <c r="L1437" s="2">
        <f>SUM(I1437:K1437)</f>
        <v>1193800000</v>
      </c>
      <c r="M1437" s="2">
        <f>G1437-L1437</f>
        <v>466700000</v>
      </c>
      <c r="N1437" s="22">
        <f>M1437/E1437</f>
        <v>0.11095789448657901</v>
      </c>
      <c r="O1437" t="s">
        <v>36</v>
      </c>
      <c r="P1437" t="s">
        <v>502</v>
      </c>
    </row>
    <row r="1438" spans="1:16" x14ac:dyDescent="0.2">
      <c r="A1438">
        <v>1499</v>
      </c>
      <c r="B1438" t="s">
        <v>501</v>
      </c>
      <c r="C1438" t="s">
        <v>15</v>
      </c>
      <c r="D1438" s="1">
        <v>42004</v>
      </c>
      <c r="E1438" s="2">
        <v>4146300000</v>
      </c>
      <c r="F1438" s="2">
        <v>2493300000</v>
      </c>
      <c r="G1438" s="2">
        <f>SUM(E1438-F1438)</f>
        <v>1653000000</v>
      </c>
      <c r="H1438" s="23">
        <f>1-(F1438/E1438)</f>
        <v>0.39866869256927862</v>
      </c>
      <c r="I1438" s="2">
        <v>1163900000</v>
      </c>
      <c r="J1438" t="s">
        <v>12</v>
      </c>
      <c r="K1438" t="s">
        <v>12</v>
      </c>
      <c r="L1438" s="2">
        <f>SUM(I1438:K1438)</f>
        <v>1163900000</v>
      </c>
      <c r="M1438" s="2">
        <f>G1438-L1438</f>
        <v>489100000</v>
      </c>
      <c r="N1438" s="22">
        <f>M1438/E1438</f>
        <v>0.11796059137061959</v>
      </c>
      <c r="O1438" t="s">
        <v>36</v>
      </c>
      <c r="P1438" t="s">
        <v>502</v>
      </c>
    </row>
    <row r="1439" spans="1:16" x14ac:dyDescent="0.2">
      <c r="A1439">
        <v>1500</v>
      </c>
      <c r="B1439" t="s">
        <v>501</v>
      </c>
      <c r="C1439" t="s">
        <v>16</v>
      </c>
      <c r="D1439" s="1">
        <v>42369</v>
      </c>
      <c r="E1439" s="2">
        <v>3567500000</v>
      </c>
      <c r="F1439" s="2">
        <v>2163500000</v>
      </c>
      <c r="G1439" s="2">
        <f>SUM(E1439-F1439)</f>
        <v>1404000000</v>
      </c>
      <c r="H1439" s="23">
        <f>1-(F1439/E1439)</f>
        <v>0.39355290819901889</v>
      </c>
      <c r="I1439" s="2">
        <v>1051800000</v>
      </c>
      <c r="J1439" t="s">
        <v>12</v>
      </c>
      <c r="K1439" t="s">
        <v>12</v>
      </c>
      <c r="L1439" s="2">
        <f>SUM(I1439:K1439)</f>
        <v>1051800000</v>
      </c>
      <c r="M1439" s="2">
        <f>G1439-L1439</f>
        <v>352200000</v>
      </c>
      <c r="N1439" s="22">
        <f>M1439/E1439</f>
        <v>9.8724597056762439E-2</v>
      </c>
      <c r="O1439" t="s">
        <v>36</v>
      </c>
      <c r="P1439" t="s">
        <v>502</v>
      </c>
    </row>
    <row r="1440" spans="1:16" x14ac:dyDescent="0.2">
      <c r="A1440">
        <v>1501</v>
      </c>
      <c r="B1440" t="s">
        <v>501</v>
      </c>
      <c r="C1440" t="s">
        <v>17</v>
      </c>
      <c r="D1440" s="1">
        <v>42735</v>
      </c>
      <c r="E1440" s="2">
        <v>4885000000</v>
      </c>
      <c r="F1440" s="2">
        <v>3003100000</v>
      </c>
      <c r="G1440" s="2">
        <f>SUM(E1440-F1440)</f>
        <v>1881900000</v>
      </c>
      <c r="H1440" s="23">
        <f>1-(F1440/E1440)</f>
        <v>0.38524053224155574</v>
      </c>
      <c r="I1440" s="2">
        <v>1597300000</v>
      </c>
      <c r="J1440" t="s">
        <v>12</v>
      </c>
      <c r="K1440" t="s">
        <v>12</v>
      </c>
      <c r="L1440" s="2">
        <f>SUM(I1440:K1440)</f>
        <v>1597300000</v>
      </c>
      <c r="M1440" s="2">
        <f>G1440-L1440</f>
        <v>284600000</v>
      </c>
      <c r="N1440" s="22">
        <f>M1440/E1440</f>
        <v>5.8259979529170933E-2</v>
      </c>
      <c r="O1440" t="s">
        <v>36</v>
      </c>
      <c r="P1440" t="s">
        <v>502</v>
      </c>
    </row>
    <row r="1441" spans="1:16" x14ac:dyDescent="0.2">
      <c r="A1441">
        <v>1502</v>
      </c>
      <c r="B1441" t="s">
        <v>503</v>
      </c>
      <c r="C1441" t="s">
        <v>11</v>
      </c>
      <c r="D1441" s="1">
        <v>41274</v>
      </c>
      <c r="E1441" s="2">
        <v>2665000000</v>
      </c>
      <c r="F1441" s="2">
        <v>1174000000</v>
      </c>
      <c r="G1441" s="2">
        <f>SUM(E1441-F1441)</f>
        <v>1491000000</v>
      </c>
      <c r="H1441" s="23">
        <f>1-(F1441/E1441)</f>
        <v>0.55947467166979359</v>
      </c>
      <c r="I1441" s="2">
        <v>728000000</v>
      </c>
      <c r="J1441" s="2">
        <v>183000000</v>
      </c>
      <c r="K1441" t="s">
        <v>12</v>
      </c>
      <c r="L1441" s="2">
        <f>SUM(I1441:K1441)</f>
        <v>911000000</v>
      </c>
      <c r="M1441" s="2">
        <f>G1441-L1441</f>
        <v>580000000</v>
      </c>
      <c r="N1441" s="22">
        <f>M1441/E1441</f>
        <v>0.2176360225140713</v>
      </c>
      <c r="O1441" t="s">
        <v>22</v>
      </c>
      <c r="P1441" t="s">
        <v>32</v>
      </c>
    </row>
    <row r="1442" spans="1:16" x14ac:dyDescent="0.2">
      <c r="A1442">
        <v>1503</v>
      </c>
      <c r="B1442" t="s">
        <v>503</v>
      </c>
      <c r="C1442" t="s">
        <v>15</v>
      </c>
      <c r="D1442" s="1">
        <v>41639</v>
      </c>
      <c r="E1442" s="2">
        <v>2692000000</v>
      </c>
      <c r="F1442" s="2">
        <v>1219000000</v>
      </c>
      <c r="G1442" s="2">
        <f>SUM(E1442-F1442)</f>
        <v>1473000000</v>
      </c>
      <c r="H1442" s="23">
        <f>1-(F1442/E1442)</f>
        <v>0.54717682020802383</v>
      </c>
      <c r="I1442" s="2">
        <v>757000000</v>
      </c>
      <c r="J1442" s="2">
        <v>184000000</v>
      </c>
      <c r="K1442" t="s">
        <v>12</v>
      </c>
      <c r="L1442" s="2">
        <f>SUM(I1442:K1442)</f>
        <v>941000000</v>
      </c>
      <c r="M1442" s="2">
        <f>G1442-L1442</f>
        <v>532000000</v>
      </c>
      <c r="N1442" s="22">
        <f>M1442/E1442</f>
        <v>0.1976225854383358</v>
      </c>
      <c r="O1442" t="s">
        <v>22</v>
      </c>
      <c r="P1442" t="s">
        <v>32</v>
      </c>
    </row>
    <row r="1443" spans="1:16" x14ac:dyDescent="0.2">
      <c r="A1443">
        <v>1504</v>
      </c>
      <c r="B1443" t="s">
        <v>503</v>
      </c>
      <c r="C1443" t="s">
        <v>16</v>
      </c>
      <c r="D1443" s="1">
        <v>42004</v>
      </c>
      <c r="E1443" s="2">
        <v>2732000000</v>
      </c>
      <c r="F1443" s="2">
        <v>1253000000</v>
      </c>
      <c r="G1443" s="2">
        <f>SUM(E1443-F1443)</f>
        <v>1479000000</v>
      </c>
      <c r="H1443" s="23">
        <f>1-(F1443/E1443)</f>
        <v>0.54136163982430452</v>
      </c>
      <c r="I1443" s="2">
        <v>770000000</v>
      </c>
      <c r="J1443" s="2">
        <v>206000000</v>
      </c>
      <c r="K1443" t="s">
        <v>12</v>
      </c>
      <c r="L1443" s="2">
        <f>SUM(I1443:K1443)</f>
        <v>976000000</v>
      </c>
      <c r="M1443" s="2">
        <f>G1443-L1443</f>
        <v>503000000</v>
      </c>
      <c r="N1443" s="22">
        <f>M1443/E1443</f>
        <v>0.18411420204978038</v>
      </c>
      <c r="O1443" t="s">
        <v>22</v>
      </c>
      <c r="P1443" t="s">
        <v>32</v>
      </c>
    </row>
    <row r="1444" spans="1:16" x14ac:dyDescent="0.2">
      <c r="A1444">
        <v>1505</v>
      </c>
      <c r="B1444" t="s">
        <v>503</v>
      </c>
      <c r="C1444" t="s">
        <v>17</v>
      </c>
      <c r="D1444" s="1">
        <v>42369</v>
      </c>
      <c r="E1444" s="2">
        <v>2530000000</v>
      </c>
      <c r="F1444" s="2">
        <v>1254000000</v>
      </c>
      <c r="G1444" s="2">
        <f>SUM(E1444-F1444)</f>
        <v>1276000000</v>
      </c>
      <c r="H1444" s="23">
        <f>1-(F1444/E1444)</f>
        <v>0.5043478260869565</v>
      </c>
      <c r="I1444" s="2">
        <v>765000000</v>
      </c>
      <c r="J1444" s="2">
        <v>228000000</v>
      </c>
      <c r="K1444" t="s">
        <v>12</v>
      </c>
      <c r="L1444" s="2">
        <f>SUM(I1444:K1444)</f>
        <v>993000000</v>
      </c>
      <c r="M1444" s="2">
        <f>G1444-L1444</f>
        <v>283000000</v>
      </c>
      <c r="N1444" s="22">
        <f>M1444/E1444</f>
        <v>0.11185770750988143</v>
      </c>
      <c r="O1444" t="s">
        <v>22</v>
      </c>
      <c r="P1444" t="s">
        <v>32</v>
      </c>
    </row>
    <row r="1445" spans="1:16" x14ac:dyDescent="0.2">
      <c r="A1445">
        <v>1506</v>
      </c>
      <c r="B1445" t="s">
        <v>504</v>
      </c>
      <c r="C1445" t="s">
        <v>11</v>
      </c>
      <c r="D1445" s="1">
        <v>41547</v>
      </c>
      <c r="E1445" s="2">
        <v>1924400000</v>
      </c>
      <c r="F1445" s="2">
        <v>874838000</v>
      </c>
      <c r="G1445" s="2">
        <f>SUM(E1445-F1445)</f>
        <v>1049562000</v>
      </c>
      <c r="H1445" s="23">
        <f>1-(F1445/E1445)</f>
        <v>0.54539700685928083</v>
      </c>
      <c r="I1445" s="2">
        <v>254468000</v>
      </c>
      <c r="J1445" t="s">
        <v>12</v>
      </c>
      <c r="K1445" s="2">
        <v>45639000</v>
      </c>
      <c r="L1445" s="2">
        <f>SUM(I1445:K1445)</f>
        <v>300107000</v>
      </c>
      <c r="M1445" s="2">
        <f>G1445-L1445</f>
        <v>749455000</v>
      </c>
      <c r="N1445" s="22">
        <f>M1445/E1445</f>
        <v>0.3894486593223862</v>
      </c>
      <c r="O1445" t="s">
        <v>13</v>
      </c>
      <c r="P1445" t="s">
        <v>91</v>
      </c>
    </row>
    <row r="1446" spans="1:16" x14ac:dyDescent="0.2">
      <c r="A1446">
        <v>1507</v>
      </c>
      <c r="B1446" t="s">
        <v>504</v>
      </c>
      <c r="C1446" t="s">
        <v>15</v>
      </c>
      <c r="D1446" s="1">
        <v>41912</v>
      </c>
      <c r="E1446" s="2">
        <v>2372906000</v>
      </c>
      <c r="F1446" s="2">
        <v>1105032000</v>
      </c>
      <c r="G1446" s="2">
        <f>SUM(E1446-F1446)</f>
        <v>1267874000</v>
      </c>
      <c r="H1446" s="23">
        <f>1-(F1446/E1446)</f>
        <v>0.53431277935156296</v>
      </c>
      <c r="I1446" s="2">
        <v>276446000</v>
      </c>
      <c r="J1446" t="s">
        <v>12</v>
      </c>
      <c r="K1446" s="2">
        <v>63608000</v>
      </c>
      <c r="L1446" s="2">
        <f>SUM(I1446:K1446)</f>
        <v>340054000</v>
      </c>
      <c r="M1446" s="2">
        <f>G1446-L1446</f>
        <v>927820000</v>
      </c>
      <c r="N1446" s="22">
        <f>M1446/E1446</f>
        <v>0.39100579626837306</v>
      </c>
      <c r="O1446" t="s">
        <v>13</v>
      </c>
      <c r="P1446" t="s">
        <v>91</v>
      </c>
    </row>
    <row r="1447" spans="1:16" x14ac:dyDescent="0.2">
      <c r="A1447">
        <v>1508</v>
      </c>
      <c r="B1447" t="s">
        <v>504</v>
      </c>
      <c r="C1447" t="s">
        <v>16</v>
      </c>
      <c r="D1447" s="1">
        <v>42277</v>
      </c>
      <c r="E1447" s="2">
        <v>2707115000</v>
      </c>
      <c r="F1447" s="2">
        <v>1257270000</v>
      </c>
      <c r="G1447" s="2">
        <f>SUM(E1447-F1447)</f>
        <v>1449845000</v>
      </c>
      <c r="H1447" s="23">
        <f>1-(F1447/E1447)</f>
        <v>0.5355683079588418</v>
      </c>
      <c r="I1447" s="2">
        <v>321624000</v>
      </c>
      <c r="J1447" t="s">
        <v>12</v>
      </c>
      <c r="K1447" s="2">
        <v>54219000</v>
      </c>
      <c r="L1447" s="2">
        <f>SUM(I1447:K1447)</f>
        <v>375843000</v>
      </c>
      <c r="M1447" s="2">
        <f>G1447-L1447</f>
        <v>1074002000</v>
      </c>
      <c r="N1447" s="22">
        <f>M1447/E1447</f>
        <v>0.39673305345358434</v>
      </c>
      <c r="O1447" t="s">
        <v>13</v>
      </c>
      <c r="P1447" t="s">
        <v>91</v>
      </c>
    </row>
    <row r="1448" spans="1:16" x14ac:dyDescent="0.2">
      <c r="A1448">
        <v>1509</v>
      </c>
      <c r="B1448" t="s">
        <v>504</v>
      </c>
      <c r="C1448" t="s">
        <v>17</v>
      </c>
      <c r="D1448" s="1">
        <v>42643</v>
      </c>
      <c r="E1448" s="2">
        <v>3171411000</v>
      </c>
      <c r="F1448" s="2">
        <v>1443348000</v>
      </c>
      <c r="G1448" s="2">
        <f>SUM(E1448-F1448)</f>
        <v>1728063000</v>
      </c>
      <c r="H1448" s="23">
        <f>1-(F1448/E1448)</f>
        <v>0.54488774870239154</v>
      </c>
      <c r="I1448" s="2">
        <v>382858000</v>
      </c>
      <c r="J1448" t="s">
        <v>12</v>
      </c>
      <c r="K1448" s="2">
        <v>77445000</v>
      </c>
      <c r="L1448" s="2">
        <f>SUM(I1448:K1448)</f>
        <v>460303000</v>
      </c>
      <c r="M1448" s="2">
        <f>G1448-L1448</f>
        <v>1267760000</v>
      </c>
      <c r="N1448" s="22">
        <f>M1448/E1448</f>
        <v>0.39974635895505189</v>
      </c>
      <c r="O1448" t="s">
        <v>13</v>
      </c>
      <c r="P1448" t="s">
        <v>91</v>
      </c>
    </row>
    <row r="1449" spans="1:16" x14ac:dyDescent="0.2">
      <c r="A1449">
        <v>1510</v>
      </c>
      <c r="B1449" t="s">
        <v>505</v>
      </c>
      <c r="C1449" t="s">
        <v>11</v>
      </c>
      <c r="D1449" s="1">
        <v>41544</v>
      </c>
      <c r="E1449" s="2">
        <v>11390000000</v>
      </c>
      <c r="F1449" s="2">
        <v>7739000000</v>
      </c>
      <c r="G1449" s="2">
        <f>SUM(E1449-F1449)</f>
        <v>3651000000</v>
      </c>
      <c r="H1449" s="23">
        <f>1-(F1449/E1449)</f>
        <v>0.32054433713784025</v>
      </c>
      <c r="I1449" s="2">
        <v>1440000000</v>
      </c>
      <c r="J1449" s="2">
        <v>590000000</v>
      </c>
      <c r="K1449" t="s">
        <v>12</v>
      </c>
      <c r="L1449" s="2">
        <f>SUM(I1449:K1449)</f>
        <v>2030000000</v>
      </c>
      <c r="M1449" s="2">
        <f>G1449-L1449</f>
        <v>1621000000</v>
      </c>
      <c r="N1449" s="22">
        <f>M1449/E1449</f>
        <v>0.14231782265144863</v>
      </c>
      <c r="O1449" t="s">
        <v>22</v>
      </c>
      <c r="P1449" t="s">
        <v>506</v>
      </c>
    </row>
    <row r="1450" spans="1:16" x14ac:dyDescent="0.2">
      <c r="A1450">
        <v>1511</v>
      </c>
      <c r="B1450" t="s">
        <v>505</v>
      </c>
      <c r="C1450" t="s">
        <v>15</v>
      </c>
      <c r="D1450" s="1">
        <v>41908</v>
      </c>
      <c r="E1450" s="2">
        <v>11973000000</v>
      </c>
      <c r="F1450" s="2">
        <v>8001000000</v>
      </c>
      <c r="G1450" s="2">
        <f>SUM(E1450-F1450)</f>
        <v>3972000000</v>
      </c>
      <c r="H1450" s="23">
        <f>1-(F1450/E1450)</f>
        <v>0.33174642946629918</v>
      </c>
      <c r="I1450" s="2">
        <v>1534000000</v>
      </c>
      <c r="J1450" s="2">
        <v>583000000</v>
      </c>
      <c r="K1450" t="s">
        <v>12</v>
      </c>
      <c r="L1450" s="2">
        <f>SUM(I1450:K1450)</f>
        <v>2117000000</v>
      </c>
      <c r="M1450" s="2">
        <f>G1450-L1450</f>
        <v>1855000000</v>
      </c>
      <c r="N1450" s="22">
        <f>M1450/E1450</f>
        <v>0.15493193017622986</v>
      </c>
      <c r="O1450" t="s">
        <v>22</v>
      </c>
      <c r="P1450" t="s">
        <v>506</v>
      </c>
    </row>
    <row r="1451" spans="1:16" x14ac:dyDescent="0.2">
      <c r="A1451">
        <v>1512</v>
      </c>
      <c r="B1451" t="s">
        <v>505</v>
      </c>
      <c r="C1451" t="s">
        <v>16</v>
      </c>
      <c r="D1451" s="1">
        <v>42272</v>
      </c>
      <c r="E1451" s="2">
        <v>12233000000</v>
      </c>
      <c r="F1451" s="2">
        <v>8146000000</v>
      </c>
      <c r="G1451" s="2">
        <f>SUM(E1451-F1451)</f>
        <v>4087000000</v>
      </c>
      <c r="H1451" s="23">
        <f>1-(F1451/E1451)</f>
        <v>0.33409629690182296</v>
      </c>
      <c r="I1451" s="2">
        <v>1504000000</v>
      </c>
      <c r="J1451" s="2">
        <v>627000000</v>
      </c>
      <c r="K1451" t="s">
        <v>12</v>
      </c>
      <c r="L1451" s="2">
        <f>SUM(I1451:K1451)</f>
        <v>2131000000</v>
      </c>
      <c r="M1451" s="2">
        <f>G1451-L1451</f>
        <v>1956000000</v>
      </c>
      <c r="N1451" s="22">
        <f>M1451/E1451</f>
        <v>0.15989536499632143</v>
      </c>
      <c r="O1451" t="s">
        <v>22</v>
      </c>
      <c r="P1451" t="s">
        <v>506</v>
      </c>
    </row>
    <row r="1452" spans="1:16" x14ac:dyDescent="0.2">
      <c r="A1452">
        <v>1513</v>
      </c>
      <c r="B1452" t="s">
        <v>505</v>
      </c>
      <c r="C1452" t="s">
        <v>17</v>
      </c>
      <c r="D1452" s="1">
        <v>42643</v>
      </c>
      <c r="E1452" s="2">
        <v>12238000000</v>
      </c>
      <c r="F1452" s="2">
        <v>8205000000</v>
      </c>
      <c r="G1452" s="2">
        <f>SUM(E1452-F1452)</f>
        <v>4033000000</v>
      </c>
      <c r="H1452" s="23">
        <f>1-(F1452/E1452)</f>
        <v>0.32954731165223072</v>
      </c>
      <c r="I1452" s="2">
        <v>1463000000</v>
      </c>
      <c r="J1452" s="2">
        <v>644000000</v>
      </c>
      <c r="K1452" t="s">
        <v>12</v>
      </c>
      <c r="L1452" s="2">
        <f>SUM(I1452:K1452)</f>
        <v>2107000000</v>
      </c>
      <c r="M1452" s="2">
        <f>G1452-L1452</f>
        <v>1926000000</v>
      </c>
      <c r="N1452" s="22">
        <f>M1452/E1452</f>
        <v>0.15737865664324235</v>
      </c>
      <c r="O1452" t="s">
        <v>22</v>
      </c>
      <c r="P1452" t="s">
        <v>506</v>
      </c>
    </row>
    <row r="1453" spans="1:16" x14ac:dyDescent="0.2">
      <c r="A1453">
        <v>1514</v>
      </c>
      <c r="B1453" t="s">
        <v>507</v>
      </c>
      <c r="C1453" t="s">
        <v>11</v>
      </c>
      <c r="D1453" s="1">
        <v>41273</v>
      </c>
      <c r="E1453" s="2">
        <v>5353197000</v>
      </c>
      <c r="F1453" s="2">
        <v>2943847000</v>
      </c>
      <c r="G1453" s="2">
        <f>SUM(E1453-F1453)</f>
        <v>2409350000</v>
      </c>
      <c r="H1453" s="23">
        <f>1-(F1453/E1453)</f>
        <v>0.45007684193202679</v>
      </c>
      <c r="I1453" s="2">
        <v>1303427000</v>
      </c>
      <c r="J1453" t="s">
        <v>12</v>
      </c>
      <c r="K1453" s="2">
        <v>194039000</v>
      </c>
      <c r="L1453" s="2">
        <f>SUM(I1453:K1453)</f>
        <v>1497466000</v>
      </c>
      <c r="M1453" s="2">
        <f>G1453-L1453</f>
        <v>911884000</v>
      </c>
      <c r="N1453" s="22">
        <f>M1453/E1453</f>
        <v>0.17034381510712196</v>
      </c>
      <c r="O1453" t="s">
        <v>19</v>
      </c>
      <c r="P1453" t="s">
        <v>508</v>
      </c>
    </row>
    <row r="1454" spans="1:16" x14ac:dyDescent="0.2">
      <c r="A1454">
        <v>1515</v>
      </c>
      <c r="B1454" t="s">
        <v>507</v>
      </c>
      <c r="C1454" t="s">
        <v>15</v>
      </c>
      <c r="D1454" s="1">
        <v>41637</v>
      </c>
      <c r="E1454" s="2">
        <v>1603123000</v>
      </c>
      <c r="F1454" s="2">
        <v>662769000</v>
      </c>
      <c r="G1454" s="2">
        <f>SUM(E1454-F1454)</f>
        <v>940354000</v>
      </c>
      <c r="H1454" s="23">
        <f>1-(F1454/E1454)</f>
        <v>0.58657632633303869</v>
      </c>
      <c r="I1454" s="2">
        <v>531932000</v>
      </c>
      <c r="J1454" t="s">
        <v>12</v>
      </c>
      <c r="K1454" s="2">
        <v>74833000</v>
      </c>
      <c r="L1454" s="2">
        <f>SUM(I1454:K1454)</f>
        <v>606765000</v>
      </c>
      <c r="M1454" s="2">
        <f>G1454-L1454</f>
        <v>333589000</v>
      </c>
      <c r="N1454" s="22">
        <f>M1454/E1454</f>
        <v>0.2080869652546935</v>
      </c>
      <c r="O1454" t="s">
        <v>19</v>
      </c>
      <c r="P1454" t="s">
        <v>508</v>
      </c>
    </row>
    <row r="1455" spans="1:16" x14ac:dyDescent="0.2">
      <c r="A1455">
        <v>1516</v>
      </c>
      <c r="B1455" t="s">
        <v>507</v>
      </c>
      <c r="C1455" t="s">
        <v>16</v>
      </c>
      <c r="D1455" s="1">
        <v>42004</v>
      </c>
      <c r="E1455" s="2">
        <v>2626141000</v>
      </c>
      <c r="F1455" s="2">
        <v>954990000</v>
      </c>
      <c r="G1455" s="2">
        <f>SUM(E1455-F1455)</f>
        <v>1671151000</v>
      </c>
      <c r="H1455" s="23">
        <f>1-(F1455/E1455)</f>
        <v>0.63635235122561973</v>
      </c>
      <c r="I1455" s="2">
        <v>766854000</v>
      </c>
      <c r="J1455" t="s">
        <v>12</v>
      </c>
      <c r="K1455" s="2">
        <v>151837000</v>
      </c>
      <c r="L1455" s="2">
        <f>SUM(I1455:K1455)</f>
        <v>918691000</v>
      </c>
      <c r="M1455" s="2">
        <f>G1455-L1455</f>
        <v>752460000</v>
      </c>
      <c r="N1455" s="22">
        <f>M1455/E1455</f>
        <v>0.28652688488546502</v>
      </c>
      <c r="O1455" t="s">
        <v>19</v>
      </c>
      <c r="P1455" t="s">
        <v>508</v>
      </c>
    </row>
    <row r="1456" spans="1:16" x14ac:dyDescent="0.2">
      <c r="A1456">
        <v>1517</v>
      </c>
      <c r="B1456" t="s">
        <v>507</v>
      </c>
      <c r="C1456" t="s">
        <v>17</v>
      </c>
      <c r="D1456" s="1">
        <v>42369</v>
      </c>
      <c r="E1456" s="2">
        <v>3050945000</v>
      </c>
      <c r="F1456" s="2">
        <v>923336000</v>
      </c>
      <c r="G1456" s="2">
        <f>SUM(E1456-F1456)</f>
        <v>2127609000</v>
      </c>
      <c r="H1456" s="23">
        <f>1-(F1456/E1456)</f>
        <v>0.69736065383020673</v>
      </c>
      <c r="I1456" s="2">
        <v>1068221000</v>
      </c>
      <c r="J1456" t="s">
        <v>12</v>
      </c>
      <c r="K1456" s="2">
        <v>205087000</v>
      </c>
      <c r="L1456" s="2">
        <f>SUM(I1456:K1456)</f>
        <v>1273308000</v>
      </c>
      <c r="M1456" s="2">
        <f>G1456-L1456</f>
        <v>854301000</v>
      </c>
      <c r="N1456" s="22">
        <f>M1456/E1456</f>
        <v>0.28001193072965919</v>
      </c>
      <c r="O1456" t="s">
        <v>19</v>
      </c>
      <c r="P1456" t="s">
        <v>508</v>
      </c>
    </row>
    <row r="1457" spans="1:16" x14ac:dyDescent="0.2">
      <c r="A1457">
        <v>1518</v>
      </c>
      <c r="B1457" t="s">
        <v>509</v>
      </c>
      <c r="C1457" t="s">
        <v>11</v>
      </c>
      <c r="D1457" s="1">
        <v>41307</v>
      </c>
      <c r="E1457" s="2">
        <v>73301000000</v>
      </c>
      <c r="F1457" s="2">
        <v>50568000000</v>
      </c>
      <c r="G1457" s="2">
        <f>SUM(E1457-F1457)</f>
        <v>22733000000</v>
      </c>
      <c r="H1457" s="23">
        <f>1-(F1457/E1457)</f>
        <v>0.31013219464945907</v>
      </c>
      <c r="I1457" s="2">
        <v>15110000000</v>
      </c>
      <c r="J1457" t="s">
        <v>12</v>
      </c>
      <c r="K1457" s="2">
        <v>2044000000</v>
      </c>
      <c r="L1457" s="2">
        <f>SUM(I1457:K1457)</f>
        <v>17154000000</v>
      </c>
      <c r="M1457" s="2">
        <f>G1457-L1457</f>
        <v>5579000000</v>
      </c>
      <c r="N1457" s="22">
        <f>M1457/E1457</f>
        <v>7.6110830684438135E-2</v>
      </c>
      <c r="O1457" t="s">
        <v>19</v>
      </c>
      <c r="P1457" t="s">
        <v>197</v>
      </c>
    </row>
    <row r="1458" spans="1:16" x14ac:dyDescent="0.2">
      <c r="A1458">
        <v>1519</v>
      </c>
      <c r="B1458" t="s">
        <v>509</v>
      </c>
      <c r="C1458" t="s">
        <v>15</v>
      </c>
      <c r="D1458" s="1">
        <v>41671</v>
      </c>
      <c r="E1458" s="2">
        <v>71279000000</v>
      </c>
      <c r="F1458" s="2">
        <v>50039000000</v>
      </c>
      <c r="G1458" s="2">
        <f>SUM(E1458-F1458)</f>
        <v>21240000000</v>
      </c>
      <c r="H1458" s="23">
        <f>1-(F1458/E1458)</f>
        <v>0.2979839784508761</v>
      </c>
      <c r="I1458" s="2">
        <v>14465000000</v>
      </c>
      <c r="J1458" t="s">
        <v>12</v>
      </c>
      <c r="K1458" s="2">
        <v>1996000000</v>
      </c>
      <c r="L1458" s="2">
        <f>SUM(I1458:K1458)</f>
        <v>16461000000</v>
      </c>
      <c r="M1458" s="2">
        <f>G1458-L1458</f>
        <v>4779000000</v>
      </c>
      <c r="N1458" s="22">
        <f>M1458/E1458</f>
        <v>6.7046395151447127E-2</v>
      </c>
      <c r="O1458" t="s">
        <v>19</v>
      </c>
      <c r="P1458" t="s">
        <v>197</v>
      </c>
    </row>
    <row r="1459" spans="1:16" x14ac:dyDescent="0.2">
      <c r="A1459">
        <v>1520</v>
      </c>
      <c r="B1459" t="s">
        <v>509</v>
      </c>
      <c r="C1459" t="s">
        <v>16</v>
      </c>
      <c r="D1459" s="1">
        <v>42035</v>
      </c>
      <c r="E1459" s="2">
        <v>72618000000</v>
      </c>
      <c r="F1459" s="2">
        <v>51278000000</v>
      </c>
      <c r="G1459" s="2">
        <f>SUM(E1459-F1459)</f>
        <v>21340000000</v>
      </c>
      <c r="H1459" s="23">
        <f>1-(F1459/E1459)</f>
        <v>0.29386653446803823</v>
      </c>
      <c r="I1459" s="2">
        <v>14676000000</v>
      </c>
      <c r="J1459" t="s">
        <v>12</v>
      </c>
      <c r="K1459" s="2">
        <v>2129000000</v>
      </c>
      <c r="L1459" s="2">
        <f>SUM(I1459:K1459)</f>
        <v>16805000000</v>
      </c>
      <c r="M1459" s="2">
        <f>G1459-L1459</f>
        <v>4535000000</v>
      </c>
      <c r="N1459" s="22">
        <f>M1459/E1459</f>
        <v>6.2450081247073727E-2</v>
      </c>
      <c r="O1459" t="s">
        <v>19</v>
      </c>
      <c r="P1459" t="s">
        <v>197</v>
      </c>
    </row>
    <row r="1460" spans="1:16" x14ac:dyDescent="0.2">
      <c r="A1460">
        <v>1521</v>
      </c>
      <c r="B1460" t="s">
        <v>509</v>
      </c>
      <c r="C1460" t="s">
        <v>17</v>
      </c>
      <c r="D1460" s="1">
        <v>42399</v>
      </c>
      <c r="E1460" s="2">
        <v>73785000000</v>
      </c>
      <c r="F1460" s="2">
        <v>51997000000</v>
      </c>
      <c r="G1460" s="2">
        <f>SUM(E1460-F1460)</f>
        <v>21788000000</v>
      </c>
      <c r="H1460" s="23">
        <f>1-(F1460/E1460)</f>
        <v>0.29529037067154573</v>
      </c>
      <c r="I1460" s="2">
        <v>14665000000</v>
      </c>
      <c r="J1460" t="s">
        <v>12</v>
      </c>
      <c r="K1460" s="2">
        <v>2213000000</v>
      </c>
      <c r="L1460" s="2">
        <f>SUM(I1460:K1460)</f>
        <v>16878000000</v>
      </c>
      <c r="M1460" s="2">
        <f>G1460-L1460</f>
        <v>4910000000</v>
      </c>
      <c r="N1460" s="22">
        <f>M1460/E1460</f>
        <v>6.6544690655282235E-2</v>
      </c>
      <c r="O1460" t="s">
        <v>19</v>
      </c>
      <c r="P1460" t="s">
        <v>197</v>
      </c>
    </row>
    <row r="1461" spans="1:16" x14ac:dyDescent="0.2">
      <c r="A1461">
        <v>1522</v>
      </c>
      <c r="B1461" t="s">
        <v>510</v>
      </c>
      <c r="C1461" t="s">
        <v>11</v>
      </c>
      <c r="D1461" s="1">
        <v>41305</v>
      </c>
      <c r="E1461" s="2">
        <v>3794249000</v>
      </c>
      <c r="F1461" s="2">
        <v>1630965000</v>
      </c>
      <c r="G1461" s="2">
        <f>SUM(E1461-F1461)</f>
        <v>2163284000</v>
      </c>
      <c r="H1461" s="23">
        <f>1-(F1461/E1461)</f>
        <v>0.57014813735208203</v>
      </c>
      <c r="I1461" s="2">
        <v>1466067000</v>
      </c>
      <c r="J1461" t="s">
        <v>12</v>
      </c>
      <c r="K1461" t="s">
        <v>12</v>
      </c>
      <c r="L1461" s="2">
        <f>SUM(I1461:K1461)</f>
        <v>1466067000</v>
      </c>
      <c r="M1461" s="2">
        <f>G1461-L1461</f>
        <v>697217000</v>
      </c>
      <c r="N1461" s="22">
        <f>M1461/E1461</f>
        <v>0.18375625848488067</v>
      </c>
      <c r="O1461" t="s">
        <v>19</v>
      </c>
      <c r="P1461" t="s">
        <v>289</v>
      </c>
    </row>
    <row r="1462" spans="1:16" x14ac:dyDescent="0.2">
      <c r="A1462">
        <v>1523</v>
      </c>
      <c r="B1462" t="s">
        <v>510</v>
      </c>
      <c r="C1462" t="s">
        <v>15</v>
      </c>
      <c r="D1462" s="1">
        <v>41670</v>
      </c>
      <c r="E1462" s="2">
        <v>4031100000</v>
      </c>
      <c r="F1462" s="2">
        <v>1690700000</v>
      </c>
      <c r="G1462" s="2">
        <f>SUM(E1462-F1462)</f>
        <v>2340400000</v>
      </c>
      <c r="H1462" s="23">
        <f>1-(F1462/E1462)</f>
        <v>0.58058594428319821</v>
      </c>
      <c r="I1462" s="2">
        <v>2036100000</v>
      </c>
      <c r="J1462" t="s">
        <v>12</v>
      </c>
      <c r="K1462" t="s">
        <v>12</v>
      </c>
      <c r="L1462" s="2">
        <f>SUM(I1462:K1462)</f>
        <v>2036100000</v>
      </c>
      <c r="M1462" s="2">
        <f>G1462-L1462</f>
        <v>304300000</v>
      </c>
      <c r="N1462" s="22">
        <f>M1462/E1462</f>
        <v>7.5488080176626726E-2</v>
      </c>
      <c r="O1462" t="s">
        <v>19</v>
      </c>
      <c r="P1462" t="s">
        <v>289</v>
      </c>
    </row>
    <row r="1463" spans="1:16" x14ac:dyDescent="0.2">
      <c r="A1463">
        <v>1524</v>
      </c>
      <c r="B1463" t="s">
        <v>510</v>
      </c>
      <c r="C1463" t="s">
        <v>16</v>
      </c>
      <c r="D1463" s="1">
        <v>42035</v>
      </c>
      <c r="E1463" s="2">
        <v>4249900000</v>
      </c>
      <c r="F1463" s="2">
        <v>1712700000</v>
      </c>
      <c r="G1463" s="2">
        <f>SUM(E1463-F1463)</f>
        <v>2537200000</v>
      </c>
      <c r="H1463" s="23">
        <f>1-(F1463/E1463)</f>
        <v>0.59700228240664488</v>
      </c>
      <c r="I1463" s="2">
        <v>1645800000</v>
      </c>
      <c r="J1463" t="s">
        <v>12</v>
      </c>
      <c r="K1463" t="s">
        <v>12</v>
      </c>
      <c r="L1463" s="2">
        <f>SUM(I1463:K1463)</f>
        <v>1645800000</v>
      </c>
      <c r="M1463" s="2">
        <f>G1463-L1463</f>
        <v>891400000</v>
      </c>
      <c r="N1463" s="22">
        <f>M1463/E1463</f>
        <v>0.20974611167321583</v>
      </c>
      <c r="O1463" t="s">
        <v>19</v>
      </c>
      <c r="P1463" t="s">
        <v>289</v>
      </c>
    </row>
    <row r="1464" spans="1:16" x14ac:dyDescent="0.2">
      <c r="A1464">
        <v>1525</v>
      </c>
      <c r="B1464" t="s">
        <v>510</v>
      </c>
      <c r="C1464" t="s">
        <v>17</v>
      </c>
      <c r="D1464" s="1">
        <v>42400</v>
      </c>
      <c r="E1464" s="2">
        <v>4104900000</v>
      </c>
      <c r="F1464" s="2">
        <v>1613600000</v>
      </c>
      <c r="G1464" s="2">
        <f>SUM(E1464-F1464)</f>
        <v>2491300000</v>
      </c>
      <c r="H1464" s="23">
        <f>1-(F1464/E1464)</f>
        <v>0.60690881629272331</v>
      </c>
      <c r="I1464" s="2">
        <v>1731200000</v>
      </c>
      <c r="J1464" t="s">
        <v>12</v>
      </c>
      <c r="K1464" t="s">
        <v>12</v>
      </c>
      <c r="L1464" s="2">
        <f>SUM(I1464:K1464)</f>
        <v>1731200000</v>
      </c>
      <c r="M1464" s="2">
        <f>G1464-L1464</f>
        <v>760100000</v>
      </c>
      <c r="N1464" s="22">
        <f>M1464/E1464</f>
        <v>0.18516894443226389</v>
      </c>
      <c r="O1464" t="s">
        <v>19</v>
      </c>
      <c r="P1464" t="s">
        <v>289</v>
      </c>
    </row>
    <row r="1465" spans="1:16" x14ac:dyDescent="0.2">
      <c r="A1465">
        <v>1526</v>
      </c>
      <c r="B1465" t="s">
        <v>511</v>
      </c>
      <c r="C1465" t="s">
        <v>11</v>
      </c>
      <c r="D1465" s="1">
        <v>41307</v>
      </c>
      <c r="E1465" s="2">
        <v>25878372000</v>
      </c>
      <c r="F1465" s="2">
        <v>18521400000</v>
      </c>
      <c r="G1465" s="2">
        <f>SUM(E1465-F1465)</f>
        <v>7356972000</v>
      </c>
      <c r="H1465" s="23">
        <f>1-(F1465/E1465)</f>
        <v>0.28429037189820128</v>
      </c>
      <c r="I1465" s="2">
        <v>4250446000</v>
      </c>
      <c r="J1465" t="s">
        <v>12</v>
      </c>
      <c r="K1465" t="s">
        <v>12</v>
      </c>
      <c r="L1465" s="2">
        <f>SUM(I1465:K1465)</f>
        <v>4250446000</v>
      </c>
      <c r="M1465" s="2">
        <f>G1465-L1465</f>
        <v>3106526000</v>
      </c>
      <c r="N1465" s="22">
        <f>M1465/E1465</f>
        <v>0.1200433319375732</v>
      </c>
      <c r="O1465" t="s">
        <v>19</v>
      </c>
      <c r="P1465" t="s">
        <v>257</v>
      </c>
    </row>
    <row r="1466" spans="1:16" x14ac:dyDescent="0.2">
      <c r="A1466">
        <v>1527</v>
      </c>
      <c r="B1466" t="s">
        <v>511</v>
      </c>
      <c r="C1466" t="s">
        <v>15</v>
      </c>
      <c r="D1466" s="1">
        <v>41671</v>
      </c>
      <c r="E1466" s="2">
        <v>27422696000</v>
      </c>
      <c r="F1466" s="2">
        <v>19605037000</v>
      </c>
      <c r="G1466" s="2">
        <f>SUM(E1466-F1466)</f>
        <v>7817659000</v>
      </c>
      <c r="H1466" s="23">
        <f>1-(F1466/E1466)</f>
        <v>0.2850798841951937</v>
      </c>
      <c r="I1466" s="2">
        <v>4467089000</v>
      </c>
      <c r="J1466" t="s">
        <v>12</v>
      </c>
      <c r="K1466" t="s">
        <v>12</v>
      </c>
      <c r="L1466" s="2">
        <f>SUM(I1466:K1466)</f>
        <v>4467089000</v>
      </c>
      <c r="M1466" s="2">
        <f>G1466-L1466</f>
        <v>3350570000</v>
      </c>
      <c r="N1466" s="22">
        <f>M1466/E1466</f>
        <v>0.12218237039859246</v>
      </c>
      <c r="O1466" t="s">
        <v>19</v>
      </c>
      <c r="P1466" t="s">
        <v>257</v>
      </c>
    </row>
    <row r="1467" spans="1:16" x14ac:dyDescent="0.2">
      <c r="A1467">
        <v>1528</v>
      </c>
      <c r="B1467" t="s">
        <v>511</v>
      </c>
      <c r="C1467" t="s">
        <v>16</v>
      </c>
      <c r="D1467" s="1">
        <v>42035</v>
      </c>
      <c r="E1467" s="2">
        <v>29078407000</v>
      </c>
      <c r="F1467" s="2">
        <v>20776522000</v>
      </c>
      <c r="G1467" s="2">
        <f>SUM(E1467-F1467)</f>
        <v>8301885000</v>
      </c>
      <c r="H1467" s="23">
        <f>1-(F1467/E1467)</f>
        <v>0.28549999317362884</v>
      </c>
      <c r="I1467" s="2">
        <v>4695384000</v>
      </c>
      <c r="J1467" t="s">
        <v>12</v>
      </c>
      <c r="K1467" t="s">
        <v>12</v>
      </c>
      <c r="L1467" s="2">
        <f>SUM(I1467:K1467)</f>
        <v>4695384000</v>
      </c>
      <c r="M1467" s="2">
        <f>G1467-L1467</f>
        <v>3606501000</v>
      </c>
      <c r="N1467" s="22">
        <f>M1467/E1467</f>
        <v>0.1240267735436814</v>
      </c>
      <c r="O1467" t="s">
        <v>19</v>
      </c>
      <c r="P1467" t="s">
        <v>257</v>
      </c>
    </row>
    <row r="1468" spans="1:16" x14ac:dyDescent="0.2">
      <c r="A1468">
        <v>1529</v>
      </c>
      <c r="B1468" t="s">
        <v>511</v>
      </c>
      <c r="C1468" t="s">
        <v>17</v>
      </c>
      <c r="D1468" s="1">
        <v>42399</v>
      </c>
      <c r="E1468" s="2">
        <v>30944938000</v>
      </c>
      <c r="F1468" s="2">
        <v>22034523000</v>
      </c>
      <c r="G1468" s="2">
        <f>SUM(E1468-F1468)</f>
        <v>8910415000</v>
      </c>
      <c r="H1468" s="23">
        <f>1-(F1468/E1468)</f>
        <v>0.28794418654191523</v>
      </c>
      <c r="I1468" s="2">
        <v>5205715000</v>
      </c>
      <c r="J1468" t="s">
        <v>12</v>
      </c>
      <c r="K1468" t="s">
        <v>12</v>
      </c>
      <c r="L1468" s="2">
        <f>SUM(I1468:K1468)</f>
        <v>5205715000</v>
      </c>
      <c r="M1468" s="2">
        <f>G1468-L1468</f>
        <v>3704700000</v>
      </c>
      <c r="N1468" s="22">
        <f>M1468/E1468</f>
        <v>0.11971909589865716</v>
      </c>
      <c r="O1468" t="s">
        <v>19</v>
      </c>
      <c r="P1468" t="s">
        <v>257</v>
      </c>
    </row>
    <row r="1469" spans="1:16" x14ac:dyDescent="0.2">
      <c r="A1469">
        <v>1530</v>
      </c>
      <c r="B1469" t="s">
        <v>512</v>
      </c>
      <c r="C1469" t="s">
        <v>11</v>
      </c>
      <c r="D1469" s="1">
        <v>41274</v>
      </c>
      <c r="E1469" s="2">
        <v>3589516000</v>
      </c>
      <c r="F1469" s="2">
        <v>1955682000</v>
      </c>
      <c r="G1469" s="2">
        <f>SUM(E1469-F1469)</f>
        <v>1633834000</v>
      </c>
      <c r="H1469" s="23">
        <f>1-(F1469/E1469)</f>
        <v>0.45516832910063643</v>
      </c>
      <c r="I1469" t="s">
        <v>12</v>
      </c>
      <c r="J1469" t="s">
        <v>12</v>
      </c>
      <c r="K1469" s="2">
        <v>787329000</v>
      </c>
      <c r="L1469" s="2">
        <f>SUM(I1469:K1469)</f>
        <v>787329000</v>
      </c>
      <c r="M1469" s="2">
        <f>G1469-L1469</f>
        <v>846505000</v>
      </c>
      <c r="N1469" s="22">
        <f>M1469/E1469</f>
        <v>0.23582705857837102</v>
      </c>
      <c r="O1469" t="s">
        <v>47</v>
      </c>
      <c r="P1469" t="s">
        <v>48</v>
      </c>
    </row>
    <row r="1470" spans="1:16" x14ac:dyDescent="0.2">
      <c r="A1470">
        <v>1531</v>
      </c>
      <c r="B1470" t="s">
        <v>512</v>
      </c>
      <c r="C1470" t="s">
        <v>15</v>
      </c>
      <c r="D1470" s="1">
        <v>41639</v>
      </c>
      <c r="E1470" s="2">
        <v>3494253000</v>
      </c>
      <c r="F1470" s="2">
        <v>1838766000</v>
      </c>
      <c r="G1470" s="2">
        <f>SUM(E1470-F1470)</f>
        <v>1655487000</v>
      </c>
      <c r="H1470" s="23">
        <f>1-(F1470/E1470)</f>
        <v>0.47377422298843275</v>
      </c>
      <c r="I1470" t="s">
        <v>12</v>
      </c>
      <c r="J1470" t="s">
        <v>12</v>
      </c>
      <c r="K1470" s="2">
        <v>819711000</v>
      </c>
      <c r="L1470" s="2">
        <f>SUM(I1470:K1470)</f>
        <v>819711000</v>
      </c>
      <c r="M1470" s="2">
        <f>G1470-L1470</f>
        <v>835776000</v>
      </c>
      <c r="N1470" s="22">
        <f>M1470/E1470</f>
        <v>0.23918588608208965</v>
      </c>
      <c r="O1470" t="s">
        <v>47</v>
      </c>
      <c r="P1470" t="s">
        <v>48</v>
      </c>
    </row>
    <row r="1471" spans="1:16" x14ac:dyDescent="0.2">
      <c r="A1471">
        <v>1532</v>
      </c>
      <c r="B1471" t="s">
        <v>512</v>
      </c>
      <c r="C1471" t="s">
        <v>16</v>
      </c>
      <c r="D1471" s="1">
        <v>42004</v>
      </c>
      <c r="E1471" s="2">
        <v>3620095000</v>
      </c>
      <c r="F1471" s="2">
        <v>1903384000</v>
      </c>
      <c r="G1471" s="2">
        <f>SUM(E1471-F1471)</f>
        <v>1716711000</v>
      </c>
      <c r="H1471" s="23">
        <f>1-(F1471/E1471)</f>
        <v>0.47421711308681125</v>
      </c>
      <c r="I1471" t="s">
        <v>12</v>
      </c>
      <c r="J1471" t="s">
        <v>12</v>
      </c>
      <c r="K1471" s="2">
        <v>855908000</v>
      </c>
      <c r="L1471" s="2">
        <f>SUM(I1471:K1471)</f>
        <v>855908000</v>
      </c>
      <c r="M1471" s="2">
        <f>G1471-L1471</f>
        <v>860803000</v>
      </c>
      <c r="N1471" s="22">
        <f>M1471/E1471</f>
        <v>0.23778464377316064</v>
      </c>
      <c r="O1471" t="s">
        <v>47</v>
      </c>
      <c r="P1471" t="s">
        <v>48</v>
      </c>
    </row>
    <row r="1472" spans="1:16" x14ac:dyDescent="0.2">
      <c r="A1472">
        <v>1533</v>
      </c>
      <c r="B1472" t="s">
        <v>512</v>
      </c>
      <c r="C1472" t="s">
        <v>17</v>
      </c>
      <c r="D1472" s="1">
        <v>42369</v>
      </c>
      <c r="E1472" s="2">
        <v>3766065000</v>
      </c>
      <c r="F1472" s="2">
        <v>2016212000</v>
      </c>
      <c r="G1472" s="2">
        <f>SUM(E1472-F1472)</f>
        <v>1749853000</v>
      </c>
      <c r="H1472" s="23">
        <f>1-(F1472/E1472)</f>
        <v>0.46463696192179371</v>
      </c>
      <c r="I1472" t="s">
        <v>12</v>
      </c>
      <c r="J1472" t="s">
        <v>12</v>
      </c>
      <c r="K1472" s="2">
        <v>907024000</v>
      </c>
      <c r="L1472" s="2">
        <f>SUM(I1472:K1472)</f>
        <v>907024000</v>
      </c>
      <c r="M1472" s="2">
        <f>G1472-L1472</f>
        <v>842829000</v>
      </c>
      <c r="N1472" s="22">
        <f>M1472/E1472</f>
        <v>0.22379565939515117</v>
      </c>
      <c r="O1472" t="s">
        <v>47</v>
      </c>
      <c r="P1472" t="s">
        <v>48</v>
      </c>
    </row>
    <row r="1473" spans="1:16" x14ac:dyDescent="0.2">
      <c r="A1473">
        <v>1534</v>
      </c>
      <c r="B1473" t="s">
        <v>513</v>
      </c>
      <c r="C1473" t="s">
        <v>11</v>
      </c>
      <c r="D1473" s="1">
        <v>41274</v>
      </c>
      <c r="E1473" s="2">
        <v>12509900000</v>
      </c>
      <c r="F1473" s="2">
        <v>7214400000</v>
      </c>
      <c r="G1473" s="2">
        <f>SUM(E1473-F1473)</f>
        <v>5295500000</v>
      </c>
      <c r="H1473" s="23">
        <f>1-(F1473/E1473)</f>
        <v>0.42330474264382612</v>
      </c>
      <c r="I1473" s="2">
        <v>3354900000</v>
      </c>
      <c r="J1473" s="2">
        <v>376400000</v>
      </c>
      <c r="K1473" t="s">
        <v>12</v>
      </c>
      <c r="L1473" s="2">
        <f>SUM(I1473:K1473)</f>
        <v>3731300000</v>
      </c>
      <c r="M1473" s="2">
        <f>G1473-L1473</f>
        <v>1564200000</v>
      </c>
      <c r="N1473" s="22">
        <f>M1473/E1473</f>
        <v>0.1250369707191904</v>
      </c>
      <c r="O1473" t="s">
        <v>25</v>
      </c>
      <c r="P1473" t="s">
        <v>30</v>
      </c>
    </row>
    <row r="1474" spans="1:16" x14ac:dyDescent="0.2">
      <c r="A1474">
        <v>1535</v>
      </c>
      <c r="B1474" t="s">
        <v>513</v>
      </c>
      <c r="C1474" t="s">
        <v>15</v>
      </c>
      <c r="D1474" s="1">
        <v>41639</v>
      </c>
      <c r="E1474" s="2">
        <v>13090300000</v>
      </c>
      <c r="F1474" s="2">
        <v>7561200000</v>
      </c>
      <c r="G1474" s="2">
        <f>SUM(E1474-F1474)</f>
        <v>5529100000</v>
      </c>
      <c r="H1474" s="23">
        <f>1-(F1474/E1474)</f>
        <v>0.422381458026172</v>
      </c>
      <c r="I1474" s="2">
        <v>3446300000</v>
      </c>
      <c r="J1474" s="2">
        <v>395500000</v>
      </c>
      <c r="K1474" t="s">
        <v>12</v>
      </c>
      <c r="L1474" s="2">
        <f>SUM(I1474:K1474)</f>
        <v>3841800000</v>
      </c>
      <c r="M1474" s="2">
        <f>G1474-L1474</f>
        <v>1687300000</v>
      </c>
      <c r="N1474" s="22">
        <f>M1474/E1474</f>
        <v>0.1288969695117759</v>
      </c>
      <c r="O1474" t="s">
        <v>25</v>
      </c>
      <c r="P1474" t="s">
        <v>30</v>
      </c>
    </row>
    <row r="1475" spans="1:16" x14ac:dyDescent="0.2">
      <c r="A1475">
        <v>1536</v>
      </c>
      <c r="B1475" t="s">
        <v>513</v>
      </c>
      <c r="C1475" t="s">
        <v>16</v>
      </c>
      <c r="D1475" s="1">
        <v>42004</v>
      </c>
      <c r="E1475" s="2">
        <v>16889600000</v>
      </c>
      <c r="F1475" s="2">
        <v>9397600000</v>
      </c>
      <c r="G1475" s="2">
        <f>SUM(E1475-F1475)</f>
        <v>7492000000</v>
      </c>
      <c r="H1475" s="23">
        <f>1-(F1475/E1475)</f>
        <v>0.44358658582796517</v>
      </c>
      <c r="I1475" s="2">
        <v>4896100000</v>
      </c>
      <c r="J1475" s="2">
        <v>691100000</v>
      </c>
      <c r="K1475" t="s">
        <v>12</v>
      </c>
      <c r="L1475" s="2">
        <f>SUM(I1475:K1475)</f>
        <v>5587200000</v>
      </c>
      <c r="M1475" s="2">
        <f>G1475-L1475</f>
        <v>1904800000</v>
      </c>
      <c r="N1475" s="22">
        <f>M1475/E1475</f>
        <v>0.11277946191739295</v>
      </c>
      <c r="O1475" t="s">
        <v>25</v>
      </c>
      <c r="P1475" t="s">
        <v>30</v>
      </c>
    </row>
    <row r="1476" spans="1:16" x14ac:dyDescent="0.2">
      <c r="A1476">
        <v>1537</v>
      </c>
      <c r="B1476" t="s">
        <v>513</v>
      </c>
      <c r="C1476" t="s">
        <v>17</v>
      </c>
      <c r="D1476" s="1">
        <v>42369</v>
      </c>
      <c r="E1476" s="2">
        <v>16965400000</v>
      </c>
      <c r="F1476" s="2">
        <v>9209500000</v>
      </c>
      <c r="G1476" s="2">
        <f>SUM(E1476-F1476)</f>
        <v>7755900000</v>
      </c>
      <c r="H1476" s="23">
        <f>1-(F1476/E1476)</f>
        <v>0.45715986655192331</v>
      </c>
      <c r="I1476" s="2">
        <v>4612100000</v>
      </c>
      <c r="J1476" s="2">
        <v>692300000</v>
      </c>
      <c r="K1476" t="s">
        <v>12</v>
      </c>
      <c r="L1476" s="2">
        <f>SUM(I1476:K1476)</f>
        <v>5304400000</v>
      </c>
      <c r="M1476" s="2">
        <f>G1476-L1476</f>
        <v>2451500000</v>
      </c>
      <c r="N1476" s="22">
        <f>M1476/E1476</f>
        <v>0.14449998231695096</v>
      </c>
      <c r="O1476" t="s">
        <v>25</v>
      </c>
      <c r="P1476" t="s">
        <v>30</v>
      </c>
    </row>
    <row r="1477" spans="1:16" x14ac:dyDescent="0.2">
      <c r="A1477">
        <v>1538</v>
      </c>
      <c r="B1477" t="s">
        <v>514</v>
      </c>
      <c r="C1477" t="s">
        <v>11</v>
      </c>
      <c r="D1477" s="1">
        <v>41274</v>
      </c>
      <c r="E1477" s="2">
        <v>763000000</v>
      </c>
      <c r="F1477" s="2">
        <v>12000000</v>
      </c>
      <c r="G1477" s="2">
        <f>SUM(E1477-F1477)</f>
        <v>751000000</v>
      </c>
      <c r="H1477" s="23">
        <f>1-(F1477/E1477)</f>
        <v>0.98427260812581918</v>
      </c>
      <c r="I1477" s="2">
        <v>429000000</v>
      </c>
      <c r="J1477" t="s">
        <v>12</v>
      </c>
      <c r="K1477" s="2">
        <v>26000000</v>
      </c>
      <c r="L1477" s="2">
        <f>SUM(I1477:K1477)</f>
        <v>455000000</v>
      </c>
      <c r="M1477" s="2">
        <f>G1477-L1477</f>
        <v>296000000</v>
      </c>
      <c r="N1477" s="22">
        <f>M1477/E1477</f>
        <v>0.38794233289646135</v>
      </c>
      <c r="O1477" t="s">
        <v>19</v>
      </c>
      <c r="P1477" t="s">
        <v>77</v>
      </c>
    </row>
    <row r="1478" spans="1:16" x14ac:dyDescent="0.2">
      <c r="A1478">
        <v>1539</v>
      </c>
      <c r="B1478" t="s">
        <v>514</v>
      </c>
      <c r="C1478" t="s">
        <v>15</v>
      </c>
      <c r="D1478" s="1">
        <v>41639</v>
      </c>
      <c r="E1478" s="2">
        <v>945000000</v>
      </c>
      <c r="F1478" s="2">
        <v>18000000</v>
      </c>
      <c r="G1478" s="2">
        <f>SUM(E1478-F1478)</f>
        <v>927000000</v>
      </c>
      <c r="H1478" s="23">
        <f>1-(F1478/E1478)</f>
        <v>0.98095238095238091</v>
      </c>
      <c r="I1478" s="2">
        <v>597000000</v>
      </c>
      <c r="J1478" t="s">
        <v>12</v>
      </c>
      <c r="K1478" s="2">
        <v>36000000</v>
      </c>
      <c r="L1478" s="2">
        <f>SUM(I1478:K1478)</f>
        <v>633000000</v>
      </c>
      <c r="M1478" s="2">
        <f>G1478-L1478</f>
        <v>294000000</v>
      </c>
      <c r="N1478" s="22">
        <f>M1478/E1478</f>
        <v>0.31111111111111112</v>
      </c>
      <c r="O1478" t="s">
        <v>19</v>
      </c>
      <c r="P1478" t="s">
        <v>77</v>
      </c>
    </row>
    <row r="1479" spans="1:16" x14ac:dyDescent="0.2">
      <c r="A1479">
        <v>1540</v>
      </c>
      <c r="B1479" t="s">
        <v>514</v>
      </c>
      <c r="C1479" t="s">
        <v>16</v>
      </c>
      <c r="D1479" s="1">
        <v>42004</v>
      </c>
      <c r="E1479" s="2">
        <v>1246000000</v>
      </c>
      <c r="F1479" s="2">
        <v>40000000</v>
      </c>
      <c r="G1479" s="2">
        <f>SUM(E1479-F1479)</f>
        <v>1206000000</v>
      </c>
      <c r="H1479" s="23">
        <f>1-(F1479/E1479)</f>
        <v>0.9678972712680578</v>
      </c>
      <c r="I1479" s="2">
        <v>801000000</v>
      </c>
      <c r="J1479" t="s">
        <v>12</v>
      </c>
      <c r="K1479" s="2">
        <v>65000000</v>
      </c>
      <c r="L1479" s="2">
        <f>SUM(I1479:K1479)</f>
        <v>866000000</v>
      </c>
      <c r="M1479" s="2">
        <f>G1479-L1479</f>
        <v>340000000</v>
      </c>
      <c r="N1479" s="22">
        <f>M1479/E1479</f>
        <v>0.27287319422150885</v>
      </c>
      <c r="O1479" t="s">
        <v>19</v>
      </c>
      <c r="P1479" t="s">
        <v>77</v>
      </c>
    </row>
    <row r="1480" spans="1:16" x14ac:dyDescent="0.2">
      <c r="A1480">
        <v>1541</v>
      </c>
      <c r="B1480" t="s">
        <v>514</v>
      </c>
      <c r="C1480" t="s">
        <v>17</v>
      </c>
      <c r="D1480" s="1">
        <v>42369</v>
      </c>
      <c r="E1480" s="2">
        <v>1492000000</v>
      </c>
      <c r="F1480" s="2">
        <v>58000000</v>
      </c>
      <c r="G1480" s="2">
        <f>SUM(E1480-F1480)</f>
        <v>1434000000</v>
      </c>
      <c r="H1480" s="23">
        <f>1-(F1480/E1480)</f>
        <v>0.96112600536193027</v>
      </c>
      <c r="I1480" s="2">
        <v>1109000000</v>
      </c>
      <c r="J1480" t="s">
        <v>12</v>
      </c>
      <c r="K1480" s="2">
        <v>93000000</v>
      </c>
      <c r="L1480" s="2">
        <f>SUM(I1480:K1480)</f>
        <v>1202000000</v>
      </c>
      <c r="M1480" s="2">
        <f>G1480-L1480</f>
        <v>232000000</v>
      </c>
      <c r="N1480" s="22">
        <f>M1480/E1480</f>
        <v>0.15549597855227881</v>
      </c>
      <c r="O1480" t="s">
        <v>19</v>
      </c>
      <c r="P1480" t="s">
        <v>77</v>
      </c>
    </row>
    <row r="1481" spans="1:16" x14ac:dyDescent="0.2">
      <c r="A1481">
        <v>1542</v>
      </c>
      <c r="B1481" t="s">
        <v>515</v>
      </c>
      <c r="C1481" t="s">
        <v>11</v>
      </c>
      <c r="D1481" s="1">
        <v>41639</v>
      </c>
      <c r="E1481" s="2">
        <v>26191000000</v>
      </c>
      <c r="F1481" s="2">
        <v>13307000000</v>
      </c>
      <c r="G1481" s="2">
        <f>SUM(E1481-F1481)</f>
        <v>12884000000</v>
      </c>
      <c r="H1481" s="23">
        <f>1-(F1481/E1481)</f>
        <v>0.49192470696040624</v>
      </c>
      <c r="I1481" s="2">
        <v>3757000000</v>
      </c>
      <c r="J1481" t="s">
        <v>12</v>
      </c>
      <c r="K1481" s="2">
        <v>3821000000</v>
      </c>
      <c r="L1481" s="2">
        <f>SUM(I1481:K1481)</f>
        <v>7578000000</v>
      </c>
      <c r="M1481" s="2">
        <f>G1481-L1481</f>
        <v>5306000000</v>
      </c>
      <c r="N1481" s="22">
        <f>M1481/E1481</f>
        <v>0.2025886754992173</v>
      </c>
      <c r="O1481" t="s">
        <v>47</v>
      </c>
      <c r="P1481" t="s">
        <v>50</v>
      </c>
    </row>
    <row r="1482" spans="1:16" x14ac:dyDescent="0.2">
      <c r="A1482">
        <v>1543</v>
      </c>
      <c r="B1482" t="s">
        <v>515</v>
      </c>
      <c r="C1482" t="s">
        <v>15</v>
      </c>
      <c r="D1482" s="1">
        <v>42004</v>
      </c>
      <c r="E1482" s="2">
        <v>27174000000</v>
      </c>
      <c r="F1482" s="2">
        <v>13870000000</v>
      </c>
      <c r="G1482" s="2">
        <f>SUM(E1482-F1482)</f>
        <v>13304000000</v>
      </c>
      <c r="H1482" s="23">
        <f>1-(F1482/E1482)</f>
        <v>0.48958563332597338</v>
      </c>
      <c r="I1482" s="2">
        <v>3964000000</v>
      </c>
      <c r="J1482" t="s">
        <v>12</v>
      </c>
      <c r="K1482" s="2">
        <v>3882000000</v>
      </c>
      <c r="L1482" s="2">
        <f>SUM(I1482:K1482)</f>
        <v>7846000000</v>
      </c>
      <c r="M1482" s="2">
        <f>G1482-L1482</f>
        <v>5458000000</v>
      </c>
      <c r="N1482" s="22">
        <f>M1482/E1482</f>
        <v>0.20085375726797675</v>
      </c>
      <c r="O1482" t="s">
        <v>47</v>
      </c>
      <c r="P1482" t="s">
        <v>50</v>
      </c>
    </row>
    <row r="1483" spans="1:16" x14ac:dyDescent="0.2">
      <c r="A1483">
        <v>1544</v>
      </c>
      <c r="B1483" t="s">
        <v>515</v>
      </c>
      <c r="C1483" t="s">
        <v>16</v>
      </c>
      <c r="D1483" s="1">
        <v>42369</v>
      </c>
      <c r="E1483" s="2">
        <v>26815000000</v>
      </c>
      <c r="F1483" s="2">
        <v>13723000000</v>
      </c>
      <c r="G1483" s="2">
        <f>SUM(E1483-F1483)</f>
        <v>13092000000</v>
      </c>
      <c r="H1483" s="23">
        <f>1-(F1483/E1483)</f>
        <v>0.48823419727764306</v>
      </c>
      <c r="I1483" s="2">
        <v>4094000000</v>
      </c>
      <c r="J1483" t="s">
        <v>12</v>
      </c>
      <c r="K1483" s="2">
        <v>3885000000</v>
      </c>
      <c r="L1483" s="2">
        <f>SUM(I1483:K1483)</f>
        <v>7979000000</v>
      </c>
      <c r="M1483" s="2">
        <f>G1483-L1483</f>
        <v>5113000000</v>
      </c>
      <c r="N1483" s="22">
        <f>M1483/E1483</f>
        <v>0.19067685996643668</v>
      </c>
      <c r="O1483" t="s">
        <v>47</v>
      </c>
      <c r="P1483" t="s">
        <v>50</v>
      </c>
    </row>
    <row r="1484" spans="1:16" x14ac:dyDescent="0.2">
      <c r="A1484">
        <v>1545</v>
      </c>
      <c r="B1484" t="s">
        <v>515</v>
      </c>
      <c r="C1484" t="s">
        <v>17</v>
      </c>
      <c r="D1484" s="1">
        <v>42735</v>
      </c>
      <c r="E1484" s="2">
        <v>27625000000</v>
      </c>
      <c r="F1484" s="2">
        <v>15070000000</v>
      </c>
      <c r="G1484" s="2">
        <f>SUM(E1484-F1484)</f>
        <v>12555000000</v>
      </c>
      <c r="H1484" s="23">
        <f>1-(F1484/E1484)</f>
        <v>0.45447963800904978</v>
      </c>
      <c r="I1484" s="2">
        <v>4154000000</v>
      </c>
      <c r="J1484" t="s">
        <v>12</v>
      </c>
      <c r="K1484" s="2">
        <v>3985000000</v>
      </c>
      <c r="L1484" s="2">
        <f>SUM(I1484:K1484)</f>
        <v>8139000000</v>
      </c>
      <c r="M1484" s="2">
        <f>G1484-L1484</f>
        <v>4416000000</v>
      </c>
      <c r="N1484" s="22">
        <f>M1484/E1484</f>
        <v>0.15985520361990951</v>
      </c>
      <c r="O1484" t="s">
        <v>47</v>
      </c>
      <c r="P1484" t="s">
        <v>50</v>
      </c>
    </row>
    <row r="1485" spans="1:16" x14ac:dyDescent="0.2">
      <c r="A1485">
        <v>1546</v>
      </c>
      <c r="B1485" t="s">
        <v>516</v>
      </c>
      <c r="C1485" t="s">
        <v>11</v>
      </c>
      <c r="D1485" s="1">
        <v>41272</v>
      </c>
      <c r="E1485" s="2">
        <v>4664120000</v>
      </c>
      <c r="F1485" s="2">
        <v>3098066000</v>
      </c>
      <c r="G1485" s="2">
        <f>SUM(E1485-F1485)</f>
        <v>1566054000</v>
      </c>
      <c r="H1485" s="23">
        <f>1-(F1485/E1485)</f>
        <v>0.33576623242969739</v>
      </c>
      <c r="I1485" s="2">
        <v>1040287000</v>
      </c>
      <c r="J1485" t="s">
        <v>12</v>
      </c>
      <c r="K1485" s="2">
        <v>88975000</v>
      </c>
      <c r="L1485" s="2">
        <f>SUM(I1485:K1485)</f>
        <v>1129262000</v>
      </c>
      <c r="M1485" s="2">
        <f>G1485-L1485</f>
        <v>436792000</v>
      </c>
      <c r="N1485" s="22">
        <f>M1485/E1485</f>
        <v>9.3649391525089401E-2</v>
      </c>
      <c r="O1485" t="s">
        <v>19</v>
      </c>
      <c r="P1485" t="s">
        <v>517</v>
      </c>
    </row>
    <row r="1486" spans="1:16" x14ac:dyDescent="0.2">
      <c r="A1486">
        <v>1547</v>
      </c>
      <c r="B1486" t="s">
        <v>516</v>
      </c>
      <c r="C1486" t="s">
        <v>15</v>
      </c>
      <c r="D1486" s="1">
        <v>41636</v>
      </c>
      <c r="E1486" s="2">
        <v>5164784000</v>
      </c>
      <c r="F1486" s="2">
        <v>3411175000</v>
      </c>
      <c r="G1486" s="2">
        <f>SUM(E1486-F1486)</f>
        <v>1753609000</v>
      </c>
      <c r="H1486" s="23">
        <f>1-(F1486/E1486)</f>
        <v>0.33953191459700927</v>
      </c>
      <c r="I1486" s="2">
        <v>1138934000</v>
      </c>
      <c r="J1486" t="s">
        <v>12</v>
      </c>
      <c r="K1486" s="2">
        <v>100025000</v>
      </c>
      <c r="L1486" s="2">
        <f>SUM(I1486:K1486)</f>
        <v>1238959000</v>
      </c>
      <c r="M1486" s="2">
        <f>G1486-L1486</f>
        <v>514650000</v>
      </c>
      <c r="N1486" s="22">
        <f>M1486/E1486</f>
        <v>9.9645987131310815E-2</v>
      </c>
      <c r="O1486" t="s">
        <v>19</v>
      </c>
      <c r="P1486" t="s">
        <v>517</v>
      </c>
    </row>
    <row r="1487" spans="1:16" x14ac:dyDescent="0.2">
      <c r="A1487">
        <v>1548</v>
      </c>
      <c r="B1487" t="s">
        <v>516</v>
      </c>
      <c r="C1487" t="s">
        <v>16</v>
      </c>
      <c r="D1487" s="1">
        <v>42000</v>
      </c>
      <c r="E1487" s="2">
        <v>5711715000</v>
      </c>
      <c r="F1487" s="2">
        <v>3761300000</v>
      </c>
      <c r="G1487" s="2">
        <f>SUM(E1487-F1487)</f>
        <v>1950415000</v>
      </c>
      <c r="H1487" s="23">
        <f>1-(F1487/E1487)</f>
        <v>0.34147624662645104</v>
      </c>
      <c r="I1487" s="2">
        <v>1246308000</v>
      </c>
      <c r="J1487" t="s">
        <v>12</v>
      </c>
      <c r="K1487" s="2">
        <v>114635000</v>
      </c>
      <c r="L1487" s="2">
        <f>SUM(I1487:K1487)</f>
        <v>1360943000</v>
      </c>
      <c r="M1487" s="2">
        <f>G1487-L1487</f>
        <v>589472000</v>
      </c>
      <c r="N1487" s="22">
        <f>M1487/E1487</f>
        <v>0.10320402891250702</v>
      </c>
      <c r="O1487" t="s">
        <v>19</v>
      </c>
      <c r="P1487" t="s">
        <v>517</v>
      </c>
    </row>
    <row r="1488" spans="1:16" x14ac:dyDescent="0.2">
      <c r="A1488">
        <v>1549</v>
      </c>
      <c r="B1488" t="s">
        <v>516</v>
      </c>
      <c r="C1488" t="s">
        <v>17</v>
      </c>
      <c r="D1488" s="1">
        <v>42364</v>
      </c>
      <c r="E1488" s="2">
        <v>6226507000</v>
      </c>
      <c r="F1488" s="2">
        <v>4083333000</v>
      </c>
      <c r="G1488" s="2">
        <f>SUM(E1488-F1488)</f>
        <v>2143174000</v>
      </c>
      <c r="H1488" s="23">
        <f>1-(F1488/E1488)</f>
        <v>0.34420165270833225</v>
      </c>
      <c r="I1488" s="2">
        <v>1369097000</v>
      </c>
      <c r="J1488" t="s">
        <v>12</v>
      </c>
      <c r="K1488" s="2">
        <v>123569000</v>
      </c>
      <c r="L1488" s="2">
        <f>SUM(I1488:K1488)</f>
        <v>1492666000</v>
      </c>
      <c r="M1488" s="2">
        <f>G1488-L1488</f>
        <v>650508000</v>
      </c>
      <c r="N1488" s="22">
        <f>M1488/E1488</f>
        <v>0.10447398517338854</v>
      </c>
      <c r="O1488" t="s">
        <v>19</v>
      </c>
      <c r="P1488" t="s">
        <v>517</v>
      </c>
    </row>
    <row r="1489" spans="1:16" x14ac:dyDescent="0.2">
      <c r="A1489">
        <v>1550</v>
      </c>
      <c r="B1489" t="s">
        <v>518</v>
      </c>
      <c r="C1489" t="s">
        <v>11</v>
      </c>
      <c r="D1489" s="1">
        <v>41550</v>
      </c>
      <c r="E1489" s="2">
        <v>34374000000</v>
      </c>
      <c r="F1489" s="2">
        <v>32016000000</v>
      </c>
      <c r="G1489" s="2">
        <f>SUM(E1489-F1489)</f>
        <v>2358000000</v>
      </c>
      <c r="H1489" s="23">
        <f>1-(F1489/E1489)</f>
        <v>6.8598359224995686E-2</v>
      </c>
      <c r="I1489" s="2">
        <v>983000000</v>
      </c>
      <c r="J1489" t="s">
        <v>12</v>
      </c>
      <c r="K1489" t="s">
        <v>12</v>
      </c>
      <c r="L1489" s="2">
        <f>SUM(I1489:K1489)</f>
        <v>983000000</v>
      </c>
      <c r="M1489" s="2">
        <f>G1489-L1489</f>
        <v>1375000000</v>
      </c>
      <c r="N1489" s="22">
        <f>M1489/E1489</f>
        <v>4.0001163670215861E-2</v>
      </c>
      <c r="O1489" t="s">
        <v>36</v>
      </c>
      <c r="P1489" t="s">
        <v>124</v>
      </c>
    </row>
    <row r="1490" spans="1:16" x14ac:dyDescent="0.2">
      <c r="A1490">
        <v>1551</v>
      </c>
      <c r="B1490" t="s">
        <v>518</v>
      </c>
      <c r="C1490" t="s">
        <v>15</v>
      </c>
      <c r="D1490" s="1">
        <v>41915</v>
      </c>
      <c r="E1490" s="2">
        <v>37580000000</v>
      </c>
      <c r="F1490" s="2">
        <v>34895000000</v>
      </c>
      <c r="G1490" s="2">
        <f>SUM(E1490-F1490)</f>
        <v>2685000000</v>
      </c>
      <c r="H1490" s="23">
        <f>1-(F1490/E1490)</f>
        <v>7.1447578499201692E-2</v>
      </c>
      <c r="I1490" s="2">
        <v>1255000000</v>
      </c>
      <c r="J1490" t="s">
        <v>12</v>
      </c>
      <c r="K1490" t="s">
        <v>12</v>
      </c>
      <c r="L1490" s="2">
        <f>SUM(I1490:K1490)</f>
        <v>1255000000</v>
      </c>
      <c r="M1490" s="2">
        <f>G1490-L1490</f>
        <v>1430000000</v>
      </c>
      <c r="N1490" s="22">
        <f>M1490/E1490</f>
        <v>3.8052155401809472E-2</v>
      </c>
      <c r="O1490" t="s">
        <v>36</v>
      </c>
      <c r="P1490" t="s">
        <v>124</v>
      </c>
    </row>
    <row r="1491" spans="1:16" x14ac:dyDescent="0.2">
      <c r="A1491">
        <v>1552</v>
      </c>
      <c r="B1491" t="s">
        <v>518</v>
      </c>
      <c r="C1491" t="s">
        <v>16</v>
      </c>
      <c r="D1491" s="1">
        <v>42280</v>
      </c>
      <c r="E1491" s="2">
        <v>41373000000</v>
      </c>
      <c r="F1491" s="2">
        <v>37456000000</v>
      </c>
      <c r="G1491" s="2">
        <f>SUM(E1491-F1491)</f>
        <v>3917000000</v>
      </c>
      <c r="H1491" s="23">
        <f>1-(F1491/E1491)</f>
        <v>9.4675271312208431E-2</v>
      </c>
      <c r="I1491" s="2">
        <v>1748000000</v>
      </c>
      <c r="J1491" t="s">
        <v>12</v>
      </c>
      <c r="K1491" t="s">
        <v>12</v>
      </c>
      <c r="L1491" s="2">
        <f>SUM(I1491:K1491)</f>
        <v>1748000000</v>
      </c>
      <c r="M1491" s="2">
        <f>G1491-L1491</f>
        <v>2169000000</v>
      </c>
      <c r="N1491" s="22">
        <f>M1491/E1491</f>
        <v>5.2425494887970416E-2</v>
      </c>
      <c r="O1491" t="s">
        <v>36</v>
      </c>
      <c r="P1491" t="s">
        <v>124</v>
      </c>
    </row>
    <row r="1492" spans="1:16" x14ac:dyDescent="0.2">
      <c r="A1492">
        <v>1553</v>
      </c>
      <c r="B1492" t="s">
        <v>518</v>
      </c>
      <c r="C1492" t="s">
        <v>17</v>
      </c>
      <c r="D1492" s="1">
        <v>42644</v>
      </c>
      <c r="E1492" s="2">
        <v>36881000000</v>
      </c>
      <c r="F1492" s="2">
        <v>32184000000</v>
      </c>
      <c r="G1492" s="2">
        <f>SUM(E1492-F1492)</f>
        <v>4697000000</v>
      </c>
      <c r="H1492" s="23">
        <f>1-(F1492/E1492)</f>
        <v>0.12735554892763212</v>
      </c>
      <c r="I1492" s="2">
        <v>1864000000</v>
      </c>
      <c r="J1492" t="s">
        <v>12</v>
      </c>
      <c r="K1492" t="s">
        <v>12</v>
      </c>
      <c r="L1492" s="2">
        <f>SUM(I1492:K1492)</f>
        <v>1864000000</v>
      </c>
      <c r="M1492" s="2">
        <f>G1492-L1492</f>
        <v>2833000000</v>
      </c>
      <c r="N1492" s="22">
        <f>M1492/E1492</f>
        <v>7.6814619994034869E-2</v>
      </c>
      <c r="O1492" t="s">
        <v>36</v>
      </c>
      <c r="P1492" t="s">
        <v>124</v>
      </c>
    </row>
    <row r="1493" spans="1:16" x14ac:dyDescent="0.2">
      <c r="A1493">
        <v>1554</v>
      </c>
      <c r="B1493" t="s">
        <v>519</v>
      </c>
      <c r="C1493" t="s">
        <v>11</v>
      </c>
      <c r="D1493" s="1">
        <v>41274</v>
      </c>
      <c r="E1493" s="2">
        <v>29809000000</v>
      </c>
      <c r="F1493" s="2">
        <v>26045000000</v>
      </c>
      <c r="G1493" s="2">
        <f>SUM(E1493-F1493)</f>
        <v>3764000000</v>
      </c>
      <c r="H1493" s="23">
        <f>1-(F1493/E1493)</f>
        <v>0.12627058941930291</v>
      </c>
      <c r="I1493" s="2">
        <v>1702000000</v>
      </c>
      <c r="J1493" t="s">
        <v>12</v>
      </c>
      <c r="K1493" s="2">
        <v>418000000</v>
      </c>
      <c r="L1493" s="2">
        <f>SUM(I1493:K1493)</f>
        <v>2120000000</v>
      </c>
      <c r="M1493" s="2">
        <f>G1493-L1493</f>
        <v>1644000000</v>
      </c>
      <c r="N1493" s="22">
        <f>M1493/E1493</f>
        <v>5.5151128853701901E-2</v>
      </c>
      <c r="O1493" t="s">
        <v>83</v>
      </c>
      <c r="P1493" t="s">
        <v>341</v>
      </c>
    </row>
    <row r="1494" spans="1:16" x14ac:dyDescent="0.2">
      <c r="A1494">
        <v>1555</v>
      </c>
      <c r="B1494" t="s">
        <v>519</v>
      </c>
      <c r="C1494" t="s">
        <v>15</v>
      </c>
      <c r="D1494" s="1">
        <v>41639</v>
      </c>
      <c r="E1494" s="2">
        <v>37601000000</v>
      </c>
      <c r="F1494" s="2">
        <v>34085000000</v>
      </c>
      <c r="G1494" s="2">
        <f>SUM(E1494-F1494)</f>
        <v>3516000000</v>
      </c>
      <c r="H1494" s="23">
        <f>1-(F1494/E1494)</f>
        <v>9.3508151378952742E-2</v>
      </c>
      <c r="I1494" s="2">
        <v>2248000000</v>
      </c>
      <c r="J1494" t="s">
        <v>12</v>
      </c>
      <c r="K1494" s="2">
        <v>489000000</v>
      </c>
      <c r="L1494" s="2">
        <f>SUM(I1494:K1494)</f>
        <v>2737000000</v>
      </c>
      <c r="M1494" s="2">
        <f>G1494-L1494</f>
        <v>779000000</v>
      </c>
      <c r="N1494" s="22">
        <f>M1494/E1494</f>
        <v>2.0717534108135423E-2</v>
      </c>
      <c r="O1494" t="s">
        <v>83</v>
      </c>
      <c r="P1494" t="s">
        <v>341</v>
      </c>
    </row>
    <row r="1495" spans="1:16" x14ac:dyDescent="0.2">
      <c r="A1495">
        <v>1556</v>
      </c>
      <c r="B1495" t="s">
        <v>519</v>
      </c>
      <c r="C1495" t="s">
        <v>16</v>
      </c>
      <c r="D1495" s="1">
        <v>42004</v>
      </c>
      <c r="E1495" s="2">
        <v>40633000000</v>
      </c>
      <c r="F1495" s="2">
        <v>35673000000</v>
      </c>
      <c r="G1495" s="2">
        <f>SUM(E1495-F1495)</f>
        <v>4960000000</v>
      </c>
      <c r="H1495" s="23">
        <f>1-(F1495/E1495)</f>
        <v>0.12206826963305684</v>
      </c>
      <c r="I1495" s="2">
        <v>2762000000</v>
      </c>
      <c r="J1495" t="s">
        <v>12</v>
      </c>
      <c r="K1495" s="2">
        <v>562000000</v>
      </c>
      <c r="L1495" s="2">
        <f>SUM(I1495:K1495)</f>
        <v>3324000000</v>
      </c>
      <c r="M1495" s="2">
        <f>G1495-L1495</f>
        <v>1636000000</v>
      </c>
      <c r="N1495" s="22">
        <f>M1495/E1495</f>
        <v>4.0262840548322791E-2</v>
      </c>
      <c r="O1495" t="s">
        <v>83</v>
      </c>
      <c r="P1495" t="s">
        <v>341</v>
      </c>
    </row>
    <row r="1496" spans="1:16" x14ac:dyDescent="0.2">
      <c r="A1496">
        <v>1557</v>
      </c>
      <c r="B1496" t="s">
        <v>519</v>
      </c>
      <c r="C1496" t="s">
        <v>17</v>
      </c>
      <c r="D1496" s="1">
        <v>42369</v>
      </c>
      <c r="E1496" s="2">
        <v>28711000000</v>
      </c>
      <c r="F1496" s="2">
        <v>22466000000</v>
      </c>
      <c r="G1496" s="2">
        <f>SUM(E1496-F1496)</f>
        <v>6245000000</v>
      </c>
      <c r="H1496" s="23">
        <f>1-(F1496/E1496)</f>
        <v>0.21751245167357458</v>
      </c>
      <c r="I1496" s="2">
        <v>2620000000</v>
      </c>
      <c r="J1496" t="s">
        <v>12</v>
      </c>
      <c r="K1496" s="2">
        <v>756000000</v>
      </c>
      <c r="L1496" s="2">
        <f>SUM(I1496:K1496)</f>
        <v>3376000000</v>
      </c>
      <c r="M1496" s="2">
        <f>G1496-L1496</f>
        <v>2869000000</v>
      </c>
      <c r="N1496" s="22">
        <f>M1496/E1496</f>
        <v>9.9926857302079342E-2</v>
      </c>
      <c r="O1496" t="s">
        <v>83</v>
      </c>
      <c r="P1496" t="s">
        <v>341</v>
      </c>
    </row>
    <row r="1497" spans="1:16" x14ac:dyDescent="0.2">
      <c r="A1497">
        <v>1558</v>
      </c>
      <c r="B1497" t="s">
        <v>520</v>
      </c>
      <c r="C1497" t="s">
        <v>11</v>
      </c>
      <c r="D1497" s="1">
        <v>41274</v>
      </c>
      <c r="E1497" s="2">
        <v>1793557000</v>
      </c>
      <c r="F1497" s="2">
        <v>1189341000</v>
      </c>
      <c r="G1497" s="2">
        <f>SUM(E1497-F1497)</f>
        <v>604216000</v>
      </c>
      <c r="H1497" s="23">
        <f>1-(F1497/E1497)</f>
        <v>0.33688140382491327</v>
      </c>
      <c r="I1497" s="2">
        <v>247597000</v>
      </c>
      <c r="J1497" t="s">
        <v>12</v>
      </c>
      <c r="K1497" t="s">
        <v>12</v>
      </c>
      <c r="L1497" s="2">
        <f>SUM(I1497:K1497)</f>
        <v>247597000</v>
      </c>
      <c r="M1497" s="2">
        <f>G1497-L1497</f>
        <v>356619000</v>
      </c>
      <c r="N1497" s="22">
        <f>M1497/E1497</f>
        <v>0.19883337970301473</v>
      </c>
      <c r="O1497" t="s">
        <v>22</v>
      </c>
      <c r="P1497" t="s">
        <v>57</v>
      </c>
    </row>
    <row r="1498" spans="1:16" x14ac:dyDescent="0.2">
      <c r="A1498">
        <v>1559</v>
      </c>
      <c r="B1498" t="s">
        <v>520</v>
      </c>
      <c r="C1498" t="s">
        <v>15</v>
      </c>
      <c r="D1498" s="1">
        <v>41639</v>
      </c>
      <c r="E1498" s="2">
        <v>2064305000</v>
      </c>
      <c r="F1498" s="2">
        <v>1369438000</v>
      </c>
      <c r="G1498" s="2">
        <f>SUM(E1498-F1498)</f>
        <v>694867000</v>
      </c>
      <c r="H1498" s="23">
        <f>1-(F1498/E1498)</f>
        <v>0.33661062682113352</v>
      </c>
      <c r="I1498" s="2">
        <v>312367000</v>
      </c>
      <c r="J1498" t="s">
        <v>12</v>
      </c>
      <c r="K1498" t="s">
        <v>12</v>
      </c>
      <c r="L1498" s="2">
        <f>SUM(I1498:K1498)</f>
        <v>312367000</v>
      </c>
      <c r="M1498" s="2">
        <f>G1498-L1498</f>
        <v>382500000</v>
      </c>
      <c r="N1498" s="22">
        <f>M1498/E1498</f>
        <v>0.18529238654171742</v>
      </c>
      <c r="O1498" t="s">
        <v>22</v>
      </c>
      <c r="P1498" t="s">
        <v>57</v>
      </c>
    </row>
    <row r="1499" spans="1:16" x14ac:dyDescent="0.2">
      <c r="A1499">
        <v>1560</v>
      </c>
      <c r="B1499" t="s">
        <v>520</v>
      </c>
      <c r="C1499" t="s">
        <v>16</v>
      </c>
      <c r="D1499" s="1">
        <v>42004</v>
      </c>
      <c r="E1499" s="2">
        <v>2446877000</v>
      </c>
      <c r="F1499" s="2">
        <v>1668892000</v>
      </c>
      <c r="G1499" s="2">
        <f>SUM(E1499-F1499)</f>
        <v>777985000</v>
      </c>
      <c r="H1499" s="23">
        <f>1-(F1499/E1499)</f>
        <v>0.31795018711606671</v>
      </c>
      <c r="I1499" s="2">
        <v>346345000</v>
      </c>
      <c r="J1499" t="s">
        <v>12</v>
      </c>
      <c r="K1499" t="s">
        <v>12</v>
      </c>
      <c r="L1499" s="2">
        <f>SUM(I1499:K1499)</f>
        <v>346345000</v>
      </c>
      <c r="M1499" s="2">
        <f>G1499-L1499</f>
        <v>431640000</v>
      </c>
      <c r="N1499" s="22">
        <f>M1499/E1499</f>
        <v>0.17640445351360121</v>
      </c>
      <c r="O1499" t="s">
        <v>22</v>
      </c>
      <c r="P1499" t="s">
        <v>57</v>
      </c>
    </row>
    <row r="1500" spans="1:16" x14ac:dyDescent="0.2">
      <c r="A1500">
        <v>1561</v>
      </c>
      <c r="B1500" t="s">
        <v>520</v>
      </c>
      <c r="C1500" t="s">
        <v>17</v>
      </c>
      <c r="D1500" s="1">
        <v>42369</v>
      </c>
      <c r="E1500" s="2">
        <v>2779541000</v>
      </c>
      <c r="F1500" s="2">
        <v>1855181000</v>
      </c>
      <c r="G1500" s="2">
        <f>SUM(E1500-F1500)</f>
        <v>924360000</v>
      </c>
      <c r="H1500" s="23">
        <f>1-(F1500/E1500)</f>
        <v>0.33255850516326257</v>
      </c>
      <c r="I1500" s="2">
        <v>390253000</v>
      </c>
      <c r="J1500" t="s">
        <v>12</v>
      </c>
      <c r="K1500" t="s">
        <v>12</v>
      </c>
      <c r="L1500" s="2">
        <f>SUM(I1500:K1500)</f>
        <v>390253000</v>
      </c>
      <c r="M1500" s="2">
        <f>G1500-L1500</f>
        <v>534107000</v>
      </c>
      <c r="N1500" s="22">
        <f>M1500/E1500</f>
        <v>0.1921565467104101</v>
      </c>
      <c r="O1500" t="s">
        <v>22</v>
      </c>
      <c r="P1500" t="s">
        <v>57</v>
      </c>
    </row>
    <row r="1501" spans="1:16" x14ac:dyDescent="0.2">
      <c r="A1501">
        <v>1562</v>
      </c>
      <c r="B1501" t="s">
        <v>521</v>
      </c>
      <c r="C1501" t="s">
        <v>11</v>
      </c>
      <c r="D1501" s="1">
        <v>41274</v>
      </c>
      <c r="E1501" s="2">
        <v>12825000000</v>
      </c>
      <c r="F1501" s="2">
        <v>6457000000</v>
      </c>
      <c r="G1501" s="2">
        <f>SUM(E1501-F1501)</f>
        <v>6368000000</v>
      </c>
      <c r="H1501" s="23">
        <f>1-(F1501/E1501)</f>
        <v>0.49653021442495127</v>
      </c>
      <c r="I1501" s="2">
        <v>1804000000</v>
      </c>
      <c r="J1501" s="2">
        <v>1877000000</v>
      </c>
      <c r="K1501" t="s">
        <v>12</v>
      </c>
      <c r="L1501" s="2">
        <f>SUM(I1501:K1501)</f>
        <v>3681000000</v>
      </c>
      <c r="M1501" s="2">
        <f>G1501-L1501</f>
        <v>2687000000</v>
      </c>
      <c r="N1501" s="22">
        <f>M1501/E1501</f>
        <v>0.20951267056530215</v>
      </c>
      <c r="O1501" t="s">
        <v>22</v>
      </c>
      <c r="P1501" t="s">
        <v>34</v>
      </c>
    </row>
    <row r="1502" spans="1:16" x14ac:dyDescent="0.2">
      <c r="A1502">
        <v>1563</v>
      </c>
      <c r="B1502" t="s">
        <v>521</v>
      </c>
      <c r="C1502" t="s">
        <v>15</v>
      </c>
      <c r="D1502" s="1">
        <v>41639</v>
      </c>
      <c r="E1502" s="2">
        <v>12205000000</v>
      </c>
      <c r="F1502" s="2">
        <v>5841000000</v>
      </c>
      <c r="G1502" s="2">
        <f>SUM(E1502-F1502)</f>
        <v>6364000000</v>
      </c>
      <c r="H1502" s="23">
        <f>1-(F1502/E1502)</f>
        <v>0.52142564522736579</v>
      </c>
      <c r="I1502" s="2">
        <v>1858000000</v>
      </c>
      <c r="J1502" s="2">
        <v>1522000000</v>
      </c>
      <c r="K1502" t="s">
        <v>12</v>
      </c>
      <c r="L1502" s="2">
        <f>SUM(I1502:K1502)</f>
        <v>3380000000</v>
      </c>
      <c r="M1502" s="2">
        <f>G1502-L1502</f>
        <v>2984000000</v>
      </c>
      <c r="N1502" s="22">
        <f>M1502/E1502</f>
        <v>0.24448996312986482</v>
      </c>
      <c r="O1502" t="s">
        <v>22</v>
      </c>
      <c r="P1502" t="s">
        <v>34</v>
      </c>
    </row>
    <row r="1503" spans="1:16" x14ac:dyDescent="0.2">
      <c r="A1503">
        <v>1564</v>
      </c>
      <c r="B1503" t="s">
        <v>521</v>
      </c>
      <c r="C1503" t="s">
        <v>16</v>
      </c>
      <c r="D1503" s="1">
        <v>42004</v>
      </c>
      <c r="E1503" s="2">
        <v>13045000000</v>
      </c>
      <c r="F1503" s="2">
        <v>5618000000</v>
      </c>
      <c r="G1503" s="2">
        <f>SUM(E1503-F1503)</f>
        <v>7427000000</v>
      </c>
      <c r="H1503" s="23">
        <f>1-(F1503/E1503)</f>
        <v>0.56933691069375247</v>
      </c>
      <c r="I1503" s="2">
        <v>1843000000</v>
      </c>
      <c r="J1503" s="2">
        <v>1358000000</v>
      </c>
      <c r="K1503" t="s">
        <v>12</v>
      </c>
      <c r="L1503" s="2">
        <f>SUM(I1503:K1503)</f>
        <v>3201000000</v>
      </c>
      <c r="M1503" s="2">
        <f>G1503-L1503</f>
        <v>4226000000</v>
      </c>
      <c r="N1503" s="22">
        <f>M1503/E1503</f>
        <v>0.32395553852050596</v>
      </c>
      <c r="O1503" t="s">
        <v>22</v>
      </c>
      <c r="P1503" t="s">
        <v>34</v>
      </c>
    </row>
    <row r="1504" spans="1:16" x14ac:dyDescent="0.2">
      <c r="A1504">
        <v>1565</v>
      </c>
      <c r="B1504" t="s">
        <v>521</v>
      </c>
      <c r="C1504" t="s">
        <v>17</v>
      </c>
      <c r="D1504" s="1">
        <v>42369</v>
      </c>
      <c r="E1504" s="2">
        <v>13000000000</v>
      </c>
      <c r="F1504" s="2">
        <v>5440000000</v>
      </c>
      <c r="G1504" s="2">
        <f>SUM(E1504-F1504)</f>
        <v>7560000000</v>
      </c>
      <c r="H1504" s="23">
        <f>1-(F1504/E1504)</f>
        <v>0.58153846153846156</v>
      </c>
      <c r="I1504" s="2">
        <v>1748000000</v>
      </c>
      <c r="J1504" s="2">
        <v>1280000000</v>
      </c>
      <c r="K1504" t="s">
        <v>12</v>
      </c>
      <c r="L1504" s="2">
        <f>SUM(I1504:K1504)</f>
        <v>3028000000</v>
      </c>
      <c r="M1504" s="2">
        <f>G1504-L1504</f>
        <v>4532000000</v>
      </c>
      <c r="N1504" s="22">
        <f>M1504/E1504</f>
        <v>0.3486153846153846</v>
      </c>
      <c r="O1504" t="s">
        <v>22</v>
      </c>
      <c r="P1504" t="s">
        <v>34</v>
      </c>
    </row>
    <row r="1505" spans="1:16" x14ac:dyDescent="0.2">
      <c r="A1505">
        <v>1566</v>
      </c>
      <c r="B1505" t="s">
        <v>522</v>
      </c>
      <c r="C1505" t="s">
        <v>11</v>
      </c>
      <c r="D1505" s="1">
        <v>41272</v>
      </c>
      <c r="E1505" s="2">
        <v>12237000000</v>
      </c>
      <c r="F1505" s="2">
        <v>10019000000</v>
      </c>
      <c r="G1505" s="2">
        <f>SUM(E1505-F1505)</f>
        <v>2218000000</v>
      </c>
      <c r="H1505" s="23">
        <f>1-(F1505/E1505)</f>
        <v>0.18125357522268526</v>
      </c>
      <c r="I1505" s="2">
        <v>1165000000</v>
      </c>
      <c r="J1505" t="s">
        <v>12</v>
      </c>
      <c r="K1505" t="s">
        <v>12</v>
      </c>
      <c r="L1505" s="2">
        <f>SUM(I1505:K1505)</f>
        <v>1165000000</v>
      </c>
      <c r="M1505" s="2">
        <f>G1505-L1505</f>
        <v>1053000000</v>
      </c>
      <c r="N1505" s="22">
        <f>M1505/E1505</f>
        <v>8.6050502574160331E-2</v>
      </c>
      <c r="O1505" t="s">
        <v>13</v>
      </c>
      <c r="P1505" t="s">
        <v>164</v>
      </c>
    </row>
    <row r="1506" spans="1:16" x14ac:dyDescent="0.2">
      <c r="A1506">
        <v>1567</v>
      </c>
      <c r="B1506" t="s">
        <v>522</v>
      </c>
      <c r="C1506" t="s">
        <v>15</v>
      </c>
      <c r="D1506" s="1">
        <v>41636</v>
      </c>
      <c r="E1506" s="2">
        <v>12104000000</v>
      </c>
      <c r="F1506" s="2">
        <v>10131000000</v>
      </c>
      <c r="G1506" s="2">
        <f>SUM(E1506-F1506)</f>
        <v>1973000000</v>
      </c>
      <c r="H1506" s="23">
        <f>1-(F1506/E1506)</f>
        <v>0.16300396563119635</v>
      </c>
      <c r="I1506" s="2">
        <v>1126000000</v>
      </c>
      <c r="J1506" t="s">
        <v>12</v>
      </c>
      <c r="K1506" t="s">
        <v>12</v>
      </c>
      <c r="L1506" s="2">
        <f>SUM(I1506:K1506)</f>
        <v>1126000000</v>
      </c>
      <c r="M1506" s="2">
        <f>G1506-L1506</f>
        <v>847000000</v>
      </c>
      <c r="N1506" s="22">
        <f>M1506/E1506</f>
        <v>6.9976867151354927E-2</v>
      </c>
      <c r="O1506" t="s">
        <v>13</v>
      </c>
      <c r="P1506" t="s">
        <v>164</v>
      </c>
    </row>
    <row r="1507" spans="1:16" x14ac:dyDescent="0.2">
      <c r="A1507">
        <v>1568</v>
      </c>
      <c r="B1507" t="s">
        <v>522</v>
      </c>
      <c r="C1507" t="s">
        <v>16</v>
      </c>
      <c r="D1507" s="1">
        <v>42007</v>
      </c>
      <c r="E1507" s="2">
        <v>13878000000</v>
      </c>
      <c r="F1507" s="2">
        <v>11421000000</v>
      </c>
      <c r="G1507" s="2">
        <f>SUM(E1507-F1507)</f>
        <v>2457000000</v>
      </c>
      <c r="H1507" s="23">
        <f>1-(F1507/E1507)</f>
        <v>0.17704280155642027</v>
      </c>
      <c r="I1507" s="2">
        <v>1361000000</v>
      </c>
      <c r="J1507" t="s">
        <v>12</v>
      </c>
      <c r="K1507" t="s">
        <v>12</v>
      </c>
      <c r="L1507" s="2">
        <f>SUM(I1507:K1507)</f>
        <v>1361000000</v>
      </c>
      <c r="M1507" s="2">
        <f>G1507-L1507</f>
        <v>1096000000</v>
      </c>
      <c r="N1507" s="22">
        <f>M1507/E1507</f>
        <v>7.8973915549791038E-2</v>
      </c>
      <c r="O1507" t="s">
        <v>13</v>
      </c>
      <c r="P1507" t="s">
        <v>164</v>
      </c>
    </row>
    <row r="1508" spans="1:16" x14ac:dyDescent="0.2">
      <c r="A1508">
        <v>1569</v>
      </c>
      <c r="B1508" t="s">
        <v>522</v>
      </c>
      <c r="C1508" t="s">
        <v>17</v>
      </c>
      <c r="D1508" s="1">
        <v>42371</v>
      </c>
      <c r="E1508" s="2">
        <v>13423000000</v>
      </c>
      <c r="F1508" s="2">
        <v>10979000000</v>
      </c>
      <c r="G1508" s="2">
        <f>SUM(E1508-F1508)</f>
        <v>2444000000</v>
      </c>
      <c r="H1508" s="23">
        <f>1-(F1508/E1508)</f>
        <v>0.18207554198018328</v>
      </c>
      <c r="I1508" s="2">
        <v>1304000000</v>
      </c>
      <c r="J1508" t="s">
        <v>12</v>
      </c>
      <c r="K1508" t="s">
        <v>12</v>
      </c>
      <c r="L1508" s="2">
        <f>SUM(I1508:K1508)</f>
        <v>1304000000</v>
      </c>
      <c r="M1508" s="2">
        <f>G1508-L1508</f>
        <v>1140000000</v>
      </c>
      <c r="N1508" s="22">
        <f>M1508/E1508</f>
        <v>8.4928853460478279E-2</v>
      </c>
      <c r="O1508" t="s">
        <v>13</v>
      </c>
      <c r="P1508" t="s">
        <v>164</v>
      </c>
    </row>
    <row r="1509" spans="1:16" x14ac:dyDescent="0.2">
      <c r="A1509">
        <v>1570</v>
      </c>
      <c r="B1509" t="s">
        <v>523</v>
      </c>
      <c r="C1509" t="s">
        <v>11</v>
      </c>
      <c r="D1509" s="1">
        <v>41274</v>
      </c>
      <c r="E1509" s="2">
        <v>1834921000</v>
      </c>
      <c r="F1509" s="2">
        <v>955624000</v>
      </c>
      <c r="G1509" s="2">
        <f>SUM(E1509-F1509)</f>
        <v>879297000</v>
      </c>
      <c r="H1509" s="23">
        <f>1-(F1509/E1509)</f>
        <v>0.47920155690626465</v>
      </c>
      <c r="I1509" s="2">
        <v>670602000</v>
      </c>
      <c r="J1509" t="s">
        <v>12</v>
      </c>
      <c r="K1509" t="s">
        <v>12</v>
      </c>
      <c r="L1509" s="2">
        <f>SUM(I1509:K1509)</f>
        <v>670602000</v>
      </c>
      <c r="M1509" s="2">
        <f>G1509-L1509</f>
        <v>208695000</v>
      </c>
      <c r="N1509" s="22">
        <f>M1509/E1509</f>
        <v>0.11373514173089741</v>
      </c>
      <c r="O1509" t="s">
        <v>19</v>
      </c>
      <c r="P1509" t="s">
        <v>289</v>
      </c>
    </row>
    <row r="1510" spans="1:16" x14ac:dyDescent="0.2">
      <c r="A1510">
        <v>1571</v>
      </c>
      <c r="B1510" t="s">
        <v>523</v>
      </c>
      <c r="C1510" t="s">
        <v>15</v>
      </c>
      <c r="D1510" s="1">
        <v>41639</v>
      </c>
      <c r="E1510" s="2">
        <v>2332051000</v>
      </c>
      <c r="F1510" s="2">
        <v>1195381000</v>
      </c>
      <c r="G1510" s="2">
        <f>SUM(E1510-F1510)</f>
        <v>1136670000</v>
      </c>
      <c r="H1510" s="23">
        <f>1-(F1510/E1510)</f>
        <v>0.4874121535077921</v>
      </c>
      <c r="I1510" s="2">
        <v>871572000</v>
      </c>
      <c r="J1510" t="s">
        <v>12</v>
      </c>
      <c r="K1510" t="s">
        <v>12</v>
      </c>
      <c r="L1510" s="2">
        <f>SUM(I1510:K1510)</f>
        <v>871572000</v>
      </c>
      <c r="M1510" s="2">
        <f>G1510-L1510</f>
        <v>265098000</v>
      </c>
      <c r="N1510" s="22">
        <f>M1510/E1510</f>
        <v>0.11367590159906452</v>
      </c>
      <c r="O1510" t="s">
        <v>19</v>
      </c>
      <c r="P1510" t="s">
        <v>289</v>
      </c>
    </row>
    <row r="1511" spans="1:16" x14ac:dyDescent="0.2">
      <c r="A1511">
        <v>1572</v>
      </c>
      <c r="B1511" t="s">
        <v>523</v>
      </c>
      <c r="C1511" t="s">
        <v>16</v>
      </c>
      <c r="D1511" s="1">
        <v>42004</v>
      </c>
      <c r="E1511" s="2">
        <v>3084370000</v>
      </c>
      <c r="F1511" s="2">
        <v>1572164000</v>
      </c>
      <c r="G1511" s="2">
        <f>SUM(E1511-F1511)</f>
        <v>1512206000</v>
      </c>
      <c r="H1511" s="23">
        <f>1-(F1511/E1511)</f>
        <v>0.49028034898536821</v>
      </c>
      <c r="I1511" s="2">
        <v>1158251000</v>
      </c>
      <c r="J1511" t="s">
        <v>12</v>
      </c>
      <c r="K1511" t="s">
        <v>12</v>
      </c>
      <c r="L1511" s="2">
        <f>SUM(I1511:K1511)</f>
        <v>1158251000</v>
      </c>
      <c r="M1511" s="2">
        <f>G1511-L1511</f>
        <v>353955000</v>
      </c>
      <c r="N1511" s="22">
        <f>M1511/E1511</f>
        <v>0.11475763283912112</v>
      </c>
      <c r="O1511" t="s">
        <v>19</v>
      </c>
      <c r="P1511" t="s">
        <v>289</v>
      </c>
    </row>
    <row r="1512" spans="1:16" x14ac:dyDescent="0.2">
      <c r="A1512">
        <v>1573</v>
      </c>
      <c r="B1512" t="s">
        <v>523</v>
      </c>
      <c r="C1512" t="s">
        <v>17</v>
      </c>
      <c r="D1512" s="1">
        <v>42369</v>
      </c>
      <c r="E1512" s="2">
        <v>3963313000</v>
      </c>
      <c r="F1512" s="2">
        <v>2057766000</v>
      </c>
      <c r="G1512" s="2">
        <f>SUM(E1512-F1512)</f>
        <v>1905547000</v>
      </c>
      <c r="H1512" s="23">
        <f>1-(F1512/E1512)</f>
        <v>0.48079649525535828</v>
      </c>
      <c r="I1512" s="2">
        <v>1497000000</v>
      </c>
      <c r="J1512" t="s">
        <v>12</v>
      </c>
      <c r="K1512" t="s">
        <v>12</v>
      </c>
      <c r="L1512" s="2">
        <f>SUM(I1512:K1512)</f>
        <v>1497000000</v>
      </c>
      <c r="M1512" s="2">
        <f>G1512-L1512</f>
        <v>408547000</v>
      </c>
      <c r="N1512" s="22">
        <f>M1512/E1512</f>
        <v>0.10308219411386384</v>
      </c>
      <c r="O1512" t="s">
        <v>19</v>
      </c>
      <c r="P1512" t="s">
        <v>289</v>
      </c>
    </row>
    <row r="1513" spans="1:16" x14ac:dyDescent="0.2">
      <c r="A1513">
        <v>1574</v>
      </c>
      <c r="B1513" t="s">
        <v>524</v>
      </c>
      <c r="C1513" t="s">
        <v>11</v>
      </c>
      <c r="D1513" s="1">
        <v>41274</v>
      </c>
      <c r="E1513" s="2">
        <v>1834921000</v>
      </c>
      <c r="F1513" s="2">
        <v>955624000</v>
      </c>
      <c r="G1513" s="2">
        <f>SUM(E1513-F1513)</f>
        <v>879297000</v>
      </c>
      <c r="H1513" s="23">
        <f>1-(F1513/E1513)</f>
        <v>0.47920155690626465</v>
      </c>
      <c r="I1513" s="2">
        <v>670602000</v>
      </c>
      <c r="J1513" t="s">
        <v>12</v>
      </c>
      <c r="K1513" t="s">
        <v>12</v>
      </c>
      <c r="L1513" s="2">
        <f>SUM(I1513:K1513)</f>
        <v>670602000</v>
      </c>
      <c r="M1513" s="2">
        <f>G1513-L1513</f>
        <v>208695000</v>
      </c>
      <c r="N1513" s="22">
        <f>M1513/E1513</f>
        <v>0.11373514173089741</v>
      </c>
      <c r="O1513" t="s">
        <v>19</v>
      </c>
      <c r="P1513" t="s">
        <v>289</v>
      </c>
    </row>
    <row r="1514" spans="1:16" x14ac:dyDescent="0.2">
      <c r="A1514">
        <v>1575</v>
      </c>
      <c r="B1514" t="s">
        <v>524</v>
      </c>
      <c r="C1514" t="s">
        <v>15</v>
      </c>
      <c r="D1514" s="1">
        <v>41639</v>
      </c>
      <c r="E1514" s="2">
        <v>2332051000</v>
      </c>
      <c r="F1514" s="2">
        <v>1195381000</v>
      </c>
      <c r="G1514" s="2">
        <f>SUM(E1514-F1514)</f>
        <v>1136670000</v>
      </c>
      <c r="H1514" s="23">
        <f>1-(F1514/E1514)</f>
        <v>0.4874121535077921</v>
      </c>
      <c r="I1514" s="2">
        <v>871572000</v>
      </c>
      <c r="J1514" t="s">
        <v>12</v>
      </c>
      <c r="K1514" t="s">
        <v>12</v>
      </c>
      <c r="L1514" s="2">
        <f>SUM(I1514:K1514)</f>
        <v>871572000</v>
      </c>
      <c r="M1514" s="2">
        <f>G1514-L1514</f>
        <v>265098000</v>
      </c>
      <c r="N1514" s="22">
        <f>M1514/E1514</f>
        <v>0.11367590159906452</v>
      </c>
      <c r="O1514" t="s">
        <v>19</v>
      </c>
      <c r="P1514" t="s">
        <v>289</v>
      </c>
    </row>
    <row r="1515" spans="1:16" x14ac:dyDescent="0.2">
      <c r="A1515">
        <v>1576</v>
      </c>
      <c r="B1515" t="s">
        <v>524</v>
      </c>
      <c r="C1515" t="s">
        <v>16</v>
      </c>
      <c r="D1515" s="1">
        <v>42004</v>
      </c>
      <c r="E1515" s="2">
        <v>3084370000</v>
      </c>
      <c r="F1515" s="2">
        <v>1572164000</v>
      </c>
      <c r="G1515" s="2">
        <f>SUM(E1515-F1515)</f>
        <v>1512206000</v>
      </c>
      <c r="H1515" s="23">
        <f>1-(F1515/E1515)</f>
        <v>0.49028034898536821</v>
      </c>
      <c r="I1515" s="2">
        <v>1158251000</v>
      </c>
      <c r="J1515" t="s">
        <v>12</v>
      </c>
      <c r="K1515" t="s">
        <v>12</v>
      </c>
      <c r="L1515" s="2">
        <f>SUM(I1515:K1515)</f>
        <v>1158251000</v>
      </c>
      <c r="M1515" s="2">
        <f>G1515-L1515</f>
        <v>353955000</v>
      </c>
      <c r="N1515" s="22">
        <f>M1515/E1515</f>
        <v>0.11475763283912112</v>
      </c>
      <c r="O1515" t="s">
        <v>19</v>
      </c>
      <c r="P1515" t="s">
        <v>289</v>
      </c>
    </row>
    <row r="1516" spans="1:16" x14ac:dyDescent="0.2">
      <c r="A1516">
        <v>1577</v>
      </c>
      <c r="B1516" t="s">
        <v>524</v>
      </c>
      <c r="C1516" t="s">
        <v>17</v>
      </c>
      <c r="D1516" s="1">
        <v>42369</v>
      </c>
      <c r="E1516" s="2">
        <v>3963313000</v>
      </c>
      <c r="F1516" s="2">
        <v>2057766000</v>
      </c>
      <c r="G1516" s="2">
        <f>SUM(E1516-F1516)</f>
        <v>1905547000</v>
      </c>
      <c r="H1516" s="23">
        <f>1-(F1516/E1516)</f>
        <v>0.48079649525535828</v>
      </c>
      <c r="I1516" s="2">
        <v>1497000000</v>
      </c>
      <c r="J1516" t="s">
        <v>12</v>
      </c>
      <c r="K1516" t="s">
        <v>12</v>
      </c>
      <c r="L1516" s="2">
        <f>SUM(I1516:K1516)</f>
        <v>1497000000</v>
      </c>
      <c r="M1516" s="2">
        <f>G1516-L1516</f>
        <v>408547000</v>
      </c>
      <c r="N1516" s="22">
        <f>M1516/E1516</f>
        <v>0.10308219411386384</v>
      </c>
      <c r="O1516" t="s">
        <v>19</v>
      </c>
      <c r="P1516" t="s">
        <v>289</v>
      </c>
    </row>
    <row r="1517" spans="1:16" x14ac:dyDescent="0.2">
      <c r="A1517">
        <v>1578</v>
      </c>
      <c r="B1517" t="s">
        <v>525</v>
      </c>
      <c r="C1517" t="s">
        <v>11</v>
      </c>
      <c r="D1517" s="1">
        <v>41274</v>
      </c>
      <c r="E1517" s="2">
        <v>37152000000</v>
      </c>
      <c r="F1517" s="2">
        <v>17820000000</v>
      </c>
      <c r="G1517" s="2">
        <f>SUM(E1517-F1517)</f>
        <v>19332000000</v>
      </c>
      <c r="H1517" s="23">
        <f>1-(F1517/E1517)</f>
        <v>0.52034883720930236</v>
      </c>
      <c r="I1517" s="2">
        <v>16448000000</v>
      </c>
      <c r="J1517" t="s">
        <v>12</v>
      </c>
      <c r="K1517" s="2">
        <v>1522000000</v>
      </c>
      <c r="L1517" s="2">
        <f>SUM(I1517:K1517)</f>
        <v>17970000000</v>
      </c>
      <c r="M1517" s="2">
        <f>G1517-L1517</f>
        <v>1362000000</v>
      </c>
      <c r="N1517" s="22">
        <f>M1517/E1517</f>
        <v>3.6660206718346251E-2</v>
      </c>
      <c r="O1517" t="s">
        <v>13</v>
      </c>
      <c r="P1517" t="s">
        <v>14</v>
      </c>
    </row>
    <row r="1518" spans="1:16" x14ac:dyDescent="0.2">
      <c r="A1518">
        <v>1579</v>
      </c>
      <c r="B1518" t="s">
        <v>525</v>
      </c>
      <c r="C1518" t="s">
        <v>15</v>
      </c>
      <c r="D1518" s="1">
        <v>41639</v>
      </c>
      <c r="E1518" s="2">
        <v>38279000000</v>
      </c>
      <c r="F1518" s="2">
        <v>17192000000</v>
      </c>
      <c r="G1518" s="2">
        <f>SUM(E1518-F1518)</f>
        <v>21087000000</v>
      </c>
      <c r="H1518" s="23">
        <f>1-(F1518/E1518)</f>
        <v>0.5508764596776301</v>
      </c>
      <c r="I1518" s="2">
        <v>17629000000</v>
      </c>
      <c r="J1518" t="s">
        <v>12</v>
      </c>
      <c r="K1518" s="2">
        <v>1689000000</v>
      </c>
      <c r="L1518" s="2">
        <f>SUM(I1518:K1518)</f>
        <v>19318000000</v>
      </c>
      <c r="M1518" s="2">
        <f>G1518-L1518</f>
        <v>1769000000</v>
      </c>
      <c r="N1518" s="22">
        <f>M1518/E1518</f>
        <v>4.6213328456856238E-2</v>
      </c>
      <c r="O1518" t="s">
        <v>13</v>
      </c>
      <c r="P1518" t="s">
        <v>14</v>
      </c>
    </row>
    <row r="1519" spans="1:16" x14ac:dyDescent="0.2">
      <c r="A1519">
        <v>1580</v>
      </c>
      <c r="B1519" t="s">
        <v>525</v>
      </c>
      <c r="C1519" t="s">
        <v>16</v>
      </c>
      <c r="D1519" s="1">
        <v>42004</v>
      </c>
      <c r="E1519" s="2">
        <v>38901000000</v>
      </c>
      <c r="F1519" s="2">
        <v>16611000000</v>
      </c>
      <c r="G1519" s="2">
        <f>SUM(E1519-F1519)</f>
        <v>22290000000</v>
      </c>
      <c r="H1519" s="23">
        <f>1-(F1519/E1519)</f>
        <v>0.57299298218554795</v>
      </c>
      <c r="I1519" s="2">
        <v>17795000000</v>
      </c>
      <c r="J1519" t="s">
        <v>12</v>
      </c>
      <c r="K1519" s="2">
        <v>1679000000</v>
      </c>
      <c r="L1519" s="2">
        <f>SUM(I1519:K1519)</f>
        <v>19474000000</v>
      </c>
      <c r="M1519" s="2">
        <f>G1519-L1519</f>
        <v>2816000000</v>
      </c>
      <c r="N1519" s="22">
        <f>M1519/E1519</f>
        <v>7.2388884604508888E-2</v>
      </c>
      <c r="O1519" t="s">
        <v>13</v>
      </c>
      <c r="P1519" t="s">
        <v>14</v>
      </c>
    </row>
    <row r="1520" spans="1:16" x14ac:dyDescent="0.2">
      <c r="A1520">
        <v>1581</v>
      </c>
      <c r="B1520" t="s">
        <v>525</v>
      </c>
      <c r="C1520" t="s">
        <v>17</v>
      </c>
      <c r="D1520" s="1">
        <v>42369</v>
      </c>
      <c r="E1520" s="2">
        <v>37864000000</v>
      </c>
      <c r="F1520" s="2">
        <v>12130000000</v>
      </c>
      <c r="G1520" s="2">
        <f>SUM(E1520-F1520)</f>
        <v>25734000000</v>
      </c>
      <c r="H1520" s="23">
        <f>1-(F1520/E1520)</f>
        <v>0.67964293260088737</v>
      </c>
      <c r="I1520" s="2">
        <v>18423000000</v>
      </c>
      <c r="J1520" t="s">
        <v>12</v>
      </c>
      <c r="K1520" s="2">
        <v>1819000000</v>
      </c>
      <c r="L1520" s="2">
        <f>SUM(I1520:K1520)</f>
        <v>20242000000</v>
      </c>
      <c r="M1520" s="2">
        <f>G1520-L1520</f>
        <v>5492000000</v>
      </c>
      <c r="N1520" s="22">
        <f>M1520/E1520</f>
        <v>0.14504542573420665</v>
      </c>
      <c r="O1520" t="s">
        <v>13</v>
      </c>
      <c r="P1520" t="s">
        <v>14</v>
      </c>
    </row>
    <row r="1521" spans="1:16" x14ac:dyDescent="0.2">
      <c r="A1521">
        <v>1582</v>
      </c>
      <c r="B1521" t="s">
        <v>526</v>
      </c>
      <c r="C1521" t="s">
        <v>11</v>
      </c>
      <c r="D1521" s="1">
        <v>41274</v>
      </c>
      <c r="E1521" s="2">
        <v>716612000</v>
      </c>
      <c r="F1521" s="2">
        <v>245316000</v>
      </c>
      <c r="G1521" s="2">
        <f>SUM(E1521-F1521)</f>
        <v>471296000</v>
      </c>
      <c r="H1521" s="23">
        <f>1-(F1521/E1521)</f>
        <v>0.65767249222731405</v>
      </c>
      <c r="I1521" s="2">
        <v>58005000</v>
      </c>
      <c r="J1521" t="s">
        <v>12</v>
      </c>
      <c r="K1521" s="2">
        <v>346031000</v>
      </c>
      <c r="L1521" s="2">
        <f>SUM(I1521:K1521)</f>
        <v>404036000</v>
      </c>
      <c r="M1521" s="2">
        <f>G1521-L1521</f>
        <v>67260000</v>
      </c>
      <c r="N1521" s="22">
        <f>M1521/E1521</f>
        <v>9.3858322216206255E-2</v>
      </c>
      <c r="O1521" t="s">
        <v>52</v>
      </c>
      <c r="P1521" t="s">
        <v>234</v>
      </c>
    </row>
    <row r="1522" spans="1:16" x14ac:dyDescent="0.2">
      <c r="A1522">
        <v>1583</v>
      </c>
      <c r="B1522" t="s">
        <v>526</v>
      </c>
      <c r="C1522" t="s">
        <v>15</v>
      </c>
      <c r="D1522" s="1">
        <v>41639</v>
      </c>
      <c r="E1522" s="2">
        <v>758926000</v>
      </c>
      <c r="F1522" s="2">
        <v>258612000</v>
      </c>
      <c r="G1522" s="2">
        <f>SUM(E1522-F1522)</f>
        <v>500314000</v>
      </c>
      <c r="H1522" s="23">
        <f>1-(F1522/E1522)</f>
        <v>0.6592395042467909</v>
      </c>
      <c r="I1522" s="2">
        <v>37121000</v>
      </c>
      <c r="J1522" t="s">
        <v>12</v>
      </c>
      <c r="K1522" s="2">
        <v>346273000</v>
      </c>
      <c r="L1522" s="2">
        <f>SUM(I1522:K1522)</f>
        <v>383394000</v>
      </c>
      <c r="M1522" s="2">
        <f>G1522-L1522</f>
        <v>116920000</v>
      </c>
      <c r="N1522" s="22">
        <f>M1522/E1522</f>
        <v>0.1540598161085534</v>
      </c>
      <c r="O1522" t="s">
        <v>52</v>
      </c>
      <c r="P1522" t="s">
        <v>234</v>
      </c>
    </row>
    <row r="1523" spans="1:16" x14ac:dyDescent="0.2">
      <c r="A1523">
        <v>1584</v>
      </c>
      <c r="B1523" t="s">
        <v>526</v>
      </c>
      <c r="C1523" t="s">
        <v>16</v>
      </c>
      <c r="D1523" s="1">
        <v>42004</v>
      </c>
      <c r="E1523" s="2">
        <v>818046000</v>
      </c>
      <c r="F1523" s="2">
        <v>270741000</v>
      </c>
      <c r="G1523" s="2">
        <f>SUM(E1523-F1523)</f>
        <v>547305000</v>
      </c>
      <c r="H1523" s="23">
        <f>1-(F1523/E1523)</f>
        <v>0.66903939387271616</v>
      </c>
      <c r="I1523" s="2">
        <v>56612000</v>
      </c>
      <c r="J1523" t="s">
        <v>12</v>
      </c>
      <c r="K1523" s="2">
        <v>363929000</v>
      </c>
      <c r="L1523" s="2">
        <f>SUM(I1523:K1523)</f>
        <v>420541000</v>
      </c>
      <c r="M1523" s="2">
        <f>G1523-L1523</f>
        <v>126764000</v>
      </c>
      <c r="N1523" s="22">
        <f>M1523/E1523</f>
        <v>0.1549595010549529</v>
      </c>
      <c r="O1523" t="s">
        <v>52</v>
      </c>
      <c r="P1523" t="s">
        <v>234</v>
      </c>
    </row>
    <row r="1524" spans="1:16" x14ac:dyDescent="0.2">
      <c r="A1524">
        <v>1585</v>
      </c>
      <c r="B1524" t="s">
        <v>526</v>
      </c>
      <c r="C1524" t="s">
        <v>17</v>
      </c>
      <c r="D1524" s="1">
        <v>42369</v>
      </c>
      <c r="E1524" s="2">
        <v>894638000</v>
      </c>
      <c r="F1524" s="2">
        <v>282037000</v>
      </c>
      <c r="G1524" s="2">
        <f>SUM(E1524-F1524)</f>
        <v>612601000</v>
      </c>
      <c r="H1524" s="23">
        <f>1-(F1524/E1524)</f>
        <v>0.68474735032493594</v>
      </c>
      <c r="I1524" s="2">
        <v>71733000</v>
      </c>
      <c r="J1524" t="s">
        <v>12</v>
      </c>
      <c r="K1524" s="2">
        <v>381277000</v>
      </c>
      <c r="L1524" s="2">
        <f>SUM(I1524:K1524)</f>
        <v>453010000</v>
      </c>
      <c r="M1524" s="2">
        <f>G1524-L1524</f>
        <v>159591000</v>
      </c>
      <c r="N1524" s="22">
        <f>M1524/E1524</f>
        <v>0.17838611818411471</v>
      </c>
      <c r="O1524" t="s">
        <v>52</v>
      </c>
      <c r="P1524" t="s">
        <v>234</v>
      </c>
    </row>
    <row r="1525" spans="1:16" x14ac:dyDescent="0.2">
      <c r="A1525">
        <v>1590</v>
      </c>
      <c r="B1525" t="s">
        <v>527</v>
      </c>
      <c r="C1525" t="s">
        <v>11</v>
      </c>
      <c r="D1525" s="1">
        <v>41307</v>
      </c>
      <c r="E1525" s="2">
        <v>2220256000</v>
      </c>
      <c r="F1525" s="2">
        <v>1436582000</v>
      </c>
      <c r="G1525" s="2">
        <f>SUM(E1525-F1525)</f>
        <v>783674000</v>
      </c>
      <c r="H1525" s="23">
        <f>1-(F1525/E1525)</f>
        <v>0.35296560396638943</v>
      </c>
      <c r="I1525" s="2">
        <v>488880000</v>
      </c>
      <c r="J1525" t="s">
        <v>12</v>
      </c>
      <c r="K1525" t="s">
        <v>12</v>
      </c>
      <c r="L1525" s="2">
        <f>SUM(I1525:K1525)</f>
        <v>488880000</v>
      </c>
      <c r="M1525" s="2">
        <f>G1525-L1525</f>
        <v>294794000</v>
      </c>
      <c r="N1525" s="22">
        <f>M1525/E1525</f>
        <v>0.13277477912456942</v>
      </c>
      <c r="O1525" t="s">
        <v>19</v>
      </c>
      <c r="P1525" t="s">
        <v>79</v>
      </c>
    </row>
    <row r="1526" spans="1:16" x14ac:dyDescent="0.2">
      <c r="A1526">
        <v>1591</v>
      </c>
      <c r="B1526" t="s">
        <v>527</v>
      </c>
      <c r="C1526" t="s">
        <v>15</v>
      </c>
      <c r="D1526" s="1">
        <v>41672</v>
      </c>
      <c r="E1526" s="2">
        <v>2670573000</v>
      </c>
      <c r="F1526" s="2">
        <v>1729325000</v>
      </c>
      <c r="G1526" s="2">
        <f>SUM(E1526-F1526)</f>
        <v>941248000</v>
      </c>
      <c r="H1526" s="23">
        <f>1-(F1526/E1526)</f>
        <v>0.35245170231257483</v>
      </c>
      <c r="I1526" s="2">
        <v>596390000</v>
      </c>
      <c r="J1526" t="s">
        <v>12</v>
      </c>
      <c r="K1526" t="s">
        <v>12</v>
      </c>
      <c r="L1526" s="2">
        <f>SUM(I1526:K1526)</f>
        <v>596390000</v>
      </c>
      <c r="M1526" s="2">
        <f>G1526-L1526</f>
        <v>344858000</v>
      </c>
      <c r="N1526" s="22">
        <f>M1526/E1526</f>
        <v>0.12913258690176227</v>
      </c>
      <c r="O1526" t="s">
        <v>19</v>
      </c>
      <c r="P1526" t="s">
        <v>79</v>
      </c>
    </row>
    <row r="1527" spans="1:16" x14ac:dyDescent="0.2">
      <c r="A1527">
        <v>1592</v>
      </c>
      <c r="B1527" t="s">
        <v>527</v>
      </c>
      <c r="C1527" t="s">
        <v>16</v>
      </c>
      <c r="D1527" s="1">
        <v>42035</v>
      </c>
      <c r="E1527" s="2">
        <v>3241369000</v>
      </c>
      <c r="F1527" s="2">
        <v>2104582000</v>
      </c>
      <c r="G1527" s="2">
        <f>SUM(E1527-F1527)</f>
        <v>1136787000</v>
      </c>
      <c r="H1527" s="23">
        <f>1-(F1527/E1527)</f>
        <v>0.35071199854135704</v>
      </c>
      <c r="I1527" s="2">
        <v>712006000</v>
      </c>
      <c r="J1527" t="s">
        <v>12</v>
      </c>
      <c r="K1527" t="s">
        <v>12</v>
      </c>
      <c r="L1527" s="2">
        <f>SUM(I1527:K1527)</f>
        <v>712006000</v>
      </c>
      <c r="M1527" s="2">
        <f>G1527-L1527</f>
        <v>424781000</v>
      </c>
      <c r="N1527" s="22">
        <f>M1527/E1527</f>
        <v>0.13104987429694059</v>
      </c>
      <c r="O1527" t="s">
        <v>19</v>
      </c>
      <c r="P1527" t="s">
        <v>79</v>
      </c>
    </row>
    <row r="1528" spans="1:16" x14ac:dyDescent="0.2">
      <c r="A1528">
        <v>1593</v>
      </c>
      <c r="B1528" t="s">
        <v>527</v>
      </c>
      <c r="C1528" t="s">
        <v>17</v>
      </c>
      <c r="D1528" s="1">
        <v>42400</v>
      </c>
      <c r="E1528" s="2">
        <v>3924116000</v>
      </c>
      <c r="F1528" s="2">
        <v>2539783000</v>
      </c>
      <c r="G1528" s="2">
        <f>SUM(E1528-F1528)</f>
        <v>1384333000</v>
      </c>
      <c r="H1528" s="23">
        <f>1-(F1528/E1528)</f>
        <v>0.35277575892251911</v>
      </c>
      <c r="I1528" s="2">
        <v>863354000</v>
      </c>
      <c r="J1528" t="s">
        <v>12</v>
      </c>
      <c r="K1528" t="s">
        <v>12</v>
      </c>
      <c r="L1528" s="2">
        <f>SUM(I1528:K1528)</f>
        <v>863354000</v>
      </c>
      <c r="M1528" s="2">
        <f>G1528-L1528</f>
        <v>520979000</v>
      </c>
      <c r="N1528" s="22">
        <f>M1528/E1528</f>
        <v>0.13276340454767394</v>
      </c>
      <c r="O1528" t="s">
        <v>19</v>
      </c>
      <c r="P1528" t="s">
        <v>79</v>
      </c>
    </row>
    <row r="1529" spans="1:16" x14ac:dyDescent="0.2">
      <c r="A1529">
        <v>1594</v>
      </c>
      <c r="B1529" t="s">
        <v>528</v>
      </c>
      <c r="C1529" t="s">
        <v>11</v>
      </c>
      <c r="D1529" s="1">
        <v>41639</v>
      </c>
      <c r="E1529" s="2">
        <v>122489000000</v>
      </c>
      <c r="F1529" s="2">
        <v>89659000000</v>
      </c>
      <c r="G1529" s="2">
        <f>SUM(E1529-F1529)</f>
        <v>32830000000</v>
      </c>
      <c r="H1529" s="23">
        <f>1-(F1529/E1529)</f>
        <v>0.2680240674672828</v>
      </c>
      <c r="I1529" t="s">
        <v>12</v>
      </c>
      <c r="J1529" t="s">
        <v>12</v>
      </c>
      <c r="K1529" s="2">
        <v>23207000000</v>
      </c>
      <c r="L1529" s="2">
        <f>SUM(I1529:K1529)</f>
        <v>23207000000</v>
      </c>
      <c r="M1529" s="2">
        <f>G1529-L1529</f>
        <v>9623000000</v>
      </c>
      <c r="N1529" s="22">
        <f>M1529/E1529</f>
        <v>7.8562156601817312E-2</v>
      </c>
      <c r="O1529" t="s">
        <v>25</v>
      </c>
      <c r="P1529" t="s">
        <v>81</v>
      </c>
    </row>
    <row r="1530" spans="1:16" x14ac:dyDescent="0.2">
      <c r="A1530">
        <v>1595</v>
      </c>
      <c r="B1530" t="s">
        <v>528</v>
      </c>
      <c r="C1530" t="s">
        <v>15</v>
      </c>
      <c r="D1530" s="1">
        <v>42004</v>
      </c>
      <c r="E1530" s="2">
        <v>130474000000</v>
      </c>
      <c r="F1530" s="2">
        <v>93633000000</v>
      </c>
      <c r="G1530" s="2">
        <f>SUM(E1530-F1530)</f>
        <v>36841000000</v>
      </c>
      <c r="H1530" s="23">
        <f>1-(F1530/E1530)</f>
        <v>0.28236276959394213</v>
      </c>
      <c r="I1530" t="s">
        <v>12</v>
      </c>
      <c r="J1530" t="s">
        <v>12</v>
      </c>
      <c r="K1530" s="2">
        <v>26567000000</v>
      </c>
      <c r="L1530" s="2">
        <f>SUM(I1530:K1530)</f>
        <v>26567000000</v>
      </c>
      <c r="M1530" s="2">
        <f>G1530-L1530</f>
        <v>10274000000</v>
      </c>
      <c r="N1530" s="22">
        <f>M1530/E1530</f>
        <v>7.8743657740239434E-2</v>
      </c>
      <c r="O1530" t="s">
        <v>25</v>
      </c>
      <c r="P1530" t="s">
        <v>81</v>
      </c>
    </row>
    <row r="1531" spans="1:16" x14ac:dyDescent="0.2">
      <c r="A1531">
        <v>1596</v>
      </c>
      <c r="B1531" t="s">
        <v>528</v>
      </c>
      <c r="C1531" t="s">
        <v>16</v>
      </c>
      <c r="D1531" s="1">
        <v>42369</v>
      </c>
      <c r="E1531" s="2">
        <v>157107000000</v>
      </c>
      <c r="F1531" s="2">
        <v>103875000000</v>
      </c>
      <c r="G1531" s="2">
        <f>SUM(E1531-F1531)</f>
        <v>53232000000</v>
      </c>
      <c r="H1531" s="23">
        <f>1-(F1531/E1531)</f>
        <v>0.33882640493421678</v>
      </c>
      <c r="I1531" t="s">
        <v>12</v>
      </c>
      <c r="J1531" t="s">
        <v>12</v>
      </c>
      <c r="K1531" s="2">
        <v>42211000000</v>
      </c>
      <c r="L1531" s="2">
        <f>SUM(I1531:K1531)</f>
        <v>42211000000</v>
      </c>
      <c r="M1531" s="2">
        <f>G1531-L1531</f>
        <v>11021000000</v>
      </c>
      <c r="N1531" s="22">
        <f>M1531/E1531</f>
        <v>7.0149643236774931E-2</v>
      </c>
      <c r="O1531" t="s">
        <v>25</v>
      </c>
      <c r="P1531" t="s">
        <v>81</v>
      </c>
    </row>
    <row r="1532" spans="1:16" x14ac:dyDescent="0.2">
      <c r="A1532">
        <v>1597</v>
      </c>
      <c r="B1532" t="s">
        <v>528</v>
      </c>
      <c r="C1532" t="s">
        <v>17</v>
      </c>
      <c r="D1532" s="1">
        <v>42735</v>
      </c>
      <c r="E1532" s="2">
        <v>184840000000</v>
      </c>
      <c r="F1532" s="2">
        <v>117038000000</v>
      </c>
      <c r="G1532" s="2">
        <f>SUM(E1532-F1532)</f>
        <v>67802000000</v>
      </c>
      <c r="H1532" s="23">
        <f>1-(F1532/E1532)</f>
        <v>0.36681454230685995</v>
      </c>
      <c r="I1532" t="s">
        <v>12</v>
      </c>
      <c r="J1532" t="s">
        <v>12</v>
      </c>
      <c r="K1532" s="2">
        <v>54872000000</v>
      </c>
      <c r="L1532" s="2">
        <f>SUM(I1532:K1532)</f>
        <v>54872000000</v>
      </c>
      <c r="M1532" s="2">
        <f>G1532-L1532</f>
        <v>12930000000</v>
      </c>
      <c r="N1532" s="22">
        <f>M1532/E1532</f>
        <v>6.9952391257303612E-2</v>
      </c>
      <c r="O1532" t="s">
        <v>25</v>
      </c>
      <c r="P1532" t="s">
        <v>81</v>
      </c>
    </row>
    <row r="1533" spans="1:16" x14ac:dyDescent="0.2">
      <c r="A1533">
        <v>1598</v>
      </c>
      <c r="B1533" t="s">
        <v>529</v>
      </c>
      <c r="C1533" t="s">
        <v>11</v>
      </c>
      <c r="D1533" s="1">
        <v>41274</v>
      </c>
      <c r="E1533" s="2">
        <v>10515400000</v>
      </c>
      <c r="F1533" s="2">
        <v>7172100000</v>
      </c>
      <c r="G1533" s="2">
        <f>SUM(E1533-F1533)</f>
        <v>3343300000</v>
      </c>
      <c r="H1533" s="23">
        <f>1-(F1533/E1533)</f>
        <v>0.31794320710576873</v>
      </c>
      <c r="I1533" s="2">
        <v>786800000</v>
      </c>
      <c r="J1533" t="s">
        <v>12</v>
      </c>
      <c r="K1533" s="2">
        <v>1161600000</v>
      </c>
      <c r="L1533" s="2">
        <f>SUM(I1533:K1533)</f>
        <v>1948400000</v>
      </c>
      <c r="M1533" s="2">
        <f>G1533-L1533</f>
        <v>1394900000</v>
      </c>
      <c r="N1533" s="22">
        <f>M1533/E1533</f>
        <v>0.1326530612244898</v>
      </c>
      <c r="O1533" t="s">
        <v>47</v>
      </c>
      <c r="P1533" t="s">
        <v>379</v>
      </c>
    </row>
    <row r="1534" spans="1:16" x14ac:dyDescent="0.2">
      <c r="A1534">
        <v>1599</v>
      </c>
      <c r="B1534" t="s">
        <v>529</v>
      </c>
      <c r="C1534" t="s">
        <v>15</v>
      </c>
      <c r="D1534" s="1">
        <v>41639</v>
      </c>
      <c r="E1534" s="2">
        <v>10368600000</v>
      </c>
      <c r="F1534" s="2">
        <v>7038400000</v>
      </c>
      <c r="G1534" s="2">
        <f>SUM(E1534-F1534)</f>
        <v>3330200000</v>
      </c>
      <c r="H1534" s="23">
        <f>1-(F1534/E1534)</f>
        <v>0.32118125880060955</v>
      </c>
      <c r="I1534" s="2">
        <v>790400000</v>
      </c>
      <c r="J1534" t="s">
        <v>12</v>
      </c>
      <c r="K1534" s="2">
        <v>1170400000</v>
      </c>
      <c r="L1534" s="2">
        <f>SUM(I1534:K1534)</f>
        <v>1960800000</v>
      </c>
      <c r="M1534" s="2">
        <f>G1534-L1534</f>
        <v>1369400000</v>
      </c>
      <c r="N1534" s="22">
        <f>M1534/E1534</f>
        <v>0.13207183226279343</v>
      </c>
      <c r="O1534" t="s">
        <v>47</v>
      </c>
      <c r="P1534" t="s">
        <v>379</v>
      </c>
    </row>
    <row r="1535" spans="1:16" x14ac:dyDescent="0.2">
      <c r="A1535">
        <v>1600</v>
      </c>
      <c r="B1535" t="s">
        <v>529</v>
      </c>
      <c r="C1535" t="s">
        <v>16</v>
      </c>
      <c r="D1535" s="1">
        <v>42004</v>
      </c>
      <c r="E1535" s="2">
        <v>10524500000</v>
      </c>
      <c r="F1535" s="2">
        <v>7722100000</v>
      </c>
      <c r="G1535" s="2">
        <f>SUM(E1535-F1535)</f>
        <v>2802400000</v>
      </c>
      <c r="H1535" s="23">
        <f>1-(F1535/E1535)</f>
        <v>0.26627393225331375</v>
      </c>
      <c r="I1535" s="2">
        <v>820900000</v>
      </c>
      <c r="J1535" t="s">
        <v>12</v>
      </c>
      <c r="K1535" s="2">
        <v>1272000000</v>
      </c>
      <c r="L1535" s="2">
        <f>SUM(I1535:K1535)</f>
        <v>2092900000</v>
      </c>
      <c r="M1535" s="2">
        <f>G1535-L1535</f>
        <v>709500000</v>
      </c>
      <c r="N1535" s="22">
        <f>M1535/E1535</f>
        <v>6.7414128937241677E-2</v>
      </c>
      <c r="O1535" t="s">
        <v>47</v>
      </c>
      <c r="P1535" t="s">
        <v>379</v>
      </c>
    </row>
    <row r="1536" spans="1:16" x14ac:dyDescent="0.2">
      <c r="A1536">
        <v>1601</v>
      </c>
      <c r="B1536" t="s">
        <v>529</v>
      </c>
      <c r="C1536" t="s">
        <v>17</v>
      </c>
      <c r="D1536" s="1">
        <v>42369</v>
      </c>
      <c r="E1536" s="2">
        <v>10731300000</v>
      </c>
      <c r="F1536" s="2">
        <v>7209400000</v>
      </c>
      <c r="G1536" s="2">
        <f>SUM(E1536-F1536)</f>
        <v>3521900000</v>
      </c>
      <c r="H1536" s="23">
        <f>1-(F1536/E1536)</f>
        <v>0.32818950173790684</v>
      </c>
      <c r="I1536" s="2">
        <v>835100000</v>
      </c>
      <c r="J1536" t="s">
        <v>12</v>
      </c>
      <c r="K1536" s="2">
        <v>1295700000</v>
      </c>
      <c r="L1536" s="2">
        <f>SUM(I1536:K1536)</f>
        <v>2130800000</v>
      </c>
      <c r="M1536" s="2">
        <f>G1536-L1536</f>
        <v>1391100000</v>
      </c>
      <c r="N1536" s="22">
        <f>M1536/E1536</f>
        <v>0.12963014732604625</v>
      </c>
      <c r="O1536" t="s">
        <v>47</v>
      </c>
      <c r="P1536" t="s">
        <v>379</v>
      </c>
    </row>
    <row r="1537" spans="1:16" x14ac:dyDescent="0.2">
      <c r="A1537">
        <v>1602</v>
      </c>
      <c r="B1537" t="s">
        <v>530</v>
      </c>
      <c r="C1537" t="s">
        <v>11</v>
      </c>
      <c r="D1537" s="1">
        <v>41639</v>
      </c>
      <c r="E1537" s="2">
        <v>21963000000</v>
      </c>
      <c r="F1537" s="2">
        <v>5849000000</v>
      </c>
      <c r="G1537" s="2">
        <f>SUM(E1537-F1537)</f>
        <v>16114000000</v>
      </c>
      <c r="H1537" s="23">
        <f>1-(F1537/E1537)</f>
        <v>0.73368847607339616</v>
      </c>
      <c r="I1537" s="2">
        <v>6891000000</v>
      </c>
      <c r="J1537" t="s">
        <v>12</v>
      </c>
      <c r="K1537" s="2">
        <v>1777000000</v>
      </c>
      <c r="L1537" s="2">
        <f>SUM(I1537:K1537)</f>
        <v>8668000000</v>
      </c>
      <c r="M1537" s="2">
        <f>G1537-L1537</f>
        <v>7446000000</v>
      </c>
      <c r="N1537" s="22">
        <f>M1537/E1537</f>
        <v>0.33902472339844286</v>
      </c>
      <c r="O1537" t="s">
        <v>13</v>
      </c>
      <c r="P1537" t="s">
        <v>178</v>
      </c>
    </row>
    <row r="1538" spans="1:16" x14ac:dyDescent="0.2">
      <c r="A1538">
        <v>1603</v>
      </c>
      <c r="B1538" t="s">
        <v>530</v>
      </c>
      <c r="C1538" t="s">
        <v>15</v>
      </c>
      <c r="D1538" s="1">
        <v>42004</v>
      </c>
      <c r="E1538" s="2">
        <v>23988000000</v>
      </c>
      <c r="F1538" s="2">
        <v>6097000000</v>
      </c>
      <c r="G1538" s="2">
        <f>SUM(E1538-F1538)</f>
        <v>17891000000</v>
      </c>
      <c r="H1538" s="23">
        <f>1-(F1538/E1538)</f>
        <v>0.74583124895781228</v>
      </c>
      <c r="I1538" s="2">
        <v>7234000000</v>
      </c>
      <c r="J1538" t="s">
        <v>12</v>
      </c>
      <c r="K1538" s="2">
        <v>1904000000</v>
      </c>
      <c r="L1538" s="2">
        <f>SUM(I1538:K1538)</f>
        <v>9138000000</v>
      </c>
      <c r="M1538" s="2">
        <f>G1538-L1538</f>
        <v>8753000000</v>
      </c>
      <c r="N1538" s="22">
        <f>M1538/E1538</f>
        <v>0.36489077872269465</v>
      </c>
      <c r="O1538" t="s">
        <v>13</v>
      </c>
      <c r="P1538" t="s">
        <v>178</v>
      </c>
    </row>
    <row r="1539" spans="1:16" x14ac:dyDescent="0.2">
      <c r="A1539">
        <v>1604</v>
      </c>
      <c r="B1539" t="s">
        <v>530</v>
      </c>
      <c r="C1539" t="s">
        <v>16</v>
      </c>
      <c r="D1539" s="1">
        <v>42369</v>
      </c>
      <c r="E1539" s="2">
        <v>21813000000</v>
      </c>
      <c r="F1539" s="2">
        <v>4434000000</v>
      </c>
      <c r="G1539" s="2">
        <f>SUM(E1539-F1539)</f>
        <v>17379000000</v>
      </c>
      <c r="H1539" s="23">
        <f>1-(F1539/E1539)</f>
        <v>0.7967267225966167</v>
      </c>
      <c r="I1539" s="2">
        <v>7315000000</v>
      </c>
      <c r="J1539" t="s">
        <v>12</v>
      </c>
      <c r="K1539" s="2">
        <v>2012000000</v>
      </c>
      <c r="L1539" s="2">
        <f>SUM(I1539:K1539)</f>
        <v>9327000000</v>
      </c>
      <c r="M1539" s="2">
        <f>G1539-L1539</f>
        <v>8052000000</v>
      </c>
      <c r="N1539" s="22">
        <f>M1539/E1539</f>
        <v>0.36913767019667171</v>
      </c>
      <c r="O1539" t="s">
        <v>13</v>
      </c>
      <c r="P1539" t="s">
        <v>178</v>
      </c>
    </row>
    <row r="1540" spans="1:16" x14ac:dyDescent="0.2">
      <c r="A1540">
        <v>1605</v>
      </c>
      <c r="B1540" t="s">
        <v>530</v>
      </c>
      <c r="C1540" t="s">
        <v>17</v>
      </c>
      <c r="D1540" s="1">
        <v>42735</v>
      </c>
      <c r="E1540" s="2">
        <v>19941000000</v>
      </c>
      <c r="F1540" s="2">
        <v>3747000000</v>
      </c>
      <c r="G1540" s="2">
        <f>SUM(E1540-F1540)</f>
        <v>16194000000</v>
      </c>
      <c r="H1540" s="23">
        <f>1-(F1540/E1540)</f>
        <v>0.81209568226267492</v>
      </c>
      <c r="I1540" s="2">
        <v>6884000000</v>
      </c>
      <c r="J1540" t="s">
        <v>12</v>
      </c>
      <c r="K1540" s="2">
        <v>2038000000</v>
      </c>
      <c r="L1540" s="2">
        <f>SUM(I1540:K1540)</f>
        <v>8922000000</v>
      </c>
      <c r="M1540" s="2">
        <f>G1540-L1540</f>
        <v>7272000000</v>
      </c>
      <c r="N1540" s="22">
        <f>M1540/E1540</f>
        <v>0.3646757935910937</v>
      </c>
      <c r="O1540" t="s">
        <v>13</v>
      </c>
      <c r="P1540" t="s">
        <v>178</v>
      </c>
    </row>
    <row r="1541" spans="1:16" x14ac:dyDescent="0.2">
      <c r="A1541">
        <v>1606</v>
      </c>
      <c r="B1541" t="s">
        <v>531</v>
      </c>
      <c r="C1541" t="s">
        <v>11</v>
      </c>
      <c r="D1541" s="1">
        <v>41274</v>
      </c>
      <c r="E1541" s="2">
        <v>54127000000</v>
      </c>
      <c r="F1541" s="2">
        <v>13574000000</v>
      </c>
      <c r="G1541" s="2">
        <f>SUM(E1541-F1541)</f>
        <v>40553000000</v>
      </c>
      <c r="H1541" s="23">
        <f>1-(F1541/E1541)</f>
        <v>0.74921942838139932</v>
      </c>
      <c r="I1541" s="2">
        <v>37352000000</v>
      </c>
      <c r="J1541" t="s">
        <v>12</v>
      </c>
      <c r="K1541" s="2">
        <v>1858000000</v>
      </c>
      <c r="L1541" s="2">
        <f>SUM(I1541:K1541)</f>
        <v>39210000000</v>
      </c>
      <c r="M1541" s="2">
        <f>G1541-L1541</f>
        <v>1343000000</v>
      </c>
      <c r="N1541" s="22">
        <f>M1541/E1541</f>
        <v>2.4812016184159475E-2</v>
      </c>
      <c r="O1541" t="s">
        <v>13</v>
      </c>
      <c r="P1541" t="s">
        <v>146</v>
      </c>
    </row>
    <row r="1542" spans="1:16" x14ac:dyDescent="0.2">
      <c r="A1542">
        <v>1607</v>
      </c>
      <c r="B1542" t="s">
        <v>531</v>
      </c>
      <c r="C1542" t="s">
        <v>15</v>
      </c>
      <c r="D1542" s="1">
        <v>41639</v>
      </c>
      <c r="E1542" s="2">
        <v>55438000000</v>
      </c>
      <c r="F1542" s="2">
        <v>13703000000</v>
      </c>
      <c r="G1542" s="2">
        <f>SUM(E1542-F1542)</f>
        <v>41735000000</v>
      </c>
      <c r="H1542" s="23">
        <f>1-(F1542/E1542)</f>
        <v>0.7528229734117392</v>
      </c>
      <c r="I1542" s="2">
        <v>32834000000</v>
      </c>
      <c r="J1542" t="s">
        <v>12</v>
      </c>
      <c r="K1542" s="2">
        <v>1867000000</v>
      </c>
      <c r="L1542" s="2">
        <f>SUM(I1542:K1542)</f>
        <v>34701000000</v>
      </c>
      <c r="M1542" s="2">
        <f>G1542-L1542</f>
        <v>7034000000</v>
      </c>
      <c r="N1542" s="22">
        <f>M1542/E1542</f>
        <v>0.1268804790937624</v>
      </c>
      <c r="O1542" t="s">
        <v>13</v>
      </c>
      <c r="P1542" t="s">
        <v>146</v>
      </c>
    </row>
    <row r="1543" spans="1:16" x14ac:dyDescent="0.2">
      <c r="A1543">
        <v>1608</v>
      </c>
      <c r="B1543" t="s">
        <v>531</v>
      </c>
      <c r="C1543" t="s">
        <v>16</v>
      </c>
      <c r="D1543" s="1">
        <v>42004</v>
      </c>
      <c r="E1543" s="2">
        <v>58232000000</v>
      </c>
      <c r="F1543" s="2">
        <v>14758000000</v>
      </c>
      <c r="G1543" s="2">
        <f>SUM(E1543-F1543)</f>
        <v>43474000000</v>
      </c>
      <c r="H1543" s="23">
        <f>1-(F1543/E1543)</f>
        <v>0.74656546228877585</v>
      </c>
      <c r="I1543" s="2">
        <v>36583000000</v>
      </c>
      <c r="J1543" t="s">
        <v>12</v>
      </c>
      <c r="K1543" s="2">
        <v>1923000000</v>
      </c>
      <c r="L1543" s="2">
        <f>SUM(I1543:K1543)</f>
        <v>38506000000</v>
      </c>
      <c r="M1543" s="2">
        <f>G1543-L1543</f>
        <v>4968000000</v>
      </c>
      <c r="N1543" s="22">
        <f>M1543/E1543</f>
        <v>8.5313916746805885E-2</v>
      </c>
      <c r="O1543" t="s">
        <v>13</v>
      </c>
      <c r="P1543" t="s">
        <v>146</v>
      </c>
    </row>
    <row r="1544" spans="1:16" x14ac:dyDescent="0.2">
      <c r="A1544">
        <v>1609</v>
      </c>
      <c r="B1544" t="s">
        <v>531</v>
      </c>
      <c r="C1544" t="s">
        <v>17</v>
      </c>
      <c r="D1544" s="1">
        <v>42369</v>
      </c>
      <c r="E1544" s="2">
        <v>58363000000</v>
      </c>
      <c r="F1544" s="2">
        <v>12947000000</v>
      </c>
      <c r="G1544" s="2">
        <f>SUM(E1544-F1544)</f>
        <v>45416000000</v>
      </c>
      <c r="H1544" s="23">
        <f>1-(F1544/E1544)</f>
        <v>0.77816424789678396</v>
      </c>
      <c r="I1544" s="2">
        <v>35664000000</v>
      </c>
      <c r="J1544" t="s">
        <v>12</v>
      </c>
      <c r="K1544" s="2">
        <v>2084000000</v>
      </c>
      <c r="L1544" s="2">
        <f>SUM(I1544:K1544)</f>
        <v>37748000000</v>
      </c>
      <c r="M1544" s="2">
        <f>G1544-L1544</f>
        <v>7668000000</v>
      </c>
      <c r="N1544" s="22">
        <f>M1544/E1544</f>
        <v>0.13138461011257133</v>
      </c>
      <c r="O1544" t="s">
        <v>13</v>
      </c>
      <c r="P1544" t="s">
        <v>146</v>
      </c>
    </row>
    <row r="1545" spans="1:16" x14ac:dyDescent="0.2">
      <c r="A1545">
        <v>1610</v>
      </c>
      <c r="B1545" t="s">
        <v>532</v>
      </c>
      <c r="C1545" t="s">
        <v>11</v>
      </c>
      <c r="D1545" s="1">
        <v>41305</v>
      </c>
      <c r="E1545" s="2">
        <v>2794925000</v>
      </c>
      <c r="F1545" s="2">
        <v>1763394000</v>
      </c>
      <c r="G1545" s="2">
        <f>SUM(E1545-F1545)</f>
        <v>1031531000</v>
      </c>
      <c r="H1545" s="23">
        <f>1-(F1545/E1545)</f>
        <v>0.36907287315402026</v>
      </c>
      <c r="I1545" s="2">
        <v>657246000</v>
      </c>
      <c r="J1545" t="s">
        <v>12</v>
      </c>
      <c r="K1545" t="s">
        <v>12</v>
      </c>
      <c r="L1545" s="2">
        <f>SUM(I1545:K1545)</f>
        <v>657246000</v>
      </c>
      <c r="M1545" s="2">
        <f>G1545-L1545</f>
        <v>374285000</v>
      </c>
      <c r="N1545" s="22">
        <f>M1545/E1545</f>
        <v>0.13391593692138429</v>
      </c>
      <c r="O1545" t="s">
        <v>19</v>
      </c>
      <c r="P1545" t="s">
        <v>257</v>
      </c>
    </row>
    <row r="1546" spans="1:16" x14ac:dyDescent="0.2">
      <c r="A1546">
        <v>1611</v>
      </c>
      <c r="B1546" t="s">
        <v>532</v>
      </c>
      <c r="C1546" t="s">
        <v>15</v>
      </c>
      <c r="D1546" s="1">
        <v>41670</v>
      </c>
      <c r="E1546" s="2">
        <v>3086608000</v>
      </c>
      <c r="F1546" s="2">
        <v>1925266000</v>
      </c>
      <c r="G1546" s="2">
        <f>SUM(E1546-F1546)</f>
        <v>1161342000</v>
      </c>
      <c r="H1546" s="23">
        <f>1-(F1546/E1546)</f>
        <v>0.37625185964657648</v>
      </c>
      <c r="I1546" s="2">
        <v>734511000</v>
      </c>
      <c r="J1546" t="s">
        <v>12</v>
      </c>
      <c r="K1546" t="s">
        <v>12</v>
      </c>
      <c r="L1546" s="2">
        <f>SUM(I1546:K1546)</f>
        <v>734511000</v>
      </c>
      <c r="M1546" s="2">
        <f>G1546-L1546</f>
        <v>426831000</v>
      </c>
      <c r="N1546" s="22">
        <f>M1546/E1546</f>
        <v>0.13828480973288476</v>
      </c>
      <c r="O1546" t="s">
        <v>19</v>
      </c>
      <c r="P1546" t="s">
        <v>257</v>
      </c>
    </row>
    <row r="1547" spans="1:16" x14ac:dyDescent="0.2">
      <c r="A1547">
        <v>1612</v>
      </c>
      <c r="B1547" t="s">
        <v>532</v>
      </c>
      <c r="C1547" t="s">
        <v>16</v>
      </c>
      <c r="D1547" s="1">
        <v>42035</v>
      </c>
      <c r="E1547" s="2">
        <v>3323077000</v>
      </c>
      <c r="F1547" s="2">
        <v>2148147000</v>
      </c>
      <c r="G1547" s="2">
        <f>SUM(E1547-F1547)</f>
        <v>1174930000</v>
      </c>
      <c r="H1547" s="23">
        <f>1-(F1547/E1547)</f>
        <v>0.35356688996372942</v>
      </c>
      <c r="I1547" s="2">
        <v>809545000</v>
      </c>
      <c r="J1547" t="s">
        <v>12</v>
      </c>
      <c r="K1547" t="s">
        <v>12</v>
      </c>
      <c r="L1547" s="2">
        <f>SUM(I1547:K1547)</f>
        <v>809545000</v>
      </c>
      <c r="M1547" s="2">
        <f>G1547-L1547</f>
        <v>365385000</v>
      </c>
      <c r="N1547" s="22">
        <f>M1547/E1547</f>
        <v>0.1099538168992172</v>
      </c>
      <c r="O1547" t="s">
        <v>19</v>
      </c>
      <c r="P1547" t="s">
        <v>257</v>
      </c>
    </row>
    <row r="1548" spans="1:16" x14ac:dyDescent="0.2">
      <c r="A1548">
        <v>1613</v>
      </c>
      <c r="B1548" t="s">
        <v>532</v>
      </c>
      <c r="C1548" t="s">
        <v>17</v>
      </c>
      <c r="D1548" s="1">
        <v>42400</v>
      </c>
      <c r="E1548" s="2">
        <v>3445134000</v>
      </c>
      <c r="F1548" s="2">
        <v>2243232000</v>
      </c>
      <c r="G1548" s="2">
        <f>SUM(E1548-F1548)</f>
        <v>1201902000</v>
      </c>
      <c r="H1548" s="23">
        <f>1-(F1548/E1548)</f>
        <v>0.34886944890967952</v>
      </c>
      <c r="I1548" s="2">
        <v>848323000</v>
      </c>
      <c r="J1548" t="s">
        <v>12</v>
      </c>
      <c r="K1548" t="s">
        <v>12</v>
      </c>
      <c r="L1548" s="2">
        <f>SUM(I1548:K1548)</f>
        <v>848323000</v>
      </c>
      <c r="M1548" s="2">
        <f>G1548-L1548</f>
        <v>353579000</v>
      </c>
      <c r="N1548" s="22">
        <f>M1548/E1548</f>
        <v>0.10263142159347068</v>
      </c>
      <c r="O1548" t="s">
        <v>19</v>
      </c>
      <c r="P1548" t="s">
        <v>257</v>
      </c>
    </row>
    <row r="1549" spans="1:16" x14ac:dyDescent="0.2">
      <c r="A1549">
        <v>1614</v>
      </c>
      <c r="B1549" t="s">
        <v>533</v>
      </c>
      <c r="C1549" t="s">
        <v>11</v>
      </c>
      <c r="D1549" s="1">
        <v>41486</v>
      </c>
      <c r="E1549" s="2">
        <v>2436948000</v>
      </c>
      <c r="F1549" s="2">
        <v>1589821000</v>
      </c>
      <c r="G1549" s="2">
        <f>SUM(E1549-F1549)</f>
        <v>847127000</v>
      </c>
      <c r="H1549" s="23">
        <f>1-(F1549/E1549)</f>
        <v>0.34761800415930089</v>
      </c>
      <c r="I1549" s="2">
        <v>441168000</v>
      </c>
      <c r="J1549" s="2">
        <v>62630000</v>
      </c>
      <c r="K1549" t="s">
        <v>12</v>
      </c>
      <c r="L1549" s="2">
        <f>SUM(I1549:K1549)</f>
        <v>503798000</v>
      </c>
      <c r="M1549" s="2">
        <f>G1549-L1549</f>
        <v>343329000</v>
      </c>
      <c r="N1549" s="22">
        <f>M1549/E1549</f>
        <v>0.14088482807183411</v>
      </c>
      <c r="O1549" t="s">
        <v>47</v>
      </c>
      <c r="P1549" t="s">
        <v>105</v>
      </c>
    </row>
    <row r="1550" spans="1:16" x14ac:dyDescent="0.2">
      <c r="A1550">
        <v>1615</v>
      </c>
      <c r="B1550" t="s">
        <v>533</v>
      </c>
      <c r="C1550" t="s">
        <v>15</v>
      </c>
      <c r="D1550" s="1">
        <v>41851</v>
      </c>
      <c r="E1550" s="2">
        <v>2473500000</v>
      </c>
      <c r="F1550" s="2">
        <v>1595700000</v>
      </c>
      <c r="G1550" s="2">
        <f>SUM(E1550-F1550)</f>
        <v>877800000</v>
      </c>
      <c r="H1550" s="23">
        <f>1-(F1550/E1550)</f>
        <v>0.35488174651303817</v>
      </c>
      <c r="I1550" s="2">
        <v>460300000</v>
      </c>
      <c r="J1550" s="2">
        <v>61800000</v>
      </c>
      <c r="K1550" t="s">
        <v>12</v>
      </c>
      <c r="L1550" s="2">
        <f>SUM(I1550:K1550)</f>
        <v>522100000</v>
      </c>
      <c r="M1550" s="2">
        <f>G1550-L1550</f>
        <v>355700000</v>
      </c>
      <c r="N1550" s="22">
        <f>M1550/E1550</f>
        <v>0.14380432585405295</v>
      </c>
      <c r="O1550" t="s">
        <v>47</v>
      </c>
      <c r="P1550" t="s">
        <v>105</v>
      </c>
    </row>
    <row r="1551" spans="1:16" x14ac:dyDescent="0.2">
      <c r="A1551">
        <v>1616</v>
      </c>
      <c r="B1551" t="s">
        <v>533</v>
      </c>
      <c r="C1551" t="s">
        <v>16</v>
      </c>
      <c r="D1551" s="1">
        <v>42216</v>
      </c>
      <c r="E1551" s="2">
        <v>2371200000</v>
      </c>
      <c r="F1551" s="2">
        <v>1562600000</v>
      </c>
      <c r="G1551" s="2">
        <f>SUM(E1551-F1551)</f>
        <v>808600000</v>
      </c>
      <c r="H1551" s="23">
        <f>1-(F1551/E1551)</f>
        <v>0.34100877192982459</v>
      </c>
      <c r="I1551" s="2">
        <v>460100000</v>
      </c>
      <c r="J1551" s="2">
        <v>60200000</v>
      </c>
      <c r="K1551" t="s">
        <v>12</v>
      </c>
      <c r="L1551" s="2">
        <f>SUM(I1551:K1551)</f>
        <v>520300000</v>
      </c>
      <c r="M1551" s="2">
        <f>G1551-L1551</f>
        <v>288300000</v>
      </c>
      <c r="N1551" s="22">
        <f>M1551/E1551</f>
        <v>0.12158400809716599</v>
      </c>
      <c r="O1551" t="s">
        <v>47</v>
      </c>
      <c r="P1551" t="s">
        <v>105</v>
      </c>
    </row>
    <row r="1552" spans="1:16" x14ac:dyDescent="0.2">
      <c r="A1552">
        <v>1617</v>
      </c>
      <c r="B1552" t="s">
        <v>533</v>
      </c>
      <c r="C1552" t="s">
        <v>17</v>
      </c>
      <c r="D1552" s="1">
        <v>42582</v>
      </c>
      <c r="E1552" s="2">
        <v>2220300000</v>
      </c>
      <c r="F1552" s="2">
        <v>1465500000</v>
      </c>
      <c r="G1552" s="2">
        <f>SUM(E1552-F1552)</f>
        <v>754800000</v>
      </c>
      <c r="H1552" s="23">
        <f>1-(F1552/E1552)</f>
        <v>0.33995406026212671</v>
      </c>
      <c r="I1552" s="2">
        <v>425100000</v>
      </c>
      <c r="J1552" s="2">
        <v>55500000</v>
      </c>
      <c r="K1552" t="s">
        <v>12</v>
      </c>
      <c r="L1552" s="2">
        <f>SUM(I1552:K1552)</f>
        <v>480600000</v>
      </c>
      <c r="M1552" s="2">
        <f>G1552-L1552</f>
        <v>274200000</v>
      </c>
      <c r="N1552" s="22">
        <f>M1552/E1552</f>
        <v>0.1234968247534117</v>
      </c>
      <c r="O1552" t="s">
        <v>47</v>
      </c>
      <c r="P1552" t="s">
        <v>105</v>
      </c>
    </row>
    <row r="1553" spans="1:16" x14ac:dyDescent="0.2">
      <c r="A1553">
        <v>1618</v>
      </c>
      <c r="B1553" t="s">
        <v>534</v>
      </c>
      <c r="C1553" t="s">
        <v>11</v>
      </c>
      <c r="D1553" s="1">
        <v>41639</v>
      </c>
      <c r="E1553" s="2">
        <v>56600000000</v>
      </c>
      <c r="F1553" s="2">
        <v>40468000000</v>
      </c>
      <c r="G1553" s="2">
        <f>SUM(E1553-F1553)</f>
        <v>16132000000</v>
      </c>
      <c r="H1553" s="23">
        <f>1-(F1553/E1553)</f>
        <v>0.28501766784452298</v>
      </c>
      <c r="I1553" s="2">
        <v>5241000000</v>
      </c>
      <c r="J1553" s="2">
        <v>2342000000</v>
      </c>
      <c r="K1553" t="s">
        <v>12</v>
      </c>
      <c r="L1553" s="2">
        <f>SUM(I1553:K1553)</f>
        <v>7583000000</v>
      </c>
      <c r="M1553" s="2">
        <f>G1553-L1553</f>
        <v>8549000000</v>
      </c>
      <c r="N1553" s="22">
        <f>M1553/E1553</f>
        <v>0.15104240282685513</v>
      </c>
      <c r="O1553" t="s">
        <v>13</v>
      </c>
      <c r="P1553" t="s">
        <v>164</v>
      </c>
    </row>
    <row r="1554" spans="1:16" x14ac:dyDescent="0.2">
      <c r="A1554">
        <v>1619</v>
      </c>
      <c r="B1554" t="s">
        <v>534</v>
      </c>
      <c r="C1554" t="s">
        <v>15</v>
      </c>
      <c r="D1554" s="1">
        <v>42004</v>
      </c>
      <c r="E1554" s="2">
        <v>57900000000</v>
      </c>
      <c r="F1554" s="2">
        <v>40898000000</v>
      </c>
      <c r="G1554" s="2">
        <f>SUM(E1554-F1554)</f>
        <v>17002000000</v>
      </c>
      <c r="H1554" s="23">
        <f>1-(F1554/E1554)</f>
        <v>0.29364421416234887</v>
      </c>
      <c r="I1554" s="2">
        <v>4934000000</v>
      </c>
      <c r="J1554" s="2">
        <v>2475000000</v>
      </c>
      <c r="K1554" t="s">
        <v>12</v>
      </c>
      <c r="L1554" s="2">
        <f>SUM(I1554:K1554)</f>
        <v>7409000000</v>
      </c>
      <c r="M1554" s="2">
        <f>G1554-L1554</f>
        <v>9593000000</v>
      </c>
      <c r="N1554" s="22">
        <f>M1554/E1554</f>
        <v>0.16568221070811745</v>
      </c>
      <c r="O1554" t="s">
        <v>13</v>
      </c>
      <c r="P1554" t="s">
        <v>164</v>
      </c>
    </row>
    <row r="1555" spans="1:16" x14ac:dyDescent="0.2">
      <c r="A1555">
        <v>1620</v>
      </c>
      <c r="B1555" t="s">
        <v>534</v>
      </c>
      <c r="C1555" t="s">
        <v>16</v>
      </c>
      <c r="D1555" s="1">
        <v>42369</v>
      </c>
      <c r="E1555" s="2">
        <v>56098000000</v>
      </c>
      <c r="F1555" s="2">
        <v>40431000000</v>
      </c>
      <c r="G1555" s="2">
        <f>SUM(E1555-F1555)</f>
        <v>15667000000</v>
      </c>
      <c r="H1555" s="23">
        <f>1-(F1555/E1555)</f>
        <v>0.27927911868515809</v>
      </c>
      <c r="I1555" s="2">
        <v>6097000000</v>
      </c>
      <c r="J1555" s="2">
        <v>2279000000</v>
      </c>
      <c r="K1555" t="s">
        <v>12</v>
      </c>
      <c r="L1555" s="2">
        <f>SUM(I1555:K1555)</f>
        <v>8376000000</v>
      </c>
      <c r="M1555" s="2">
        <f>G1555-L1555</f>
        <v>7291000000</v>
      </c>
      <c r="N1555" s="22">
        <f>M1555/E1555</f>
        <v>0.12996898285143854</v>
      </c>
      <c r="O1555" t="s">
        <v>13</v>
      </c>
      <c r="P1555" t="s">
        <v>164</v>
      </c>
    </row>
    <row r="1556" spans="1:16" x14ac:dyDescent="0.2">
      <c r="A1556">
        <v>1621</v>
      </c>
      <c r="B1556" t="s">
        <v>534</v>
      </c>
      <c r="C1556" t="s">
        <v>17</v>
      </c>
      <c r="D1556" s="1">
        <v>42735</v>
      </c>
      <c r="E1556" s="2">
        <v>57244000000</v>
      </c>
      <c r="F1556" s="2">
        <v>41460000000</v>
      </c>
      <c r="G1556" s="2">
        <f>SUM(E1556-F1556)</f>
        <v>15784000000</v>
      </c>
      <c r="H1556" s="23">
        <f>1-(F1556/E1556)</f>
        <v>0.27573195444064003</v>
      </c>
      <c r="I1556" s="2">
        <v>5275000000</v>
      </c>
      <c r="J1556" s="2">
        <v>2337000000</v>
      </c>
      <c r="K1556" t="s">
        <v>12</v>
      </c>
      <c r="L1556" s="2">
        <f>SUM(I1556:K1556)</f>
        <v>7612000000</v>
      </c>
      <c r="M1556" s="2">
        <f>G1556-L1556</f>
        <v>8172000000</v>
      </c>
      <c r="N1556" s="22">
        <f>M1556/E1556</f>
        <v>0.1427573195444064</v>
      </c>
      <c r="O1556" t="s">
        <v>13</v>
      </c>
      <c r="P1556" t="s">
        <v>164</v>
      </c>
    </row>
    <row r="1557" spans="1:16" x14ac:dyDescent="0.2">
      <c r="A1557">
        <v>1622</v>
      </c>
      <c r="B1557" t="s">
        <v>535</v>
      </c>
      <c r="C1557" t="s">
        <v>11</v>
      </c>
      <c r="D1557" s="1">
        <v>41547</v>
      </c>
      <c r="E1557" s="2">
        <v>11778000000</v>
      </c>
      <c r="F1557" s="2">
        <v>1932000000</v>
      </c>
      <c r="G1557" s="2">
        <f>SUM(E1557-F1557)</f>
        <v>9846000000</v>
      </c>
      <c r="H1557" s="23">
        <f>1-(F1557/E1557)</f>
        <v>0.83596535914416714</v>
      </c>
      <c r="I1557" s="2">
        <v>2207000000</v>
      </c>
      <c r="J1557" t="s">
        <v>12</v>
      </c>
      <c r="K1557" s="2">
        <v>397000000</v>
      </c>
      <c r="L1557" s="2">
        <f>SUM(I1557:K1557)</f>
        <v>2604000000</v>
      </c>
      <c r="M1557" s="2">
        <f>G1557-L1557</f>
        <v>7242000000</v>
      </c>
      <c r="N1557" s="22">
        <f>M1557/E1557</f>
        <v>0.61487519103413146</v>
      </c>
      <c r="O1557" t="s">
        <v>22</v>
      </c>
      <c r="P1557" t="s">
        <v>57</v>
      </c>
    </row>
    <row r="1558" spans="1:16" x14ac:dyDescent="0.2">
      <c r="A1558">
        <v>1623</v>
      </c>
      <c r="B1558" t="s">
        <v>535</v>
      </c>
      <c r="C1558" t="s">
        <v>15</v>
      </c>
      <c r="D1558" s="1">
        <v>41912</v>
      </c>
      <c r="E1558" s="2">
        <v>12702000000</v>
      </c>
      <c r="F1558" s="2">
        <v>1875000000</v>
      </c>
      <c r="G1558" s="2">
        <f>SUM(E1558-F1558)</f>
        <v>10827000000</v>
      </c>
      <c r="H1558" s="23">
        <f>1-(F1558/E1558)</f>
        <v>0.85238545111006148</v>
      </c>
      <c r="I1558" s="2">
        <v>2242000000</v>
      </c>
      <c r="J1558" t="s">
        <v>12</v>
      </c>
      <c r="K1558" s="2">
        <v>435000000</v>
      </c>
      <c r="L1558" s="2">
        <f>SUM(I1558:K1558)</f>
        <v>2677000000</v>
      </c>
      <c r="M1558" s="2">
        <f>G1558-L1558</f>
        <v>8150000000</v>
      </c>
      <c r="N1558" s="22">
        <f>M1558/E1558</f>
        <v>0.64163123917493303</v>
      </c>
      <c r="O1558" t="s">
        <v>22</v>
      </c>
      <c r="P1558" t="s">
        <v>57</v>
      </c>
    </row>
    <row r="1559" spans="1:16" x14ac:dyDescent="0.2">
      <c r="A1559">
        <v>1624</v>
      </c>
      <c r="B1559" t="s">
        <v>535</v>
      </c>
      <c r="C1559" t="s">
        <v>16</v>
      </c>
      <c r="D1559" s="1">
        <v>42277</v>
      </c>
      <c r="E1559" s="2">
        <v>13880000000</v>
      </c>
      <c r="F1559" s="2">
        <v>2079000000</v>
      </c>
      <c r="G1559" s="2">
        <f>SUM(E1559-F1559)</f>
        <v>11801000000</v>
      </c>
      <c r="H1559" s="23">
        <f>1-(F1559/E1559)</f>
        <v>0.85021613832853027</v>
      </c>
      <c r="I1559" s="2">
        <v>2229000000</v>
      </c>
      <c r="J1559" t="s">
        <v>12</v>
      </c>
      <c r="K1559" s="2">
        <v>494000000</v>
      </c>
      <c r="L1559" s="2">
        <f>SUM(I1559:K1559)</f>
        <v>2723000000</v>
      </c>
      <c r="M1559" s="2">
        <f>G1559-L1559</f>
        <v>9078000000</v>
      </c>
      <c r="N1559" s="22">
        <f>M1559/E1559</f>
        <v>0.65403458213256482</v>
      </c>
      <c r="O1559" t="s">
        <v>22</v>
      </c>
      <c r="P1559" t="s">
        <v>57</v>
      </c>
    </row>
    <row r="1560" spans="1:16" x14ac:dyDescent="0.2">
      <c r="A1560">
        <v>1625</v>
      </c>
      <c r="B1560" t="s">
        <v>535</v>
      </c>
      <c r="C1560" t="s">
        <v>17</v>
      </c>
      <c r="D1560" s="1">
        <v>42643</v>
      </c>
      <c r="E1560" s="2">
        <v>15082000000</v>
      </c>
      <c r="F1560" s="2">
        <v>2226000000</v>
      </c>
      <c r="G1560" s="2">
        <f>SUM(E1560-F1560)</f>
        <v>12856000000</v>
      </c>
      <c r="H1560" s="23">
        <f>1-(F1560/E1560)</f>
        <v>0.85240684259382049</v>
      </c>
      <c r="I1560" s="2">
        <v>4469000000</v>
      </c>
      <c r="J1560" t="s">
        <v>12</v>
      </c>
      <c r="K1560" s="2">
        <v>502000000</v>
      </c>
      <c r="L1560" s="2">
        <f>SUM(I1560:K1560)</f>
        <v>4971000000</v>
      </c>
      <c r="M1560" s="2">
        <f>G1560-L1560</f>
        <v>7885000000</v>
      </c>
      <c r="N1560" s="22">
        <f>M1560/E1560</f>
        <v>0.52280864606816069</v>
      </c>
      <c r="O1560" t="s">
        <v>22</v>
      </c>
      <c r="P1560" t="s">
        <v>57</v>
      </c>
    </row>
    <row r="1561" spans="1:16" x14ac:dyDescent="0.2">
      <c r="A1561">
        <v>1626</v>
      </c>
      <c r="B1561" t="s">
        <v>536</v>
      </c>
      <c r="C1561" t="s">
        <v>11</v>
      </c>
      <c r="D1561" s="1">
        <v>41544</v>
      </c>
      <c r="E1561" s="2">
        <v>2942897000</v>
      </c>
      <c r="F1561" s="2">
        <v>1693210000</v>
      </c>
      <c r="G1561" s="2">
        <f>SUM(E1561-F1561)</f>
        <v>1249687000</v>
      </c>
      <c r="H1561" s="23">
        <f>1-(F1561/E1561)</f>
        <v>0.42464517106782873</v>
      </c>
      <c r="I1561" s="2">
        <v>432589000</v>
      </c>
      <c r="J1561" s="2">
        <v>208208000</v>
      </c>
      <c r="K1561" t="s">
        <v>12</v>
      </c>
      <c r="L1561" s="2">
        <f>SUM(I1561:K1561)</f>
        <v>640797000</v>
      </c>
      <c r="M1561" s="2">
        <f>G1561-L1561</f>
        <v>608890000</v>
      </c>
      <c r="N1561" s="22">
        <f>M1561/E1561</f>
        <v>0.20690156672149926</v>
      </c>
      <c r="O1561" t="s">
        <v>25</v>
      </c>
      <c r="P1561" t="s">
        <v>30</v>
      </c>
    </row>
    <row r="1562" spans="1:16" x14ac:dyDescent="0.2">
      <c r="A1562">
        <v>1627</v>
      </c>
      <c r="B1562" t="s">
        <v>536</v>
      </c>
      <c r="C1562" t="s">
        <v>15</v>
      </c>
      <c r="D1562" s="1">
        <v>41908</v>
      </c>
      <c r="E1562" s="2">
        <v>3049800000</v>
      </c>
      <c r="F1562" s="2">
        <v>1748100000</v>
      </c>
      <c r="G1562" s="2">
        <f>SUM(E1562-F1562)</f>
        <v>1301700000</v>
      </c>
      <c r="H1562" s="23">
        <f>1-(F1562/E1562)</f>
        <v>0.42681487310643318</v>
      </c>
      <c r="I1562" s="2">
        <v>470600000</v>
      </c>
      <c r="J1562" s="2">
        <v>234800000</v>
      </c>
      <c r="K1562" t="s">
        <v>12</v>
      </c>
      <c r="L1562" s="2">
        <f>SUM(I1562:K1562)</f>
        <v>705400000</v>
      </c>
      <c r="M1562" s="2">
        <f>G1562-L1562</f>
        <v>596300000</v>
      </c>
      <c r="N1562" s="22">
        <f>M1562/E1562</f>
        <v>0.19552101777165715</v>
      </c>
      <c r="O1562" t="s">
        <v>25</v>
      </c>
      <c r="P1562" t="s">
        <v>30</v>
      </c>
    </row>
    <row r="1563" spans="1:16" x14ac:dyDescent="0.2">
      <c r="A1563">
        <v>1628</v>
      </c>
      <c r="B1563" t="s">
        <v>536</v>
      </c>
      <c r="C1563" t="s">
        <v>16</v>
      </c>
      <c r="D1563" s="1">
        <v>42279</v>
      </c>
      <c r="E1563" s="2">
        <v>3099100000</v>
      </c>
      <c r="F1563" s="2">
        <v>1816400000</v>
      </c>
      <c r="G1563" s="2">
        <f>SUM(E1563-F1563)</f>
        <v>1282700000</v>
      </c>
      <c r="H1563" s="23">
        <f>1-(F1563/E1563)</f>
        <v>0.41389435642605921</v>
      </c>
      <c r="I1563" s="2">
        <v>488500000</v>
      </c>
      <c r="J1563" s="2">
        <v>245200000</v>
      </c>
      <c r="K1563" t="s">
        <v>12</v>
      </c>
      <c r="L1563" s="2">
        <f>SUM(I1563:K1563)</f>
        <v>733700000</v>
      </c>
      <c r="M1563" s="2">
        <f>G1563-L1563</f>
        <v>549000000</v>
      </c>
      <c r="N1563" s="22">
        <f>M1563/E1563</f>
        <v>0.17714820431738246</v>
      </c>
      <c r="O1563" t="s">
        <v>25</v>
      </c>
      <c r="P1563" t="s">
        <v>30</v>
      </c>
    </row>
    <row r="1564" spans="1:16" x14ac:dyDescent="0.2">
      <c r="A1564">
        <v>1629</v>
      </c>
      <c r="B1564" t="s">
        <v>536</v>
      </c>
      <c r="C1564" t="s">
        <v>17</v>
      </c>
      <c r="D1564" s="1">
        <v>42643</v>
      </c>
      <c r="E1564" s="2">
        <v>3217800000</v>
      </c>
      <c r="F1564" s="2">
        <v>1856500000</v>
      </c>
      <c r="G1564" s="2">
        <f>SUM(E1564-F1564)</f>
        <v>1361300000</v>
      </c>
      <c r="H1564" s="23">
        <f>1-(F1564/E1564)</f>
        <v>0.42305301758965752</v>
      </c>
      <c r="I1564" s="2">
        <v>557000000</v>
      </c>
      <c r="J1564" s="2">
        <v>253500000</v>
      </c>
      <c r="K1564" t="s">
        <v>12</v>
      </c>
      <c r="L1564" s="2">
        <f>SUM(I1564:K1564)</f>
        <v>810500000</v>
      </c>
      <c r="M1564" s="2">
        <f>G1564-L1564</f>
        <v>550800000</v>
      </c>
      <c r="N1564" s="22">
        <f>M1564/E1564</f>
        <v>0.17117285101622226</v>
      </c>
      <c r="O1564" t="s">
        <v>25</v>
      </c>
      <c r="P1564" t="s">
        <v>30</v>
      </c>
    </row>
    <row r="1565" spans="1:16" x14ac:dyDescent="0.2">
      <c r="A1565">
        <v>1630</v>
      </c>
      <c r="B1565" t="s">
        <v>537</v>
      </c>
      <c r="C1565" t="s">
        <v>11</v>
      </c>
      <c r="D1565" s="1">
        <v>41274</v>
      </c>
      <c r="E1565" s="2">
        <v>10879855000</v>
      </c>
      <c r="F1565" s="2">
        <v>5817880000</v>
      </c>
      <c r="G1565" s="2">
        <f>SUM(E1565-F1565)</f>
        <v>5061975000</v>
      </c>
      <c r="H1565" s="23">
        <f>1-(F1565/E1565)</f>
        <v>0.46526125577960364</v>
      </c>
      <c r="I1565" s="2">
        <v>3596708000</v>
      </c>
      <c r="J1565" t="s">
        <v>12</v>
      </c>
      <c r="K1565" t="s">
        <v>12</v>
      </c>
      <c r="L1565" s="2">
        <f>SUM(I1565:K1565)</f>
        <v>3596708000</v>
      </c>
      <c r="M1565" s="2">
        <f>G1565-L1565</f>
        <v>1465267000</v>
      </c>
      <c r="N1565" s="22">
        <f>M1565/E1565</f>
        <v>0.1346770706043417</v>
      </c>
      <c r="O1565" t="s">
        <v>19</v>
      </c>
      <c r="P1565" t="s">
        <v>289</v>
      </c>
    </row>
    <row r="1566" spans="1:16" x14ac:dyDescent="0.2">
      <c r="A1566">
        <v>1631</v>
      </c>
      <c r="B1566" t="s">
        <v>537</v>
      </c>
      <c r="C1566" t="s">
        <v>15</v>
      </c>
      <c r="D1566" s="1">
        <v>41639</v>
      </c>
      <c r="E1566" s="2">
        <v>11419648000</v>
      </c>
      <c r="F1566" s="2">
        <v>5931469000</v>
      </c>
      <c r="G1566" s="2">
        <f>SUM(E1566-F1566)</f>
        <v>5488179000</v>
      </c>
      <c r="H1566" s="23">
        <f>1-(F1566/E1566)</f>
        <v>0.48059090788087344</v>
      </c>
      <c r="I1566" s="2">
        <v>3841032000</v>
      </c>
      <c r="J1566" t="s">
        <v>12</v>
      </c>
      <c r="K1566" t="s">
        <v>12</v>
      </c>
      <c r="L1566" s="2">
        <f>SUM(I1566:K1566)</f>
        <v>3841032000</v>
      </c>
      <c r="M1566" s="2">
        <f>G1566-L1566</f>
        <v>1647147000</v>
      </c>
      <c r="N1566" s="22">
        <f>M1566/E1566</f>
        <v>0.14423798351753048</v>
      </c>
      <c r="O1566" t="s">
        <v>19</v>
      </c>
      <c r="P1566" t="s">
        <v>289</v>
      </c>
    </row>
    <row r="1567" spans="1:16" x14ac:dyDescent="0.2">
      <c r="A1567">
        <v>1632</v>
      </c>
      <c r="B1567" t="s">
        <v>537</v>
      </c>
      <c r="C1567" t="s">
        <v>16</v>
      </c>
      <c r="D1567" s="1">
        <v>42007</v>
      </c>
      <c r="E1567" s="2">
        <v>12282161000</v>
      </c>
      <c r="F1567" s="2">
        <v>6288190000</v>
      </c>
      <c r="G1567" s="2">
        <f>SUM(E1567-F1567)</f>
        <v>5993971000</v>
      </c>
      <c r="H1567" s="23">
        <f>1-(F1567/E1567)</f>
        <v>0.48802250678850412</v>
      </c>
      <c r="I1567" s="2">
        <v>4159885000</v>
      </c>
      <c r="J1567" t="s">
        <v>12</v>
      </c>
      <c r="K1567" t="s">
        <v>12</v>
      </c>
      <c r="L1567" s="2">
        <f>SUM(I1567:K1567)</f>
        <v>4159885000</v>
      </c>
      <c r="M1567" s="2">
        <f>G1567-L1567</f>
        <v>1834086000</v>
      </c>
      <c r="N1567" s="22">
        <f>M1567/E1567</f>
        <v>0.1493292589146161</v>
      </c>
      <c r="O1567" t="s">
        <v>19</v>
      </c>
      <c r="P1567" t="s">
        <v>289</v>
      </c>
    </row>
    <row r="1568" spans="1:16" x14ac:dyDescent="0.2">
      <c r="A1568">
        <v>1633</v>
      </c>
      <c r="B1568" t="s">
        <v>537</v>
      </c>
      <c r="C1568" t="s">
        <v>17</v>
      </c>
      <c r="D1568" s="1">
        <v>42371</v>
      </c>
      <c r="E1568" s="2">
        <v>12376744000</v>
      </c>
      <c r="F1568" s="2">
        <v>6393800000</v>
      </c>
      <c r="G1568" s="2">
        <f>SUM(E1568-F1568)</f>
        <v>5982944000</v>
      </c>
      <c r="H1568" s="23">
        <f>1-(F1568/E1568)</f>
        <v>0.48340209670653278</v>
      </c>
      <c r="I1568" s="2">
        <v>4178386000</v>
      </c>
      <c r="J1568" t="s">
        <v>12</v>
      </c>
      <c r="K1568" t="s">
        <v>12</v>
      </c>
      <c r="L1568" s="2">
        <f>SUM(I1568:K1568)</f>
        <v>4178386000</v>
      </c>
      <c r="M1568" s="2">
        <f>G1568-L1568</f>
        <v>1804558000</v>
      </c>
      <c r="N1568" s="22">
        <f>M1568/E1568</f>
        <v>0.14580232086888117</v>
      </c>
      <c r="O1568" t="s">
        <v>19</v>
      </c>
      <c r="P1568" t="s">
        <v>289</v>
      </c>
    </row>
    <row r="1569" spans="1:16" x14ac:dyDescent="0.2">
      <c r="A1569">
        <v>1634</v>
      </c>
      <c r="B1569" t="s">
        <v>538</v>
      </c>
      <c r="C1569" t="s">
        <v>11</v>
      </c>
      <c r="D1569" s="1">
        <v>41547</v>
      </c>
      <c r="E1569" s="2">
        <v>13794000000</v>
      </c>
      <c r="F1569" s="2">
        <v>6799000000</v>
      </c>
      <c r="G1569" s="2">
        <f>SUM(E1569-F1569)</f>
        <v>6995000000</v>
      </c>
      <c r="H1569" s="23">
        <f>1-(F1569/E1569)</f>
        <v>0.50710453820501666</v>
      </c>
      <c r="I1569" s="2">
        <v>2829000000</v>
      </c>
      <c r="J1569" t="s">
        <v>12</v>
      </c>
      <c r="K1569" s="2">
        <v>237000000</v>
      </c>
      <c r="L1569" s="2">
        <f>SUM(I1569:K1569)</f>
        <v>3066000000</v>
      </c>
      <c r="M1569" s="2">
        <f>G1569-L1569</f>
        <v>3929000000</v>
      </c>
      <c r="N1569" s="22">
        <f>M1569/E1569</f>
        <v>0.28483398579092362</v>
      </c>
      <c r="O1569" t="s">
        <v>19</v>
      </c>
      <c r="P1569" t="s">
        <v>204</v>
      </c>
    </row>
    <row r="1570" spans="1:16" x14ac:dyDescent="0.2">
      <c r="A1570">
        <v>1635</v>
      </c>
      <c r="B1570" t="s">
        <v>538</v>
      </c>
      <c r="C1570" t="s">
        <v>15</v>
      </c>
      <c r="D1570" s="1">
        <v>41912</v>
      </c>
      <c r="E1570" s="2">
        <v>13783000000</v>
      </c>
      <c r="F1570" s="2">
        <v>6542000000</v>
      </c>
      <c r="G1570" s="2">
        <f>SUM(E1570-F1570)</f>
        <v>7241000000</v>
      </c>
      <c r="H1570" s="23">
        <f>1-(F1570/E1570)</f>
        <v>0.52535732424000581</v>
      </c>
      <c r="I1570" s="2">
        <v>2899000000</v>
      </c>
      <c r="J1570" t="s">
        <v>12</v>
      </c>
      <c r="K1570" s="2">
        <v>217000000</v>
      </c>
      <c r="L1570" s="2">
        <f>SUM(I1570:K1570)</f>
        <v>3116000000</v>
      </c>
      <c r="M1570" s="2">
        <f>G1570-L1570</f>
        <v>4125000000</v>
      </c>
      <c r="N1570" s="22">
        <f>M1570/E1570</f>
        <v>0.29928172386272944</v>
      </c>
      <c r="O1570" t="s">
        <v>19</v>
      </c>
      <c r="P1570" t="s">
        <v>204</v>
      </c>
    </row>
    <row r="1571" spans="1:16" x14ac:dyDescent="0.2">
      <c r="A1571">
        <v>1636</v>
      </c>
      <c r="B1571" t="s">
        <v>538</v>
      </c>
      <c r="C1571" t="s">
        <v>16</v>
      </c>
      <c r="D1571" s="1">
        <v>42277</v>
      </c>
      <c r="E1571" s="2">
        <v>13268000000</v>
      </c>
      <c r="F1571" s="2">
        <v>6868000000</v>
      </c>
      <c r="G1571" s="2">
        <f>SUM(E1571-F1571)</f>
        <v>6400000000</v>
      </c>
      <c r="H1571" s="23">
        <f>1-(F1571/E1571)</f>
        <v>0.48236358154959302</v>
      </c>
      <c r="I1571" s="2">
        <v>2860000000</v>
      </c>
      <c r="J1571" t="s">
        <v>12</v>
      </c>
      <c r="K1571" s="2">
        <v>222000000</v>
      </c>
      <c r="L1571" s="2">
        <f>SUM(I1571:K1571)</f>
        <v>3082000000</v>
      </c>
      <c r="M1571" s="2">
        <f>G1571-L1571</f>
        <v>3318000000</v>
      </c>
      <c r="N1571" s="22">
        <f>M1571/E1571</f>
        <v>0.2500753693096171</v>
      </c>
      <c r="O1571" t="s">
        <v>19</v>
      </c>
      <c r="P1571" t="s">
        <v>204</v>
      </c>
    </row>
    <row r="1572" spans="1:16" x14ac:dyDescent="0.2">
      <c r="A1572">
        <v>1637</v>
      </c>
      <c r="B1572" t="s">
        <v>538</v>
      </c>
      <c r="C1572" t="s">
        <v>17</v>
      </c>
      <c r="D1572" s="1">
        <v>42643</v>
      </c>
      <c r="E1572" s="2">
        <v>12488000000</v>
      </c>
      <c r="F1572" s="2">
        <v>6684000000</v>
      </c>
      <c r="G1572" s="2">
        <f>SUM(E1572-F1572)</f>
        <v>5804000000</v>
      </c>
      <c r="H1572" s="23">
        <f>1-(F1572/E1572)</f>
        <v>0.46476617552850741</v>
      </c>
      <c r="I1572" s="2">
        <v>2851000000</v>
      </c>
      <c r="J1572" t="s">
        <v>12</v>
      </c>
      <c r="K1572" s="2">
        <v>221000000</v>
      </c>
      <c r="L1572" s="2">
        <f>SUM(I1572:K1572)</f>
        <v>3072000000</v>
      </c>
      <c r="M1572" s="2">
        <f>G1572-L1572</f>
        <v>2732000000</v>
      </c>
      <c r="N1572" s="22">
        <f>M1572/E1572</f>
        <v>0.21877001921844971</v>
      </c>
      <c r="O1572" t="s">
        <v>19</v>
      </c>
      <c r="P1572" t="s">
        <v>204</v>
      </c>
    </row>
    <row r="1573" spans="1:16" x14ac:dyDescent="0.2">
      <c r="A1573">
        <v>1638</v>
      </c>
      <c r="B1573" t="s">
        <v>539</v>
      </c>
      <c r="C1573" t="s">
        <v>11</v>
      </c>
      <c r="D1573" s="1">
        <v>41274</v>
      </c>
      <c r="E1573" s="2">
        <v>138393000000</v>
      </c>
      <c r="F1573" s="2">
        <v>126485000000</v>
      </c>
      <c r="G1573" s="2">
        <f>SUM(E1573-F1573)</f>
        <v>11908000000</v>
      </c>
      <c r="H1573" s="23">
        <f>1-(F1573/E1573)</f>
        <v>8.6044814405352832E-2</v>
      </c>
      <c r="I1573" s="2">
        <v>5229000000</v>
      </c>
      <c r="J1573" t="s">
        <v>12</v>
      </c>
      <c r="K1573" s="2">
        <v>1549000000</v>
      </c>
      <c r="L1573" s="2">
        <f>SUM(I1573:K1573)</f>
        <v>6778000000</v>
      </c>
      <c r="M1573" s="2">
        <f>G1573-L1573</f>
        <v>5130000000</v>
      </c>
      <c r="N1573" s="22">
        <f>M1573/E1573</f>
        <v>3.7068348832672175E-2</v>
      </c>
      <c r="O1573" t="s">
        <v>83</v>
      </c>
      <c r="P1573" t="s">
        <v>341</v>
      </c>
    </row>
    <row r="1574" spans="1:16" x14ac:dyDescent="0.2">
      <c r="A1574">
        <v>1639</v>
      </c>
      <c r="B1574" t="s">
        <v>539</v>
      </c>
      <c r="C1574" t="s">
        <v>15</v>
      </c>
      <c r="D1574" s="1">
        <v>41639</v>
      </c>
      <c r="E1574" s="2">
        <v>138074000000</v>
      </c>
      <c r="F1574" s="2">
        <v>127316000000</v>
      </c>
      <c r="G1574" s="2">
        <f>SUM(E1574-F1574)</f>
        <v>10758000000</v>
      </c>
      <c r="H1574" s="23">
        <f>1-(F1574/E1574)</f>
        <v>7.7914741370569418E-2</v>
      </c>
      <c r="I1574" s="2">
        <v>5081000000</v>
      </c>
      <c r="J1574" t="s">
        <v>12</v>
      </c>
      <c r="K1574" s="2">
        <v>1720000000</v>
      </c>
      <c r="L1574" s="2">
        <f>SUM(I1574:K1574)</f>
        <v>6801000000</v>
      </c>
      <c r="M1574" s="2">
        <f>G1574-L1574</f>
        <v>3957000000</v>
      </c>
      <c r="N1574" s="22">
        <f>M1574/E1574</f>
        <v>2.8658545417674579E-2</v>
      </c>
      <c r="O1574" t="s">
        <v>83</v>
      </c>
      <c r="P1574" t="s">
        <v>341</v>
      </c>
    </row>
    <row r="1575" spans="1:16" x14ac:dyDescent="0.2">
      <c r="A1575">
        <v>1640</v>
      </c>
      <c r="B1575" t="s">
        <v>539</v>
      </c>
      <c r="C1575" t="s">
        <v>16</v>
      </c>
      <c r="D1575" s="1">
        <v>42004</v>
      </c>
      <c r="E1575" s="2">
        <v>130844000000</v>
      </c>
      <c r="F1575" s="2">
        <v>118141000000</v>
      </c>
      <c r="G1575" s="2">
        <f>SUM(E1575-F1575)</f>
        <v>12703000000</v>
      </c>
      <c r="H1575" s="23">
        <f>1-(F1575/E1575)</f>
        <v>9.7085078413989168E-2</v>
      </c>
      <c r="I1575" s="2">
        <v>5111000000</v>
      </c>
      <c r="J1575" t="s">
        <v>12</v>
      </c>
      <c r="K1575" s="2">
        <v>1690000000</v>
      </c>
      <c r="L1575" s="2">
        <f>SUM(I1575:K1575)</f>
        <v>6801000000</v>
      </c>
      <c r="M1575" s="2">
        <f>G1575-L1575</f>
        <v>5902000000</v>
      </c>
      <c r="N1575" s="22">
        <f>M1575/E1575</f>
        <v>4.5107150499831862E-2</v>
      </c>
      <c r="O1575" t="s">
        <v>83</v>
      </c>
      <c r="P1575" t="s">
        <v>341</v>
      </c>
    </row>
    <row r="1576" spans="1:16" x14ac:dyDescent="0.2">
      <c r="A1576">
        <v>1641</v>
      </c>
      <c r="B1576" t="s">
        <v>539</v>
      </c>
      <c r="C1576" t="s">
        <v>17</v>
      </c>
      <c r="D1576" s="1">
        <v>42369</v>
      </c>
      <c r="E1576" s="2">
        <v>87804000000</v>
      </c>
      <c r="F1576" s="2">
        <v>74651000000</v>
      </c>
      <c r="G1576" s="2">
        <f>SUM(E1576-F1576)</f>
        <v>13153000000</v>
      </c>
      <c r="H1576" s="23">
        <f>1-(F1576/E1576)</f>
        <v>0.14979955355109109</v>
      </c>
      <c r="I1576" s="2">
        <v>4953000000</v>
      </c>
      <c r="J1576" t="s">
        <v>12</v>
      </c>
      <c r="K1576" s="2">
        <v>1842000000</v>
      </c>
      <c r="L1576" s="2">
        <f>SUM(I1576:K1576)</f>
        <v>6795000000</v>
      </c>
      <c r="M1576" s="2">
        <f>G1576-L1576</f>
        <v>6358000000</v>
      </c>
      <c r="N1576" s="22">
        <f>M1576/E1576</f>
        <v>7.2411279668352244E-2</v>
      </c>
      <c r="O1576" t="s">
        <v>83</v>
      </c>
      <c r="P1576" t="s">
        <v>341</v>
      </c>
    </row>
    <row r="1577" spans="1:16" x14ac:dyDescent="0.2">
      <c r="A1577">
        <v>1642</v>
      </c>
      <c r="B1577" t="s">
        <v>540</v>
      </c>
      <c r="C1577" t="s">
        <v>11</v>
      </c>
      <c r="D1577" s="1">
        <v>41274</v>
      </c>
      <c r="E1577" s="2">
        <v>2567310000</v>
      </c>
      <c r="F1577" s="2">
        <v>2233284000</v>
      </c>
      <c r="G1577" s="2">
        <f>SUM(E1577-F1577)</f>
        <v>334026000</v>
      </c>
      <c r="H1577" s="23">
        <f>1-(F1577/E1577)</f>
        <v>0.13010738866751581</v>
      </c>
      <c r="I1577" s="2">
        <v>308143000</v>
      </c>
      <c r="J1577" t="s">
        <v>12</v>
      </c>
      <c r="K1577" t="s">
        <v>12</v>
      </c>
      <c r="L1577" s="2">
        <f>SUM(I1577:K1577)</f>
        <v>308143000</v>
      </c>
      <c r="M1577" s="2">
        <f>G1577-L1577</f>
        <v>25883000</v>
      </c>
      <c r="N1577" s="22">
        <f>M1577/E1577</f>
        <v>1.0081758728007135E-2</v>
      </c>
      <c r="O1577" t="s">
        <v>59</v>
      </c>
      <c r="P1577" t="s">
        <v>387</v>
      </c>
    </row>
    <row r="1578" spans="1:16" x14ac:dyDescent="0.2">
      <c r="A1578">
        <v>1643</v>
      </c>
      <c r="B1578" t="s">
        <v>540</v>
      </c>
      <c r="C1578" t="s">
        <v>15</v>
      </c>
      <c r="D1578" s="1">
        <v>41639</v>
      </c>
      <c r="E1578" s="2">
        <v>2770709000</v>
      </c>
      <c r="F1578" s="2">
        <v>2343829000</v>
      </c>
      <c r="G1578" s="2">
        <f>SUM(E1578-F1578)</f>
        <v>426880000</v>
      </c>
      <c r="H1578" s="23">
        <f>1-(F1578/E1578)</f>
        <v>0.15406886829327804</v>
      </c>
      <c r="I1578" s="2">
        <v>274217000</v>
      </c>
      <c r="J1578" t="s">
        <v>12</v>
      </c>
      <c r="K1578" t="s">
        <v>12</v>
      </c>
      <c r="L1578" s="2">
        <f>SUM(I1578:K1578)</f>
        <v>274217000</v>
      </c>
      <c r="M1578" s="2">
        <f>G1578-L1578</f>
        <v>152663000</v>
      </c>
      <c r="N1578" s="22">
        <f>M1578/E1578</f>
        <v>5.5098893460121576E-2</v>
      </c>
      <c r="O1578" t="s">
        <v>59</v>
      </c>
      <c r="P1578" t="s">
        <v>387</v>
      </c>
    </row>
    <row r="1579" spans="1:16" x14ac:dyDescent="0.2">
      <c r="A1579">
        <v>1644</v>
      </c>
      <c r="B1579" t="s">
        <v>540</v>
      </c>
      <c r="C1579" t="s">
        <v>16</v>
      </c>
      <c r="D1579" s="1">
        <v>42004</v>
      </c>
      <c r="E1579" s="2">
        <v>2994169000</v>
      </c>
      <c r="F1579" s="2">
        <v>2406587000</v>
      </c>
      <c r="G1579" s="2">
        <f>SUM(E1579-F1579)</f>
        <v>587582000</v>
      </c>
      <c r="H1579" s="23">
        <f>1-(F1579/E1579)</f>
        <v>0.19624209588703911</v>
      </c>
      <c r="I1579" s="2">
        <v>292358000</v>
      </c>
      <c r="J1579" t="s">
        <v>12</v>
      </c>
      <c r="K1579" t="s">
        <v>12</v>
      </c>
      <c r="L1579" s="2">
        <f>SUM(I1579:K1579)</f>
        <v>292358000</v>
      </c>
      <c r="M1579" s="2">
        <f>G1579-L1579</f>
        <v>295224000</v>
      </c>
      <c r="N1579" s="22">
        <f>M1579/E1579</f>
        <v>9.8599644843026565E-2</v>
      </c>
      <c r="O1579" t="s">
        <v>59</v>
      </c>
      <c r="P1579" t="s">
        <v>387</v>
      </c>
    </row>
    <row r="1580" spans="1:16" x14ac:dyDescent="0.2">
      <c r="A1580">
        <v>1645</v>
      </c>
      <c r="B1580" t="s">
        <v>540</v>
      </c>
      <c r="C1580" t="s">
        <v>17</v>
      </c>
      <c r="D1580" s="1">
        <v>42369</v>
      </c>
      <c r="E1580" s="2">
        <v>3422181000</v>
      </c>
      <c r="F1580" s="2">
        <v>2564648000</v>
      </c>
      <c r="G1580" s="2">
        <f>SUM(E1580-F1580)</f>
        <v>857533000</v>
      </c>
      <c r="H1580" s="23">
        <f>1-(F1580/E1580)</f>
        <v>0.25058084303547945</v>
      </c>
      <c r="I1580" s="2">
        <v>312694000</v>
      </c>
      <c r="J1580" t="s">
        <v>12</v>
      </c>
      <c r="K1580" t="s">
        <v>12</v>
      </c>
      <c r="L1580" s="2">
        <f>SUM(I1580:K1580)</f>
        <v>312694000</v>
      </c>
      <c r="M1580" s="2">
        <f>G1580-L1580</f>
        <v>544839000</v>
      </c>
      <c r="N1580" s="22">
        <f>M1580/E1580</f>
        <v>0.15920811903286239</v>
      </c>
      <c r="O1580" t="s">
        <v>59</v>
      </c>
      <c r="P1580" t="s">
        <v>387</v>
      </c>
    </row>
    <row r="1581" spans="1:16" x14ac:dyDescent="0.2">
      <c r="A1581">
        <v>1646</v>
      </c>
      <c r="B1581" t="s">
        <v>541</v>
      </c>
      <c r="C1581" t="s">
        <v>11</v>
      </c>
      <c r="D1581" s="1">
        <v>41639</v>
      </c>
      <c r="E1581" s="2">
        <v>2299176000</v>
      </c>
      <c r="F1581" s="2">
        <v>928565000</v>
      </c>
      <c r="G1581" s="2">
        <f>SUM(E1581-F1581)</f>
        <v>1370611000</v>
      </c>
      <c r="H1581" s="23">
        <f>1-(F1581/E1581)</f>
        <v>0.59613139663949166</v>
      </c>
      <c r="I1581" s="2">
        <v>177366000</v>
      </c>
      <c r="J1581" s="2">
        <v>32210000</v>
      </c>
      <c r="K1581" s="2">
        <v>461627000</v>
      </c>
      <c r="L1581" s="2">
        <f>SUM(I1581:K1581)</f>
        <v>671203000</v>
      </c>
      <c r="M1581" s="2">
        <f>G1581-L1581</f>
        <v>699408000</v>
      </c>
      <c r="N1581" s="22">
        <f>M1581/E1581</f>
        <v>0.30419941753045437</v>
      </c>
      <c r="O1581" t="s">
        <v>52</v>
      </c>
      <c r="P1581" t="s">
        <v>53</v>
      </c>
    </row>
    <row r="1582" spans="1:16" x14ac:dyDescent="0.2">
      <c r="A1582">
        <v>1647</v>
      </c>
      <c r="B1582" t="s">
        <v>541</v>
      </c>
      <c r="C1582" t="s">
        <v>15</v>
      </c>
      <c r="D1582" s="1">
        <v>42004</v>
      </c>
      <c r="E1582" s="2">
        <v>2312512000</v>
      </c>
      <c r="F1582" s="2">
        <v>953611000</v>
      </c>
      <c r="G1582" s="2">
        <f>SUM(E1582-F1582)</f>
        <v>1358901000</v>
      </c>
      <c r="H1582" s="23">
        <f>1-(F1582/E1582)</f>
        <v>0.58762981554257876</v>
      </c>
      <c r="I1582" s="2">
        <v>169270000</v>
      </c>
      <c r="J1582" t="s">
        <v>12</v>
      </c>
      <c r="K1582" s="2">
        <v>481303000</v>
      </c>
      <c r="L1582" s="2">
        <f>SUM(I1582:K1582)</f>
        <v>650573000</v>
      </c>
      <c r="M1582" s="2">
        <f>G1582-L1582</f>
        <v>708328000</v>
      </c>
      <c r="N1582" s="22">
        <f>M1582/E1582</f>
        <v>0.30630241053884261</v>
      </c>
      <c r="O1582" t="s">
        <v>52</v>
      </c>
      <c r="P1582" t="s">
        <v>53</v>
      </c>
    </row>
    <row r="1583" spans="1:16" x14ac:dyDescent="0.2">
      <c r="A1583">
        <v>1648</v>
      </c>
      <c r="B1583" t="s">
        <v>541</v>
      </c>
      <c r="C1583" t="s">
        <v>16</v>
      </c>
      <c r="D1583" s="1">
        <v>42369</v>
      </c>
      <c r="E1583" s="2">
        <v>2502267000</v>
      </c>
      <c r="F1583" s="2">
        <v>1011249000</v>
      </c>
      <c r="G1583" s="2">
        <f>SUM(E1583-F1583)</f>
        <v>1491018000</v>
      </c>
      <c r="H1583" s="23">
        <f>1-(F1583/E1583)</f>
        <v>0.59586686792416632</v>
      </c>
      <c r="I1583" s="2">
        <v>175307000</v>
      </c>
      <c r="J1583" t="s">
        <v>12</v>
      </c>
      <c r="K1583" s="2">
        <v>542952000</v>
      </c>
      <c r="L1583" s="2">
        <f>SUM(I1583:K1583)</f>
        <v>718259000</v>
      </c>
      <c r="M1583" s="2">
        <f>G1583-L1583</f>
        <v>772759000</v>
      </c>
      <c r="N1583" s="22">
        <f>M1583/E1583</f>
        <v>0.308823558796883</v>
      </c>
      <c r="O1583" t="s">
        <v>52</v>
      </c>
      <c r="P1583" t="s">
        <v>53</v>
      </c>
    </row>
    <row r="1584" spans="1:16" x14ac:dyDescent="0.2">
      <c r="A1584">
        <v>1649</v>
      </c>
      <c r="B1584" t="s">
        <v>541</v>
      </c>
      <c r="C1584" t="s">
        <v>17</v>
      </c>
      <c r="D1584" s="1">
        <v>42735</v>
      </c>
      <c r="E1584" s="2">
        <v>2506202000</v>
      </c>
      <c r="F1584" s="2">
        <v>1024336000</v>
      </c>
      <c r="G1584" s="2">
        <f>SUM(E1584-F1584)</f>
        <v>1481866000</v>
      </c>
      <c r="H1584" s="23">
        <f>1-(F1584/E1584)</f>
        <v>0.59127955368322271</v>
      </c>
      <c r="I1584" s="2">
        <v>179279000</v>
      </c>
      <c r="J1584" t="s">
        <v>12</v>
      </c>
      <c r="K1584" s="2">
        <v>565059000</v>
      </c>
      <c r="L1584" s="2">
        <f>SUM(I1584:K1584)</f>
        <v>744338000</v>
      </c>
      <c r="M1584" s="2">
        <f>G1584-L1584</f>
        <v>737528000</v>
      </c>
      <c r="N1584" s="22">
        <f>M1584/E1584</f>
        <v>0.29428114732970445</v>
      </c>
      <c r="O1584" t="s">
        <v>52</v>
      </c>
      <c r="P1584" t="s">
        <v>53</v>
      </c>
    </row>
    <row r="1585" spans="1:16" x14ac:dyDescent="0.2">
      <c r="A1585">
        <v>1650</v>
      </c>
      <c r="B1585" t="s">
        <v>542</v>
      </c>
      <c r="C1585" t="s">
        <v>11</v>
      </c>
      <c r="D1585" s="1">
        <v>41274</v>
      </c>
      <c r="E1585" s="2">
        <v>1407848000</v>
      </c>
      <c r="F1585" s="2">
        <v>516708000</v>
      </c>
      <c r="G1585" s="2">
        <f>SUM(E1585-F1585)</f>
        <v>891140000</v>
      </c>
      <c r="H1585" s="23">
        <f>1-(F1585/E1585)</f>
        <v>0.6329802649149624</v>
      </c>
      <c r="I1585" s="2">
        <v>220068000</v>
      </c>
      <c r="J1585" t="s">
        <v>12</v>
      </c>
      <c r="K1585" s="2">
        <v>98844000</v>
      </c>
      <c r="L1585" s="2">
        <f>SUM(I1585:K1585)</f>
        <v>318912000</v>
      </c>
      <c r="M1585" s="2">
        <f>G1585-L1585</f>
        <v>572228000</v>
      </c>
      <c r="N1585" s="22">
        <f>M1585/E1585</f>
        <v>0.40645581057045932</v>
      </c>
      <c r="O1585" t="s">
        <v>13</v>
      </c>
      <c r="P1585" t="s">
        <v>211</v>
      </c>
    </row>
    <row r="1586" spans="1:16" x14ac:dyDescent="0.2">
      <c r="A1586">
        <v>1651</v>
      </c>
      <c r="B1586" t="s">
        <v>542</v>
      </c>
      <c r="C1586" t="s">
        <v>15</v>
      </c>
      <c r="D1586" s="1">
        <v>41639</v>
      </c>
      <c r="E1586" s="2">
        <v>1595703000</v>
      </c>
      <c r="F1586" s="2">
        <v>622523000</v>
      </c>
      <c r="G1586" s="2">
        <f>SUM(E1586-F1586)</f>
        <v>973180000</v>
      </c>
      <c r="H1586" s="23">
        <f>1-(F1586/E1586)</f>
        <v>0.60987539661202617</v>
      </c>
      <c r="I1586" s="2">
        <v>228982000</v>
      </c>
      <c r="J1586" t="s">
        <v>12</v>
      </c>
      <c r="K1586" s="2">
        <v>129931000</v>
      </c>
      <c r="L1586" s="2">
        <f>SUM(I1586:K1586)</f>
        <v>358913000</v>
      </c>
      <c r="M1586" s="2">
        <f>G1586-L1586</f>
        <v>614267000</v>
      </c>
      <c r="N1586" s="22">
        <f>M1586/E1586</f>
        <v>0.38495070824583272</v>
      </c>
      <c r="O1586" t="s">
        <v>13</v>
      </c>
      <c r="P1586" t="s">
        <v>211</v>
      </c>
    </row>
    <row r="1587" spans="1:16" x14ac:dyDescent="0.2">
      <c r="A1587">
        <v>1652</v>
      </c>
      <c r="B1587" t="s">
        <v>542</v>
      </c>
      <c r="C1587" t="s">
        <v>16</v>
      </c>
      <c r="D1587" s="1">
        <v>42004</v>
      </c>
      <c r="E1587" s="2">
        <v>1746726000</v>
      </c>
      <c r="F1587" s="2">
        <v>716598000</v>
      </c>
      <c r="G1587" s="2">
        <f>SUM(E1587-F1587)</f>
        <v>1030128000</v>
      </c>
      <c r="H1587" s="23">
        <f>1-(F1587/E1587)</f>
        <v>0.58974790551008005</v>
      </c>
      <c r="I1587" s="2">
        <v>227306000</v>
      </c>
      <c r="J1587" t="s">
        <v>12</v>
      </c>
      <c r="K1587" s="2">
        <v>142376000</v>
      </c>
      <c r="L1587" s="2">
        <f>SUM(I1587:K1587)</f>
        <v>369682000</v>
      </c>
      <c r="M1587" s="2">
        <f>G1587-L1587</f>
        <v>660446000</v>
      </c>
      <c r="N1587" s="22">
        <f>M1587/E1587</f>
        <v>0.37810509490326472</v>
      </c>
      <c r="O1587" t="s">
        <v>13</v>
      </c>
      <c r="P1587" t="s">
        <v>211</v>
      </c>
    </row>
    <row r="1588" spans="1:16" x14ac:dyDescent="0.2">
      <c r="A1588">
        <v>1653</v>
      </c>
      <c r="B1588" t="s">
        <v>542</v>
      </c>
      <c r="C1588" t="s">
        <v>17</v>
      </c>
      <c r="D1588" s="1">
        <v>42369</v>
      </c>
      <c r="E1588" s="2">
        <v>2068010000</v>
      </c>
      <c r="F1588" s="2">
        <v>803274000</v>
      </c>
      <c r="G1588" s="2">
        <f>SUM(E1588-F1588)</f>
        <v>1264736000</v>
      </c>
      <c r="H1588" s="23">
        <f>1-(F1588/E1588)</f>
        <v>0.61157151077606009</v>
      </c>
      <c r="I1588" s="2">
        <v>312690000</v>
      </c>
      <c r="J1588" t="s">
        <v>12</v>
      </c>
      <c r="K1588" s="2">
        <v>215484000</v>
      </c>
      <c r="L1588" s="2">
        <f>SUM(I1588:K1588)</f>
        <v>528174000</v>
      </c>
      <c r="M1588" s="2">
        <f>G1588-L1588</f>
        <v>736562000</v>
      </c>
      <c r="N1588" s="22">
        <f>M1588/E1588</f>
        <v>0.35616945759449908</v>
      </c>
      <c r="O1588" t="s">
        <v>13</v>
      </c>
      <c r="P1588" t="s">
        <v>211</v>
      </c>
    </row>
    <row r="1589" spans="1:16" x14ac:dyDescent="0.2">
      <c r="A1589">
        <v>1654</v>
      </c>
      <c r="B1589" t="s">
        <v>543</v>
      </c>
      <c r="C1589" t="s">
        <v>11</v>
      </c>
      <c r="D1589" s="1">
        <v>41274</v>
      </c>
      <c r="E1589" s="2">
        <v>873592000</v>
      </c>
      <c r="F1589" s="2">
        <v>167600000</v>
      </c>
      <c r="G1589" s="2">
        <f>SUM(E1589-F1589)</f>
        <v>705992000</v>
      </c>
      <c r="H1589" s="23">
        <f>1-(F1589/E1589)</f>
        <v>0.80814842626763983</v>
      </c>
      <c r="I1589" s="2">
        <v>186971000</v>
      </c>
      <c r="J1589" s="2">
        <v>61694000</v>
      </c>
      <c r="K1589" t="s">
        <v>12</v>
      </c>
      <c r="L1589" s="2">
        <f>SUM(I1589:K1589)</f>
        <v>248665000</v>
      </c>
      <c r="M1589" s="2">
        <f>G1589-L1589</f>
        <v>457327000</v>
      </c>
      <c r="N1589" s="22">
        <f>M1589/E1589</f>
        <v>0.52350181778221416</v>
      </c>
      <c r="O1589" t="s">
        <v>22</v>
      </c>
      <c r="P1589" t="s">
        <v>57</v>
      </c>
    </row>
    <row r="1590" spans="1:16" x14ac:dyDescent="0.2">
      <c r="A1590">
        <v>1655</v>
      </c>
      <c r="B1590" t="s">
        <v>543</v>
      </c>
      <c r="C1590" t="s">
        <v>15</v>
      </c>
      <c r="D1590" s="1">
        <v>41639</v>
      </c>
      <c r="E1590" s="2">
        <v>965087000</v>
      </c>
      <c r="F1590" s="2">
        <v>187013000</v>
      </c>
      <c r="G1590" s="2">
        <f>SUM(E1590-F1590)</f>
        <v>778074000</v>
      </c>
      <c r="H1590" s="23">
        <f>1-(F1590/E1590)</f>
        <v>0.80622161525333991</v>
      </c>
      <c r="I1590" s="2">
        <v>179545000</v>
      </c>
      <c r="J1590" s="2">
        <v>70297000</v>
      </c>
      <c r="K1590" t="s">
        <v>12</v>
      </c>
      <c r="L1590" s="2">
        <f>SUM(I1590:K1590)</f>
        <v>249842000</v>
      </c>
      <c r="M1590" s="2">
        <f>G1590-L1590</f>
        <v>528232000</v>
      </c>
      <c r="N1590" s="22">
        <f>M1590/E1590</f>
        <v>0.54734132777666678</v>
      </c>
      <c r="O1590" t="s">
        <v>22</v>
      </c>
      <c r="P1590" t="s">
        <v>57</v>
      </c>
    </row>
    <row r="1591" spans="1:16" x14ac:dyDescent="0.2">
      <c r="A1591">
        <v>1656</v>
      </c>
      <c r="B1591" t="s">
        <v>543</v>
      </c>
      <c r="C1591" t="s">
        <v>16</v>
      </c>
      <c r="D1591" s="1">
        <v>42004</v>
      </c>
      <c r="E1591" s="2">
        <v>1010117000</v>
      </c>
      <c r="F1591" s="2">
        <v>188425000</v>
      </c>
      <c r="G1591" s="2">
        <f>SUM(E1591-F1591)</f>
        <v>821692000</v>
      </c>
      <c r="H1591" s="23">
        <f>1-(F1591/E1591)</f>
        <v>0.81346220289332827</v>
      </c>
      <c r="I1591" s="2">
        <v>189488000</v>
      </c>
      <c r="J1591" s="2">
        <v>67777000</v>
      </c>
      <c r="K1591" t="s">
        <v>12</v>
      </c>
      <c r="L1591" s="2">
        <f>SUM(I1591:K1591)</f>
        <v>257265000</v>
      </c>
      <c r="M1591" s="2">
        <f>G1591-L1591</f>
        <v>564427000</v>
      </c>
      <c r="N1591" s="22">
        <f>M1591/E1591</f>
        <v>0.55877388460940658</v>
      </c>
      <c r="O1591" t="s">
        <v>22</v>
      </c>
      <c r="P1591" t="s">
        <v>57</v>
      </c>
    </row>
    <row r="1592" spans="1:16" x14ac:dyDescent="0.2">
      <c r="A1592">
        <v>1657</v>
      </c>
      <c r="B1592" t="s">
        <v>543</v>
      </c>
      <c r="C1592" t="s">
        <v>17</v>
      </c>
      <c r="D1592" s="1">
        <v>42369</v>
      </c>
      <c r="E1592" s="2">
        <v>1059366000</v>
      </c>
      <c r="F1592" s="2">
        <v>192788000</v>
      </c>
      <c r="G1592" s="2">
        <f>SUM(E1592-F1592)</f>
        <v>866578000</v>
      </c>
      <c r="H1592" s="23">
        <f>1-(F1592/E1592)</f>
        <v>0.8180156810771726</v>
      </c>
      <c r="I1592" s="2">
        <v>196914000</v>
      </c>
      <c r="J1592" s="2">
        <v>63718000</v>
      </c>
      <c r="K1592" t="s">
        <v>12</v>
      </c>
      <c r="L1592" s="2">
        <f>SUM(I1592:K1592)</f>
        <v>260632000</v>
      </c>
      <c r="M1592" s="2">
        <f>G1592-L1592</f>
        <v>605946000</v>
      </c>
      <c r="N1592" s="22">
        <f>M1592/E1592</f>
        <v>0.57198928415675032</v>
      </c>
      <c r="O1592" t="s">
        <v>22</v>
      </c>
      <c r="P1592" t="s">
        <v>57</v>
      </c>
    </row>
    <row r="1593" spans="1:16" x14ac:dyDescent="0.2">
      <c r="A1593">
        <v>1658</v>
      </c>
      <c r="B1593" t="s">
        <v>544</v>
      </c>
      <c r="C1593" t="s">
        <v>11</v>
      </c>
      <c r="D1593" s="1">
        <v>41274</v>
      </c>
      <c r="E1593" s="2">
        <v>1527042000</v>
      </c>
      <c r="F1593" s="2">
        <v>279885000</v>
      </c>
      <c r="G1593" s="2">
        <f>SUM(E1593-F1593)</f>
        <v>1247157000</v>
      </c>
      <c r="H1593" s="23">
        <f>1-(F1593/E1593)</f>
        <v>0.81671427504940919</v>
      </c>
      <c r="I1593" s="2">
        <v>432681000</v>
      </c>
      <c r="J1593" s="2">
        <v>765905000</v>
      </c>
      <c r="K1593" t="s">
        <v>12</v>
      </c>
      <c r="L1593" s="2">
        <f>SUM(I1593:K1593)</f>
        <v>1198586000</v>
      </c>
      <c r="M1593" s="2">
        <f>G1593-L1593</f>
        <v>48571000</v>
      </c>
      <c r="N1593" s="22">
        <f>M1593/E1593</f>
        <v>3.1807245642228567E-2</v>
      </c>
      <c r="O1593" t="s">
        <v>25</v>
      </c>
      <c r="P1593" t="s">
        <v>66</v>
      </c>
    </row>
    <row r="1594" spans="1:16" x14ac:dyDescent="0.2">
      <c r="A1594">
        <v>1659</v>
      </c>
      <c r="B1594" t="s">
        <v>544</v>
      </c>
      <c r="C1594" t="s">
        <v>15</v>
      </c>
      <c r="D1594" s="1">
        <v>41639</v>
      </c>
      <c r="E1594" s="2">
        <v>1211975000</v>
      </c>
      <c r="F1594" s="2">
        <v>130277000</v>
      </c>
      <c r="G1594" s="2">
        <f>SUM(E1594-F1594)</f>
        <v>1081698000</v>
      </c>
      <c r="H1594" s="23">
        <f>1-(F1594/E1594)</f>
        <v>0.89250850883887867</v>
      </c>
      <c r="I1594" s="2">
        <v>356188000</v>
      </c>
      <c r="J1594" s="2">
        <v>882097000</v>
      </c>
      <c r="K1594" t="s">
        <v>12</v>
      </c>
      <c r="L1594" s="2">
        <f>SUM(I1594:K1594)</f>
        <v>1238285000</v>
      </c>
      <c r="M1594" s="2">
        <f>G1594-L1594</f>
        <v>-156587000</v>
      </c>
      <c r="N1594" s="22">
        <f>M1594/E1594</f>
        <v>-0.12919985973308029</v>
      </c>
      <c r="O1594" t="s">
        <v>25</v>
      </c>
      <c r="P1594" t="s">
        <v>66</v>
      </c>
    </row>
    <row r="1595" spans="1:16" x14ac:dyDescent="0.2">
      <c r="A1595">
        <v>1660</v>
      </c>
      <c r="B1595" t="s">
        <v>544</v>
      </c>
      <c r="C1595" t="s">
        <v>16</v>
      </c>
      <c r="D1595" s="1">
        <v>42004</v>
      </c>
      <c r="E1595" s="2">
        <v>580415000</v>
      </c>
      <c r="F1595" s="2">
        <v>60987000</v>
      </c>
      <c r="G1595" s="2">
        <f>SUM(E1595-F1595)</f>
        <v>519428000</v>
      </c>
      <c r="H1595" s="23">
        <f>1-(F1595/E1595)</f>
        <v>0.89492518284331035</v>
      </c>
      <c r="I1595" s="2">
        <v>305409000</v>
      </c>
      <c r="J1595" s="2">
        <v>855506000</v>
      </c>
      <c r="K1595" t="s">
        <v>12</v>
      </c>
      <c r="L1595" s="2">
        <f>SUM(I1595:K1595)</f>
        <v>1160915000</v>
      </c>
      <c r="M1595" s="2">
        <f>G1595-L1595</f>
        <v>-641487000</v>
      </c>
      <c r="N1595" s="22">
        <f>M1595/E1595</f>
        <v>-1.1052212640955179</v>
      </c>
      <c r="O1595" t="s">
        <v>25</v>
      </c>
      <c r="P1595" t="s">
        <v>66</v>
      </c>
    </row>
    <row r="1596" spans="1:16" x14ac:dyDescent="0.2">
      <c r="A1596">
        <v>1661</v>
      </c>
      <c r="B1596" t="s">
        <v>544</v>
      </c>
      <c r="C1596" t="s">
        <v>17</v>
      </c>
      <c r="D1596" s="1">
        <v>42369</v>
      </c>
      <c r="E1596" s="2">
        <v>1032336000</v>
      </c>
      <c r="F1596" s="2">
        <v>124512000</v>
      </c>
      <c r="G1596" s="2">
        <f>SUM(E1596-F1596)</f>
        <v>907824000</v>
      </c>
      <c r="H1596" s="23">
        <f>1-(F1596/E1596)</f>
        <v>0.87938810619798202</v>
      </c>
      <c r="I1596" s="2">
        <v>376575000</v>
      </c>
      <c r="J1596" s="2">
        <v>995922000</v>
      </c>
      <c r="K1596" t="s">
        <v>12</v>
      </c>
      <c r="L1596" s="2">
        <f>SUM(I1596:K1596)</f>
        <v>1372497000</v>
      </c>
      <c r="M1596" s="2">
        <f>G1596-L1596</f>
        <v>-464673000</v>
      </c>
      <c r="N1596" s="22">
        <f>M1596/E1596</f>
        <v>-0.45011798484214444</v>
      </c>
      <c r="O1596" t="s">
        <v>25</v>
      </c>
      <c r="P1596" t="s">
        <v>66</v>
      </c>
    </row>
    <row r="1597" spans="1:16" x14ac:dyDescent="0.2">
      <c r="A1597">
        <v>1662</v>
      </c>
      <c r="B1597" t="s">
        <v>545</v>
      </c>
      <c r="C1597" t="s">
        <v>11</v>
      </c>
      <c r="D1597" s="1">
        <v>41639</v>
      </c>
      <c r="E1597" s="2">
        <v>2514595000</v>
      </c>
      <c r="F1597" s="2">
        <v>1118240000</v>
      </c>
      <c r="G1597" s="2">
        <f>SUM(E1597-F1597)</f>
        <v>1396355000</v>
      </c>
      <c r="H1597" s="23">
        <f>1-(F1597/E1597)</f>
        <v>0.55530015767946728</v>
      </c>
      <c r="I1597" s="2">
        <v>132447000</v>
      </c>
      <c r="J1597" t="s">
        <v>12</v>
      </c>
      <c r="K1597" s="2">
        <v>629908000</v>
      </c>
      <c r="L1597" s="2">
        <f>SUM(I1597:K1597)</f>
        <v>762355000</v>
      </c>
      <c r="M1597" s="2">
        <f>G1597-L1597</f>
        <v>634000000</v>
      </c>
      <c r="N1597" s="22">
        <f>M1597/E1597</f>
        <v>0.2521280762906154</v>
      </c>
      <c r="O1597" t="s">
        <v>52</v>
      </c>
      <c r="P1597" t="s">
        <v>53</v>
      </c>
    </row>
    <row r="1598" spans="1:16" x14ac:dyDescent="0.2">
      <c r="A1598">
        <v>1663</v>
      </c>
      <c r="B1598" t="s">
        <v>545</v>
      </c>
      <c r="C1598" t="s">
        <v>15</v>
      </c>
      <c r="D1598" s="1">
        <v>42004</v>
      </c>
      <c r="E1598" s="2">
        <v>2772550000</v>
      </c>
      <c r="F1598" s="2">
        <v>1212480000</v>
      </c>
      <c r="G1598" s="2">
        <f>SUM(E1598-F1598)</f>
        <v>1560070000</v>
      </c>
      <c r="H1598" s="23">
        <f>1-(F1598/E1598)</f>
        <v>0.56268417161097184</v>
      </c>
      <c r="I1598" s="2">
        <v>147481000</v>
      </c>
      <c r="J1598" t="s">
        <v>12</v>
      </c>
      <c r="K1598" s="2">
        <v>725216000</v>
      </c>
      <c r="L1598" s="2">
        <f>SUM(I1598:K1598)</f>
        <v>872697000</v>
      </c>
      <c r="M1598" s="2">
        <f>G1598-L1598</f>
        <v>687373000</v>
      </c>
      <c r="N1598" s="22">
        <f>M1598/E1598</f>
        <v>0.24792086707182917</v>
      </c>
      <c r="O1598" t="s">
        <v>52</v>
      </c>
      <c r="P1598" t="s">
        <v>53</v>
      </c>
    </row>
    <row r="1599" spans="1:16" x14ac:dyDescent="0.2">
      <c r="A1599">
        <v>1664</v>
      </c>
      <c r="B1599" t="s">
        <v>545</v>
      </c>
      <c r="C1599" t="s">
        <v>16</v>
      </c>
      <c r="D1599" s="1">
        <v>42369</v>
      </c>
      <c r="E1599" s="2">
        <v>3285346000</v>
      </c>
      <c r="F1599" s="2">
        <v>1410205000</v>
      </c>
      <c r="G1599" s="2">
        <f>SUM(E1599-F1599)</f>
        <v>1875141000</v>
      </c>
      <c r="H1599" s="23">
        <f>1-(F1599/E1599)</f>
        <v>0.570759061602644</v>
      </c>
      <c r="I1599" s="2">
        <v>145992000</v>
      </c>
      <c r="J1599" t="s">
        <v>12</v>
      </c>
      <c r="K1599" s="2">
        <v>894057000</v>
      </c>
      <c r="L1599" s="2">
        <f>SUM(I1599:K1599)</f>
        <v>1040049000</v>
      </c>
      <c r="M1599" s="2">
        <f>G1599-L1599</f>
        <v>835092000</v>
      </c>
      <c r="N1599" s="22">
        <f>M1599/E1599</f>
        <v>0.25418692582151164</v>
      </c>
      <c r="O1599" t="s">
        <v>52</v>
      </c>
      <c r="P1599" t="s">
        <v>53</v>
      </c>
    </row>
    <row r="1600" spans="1:16" x14ac:dyDescent="0.2">
      <c r="A1600">
        <v>1665</v>
      </c>
      <c r="B1600" t="s">
        <v>545</v>
      </c>
      <c r="C1600" t="s">
        <v>17</v>
      </c>
      <c r="D1600" s="1">
        <v>42735</v>
      </c>
      <c r="E1600" s="2">
        <v>3442646000</v>
      </c>
      <c r="F1600" s="2">
        <v>1442073000</v>
      </c>
      <c r="G1600" s="2">
        <f>SUM(E1600-F1600)</f>
        <v>2000573000</v>
      </c>
      <c r="H1600" s="23">
        <f>1-(F1600/E1600)</f>
        <v>0.58111493310668594</v>
      </c>
      <c r="I1600" s="2">
        <v>136863000</v>
      </c>
      <c r="J1600" t="s">
        <v>12</v>
      </c>
      <c r="K1600" s="2">
        <v>898924000</v>
      </c>
      <c r="L1600" s="2">
        <f>SUM(I1600:K1600)</f>
        <v>1035787000</v>
      </c>
      <c r="M1600" s="2">
        <f>G1600-L1600</f>
        <v>964786000</v>
      </c>
      <c r="N1600" s="22">
        <f>M1600/E1600</f>
        <v>0.28024548559451073</v>
      </c>
      <c r="O1600" t="s">
        <v>52</v>
      </c>
      <c r="P1600" t="s">
        <v>53</v>
      </c>
    </row>
    <row r="1601" spans="1:16" x14ac:dyDescent="0.2">
      <c r="A1601">
        <v>1666</v>
      </c>
      <c r="B1601" t="s">
        <v>546</v>
      </c>
      <c r="C1601" t="s">
        <v>11</v>
      </c>
      <c r="D1601" s="1">
        <v>41274</v>
      </c>
      <c r="E1601" s="2">
        <v>115846000000</v>
      </c>
      <c r="F1601" s="2">
        <v>46275000000</v>
      </c>
      <c r="G1601" s="2">
        <f>SUM(E1601-F1601)</f>
        <v>69571000000</v>
      </c>
      <c r="H1601" s="23">
        <f>1-(F1601/E1601)</f>
        <v>0.60054727828323817</v>
      </c>
      <c r="I1601" s="2">
        <v>39951000000</v>
      </c>
      <c r="J1601" t="s">
        <v>12</v>
      </c>
      <c r="K1601" s="2">
        <v>16460000000</v>
      </c>
      <c r="L1601" s="2">
        <f>SUM(I1601:K1601)</f>
        <v>56411000000</v>
      </c>
      <c r="M1601" s="2">
        <f>G1601-L1601</f>
        <v>13160000000</v>
      </c>
      <c r="N1601" s="22">
        <f>M1601/E1601</f>
        <v>0.11359908844500458</v>
      </c>
      <c r="O1601" t="s">
        <v>182</v>
      </c>
      <c r="P1601" t="s">
        <v>183</v>
      </c>
    </row>
    <row r="1602" spans="1:16" x14ac:dyDescent="0.2">
      <c r="A1602">
        <v>1667</v>
      </c>
      <c r="B1602" t="s">
        <v>546</v>
      </c>
      <c r="C1602" t="s">
        <v>15</v>
      </c>
      <c r="D1602" s="1">
        <v>41639</v>
      </c>
      <c r="E1602" s="2">
        <v>120550000000</v>
      </c>
      <c r="F1602" s="2">
        <v>44887000000</v>
      </c>
      <c r="G1602" s="2">
        <f>SUM(E1602-F1602)</f>
        <v>75663000000</v>
      </c>
      <c r="H1602" s="23">
        <f>1-(F1602/E1602)</f>
        <v>0.62764827872252171</v>
      </c>
      <c r="I1602" s="2">
        <v>27089000000</v>
      </c>
      <c r="J1602" t="s">
        <v>12</v>
      </c>
      <c r="K1602" s="2">
        <v>16606000000</v>
      </c>
      <c r="L1602" s="2">
        <f>SUM(I1602:K1602)</f>
        <v>43695000000</v>
      </c>
      <c r="M1602" s="2">
        <f>G1602-L1602</f>
        <v>31968000000</v>
      </c>
      <c r="N1602" s="22">
        <f>M1602/E1602</f>
        <v>0.26518457071754459</v>
      </c>
      <c r="O1602" t="s">
        <v>182</v>
      </c>
      <c r="P1602" t="s">
        <v>183</v>
      </c>
    </row>
    <row r="1603" spans="1:16" x14ac:dyDescent="0.2">
      <c r="A1603">
        <v>1668</v>
      </c>
      <c r="B1603" t="s">
        <v>546</v>
      </c>
      <c r="C1603" t="s">
        <v>16</v>
      </c>
      <c r="D1603" s="1">
        <v>42004</v>
      </c>
      <c r="E1603" s="2">
        <v>127079000000</v>
      </c>
      <c r="F1603" s="2">
        <v>49931000000</v>
      </c>
      <c r="G1603" s="2">
        <f>SUM(E1603-F1603)</f>
        <v>77148000000</v>
      </c>
      <c r="H1603" s="23">
        <f>1-(F1603/E1603)</f>
        <v>0.60708693017729132</v>
      </c>
      <c r="I1603" s="2">
        <v>41016000000</v>
      </c>
      <c r="J1603" t="s">
        <v>12</v>
      </c>
      <c r="K1603" s="2">
        <v>16533000000</v>
      </c>
      <c r="L1603" s="2">
        <f>SUM(I1603:K1603)</f>
        <v>57549000000</v>
      </c>
      <c r="M1603" s="2">
        <f>G1603-L1603</f>
        <v>19599000000</v>
      </c>
      <c r="N1603" s="22">
        <f>M1603/E1603</f>
        <v>0.15422689822866092</v>
      </c>
      <c r="O1603" t="s">
        <v>182</v>
      </c>
      <c r="P1603" t="s">
        <v>183</v>
      </c>
    </row>
    <row r="1604" spans="1:16" x14ac:dyDescent="0.2">
      <c r="A1604">
        <v>1669</v>
      </c>
      <c r="B1604" t="s">
        <v>546</v>
      </c>
      <c r="C1604" t="s">
        <v>17</v>
      </c>
      <c r="D1604" s="1">
        <v>42369</v>
      </c>
      <c r="E1604" s="2">
        <v>131620000000</v>
      </c>
      <c r="F1604" s="2">
        <v>52557000000</v>
      </c>
      <c r="G1604" s="2">
        <f>SUM(E1604-F1604)</f>
        <v>79063000000</v>
      </c>
      <c r="H1604" s="23">
        <f>1-(F1604/E1604)</f>
        <v>0.60069138428810209</v>
      </c>
      <c r="I1604" s="2">
        <v>29986000000</v>
      </c>
      <c r="J1604" t="s">
        <v>12</v>
      </c>
      <c r="K1604" s="2">
        <v>16017000000</v>
      </c>
      <c r="L1604" s="2">
        <f>SUM(I1604:K1604)</f>
        <v>46003000000</v>
      </c>
      <c r="M1604" s="2">
        <f>G1604-L1604</f>
        <v>33060000000</v>
      </c>
      <c r="N1604" s="22">
        <f>M1604/E1604</f>
        <v>0.25117763257863546</v>
      </c>
      <c r="O1604" t="s">
        <v>182</v>
      </c>
      <c r="P1604" t="s">
        <v>183</v>
      </c>
    </row>
    <row r="1605" spans="1:16" x14ac:dyDescent="0.2">
      <c r="A1605">
        <v>1670</v>
      </c>
      <c r="B1605" t="s">
        <v>547</v>
      </c>
      <c r="C1605" t="s">
        <v>11</v>
      </c>
      <c r="D1605" s="1">
        <v>41274</v>
      </c>
      <c r="E1605" s="2">
        <v>1843641000</v>
      </c>
      <c r="F1605" s="2">
        <v>737614000</v>
      </c>
      <c r="G1605" s="2">
        <f>SUM(E1605-F1605)</f>
        <v>1106027000</v>
      </c>
      <c r="H1605" s="23">
        <f>1-(F1605/E1605)</f>
        <v>0.59991451698025811</v>
      </c>
      <c r="I1605" s="2">
        <v>477270000</v>
      </c>
      <c r="J1605" s="2">
        <v>96004000</v>
      </c>
      <c r="K1605" s="2">
        <v>13829000</v>
      </c>
      <c r="L1605" s="2">
        <f>SUM(I1605:K1605)</f>
        <v>587103000</v>
      </c>
      <c r="M1605" s="2">
        <f>G1605-L1605</f>
        <v>518924000</v>
      </c>
      <c r="N1605" s="22">
        <f>M1605/E1605</f>
        <v>0.28146694502888575</v>
      </c>
      <c r="O1605" t="s">
        <v>25</v>
      </c>
      <c r="P1605" t="s">
        <v>28</v>
      </c>
    </row>
    <row r="1606" spans="1:16" x14ac:dyDescent="0.2">
      <c r="A1606">
        <v>1671</v>
      </c>
      <c r="B1606" t="s">
        <v>547</v>
      </c>
      <c r="C1606" t="s">
        <v>15</v>
      </c>
      <c r="D1606" s="1">
        <v>41639</v>
      </c>
      <c r="E1606" s="2">
        <v>1904218000</v>
      </c>
      <c r="F1606" s="2">
        <v>783456000</v>
      </c>
      <c r="G1606" s="2">
        <f>SUM(E1606-F1606)</f>
        <v>1120762000</v>
      </c>
      <c r="H1606" s="23">
        <f>1-(F1606/E1606)</f>
        <v>0.58856811562541678</v>
      </c>
      <c r="I1606" s="2">
        <v>492965000</v>
      </c>
      <c r="J1606" s="2">
        <v>100536000</v>
      </c>
      <c r="K1606" s="2">
        <v>9918000</v>
      </c>
      <c r="L1606" s="2">
        <f>SUM(I1606:K1606)</f>
        <v>603419000</v>
      </c>
      <c r="M1606" s="2">
        <f>G1606-L1606</f>
        <v>517343000</v>
      </c>
      <c r="N1606" s="22">
        <f>M1606/E1606</f>
        <v>0.27168265398184449</v>
      </c>
      <c r="O1606" t="s">
        <v>25</v>
      </c>
      <c r="P1606" t="s">
        <v>28</v>
      </c>
    </row>
    <row r="1607" spans="1:16" x14ac:dyDescent="0.2">
      <c r="A1607">
        <v>1672</v>
      </c>
      <c r="B1607" t="s">
        <v>547</v>
      </c>
      <c r="C1607" t="s">
        <v>16</v>
      </c>
      <c r="D1607" s="1">
        <v>42004</v>
      </c>
      <c r="E1607" s="2">
        <v>1989344000</v>
      </c>
      <c r="F1607" s="2">
        <v>824913000</v>
      </c>
      <c r="G1607" s="2">
        <f>SUM(E1607-F1607)</f>
        <v>1164431000</v>
      </c>
      <c r="H1607" s="23">
        <f>1-(F1607/E1607)</f>
        <v>0.58533416040664665</v>
      </c>
      <c r="I1607" s="2">
        <v>512707000</v>
      </c>
      <c r="J1607" s="2">
        <v>107726000</v>
      </c>
      <c r="K1607" s="2">
        <v>10634000</v>
      </c>
      <c r="L1607" s="2">
        <f>SUM(I1607:K1607)</f>
        <v>631067000</v>
      </c>
      <c r="M1607" s="2">
        <f>G1607-L1607</f>
        <v>533364000</v>
      </c>
      <c r="N1607" s="22">
        <f>M1607/E1607</f>
        <v>0.26811049270513293</v>
      </c>
      <c r="O1607" t="s">
        <v>25</v>
      </c>
      <c r="P1607" t="s">
        <v>28</v>
      </c>
    </row>
    <row r="1608" spans="1:16" x14ac:dyDescent="0.2">
      <c r="A1608">
        <v>1673</v>
      </c>
      <c r="B1608" t="s">
        <v>547</v>
      </c>
      <c r="C1608" t="s">
        <v>17</v>
      </c>
      <c r="D1608" s="1">
        <v>42369</v>
      </c>
      <c r="E1608" s="2">
        <v>2042332000</v>
      </c>
      <c r="F1608" s="2">
        <v>842672000</v>
      </c>
      <c r="G1608" s="2">
        <f>SUM(E1608-F1608)</f>
        <v>1199660000</v>
      </c>
      <c r="H1608" s="23">
        <f>1-(F1608/E1608)</f>
        <v>0.58739715188323938</v>
      </c>
      <c r="I1608" s="2">
        <v>495747000</v>
      </c>
      <c r="J1608" s="2">
        <v>118545000</v>
      </c>
      <c r="K1608" s="2">
        <v>10123000</v>
      </c>
      <c r="L1608" s="2">
        <f>SUM(I1608:K1608)</f>
        <v>624415000</v>
      </c>
      <c r="M1608" s="2">
        <f>G1608-L1608</f>
        <v>575245000</v>
      </c>
      <c r="N1608" s="22">
        <f>M1608/E1608</f>
        <v>0.28166086610795893</v>
      </c>
      <c r="O1608" t="s">
        <v>25</v>
      </c>
      <c r="P1608" t="s">
        <v>28</v>
      </c>
    </row>
    <row r="1609" spans="1:16" x14ac:dyDescent="0.2">
      <c r="A1609">
        <v>1674</v>
      </c>
      <c r="B1609" t="s">
        <v>548</v>
      </c>
      <c r="C1609" t="s">
        <v>11</v>
      </c>
      <c r="D1609" s="1">
        <v>41453</v>
      </c>
      <c r="E1609" s="2">
        <v>15351000000</v>
      </c>
      <c r="F1609" s="2">
        <v>10988000000</v>
      </c>
      <c r="G1609" s="2">
        <f>SUM(E1609-F1609)</f>
        <v>4363000000</v>
      </c>
      <c r="H1609" s="23">
        <f>1-(F1609/E1609)</f>
        <v>0.28421601198618984</v>
      </c>
      <c r="I1609" s="2">
        <v>1525000000</v>
      </c>
      <c r="J1609" s="2">
        <v>1572000000</v>
      </c>
      <c r="K1609" t="s">
        <v>12</v>
      </c>
      <c r="L1609" s="2">
        <f>SUM(I1609:K1609)</f>
        <v>3097000000</v>
      </c>
      <c r="M1609" s="2">
        <f>G1609-L1609</f>
        <v>1266000000</v>
      </c>
      <c r="N1609" s="22">
        <f>M1609/E1609</f>
        <v>8.2470197381278088E-2</v>
      </c>
      <c r="O1609" t="s">
        <v>22</v>
      </c>
      <c r="P1609" t="s">
        <v>489</v>
      </c>
    </row>
    <row r="1610" spans="1:16" x14ac:dyDescent="0.2">
      <c r="A1610">
        <v>1675</v>
      </c>
      <c r="B1610" t="s">
        <v>548</v>
      </c>
      <c r="C1610" t="s">
        <v>15</v>
      </c>
      <c r="D1610" s="1">
        <v>41817</v>
      </c>
      <c r="E1610" s="2">
        <v>15130000000</v>
      </c>
      <c r="F1610" s="2">
        <v>10770000000</v>
      </c>
      <c r="G1610" s="2">
        <f>SUM(E1610-F1610)</f>
        <v>4360000000</v>
      </c>
      <c r="H1610" s="23">
        <f>1-(F1610/E1610)</f>
        <v>0.28816920026437542</v>
      </c>
      <c r="I1610" s="2">
        <v>908000000</v>
      </c>
      <c r="J1610" s="2">
        <v>1661000000</v>
      </c>
      <c r="K1610" t="s">
        <v>12</v>
      </c>
      <c r="L1610" s="2">
        <f>SUM(I1610:K1610)</f>
        <v>2569000000</v>
      </c>
      <c r="M1610" s="2">
        <f>G1610-L1610</f>
        <v>1791000000</v>
      </c>
      <c r="N1610" s="22">
        <f>M1610/E1610</f>
        <v>0.11837409120951752</v>
      </c>
      <c r="O1610" t="s">
        <v>22</v>
      </c>
      <c r="P1610" t="s">
        <v>489</v>
      </c>
    </row>
    <row r="1611" spans="1:16" x14ac:dyDescent="0.2">
      <c r="A1611">
        <v>1676</v>
      </c>
      <c r="B1611" t="s">
        <v>548</v>
      </c>
      <c r="C1611" t="s">
        <v>16</v>
      </c>
      <c r="D1611" s="1">
        <v>42188</v>
      </c>
      <c r="E1611" s="2">
        <v>14572000000</v>
      </c>
      <c r="F1611" s="2">
        <v>10351000000</v>
      </c>
      <c r="G1611" s="2">
        <f>SUM(E1611-F1611)</f>
        <v>4221000000</v>
      </c>
      <c r="H1611" s="23">
        <f>1-(F1611/E1611)</f>
        <v>0.28966511117211091</v>
      </c>
      <c r="I1611" s="2">
        <v>964000000</v>
      </c>
      <c r="J1611" s="2">
        <v>1646000000</v>
      </c>
      <c r="K1611" t="s">
        <v>12</v>
      </c>
      <c r="L1611" s="2">
        <f>SUM(I1611:K1611)</f>
        <v>2610000000</v>
      </c>
      <c r="M1611" s="2">
        <f>G1611-L1611</f>
        <v>1611000000</v>
      </c>
      <c r="N1611" s="22">
        <f>M1611/E1611</f>
        <v>0.11055448805929179</v>
      </c>
      <c r="O1611" t="s">
        <v>22</v>
      </c>
      <c r="P1611" t="s">
        <v>489</v>
      </c>
    </row>
    <row r="1612" spans="1:16" x14ac:dyDescent="0.2">
      <c r="A1612">
        <v>1677</v>
      </c>
      <c r="B1612" t="s">
        <v>548</v>
      </c>
      <c r="C1612" t="s">
        <v>17</v>
      </c>
      <c r="D1612" s="1">
        <v>42552</v>
      </c>
      <c r="E1612" s="2">
        <v>12994000000</v>
      </c>
      <c r="F1612" s="2">
        <v>9559000000</v>
      </c>
      <c r="G1612" s="2">
        <f>SUM(E1612-F1612)</f>
        <v>3435000000</v>
      </c>
      <c r="H1612" s="23">
        <f>1-(F1612/E1612)</f>
        <v>0.26435277820532554</v>
      </c>
      <c r="I1612" s="2">
        <v>1342000000</v>
      </c>
      <c r="J1612" s="2">
        <v>1627000000</v>
      </c>
      <c r="K1612" t="s">
        <v>12</v>
      </c>
      <c r="L1612" s="2">
        <f>SUM(I1612:K1612)</f>
        <v>2969000000</v>
      </c>
      <c r="M1612" s="2">
        <f>G1612-L1612</f>
        <v>466000000</v>
      </c>
      <c r="N1612" s="22">
        <f>M1612/E1612</f>
        <v>3.5862705864245038E-2</v>
      </c>
      <c r="O1612" t="s">
        <v>22</v>
      </c>
      <c r="P1612" t="s">
        <v>489</v>
      </c>
    </row>
    <row r="1613" spans="1:16" x14ac:dyDescent="0.2">
      <c r="A1613">
        <v>1678</v>
      </c>
      <c r="B1613" t="s">
        <v>549</v>
      </c>
      <c r="C1613" t="s">
        <v>11</v>
      </c>
      <c r="D1613" s="1">
        <v>41274</v>
      </c>
      <c r="E1613" s="2">
        <v>4246400000</v>
      </c>
      <c r="F1613" s="2">
        <v>2760500000</v>
      </c>
      <c r="G1613" s="2">
        <f>SUM(E1613-F1613)</f>
        <v>1485900000</v>
      </c>
      <c r="H1613" s="23">
        <f>1-(F1613/E1613)</f>
        <v>0.34991993217784478</v>
      </c>
      <c r="I1613" s="2">
        <v>121400000</v>
      </c>
      <c r="J1613" t="s">
        <v>12</v>
      </c>
      <c r="K1613" s="2">
        <v>364200000</v>
      </c>
      <c r="L1613" s="2">
        <f>SUM(I1613:K1613)</f>
        <v>485600000</v>
      </c>
      <c r="M1613" s="2">
        <f>G1613-L1613</f>
        <v>1000300000</v>
      </c>
      <c r="N1613" s="22">
        <f>M1613/E1613</f>
        <v>0.23556424265259984</v>
      </c>
      <c r="O1613" t="s">
        <v>42</v>
      </c>
      <c r="P1613" t="s">
        <v>45</v>
      </c>
    </row>
    <row r="1614" spans="1:16" x14ac:dyDescent="0.2">
      <c r="A1614">
        <v>1679</v>
      </c>
      <c r="B1614" t="s">
        <v>549</v>
      </c>
      <c r="C1614" t="s">
        <v>15</v>
      </c>
      <c r="D1614" s="1">
        <v>41639</v>
      </c>
      <c r="E1614" s="2">
        <v>4519000000</v>
      </c>
      <c r="F1614" s="2">
        <v>2982100000</v>
      </c>
      <c r="G1614" s="2">
        <f>SUM(E1614-F1614)</f>
        <v>1536900000</v>
      </c>
      <c r="H1614" s="23">
        <f>1-(F1614/E1614)</f>
        <v>0.34009736667404289</v>
      </c>
      <c r="I1614" s="2">
        <v>116700000</v>
      </c>
      <c r="J1614" t="s">
        <v>12</v>
      </c>
      <c r="K1614" s="2">
        <v>340100000</v>
      </c>
      <c r="L1614" s="2">
        <f>SUM(I1614:K1614)</f>
        <v>456800000</v>
      </c>
      <c r="M1614" s="2">
        <f>G1614-L1614</f>
        <v>1080100000</v>
      </c>
      <c r="N1614" s="22">
        <f>M1614/E1614</f>
        <v>0.23901305598583758</v>
      </c>
      <c r="O1614" t="s">
        <v>42</v>
      </c>
      <c r="P1614" t="s">
        <v>45</v>
      </c>
    </row>
    <row r="1615" spans="1:16" x14ac:dyDescent="0.2">
      <c r="A1615">
        <v>1680</v>
      </c>
      <c r="B1615" t="s">
        <v>549</v>
      </c>
      <c r="C1615" t="s">
        <v>16</v>
      </c>
      <c r="D1615" s="1">
        <v>42004</v>
      </c>
      <c r="E1615" s="2">
        <v>4997100000</v>
      </c>
      <c r="F1615" s="2">
        <v>3371800000</v>
      </c>
      <c r="G1615" s="2">
        <f>SUM(E1615-F1615)</f>
        <v>1625300000</v>
      </c>
      <c r="H1615" s="23">
        <f>1-(F1615/E1615)</f>
        <v>0.32524864421364397</v>
      </c>
      <c r="I1615" s="2">
        <v>121800000</v>
      </c>
      <c r="J1615" t="s">
        <v>12</v>
      </c>
      <c r="K1615" s="2">
        <v>391400000</v>
      </c>
      <c r="L1615" s="2">
        <f>SUM(I1615:K1615)</f>
        <v>513200000</v>
      </c>
      <c r="M1615" s="2">
        <f>G1615-L1615</f>
        <v>1112100000</v>
      </c>
      <c r="N1615" s="22">
        <f>M1615/E1615</f>
        <v>0.22254907846551</v>
      </c>
      <c r="O1615" t="s">
        <v>42</v>
      </c>
      <c r="P1615" t="s">
        <v>45</v>
      </c>
    </row>
    <row r="1616" spans="1:16" x14ac:dyDescent="0.2">
      <c r="A1616">
        <v>1681</v>
      </c>
      <c r="B1616" t="s">
        <v>549</v>
      </c>
      <c r="C1616" t="s">
        <v>17</v>
      </c>
      <c r="D1616" s="1">
        <v>42369</v>
      </c>
      <c r="E1616" s="2">
        <v>5926100000</v>
      </c>
      <c r="F1616" s="2">
        <v>3949400000</v>
      </c>
      <c r="G1616" s="2">
        <f>SUM(E1616-F1616)</f>
        <v>1976700000</v>
      </c>
      <c r="H1616" s="23">
        <f>1-(F1616/E1616)</f>
        <v>0.33355832672415253</v>
      </c>
      <c r="I1616" s="2">
        <v>164400000</v>
      </c>
      <c r="J1616" t="s">
        <v>12</v>
      </c>
      <c r="K1616" s="2">
        <v>561800000</v>
      </c>
      <c r="L1616" s="2">
        <f>SUM(I1616:K1616)</f>
        <v>726200000</v>
      </c>
      <c r="M1616" s="2">
        <f>G1616-L1616</f>
        <v>1250500000</v>
      </c>
      <c r="N1616" s="22">
        <f>M1616/E1616</f>
        <v>0.21101567641450533</v>
      </c>
      <c r="O1616" t="s">
        <v>42</v>
      </c>
      <c r="P1616" t="s">
        <v>45</v>
      </c>
    </row>
    <row r="1617" spans="1:16" x14ac:dyDescent="0.2">
      <c r="A1617">
        <v>1682</v>
      </c>
      <c r="B1617" t="s">
        <v>550</v>
      </c>
      <c r="C1617" t="s">
        <v>11</v>
      </c>
      <c r="D1617" s="1">
        <v>41274</v>
      </c>
      <c r="E1617" s="2">
        <v>91247000000</v>
      </c>
      <c r="F1617" s="2">
        <v>1727000000</v>
      </c>
      <c r="G1617" s="2">
        <f>SUM(E1617-F1617)</f>
        <v>89520000000</v>
      </c>
      <c r="H1617" s="23">
        <f>1-(F1617/E1617)</f>
        <v>0.98107335035672405</v>
      </c>
      <c r="I1617" s="2">
        <v>48724000000</v>
      </c>
      <c r="J1617" t="s">
        <v>12</v>
      </c>
      <c r="K1617" s="2">
        <v>8891000000</v>
      </c>
      <c r="L1617" s="2">
        <f>SUM(I1617:K1617)</f>
        <v>57615000000</v>
      </c>
      <c r="M1617" s="2">
        <f>G1617-L1617</f>
        <v>31905000000</v>
      </c>
      <c r="N1617" s="22">
        <f>M1617/E1617</f>
        <v>0.3496553311341743</v>
      </c>
      <c r="O1617" t="s">
        <v>47</v>
      </c>
      <c r="P1617" t="s">
        <v>105</v>
      </c>
    </row>
    <row r="1618" spans="1:16" x14ac:dyDescent="0.2">
      <c r="A1618">
        <v>1683</v>
      </c>
      <c r="B1618" t="s">
        <v>550</v>
      </c>
      <c r="C1618" t="s">
        <v>15</v>
      </c>
      <c r="D1618" s="1">
        <v>41639</v>
      </c>
      <c r="E1618" s="2">
        <v>88069000000</v>
      </c>
      <c r="F1618" s="2">
        <v>1337000000</v>
      </c>
      <c r="G1618" s="2">
        <f>SUM(E1618-F1618)</f>
        <v>86732000000</v>
      </c>
      <c r="H1618" s="23">
        <f>1-(F1618/E1618)</f>
        <v>0.98481872168413398</v>
      </c>
      <c r="I1618" s="2">
        <v>47338000000</v>
      </c>
      <c r="J1618" t="s">
        <v>12</v>
      </c>
      <c r="K1618" s="2">
        <v>3813000000</v>
      </c>
      <c r="L1618" s="2">
        <f>SUM(I1618:K1618)</f>
        <v>51151000000</v>
      </c>
      <c r="M1618" s="2">
        <f>G1618-L1618</f>
        <v>35581000000</v>
      </c>
      <c r="N1618" s="22">
        <f>M1618/E1618</f>
        <v>0.40401276272013992</v>
      </c>
      <c r="O1618" t="s">
        <v>47</v>
      </c>
      <c r="P1618" t="s">
        <v>105</v>
      </c>
    </row>
    <row r="1619" spans="1:16" x14ac:dyDescent="0.2">
      <c r="A1619">
        <v>1684</v>
      </c>
      <c r="B1619" t="s">
        <v>550</v>
      </c>
      <c r="C1619" t="s">
        <v>16</v>
      </c>
      <c r="D1619" s="1">
        <v>42004</v>
      </c>
      <c r="E1619" s="2">
        <v>88372000000</v>
      </c>
      <c r="F1619" s="2">
        <v>1096000000</v>
      </c>
      <c r="G1619" s="2">
        <f>SUM(E1619-F1619)</f>
        <v>87276000000</v>
      </c>
      <c r="H1619" s="23">
        <f>1-(F1619/E1619)</f>
        <v>0.9875978816819807</v>
      </c>
      <c r="I1619" s="2">
        <v>47667000000</v>
      </c>
      <c r="J1619" t="s">
        <v>12</v>
      </c>
      <c r="K1619" s="2">
        <v>2765000000</v>
      </c>
      <c r="L1619" s="2">
        <f>SUM(I1619:K1619)</f>
        <v>50432000000</v>
      </c>
      <c r="M1619" s="2">
        <f>G1619-L1619</f>
        <v>36844000000</v>
      </c>
      <c r="N1619" s="22">
        <f>M1619/E1619</f>
        <v>0.41691938623093289</v>
      </c>
      <c r="O1619" t="s">
        <v>47</v>
      </c>
      <c r="P1619" t="s">
        <v>105</v>
      </c>
    </row>
    <row r="1620" spans="1:16" x14ac:dyDescent="0.2">
      <c r="A1620">
        <v>1685</v>
      </c>
      <c r="B1620" t="s">
        <v>550</v>
      </c>
      <c r="C1620" t="s">
        <v>17</v>
      </c>
      <c r="D1620" s="1">
        <v>42369</v>
      </c>
      <c r="E1620" s="2">
        <v>90033000000</v>
      </c>
      <c r="F1620" s="2">
        <v>963000000</v>
      </c>
      <c r="G1620" s="2">
        <f>SUM(E1620-F1620)</f>
        <v>89070000000</v>
      </c>
      <c r="H1620" s="23">
        <f>1-(F1620/E1620)</f>
        <v>0.98930392189530503</v>
      </c>
      <c r="I1620" s="2">
        <v>48728000000</v>
      </c>
      <c r="J1620" t="s">
        <v>12</v>
      </c>
      <c r="K1620" s="2">
        <v>3688000000</v>
      </c>
      <c r="L1620" s="2">
        <f>SUM(I1620:K1620)</f>
        <v>52416000000</v>
      </c>
      <c r="M1620" s="2">
        <f>G1620-L1620</f>
        <v>36654000000</v>
      </c>
      <c r="N1620" s="22">
        <f>M1620/E1620</f>
        <v>0.40711739029022692</v>
      </c>
      <c r="O1620" t="s">
        <v>47</v>
      </c>
      <c r="P1620" t="s">
        <v>105</v>
      </c>
    </row>
    <row r="1621" spans="1:16" x14ac:dyDescent="0.2">
      <c r="A1621">
        <v>1686</v>
      </c>
      <c r="B1621" t="s">
        <v>551</v>
      </c>
      <c r="C1621" t="s">
        <v>11</v>
      </c>
      <c r="D1621" s="1">
        <v>41546</v>
      </c>
      <c r="E1621" s="2">
        <v>12917000000</v>
      </c>
      <c r="F1621" s="2">
        <v>8288000000</v>
      </c>
      <c r="G1621" s="2">
        <f>SUM(E1621-F1621)</f>
        <v>4629000000</v>
      </c>
      <c r="H1621" s="23">
        <f>1-(F1621/E1621)</f>
        <v>0.35836494542076336</v>
      </c>
      <c r="I1621" s="2">
        <v>3682000000</v>
      </c>
      <c r="J1621" t="s">
        <v>12</v>
      </c>
      <c r="K1621" t="s">
        <v>12</v>
      </c>
      <c r="L1621" s="2">
        <f>SUM(I1621:K1621)</f>
        <v>3682000000</v>
      </c>
      <c r="M1621" s="2">
        <f>G1621-L1621</f>
        <v>947000000</v>
      </c>
      <c r="N1621" s="22">
        <f>M1621/E1621</f>
        <v>7.3314237051947048E-2</v>
      </c>
      <c r="O1621" t="s">
        <v>36</v>
      </c>
      <c r="P1621" t="s">
        <v>346</v>
      </c>
    </row>
    <row r="1622" spans="1:16" x14ac:dyDescent="0.2">
      <c r="A1622">
        <v>1687</v>
      </c>
      <c r="B1622" t="s">
        <v>551</v>
      </c>
      <c r="C1622" t="s">
        <v>15</v>
      </c>
      <c r="D1622" s="1">
        <v>41910</v>
      </c>
      <c r="E1622" s="2">
        <v>14194000000</v>
      </c>
      <c r="F1622" s="2">
        <v>9150000000</v>
      </c>
      <c r="G1622" s="2">
        <f>SUM(E1622-F1622)</f>
        <v>5044000000</v>
      </c>
      <c r="H1622" s="23">
        <f>1-(F1622/E1622)</f>
        <v>0.35536142031844442</v>
      </c>
      <c r="I1622" s="2">
        <v>4032000000</v>
      </c>
      <c r="J1622" t="s">
        <v>12</v>
      </c>
      <c r="K1622" t="s">
        <v>12</v>
      </c>
      <c r="L1622" s="2">
        <f>SUM(I1622:K1622)</f>
        <v>4032000000</v>
      </c>
      <c r="M1622" s="2">
        <f>G1622-L1622</f>
        <v>1012000000</v>
      </c>
      <c r="N1622" s="22">
        <f>M1622/E1622</f>
        <v>7.1297731435817954E-2</v>
      </c>
      <c r="O1622" t="s">
        <v>36</v>
      </c>
      <c r="P1622" t="s">
        <v>346</v>
      </c>
    </row>
    <row r="1623" spans="1:16" x14ac:dyDescent="0.2">
      <c r="A1623">
        <v>1688</v>
      </c>
      <c r="B1623" t="s">
        <v>551</v>
      </c>
      <c r="C1623" t="s">
        <v>16</v>
      </c>
      <c r="D1623" s="1">
        <v>42274</v>
      </c>
      <c r="E1623" s="2">
        <v>15389000000</v>
      </c>
      <c r="F1623" s="2">
        <v>9973000000</v>
      </c>
      <c r="G1623" s="2">
        <f>SUM(E1623-F1623)</f>
        <v>5416000000</v>
      </c>
      <c r="H1623" s="23">
        <f>1-(F1623/E1623)</f>
        <v>0.35193969718630191</v>
      </c>
      <c r="I1623" s="2">
        <v>4472000000</v>
      </c>
      <c r="J1623" t="s">
        <v>12</v>
      </c>
      <c r="K1623" t="s">
        <v>12</v>
      </c>
      <c r="L1623" s="2">
        <f>SUM(I1623:K1623)</f>
        <v>4472000000</v>
      </c>
      <c r="M1623" s="2">
        <f>G1623-L1623</f>
        <v>944000000</v>
      </c>
      <c r="N1623" s="22">
        <f>M1623/E1623</f>
        <v>6.1342517382545973E-2</v>
      </c>
      <c r="O1623" t="s">
        <v>36</v>
      </c>
      <c r="P1623" t="s">
        <v>346</v>
      </c>
    </row>
    <row r="1624" spans="1:16" x14ac:dyDescent="0.2">
      <c r="A1624">
        <v>1689</v>
      </c>
      <c r="B1624" t="s">
        <v>551</v>
      </c>
      <c r="C1624" t="s">
        <v>17</v>
      </c>
      <c r="D1624" s="1">
        <v>42638</v>
      </c>
      <c r="E1624" s="2">
        <v>15724000000</v>
      </c>
      <c r="F1624" s="2">
        <v>10313000000</v>
      </c>
      <c r="G1624" s="2">
        <f>SUM(E1624-F1624)</f>
        <v>5411000000</v>
      </c>
      <c r="H1624" s="23">
        <f>1-(F1624/E1624)</f>
        <v>0.34412363266344437</v>
      </c>
      <c r="I1624" s="2">
        <v>4477000000</v>
      </c>
      <c r="J1624" t="s">
        <v>12</v>
      </c>
      <c r="K1624" t="s">
        <v>12</v>
      </c>
      <c r="L1624" s="2">
        <f>SUM(I1624:K1624)</f>
        <v>4477000000</v>
      </c>
      <c r="M1624" s="2">
        <f>G1624-L1624</f>
        <v>934000000</v>
      </c>
      <c r="N1624" s="22">
        <f>M1624/E1624</f>
        <v>5.9399643856525054E-2</v>
      </c>
      <c r="O1624" t="s">
        <v>36</v>
      </c>
      <c r="P1624" t="s">
        <v>346</v>
      </c>
    </row>
    <row r="1625" spans="1:16" x14ac:dyDescent="0.2">
      <c r="A1625">
        <v>1690</v>
      </c>
      <c r="B1625" t="s">
        <v>552</v>
      </c>
      <c r="C1625" t="s">
        <v>11</v>
      </c>
      <c r="D1625" s="1">
        <v>41639</v>
      </c>
      <c r="E1625" s="2">
        <v>18769000000</v>
      </c>
      <c r="F1625" s="2">
        <v>15471000000</v>
      </c>
      <c r="G1625" s="2">
        <f>SUM(E1625-F1625)</f>
        <v>3298000000</v>
      </c>
      <c r="H1625" s="23">
        <f>1-(F1625/E1625)</f>
        <v>0.17571527518780972</v>
      </c>
      <c r="I1625" s="2">
        <v>1828000000</v>
      </c>
      <c r="J1625" t="s">
        <v>12</v>
      </c>
      <c r="K1625" s="2">
        <v>25000000</v>
      </c>
      <c r="L1625" s="2">
        <f>SUM(I1625:K1625)</f>
        <v>1853000000</v>
      </c>
      <c r="M1625" s="2">
        <f>G1625-L1625</f>
        <v>1445000000</v>
      </c>
      <c r="N1625" s="22">
        <f>M1625/E1625</f>
        <v>7.6988651499813529E-2</v>
      </c>
      <c r="O1625" t="s">
        <v>19</v>
      </c>
      <c r="P1625" t="s">
        <v>480</v>
      </c>
    </row>
    <row r="1626" spans="1:16" x14ac:dyDescent="0.2">
      <c r="A1626">
        <v>1691</v>
      </c>
      <c r="B1626" t="s">
        <v>552</v>
      </c>
      <c r="C1626" t="s">
        <v>15</v>
      </c>
      <c r="D1626" s="1">
        <v>42004</v>
      </c>
      <c r="E1626" s="2">
        <v>19872000000</v>
      </c>
      <c r="F1626" s="2">
        <v>16477000000</v>
      </c>
      <c r="G1626" s="2">
        <f>SUM(E1626-F1626)</f>
        <v>3395000000</v>
      </c>
      <c r="H1626" s="23">
        <f>1-(F1626/E1626)</f>
        <v>0.17084339774557167</v>
      </c>
      <c r="I1626" s="2">
        <v>2038000000</v>
      </c>
      <c r="J1626" t="s">
        <v>12</v>
      </c>
      <c r="K1626" s="2">
        <v>33000000</v>
      </c>
      <c r="L1626" s="2">
        <f>SUM(I1626:K1626)</f>
        <v>2071000000</v>
      </c>
      <c r="M1626" s="2">
        <f>G1626-L1626</f>
        <v>1324000000</v>
      </c>
      <c r="N1626" s="22">
        <f>M1626/E1626</f>
        <v>6.662640901771337E-2</v>
      </c>
      <c r="O1626" t="s">
        <v>19</v>
      </c>
      <c r="P1626" t="s">
        <v>480</v>
      </c>
    </row>
    <row r="1627" spans="1:16" x14ac:dyDescent="0.2">
      <c r="A1627">
        <v>1692</v>
      </c>
      <c r="B1627" t="s">
        <v>552</v>
      </c>
      <c r="C1627" t="s">
        <v>16</v>
      </c>
      <c r="D1627" s="1">
        <v>42369</v>
      </c>
      <c r="E1627" s="2">
        <v>20891000000</v>
      </c>
      <c r="F1627" s="2">
        <v>17201000000</v>
      </c>
      <c r="G1627" s="2">
        <f>SUM(E1627-F1627)</f>
        <v>3690000000</v>
      </c>
      <c r="H1627" s="23">
        <f>1-(F1627/E1627)</f>
        <v>0.17663108515628745</v>
      </c>
      <c r="I1627" s="2">
        <v>2130000000</v>
      </c>
      <c r="J1627" t="s">
        <v>12</v>
      </c>
      <c r="K1627" s="2">
        <v>74000000</v>
      </c>
      <c r="L1627" s="2">
        <f>SUM(I1627:K1627)</f>
        <v>2204000000</v>
      </c>
      <c r="M1627" s="2">
        <f>G1627-L1627</f>
        <v>1486000000</v>
      </c>
      <c r="N1627" s="22">
        <f>M1627/E1627</f>
        <v>7.1131109090038766E-2</v>
      </c>
      <c r="O1627" t="s">
        <v>19</v>
      </c>
      <c r="P1627" t="s">
        <v>480</v>
      </c>
    </row>
    <row r="1628" spans="1:16" x14ac:dyDescent="0.2">
      <c r="A1628">
        <v>1693</v>
      </c>
      <c r="B1628" t="s">
        <v>552</v>
      </c>
      <c r="C1628" t="s">
        <v>17</v>
      </c>
      <c r="D1628" s="1">
        <v>42735</v>
      </c>
      <c r="E1628" s="2">
        <v>20718000000</v>
      </c>
      <c r="F1628" s="2">
        <v>17036000000</v>
      </c>
      <c r="G1628" s="2">
        <f>SUM(E1628-F1628)</f>
        <v>3682000000</v>
      </c>
      <c r="H1628" s="23">
        <f>1-(F1628/E1628)</f>
        <v>0.17771985712906646</v>
      </c>
      <c r="I1628" s="2">
        <v>2084000000</v>
      </c>
      <c r="J1628" t="s">
        <v>12</v>
      </c>
      <c r="K1628" s="2">
        <v>71000000</v>
      </c>
      <c r="L1628" s="2">
        <f>SUM(I1628:K1628)</f>
        <v>2155000000</v>
      </c>
      <c r="M1628" s="2">
        <f>G1628-L1628</f>
        <v>1527000000</v>
      </c>
      <c r="N1628" s="22">
        <f>M1628/E1628</f>
        <v>7.3704025485085436E-2</v>
      </c>
      <c r="O1628" t="s">
        <v>19</v>
      </c>
      <c r="P1628" t="s">
        <v>480</v>
      </c>
    </row>
    <row r="1629" spans="1:16" x14ac:dyDescent="0.2">
      <c r="A1629">
        <v>1698</v>
      </c>
      <c r="B1629" t="s">
        <v>553</v>
      </c>
      <c r="C1629" t="s">
        <v>11</v>
      </c>
      <c r="D1629" s="1">
        <v>41639</v>
      </c>
      <c r="E1629" s="2">
        <v>13983000000</v>
      </c>
      <c r="F1629" s="2">
        <v>9112000000</v>
      </c>
      <c r="G1629" s="2">
        <f>SUM(E1629-F1629)</f>
        <v>4871000000</v>
      </c>
      <c r="H1629" s="23">
        <f>1-(F1629/E1629)</f>
        <v>0.34835156976328396</v>
      </c>
      <c r="I1629" s="2">
        <v>1468000000</v>
      </c>
      <c r="J1629" t="s">
        <v>12</v>
      </c>
      <c r="K1629" s="2">
        <v>1333000000</v>
      </c>
      <c r="L1629" s="2">
        <f>SUM(I1629:K1629)</f>
        <v>2801000000</v>
      </c>
      <c r="M1629" s="2">
        <f>G1629-L1629</f>
        <v>2070000000</v>
      </c>
      <c r="N1629" s="22">
        <f>M1629/E1629</f>
        <v>0.14803690195237074</v>
      </c>
      <c r="O1629" t="s">
        <v>13</v>
      </c>
      <c r="P1629" t="s">
        <v>554</v>
      </c>
    </row>
    <row r="1630" spans="1:16" x14ac:dyDescent="0.2">
      <c r="A1630">
        <v>1699</v>
      </c>
      <c r="B1630" t="s">
        <v>553</v>
      </c>
      <c r="C1630" t="s">
        <v>15</v>
      </c>
      <c r="D1630" s="1">
        <v>42004</v>
      </c>
      <c r="E1630" s="2">
        <v>13996000000</v>
      </c>
      <c r="F1630" s="2">
        <v>9002000000</v>
      </c>
      <c r="G1630" s="2">
        <f>SUM(E1630-F1630)</f>
        <v>4994000000</v>
      </c>
      <c r="H1630" s="23">
        <f>1-(F1630/E1630)</f>
        <v>0.35681623320948841</v>
      </c>
      <c r="I1630" s="2">
        <v>1481000000</v>
      </c>
      <c r="J1630" t="s">
        <v>12</v>
      </c>
      <c r="K1630" s="2">
        <v>1292000000</v>
      </c>
      <c r="L1630" s="2">
        <f>SUM(I1630:K1630)</f>
        <v>2773000000</v>
      </c>
      <c r="M1630" s="2">
        <f>G1630-L1630</f>
        <v>2221000000</v>
      </c>
      <c r="N1630" s="22">
        <f>M1630/E1630</f>
        <v>0.15868819662760789</v>
      </c>
      <c r="O1630" t="s">
        <v>13</v>
      </c>
      <c r="P1630" t="s">
        <v>554</v>
      </c>
    </row>
    <row r="1631" spans="1:16" x14ac:dyDescent="0.2">
      <c r="A1631">
        <v>1700</v>
      </c>
      <c r="B1631" t="s">
        <v>553</v>
      </c>
      <c r="C1631" t="s">
        <v>16</v>
      </c>
      <c r="D1631" s="1">
        <v>42369</v>
      </c>
      <c r="E1631" s="2">
        <v>12961000000</v>
      </c>
      <c r="F1631" s="2">
        <v>8231000000</v>
      </c>
      <c r="G1631" s="2">
        <f>SUM(E1631-F1631)</f>
        <v>4730000000</v>
      </c>
      <c r="H1631" s="23">
        <f>1-(F1631/E1631)</f>
        <v>0.36494097677648329</v>
      </c>
      <c r="I1631" s="2">
        <v>1343000000</v>
      </c>
      <c r="J1631" t="s">
        <v>12</v>
      </c>
      <c r="K1631" s="2">
        <v>1245000000</v>
      </c>
      <c r="L1631" s="2">
        <f>SUM(I1631:K1631)</f>
        <v>2588000000</v>
      </c>
      <c r="M1631" s="2">
        <f>G1631-L1631</f>
        <v>2142000000</v>
      </c>
      <c r="N1631" s="22">
        <f>M1631/E1631</f>
        <v>0.16526502584677108</v>
      </c>
      <c r="O1631" t="s">
        <v>13</v>
      </c>
      <c r="P1631" t="s">
        <v>554</v>
      </c>
    </row>
    <row r="1632" spans="1:16" x14ac:dyDescent="0.2">
      <c r="A1632">
        <v>1701</v>
      </c>
      <c r="B1632" t="s">
        <v>553</v>
      </c>
      <c r="C1632" t="s">
        <v>17</v>
      </c>
      <c r="D1632" s="1">
        <v>42735</v>
      </c>
      <c r="E1632" s="2">
        <v>13609000000</v>
      </c>
      <c r="F1632" s="2">
        <v>8486000000</v>
      </c>
      <c r="G1632" s="2">
        <f>SUM(E1632-F1632)</f>
        <v>5123000000</v>
      </c>
      <c r="H1632" s="23">
        <f>1-(F1632/E1632)</f>
        <v>0.37644206040120509</v>
      </c>
      <c r="I1632" s="2">
        <v>1410000000</v>
      </c>
      <c r="J1632" t="s">
        <v>12</v>
      </c>
      <c r="K1632" s="2">
        <v>1301000000</v>
      </c>
      <c r="L1632" s="2">
        <f>SUM(I1632:K1632)</f>
        <v>2711000000</v>
      </c>
      <c r="M1632" s="2">
        <f>G1632-L1632</f>
        <v>2412000000</v>
      </c>
      <c r="N1632" s="22">
        <f>M1632/E1632</f>
        <v>0.17723565287677273</v>
      </c>
      <c r="O1632" t="s">
        <v>13</v>
      </c>
      <c r="P1632" t="s">
        <v>554</v>
      </c>
    </row>
    <row r="1633" spans="1:16" x14ac:dyDescent="0.2">
      <c r="A1633">
        <v>1702</v>
      </c>
      <c r="B1633" t="s">
        <v>555</v>
      </c>
      <c r="C1633" t="s">
        <v>11</v>
      </c>
      <c r="D1633" s="1">
        <v>41274</v>
      </c>
      <c r="E1633" s="2">
        <v>7486000000</v>
      </c>
      <c r="F1633" s="2">
        <v>4523000000</v>
      </c>
      <c r="G1633" s="2">
        <f>SUM(E1633-F1633)</f>
        <v>2963000000</v>
      </c>
      <c r="H1633" s="23">
        <f>1-(F1633/E1633)</f>
        <v>0.39580550360673261</v>
      </c>
      <c r="I1633" s="2">
        <v>595000000</v>
      </c>
      <c r="J1633" t="s">
        <v>12</v>
      </c>
      <c r="K1633" s="2">
        <v>756000000</v>
      </c>
      <c r="L1633" s="2">
        <f>SUM(I1633:K1633)</f>
        <v>1351000000</v>
      </c>
      <c r="M1633" s="2">
        <f>G1633-L1633</f>
        <v>1612000000</v>
      </c>
      <c r="N1633" s="22">
        <f>M1633/E1633</f>
        <v>0.21533529254608602</v>
      </c>
      <c r="O1633" t="s">
        <v>83</v>
      </c>
      <c r="P1633" t="s">
        <v>84</v>
      </c>
    </row>
    <row r="1634" spans="1:16" x14ac:dyDescent="0.2">
      <c r="A1634">
        <v>1703</v>
      </c>
      <c r="B1634" t="s">
        <v>555</v>
      </c>
      <c r="C1634" t="s">
        <v>15</v>
      </c>
      <c r="D1634" s="1">
        <v>41639</v>
      </c>
      <c r="E1634" s="2">
        <v>6860000000</v>
      </c>
      <c r="F1634" s="2">
        <v>4124000000</v>
      </c>
      <c r="G1634" s="2">
        <f>SUM(E1634-F1634)</f>
        <v>2736000000</v>
      </c>
      <c r="H1634" s="23">
        <f>1-(F1634/E1634)</f>
        <v>0.39883381924198247</v>
      </c>
      <c r="I1634" s="2">
        <v>546000000</v>
      </c>
      <c r="J1634" t="s">
        <v>12</v>
      </c>
      <c r="K1634" s="2">
        <v>815000000</v>
      </c>
      <c r="L1634" s="2">
        <f>SUM(I1634:K1634)</f>
        <v>1361000000</v>
      </c>
      <c r="M1634" s="2">
        <f>G1634-L1634</f>
        <v>1375000000</v>
      </c>
      <c r="N1634" s="22">
        <f>M1634/E1634</f>
        <v>0.20043731778425655</v>
      </c>
      <c r="O1634" t="s">
        <v>83</v>
      </c>
      <c r="P1634" t="s">
        <v>84</v>
      </c>
    </row>
    <row r="1635" spans="1:16" x14ac:dyDescent="0.2">
      <c r="A1635">
        <v>1704</v>
      </c>
      <c r="B1635" t="s">
        <v>555</v>
      </c>
      <c r="C1635" t="s">
        <v>16</v>
      </c>
      <c r="D1635" s="1">
        <v>42004</v>
      </c>
      <c r="E1635" s="2">
        <v>7637000000</v>
      </c>
      <c r="F1635" s="2">
        <v>4508000000</v>
      </c>
      <c r="G1635" s="2">
        <f>SUM(E1635-F1635)</f>
        <v>3129000000</v>
      </c>
      <c r="H1635" s="23">
        <f>1-(F1635/E1635)</f>
        <v>0.40971585701191571</v>
      </c>
      <c r="I1635" s="2">
        <v>384000000</v>
      </c>
      <c r="J1635" t="s">
        <v>12</v>
      </c>
      <c r="K1635" s="2">
        <v>1176000000</v>
      </c>
      <c r="L1635" s="2">
        <f>SUM(I1635:K1635)</f>
        <v>1560000000</v>
      </c>
      <c r="M1635" s="2">
        <f>G1635-L1635</f>
        <v>1569000000</v>
      </c>
      <c r="N1635" s="22">
        <f>M1635/E1635</f>
        <v>0.2054471651171926</v>
      </c>
      <c r="O1635" t="s">
        <v>83</v>
      </c>
      <c r="P1635" t="s">
        <v>84</v>
      </c>
    </row>
    <row r="1636" spans="1:16" x14ac:dyDescent="0.2">
      <c r="A1636">
        <v>1705</v>
      </c>
      <c r="B1636" t="s">
        <v>555</v>
      </c>
      <c r="C1636" t="s">
        <v>17</v>
      </c>
      <c r="D1636" s="1">
        <v>42369</v>
      </c>
      <c r="E1636" s="2">
        <v>7360000000</v>
      </c>
      <c r="F1636" s="2">
        <v>3434000000</v>
      </c>
      <c r="G1636" s="2">
        <f>SUM(E1636-F1636)</f>
        <v>3926000000</v>
      </c>
      <c r="H1636" s="23">
        <f>1-(F1636/E1636)</f>
        <v>0.53342391304347825</v>
      </c>
      <c r="I1636" s="2">
        <v>864000000</v>
      </c>
      <c r="J1636" t="s">
        <v>12</v>
      </c>
      <c r="K1636" s="2">
        <v>1738000000</v>
      </c>
      <c r="L1636" s="2">
        <f>SUM(I1636:K1636)</f>
        <v>2602000000</v>
      </c>
      <c r="M1636" s="2">
        <f>G1636-L1636</f>
        <v>1324000000</v>
      </c>
      <c r="N1636" s="22">
        <f>M1636/E1636</f>
        <v>0.17989130434782608</v>
      </c>
      <c r="O1636" t="s">
        <v>83</v>
      </c>
      <c r="P1636" t="s">
        <v>84</v>
      </c>
    </row>
    <row r="1637" spans="1:16" x14ac:dyDescent="0.2">
      <c r="A1637">
        <v>1706</v>
      </c>
      <c r="B1637" t="s">
        <v>556</v>
      </c>
      <c r="C1637" t="s">
        <v>11</v>
      </c>
      <c r="D1637" s="1">
        <v>41305</v>
      </c>
      <c r="E1637" s="2">
        <v>468651000000</v>
      </c>
      <c r="F1637" s="2">
        <v>352297000000</v>
      </c>
      <c r="G1637" s="2">
        <f>SUM(E1637-F1637)</f>
        <v>116354000000</v>
      </c>
      <c r="H1637" s="23">
        <f>1-(F1637/E1637)</f>
        <v>0.24827430219929114</v>
      </c>
      <c r="I1637" s="2">
        <v>88629000000</v>
      </c>
      <c r="J1637" t="s">
        <v>12</v>
      </c>
      <c r="K1637" t="s">
        <v>12</v>
      </c>
      <c r="L1637" s="2">
        <f>SUM(I1637:K1637)</f>
        <v>88629000000</v>
      </c>
      <c r="M1637" s="2">
        <f>G1637-L1637</f>
        <v>27725000000</v>
      </c>
      <c r="N1637" s="22">
        <f>M1637/E1637</f>
        <v>5.9159161081487076E-2</v>
      </c>
      <c r="O1637" t="s">
        <v>36</v>
      </c>
      <c r="P1637" t="s">
        <v>168</v>
      </c>
    </row>
    <row r="1638" spans="1:16" x14ac:dyDescent="0.2">
      <c r="A1638">
        <v>1707</v>
      </c>
      <c r="B1638" t="s">
        <v>556</v>
      </c>
      <c r="C1638" t="s">
        <v>15</v>
      </c>
      <c r="D1638" s="1">
        <v>41670</v>
      </c>
      <c r="E1638" s="2">
        <v>476294000000</v>
      </c>
      <c r="F1638" s="2">
        <v>358069000000</v>
      </c>
      <c r="G1638" s="2">
        <f>SUM(E1638-F1638)</f>
        <v>118225000000</v>
      </c>
      <c r="H1638" s="23">
        <f>1-(F1638/E1638)</f>
        <v>0.2482185372899931</v>
      </c>
      <c r="I1638" s="2">
        <v>91353000000</v>
      </c>
      <c r="J1638" t="s">
        <v>12</v>
      </c>
      <c r="K1638" t="s">
        <v>12</v>
      </c>
      <c r="L1638" s="2">
        <f>SUM(I1638:K1638)</f>
        <v>91353000000</v>
      </c>
      <c r="M1638" s="2">
        <f>G1638-L1638</f>
        <v>26872000000</v>
      </c>
      <c r="N1638" s="22">
        <f>M1638/E1638</f>
        <v>5.6418934523634563E-2</v>
      </c>
      <c r="O1638" t="s">
        <v>36</v>
      </c>
      <c r="P1638" t="s">
        <v>168</v>
      </c>
    </row>
    <row r="1639" spans="1:16" x14ac:dyDescent="0.2">
      <c r="A1639">
        <v>1708</v>
      </c>
      <c r="B1639" t="s">
        <v>556</v>
      </c>
      <c r="C1639" t="s">
        <v>16</v>
      </c>
      <c r="D1639" s="1">
        <v>42035</v>
      </c>
      <c r="E1639" s="2">
        <v>485651000000</v>
      </c>
      <c r="F1639" s="2">
        <v>365086000000</v>
      </c>
      <c r="G1639" s="2">
        <f>SUM(E1639-F1639)</f>
        <v>120565000000</v>
      </c>
      <c r="H1639" s="23">
        <f>1-(F1639/E1639)</f>
        <v>0.24825440491216944</v>
      </c>
      <c r="I1639" s="2">
        <v>93418000000</v>
      </c>
      <c r="J1639" t="s">
        <v>12</v>
      </c>
      <c r="K1639" t="s">
        <v>12</v>
      </c>
      <c r="L1639" s="2">
        <f>SUM(I1639:K1639)</f>
        <v>93418000000</v>
      </c>
      <c r="M1639" s="2">
        <f>G1639-L1639</f>
        <v>27147000000</v>
      </c>
      <c r="N1639" s="22">
        <f>M1639/E1639</f>
        <v>5.5898165555100264E-2</v>
      </c>
      <c r="O1639" t="s">
        <v>36</v>
      </c>
      <c r="P1639" t="s">
        <v>168</v>
      </c>
    </row>
    <row r="1640" spans="1:16" x14ac:dyDescent="0.2">
      <c r="A1640">
        <v>1709</v>
      </c>
      <c r="B1640" t="s">
        <v>556</v>
      </c>
      <c r="C1640" t="s">
        <v>17</v>
      </c>
      <c r="D1640" s="1">
        <v>42400</v>
      </c>
      <c r="E1640" s="2">
        <v>482130000000</v>
      </c>
      <c r="F1640" s="2">
        <v>360984000000</v>
      </c>
      <c r="G1640" s="2">
        <f>SUM(E1640-F1640)</f>
        <v>121146000000</v>
      </c>
      <c r="H1640" s="23">
        <f>1-(F1640/E1640)</f>
        <v>0.25127247837720112</v>
      </c>
      <c r="I1640" s="2">
        <v>97041000000</v>
      </c>
      <c r="J1640" t="s">
        <v>12</v>
      </c>
      <c r="K1640" t="s">
        <v>12</v>
      </c>
      <c r="L1640" s="2">
        <f>SUM(I1640:K1640)</f>
        <v>97041000000</v>
      </c>
      <c r="M1640" s="2">
        <f>G1640-L1640</f>
        <v>24105000000</v>
      </c>
      <c r="N1640" s="22">
        <f>M1640/E1640</f>
        <v>4.9996888805923713E-2</v>
      </c>
      <c r="O1640" t="s">
        <v>36</v>
      </c>
      <c r="P1640" t="s">
        <v>168</v>
      </c>
    </row>
    <row r="1641" spans="1:16" x14ac:dyDescent="0.2">
      <c r="A1641">
        <v>1710</v>
      </c>
      <c r="B1641" t="s">
        <v>557</v>
      </c>
      <c r="C1641" t="s">
        <v>11</v>
      </c>
      <c r="D1641" s="1">
        <v>41912</v>
      </c>
      <c r="E1641" s="2">
        <v>9895100000</v>
      </c>
      <c r="F1641" s="2">
        <v>7961500000</v>
      </c>
      <c r="G1641" s="2">
        <f>SUM(E1641-F1641)</f>
        <v>1933600000</v>
      </c>
      <c r="H1641" s="23">
        <f>1-(F1641/E1641)</f>
        <v>0.19540984931936012</v>
      </c>
      <c r="I1641" s="2">
        <v>937600000</v>
      </c>
      <c r="J1641" t="s">
        <v>12</v>
      </c>
      <c r="K1641" s="2">
        <v>86000000</v>
      </c>
      <c r="L1641" s="2">
        <f>SUM(I1641:K1641)</f>
        <v>1023600000</v>
      </c>
      <c r="M1641" s="2">
        <f>G1641-L1641</f>
        <v>910000000</v>
      </c>
      <c r="N1641" s="22">
        <f>M1641/E1641</f>
        <v>9.1964709805863507E-2</v>
      </c>
      <c r="O1641" t="s">
        <v>59</v>
      </c>
      <c r="P1641" t="s">
        <v>96</v>
      </c>
    </row>
    <row r="1642" spans="1:16" x14ac:dyDescent="0.2">
      <c r="A1642">
        <v>1711</v>
      </c>
      <c r="B1642" t="s">
        <v>557</v>
      </c>
      <c r="C1642" t="s">
        <v>15</v>
      </c>
      <c r="D1642" s="1">
        <v>42277</v>
      </c>
      <c r="E1642" s="2">
        <v>11124800000</v>
      </c>
      <c r="F1642" s="2">
        <v>8986500000</v>
      </c>
      <c r="G1642" s="2">
        <f>SUM(E1642-F1642)</f>
        <v>2138300000</v>
      </c>
      <c r="H1642" s="23">
        <f>1-(F1642/E1642)</f>
        <v>0.19221019703725006</v>
      </c>
      <c r="I1642" s="2">
        <v>1026100000</v>
      </c>
      <c r="J1642" t="s">
        <v>12</v>
      </c>
      <c r="K1642" s="2">
        <v>118900000</v>
      </c>
      <c r="L1642" s="2">
        <f>SUM(I1642:K1642)</f>
        <v>1145000000</v>
      </c>
      <c r="M1642" s="2">
        <f>G1642-L1642</f>
        <v>993300000</v>
      </c>
      <c r="N1642" s="22">
        <f>M1642/E1642</f>
        <v>8.9286998417949084E-2</v>
      </c>
      <c r="O1642" t="s">
        <v>59</v>
      </c>
      <c r="P1642" t="s">
        <v>96</v>
      </c>
    </row>
    <row r="1643" spans="1:16" x14ac:dyDescent="0.2">
      <c r="A1643">
        <v>1712</v>
      </c>
      <c r="B1643" t="s">
        <v>557</v>
      </c>
      <c r="C1643" t="s">
        <v>16</v>
      </c>
      <c r="D1643" s="1">
        <v>42643</v>
      </c>
      <c r="E1643" s="2">
        <v>14171800000</v>
      </c>
      <c r="F1643" s="2">
        <v>11413200000</v>
      </c>
      <c r="G1643" s="2">
        <f>SUM(E1643-F1643)</f>
        <v>2758600000</v>
      </c>
      <c r="H1643" s="23">
        <f>1-(F1643/E1643)</f>
        <v>0.19465417237048221</v>
      </c>
      <c r="I1643" s="2">
        <v>1750100000</v>
      </c>
      <c r="J1643" t="s">
        <v>12</v>
      </c>
      <c r="K1643" s="2">
        <v>211800000</v>
      </c>
      <c r="L1643" s="2">
        <f>SUM(I1643:K1643)</f>
        <v>1961900000</v>
      </c>
      <c r="M1643" s="2">
        <f>G1643-L1643</f>
        <v>796700000</v>
      </c>
      <c r="N1643" s="22">
        <f>M1643/E1643</f>
        <v>5.6217276563315884E-2</v>
      </c>
      <c r="O1643" t="s">
        <v>59</v>
      </c>
      <c r="P1643" t="s">
        <v>96</v>
      </c>
    </row>
    <row r="1644" spans="1:16" x14ac:dyDescent="0.2">
      <c r="A1644">
        <v>1713</v>
      </c>
      <c r="B1644" t="s">
        <v>558</v>
      </c>
      <c r="C1644" t="s">
        <v>11</v>
      </c>
      <c r="D1644" s="1">
        <v>41274</v>
      </c>
      <c r="E1644" s="2">
        <v>5664800000</v>
      </c>
      <c r="F1644" s="2">
        <v>3194200000</v>
      </c>
      <c r="G1644" s="2">
        <f>SUM(E1644-F1644)</f>
        <v>2470600000</v>
      </c>
      <c r="H1644" s="23">
        <f>1-(F1644/E1644)</f>
        <v>0.43613190227369014</v>
      </c>
      <c r="I1644" s="2">
        <v>1140600000</v>
      </c>
      <c r="J1644" t="s">
        <v>12</v>
      </c>
      <c r="K1644" t="s">
        <v>12</v>
      </c>
      <c r="L1644" s="2">
        <f>SUM(I1644:K1644)</f>
        <v>1140600000</v>
      </c>
      <c r="M1644" s="2">
        <f>G1644-L1644</f>
        <v>1330000000</v>
      </c>
      <c r="N1644" s="22">
        <f>M1644/E1644</f>
        <v>0.23478322270865698</v>
      </c>
      <c r="O1644" t="s">
        <v>22</v>
      </c>
      <c r="P1644" t="s">
        <v>57</v>
      </c>
    </row>
    <row r="1645" spans="1:16" x14ac:dyDescent="0.2">
      <c r="A1645">
        <v>1714</v>
      </c>
      <c r="B1645" t="s">
        <v>558</v>
      </c>
      <c r="C1645" t="s">
        <v>15</v>
      </c>
      <c r="D1645" s="1">
        <v>41639</v>
      </c>
      <c r="E1645" s="2">
        <v>5542000000</v>
      </c>
      <c r="F1645" s="2">
        <v>3235000000</v>
      </c>
      <c r="G1645" s="2">
        <f>SUM(E1645-F1645)</f>
        <v>2307000000</v>
      </c>
      <c r="H1645" s="23">
        <f>1-(F1645/E1645)</f>
        <v>0.41627571273908337</v>
      </c>
      <c r="I1645" s="2">
        <v>1199600000</v>
      </c>
      <c r="J1645" t="s">
        <v>12</v>
      </c>
      <c r="K1645" t="s">
        <v>12</v>
      </c>
      <c r="L1645" s="2">
        <f>SUM(I1645:K1645)</f>
        <v>1199600000</v>
      </c>
      <c r="M1645" s="2">
        <f>G1645-L1645</f>
        <v>1107400000</v>
      </c>
      <c r="N1645" s="22">
        <f>M1645/E1645</f>
        <v>0.19981955972573079</v>
      </c>
      <c r="O1645" t="s">
        <v>22</v>
      </c>
      <c r="P1645" t="s">
        <v>57</v>
      </c>
    </row>
    <row r="1646" spans="1:16" x14ac:dyDescent="0.2">
      <c r="A1646">
        <v>1715</v>
      </c>
      <c r="B1646" t="s">
        <v>558</v>
      </c>
      <c r="C1646" t="s">
        <v>16</v>
      </c>
      <c r="D1646" s="1">
        <v>42004</v>
      </c>
      <c r="E1646" s="2">
        <v>5607200000</v>
      </c>
      <c r="F1646" s="2">
        <v>3297400000</v>
      </c>
      <c r="G1646" s="2">
        <f>SUM(E1646-F1646)</f>
        <v>2309800000</v>
      </c>
      <c r="H1646" s="23">
        <f>1-(F1646/E1646)</f>
        <v>0.4119346554430019</v>
      </c>
      <c r="I1646" s="2">
        <v>1169300000</v>
      </c>
      <c r="J1646" t="s">
        <v>12</v>
      </c>
      <c r="K1646" t="s">
        <v>12</v>
      </c>
      <c r="L1646" s="2">
        <f>SUM(I1646:K1646)</f>
        <v>1169300000</v>
      </c>
      <c r="M1646" s="2">
        <f>G1646-L1646</f>
        <v>1140500000</v>
      </c>
      <c r="N1646" s="22">
        <f>M1646/E1646</f>
        <v>0.20339920102725068</v>
      </c>
      <c r="O1646" t="s">
        <v>22</v>
      </c>
      <c r="P1646" t="s">
        <v>57</v>
      </c>
    </row>
    <row r="1647" spans="1:16" x14ac:dyDescent="0.2">
      <c r="A1647">
        <v>1716</v>
      </c>
      <c r="B1647" t="s">
        <v>558</v>
      </c>
      <c r="C1647" t="s">
        <v>17</v>
      </c>
      <c r="D1647" s="1">
        <v>42369</v>
      </c>
      <c r="E1647" s="2">
        <v>5483700000</v>
      </c>
      <c r="F1647" s="2">
        <v>3199400000</v>
      </c>
      <c r="G1647" s="2">
        <f>SUM(E1647-F1647)</f>
        <v>2284300000</v>
      </c>
      <c r="H1647" s="23">
        <f>1-(F1647/E1647)</f>
        <v>0.41656181045644369</v>
      </c>
      <c r="I1647" s="2">
        <v>1174900000</v>
      </c>
      <c r="J1647" t="s">
        <v>12</v>
      </c>
      <c r="K1647" t="s">
        <v>12</v>
      </c>
      <c r="L1647" s="2">
        <f>SUM(I1647:K1647)</f>
        <v>1174900000</v>
      </c>
      <c r="M1647" s="2">
        <f>G1647-L1647</f>
        <v>1109400000</v>
      </c>
      <c r="N1647" s="22">
        <f>M1647/E1647</f>
        <v>0.20230866021117128</v>
      </c>
      <c r="O1647" t="s">
        <v>22</v>
      </c>
      <c r="P1647" t="s">
        <v>57</v>
      </c>
    </row>
    <row r="1648" spans="1:16" x14ac:dyDescent="0.2">
      <c r="A1648">
        <v>1717</v>
      </c>
      <c r="B1648" t="s">
        <v>559</v>
      </c>
      <c r="C1648" t="s">
        <v>11</v>
      </c>
      <c r="D1648" s="1">
        <v>41274</v>
      </c>
      <c r="E1648" s="2">
        <v>5989000000</v>
      </c>
      <c r="F1648" s="2">
        <v>4993000000</v>
      </c>
      <c r="G1648" s="2">
        <f>SUM(E1648-F1648)</f>
        <v>996000000</v>
      </c>
      <c r="H1648" s="23">
        <f>1-(F1648/E1648)</f>
        <v>0.16630489230255463</v>
      </c>
      <c r="I1648" s="2">
        <v>320000000</v>
      </c>
      <c r="J1648" s="2">
        <v>32000000</v>
      </c>
      <c r="K1648" t="s">
        <v>12</v>
      </c>
      <c r="L1648" s="2">
        <f>SUM(I1648:K1648)</f>
        <v>352000000</v>
      </c>
      <c r="M1648" s="2">
        <f>G1648-L1648</f>
        <v>644000000</v>
      </c>
      <c r="N1648" s="22">
        <f>M1648/E1648</f>
        <v>0.10753047253297712</v>
      </c>
      <c r="O1648" t="s">
        <v>52</v>
      </c>
      <c r="P1648" t="s">
        <v>53</v>
      </c>
    </row>
    <row r="1649" spans="1:16" x14ac:dyDescent="0.2">
      <c r="A1649">
        <v>1718</v>
      </c>
      <c r="B1649" t="s">
        <v>559</v>
      </c>
      <c r="C1649" t="s">
        <v>15</v>
      </c>
      <c r="D1649" s="1">
        <v>41639</v>
      </c>
      <c r="E1649" s="2">
        <v>7254000000</v>
      </c>
      <c r="F1649" s="2">
        <v>5716000000</v>
      </c>
      <c r="G1649" s="2">
        <f>SUM(E1649-F1649)</f>
        <v>1538000000</v>
      </c>
      <c r="H1649" s="23">
        <f>1-(F1649/E1649)</f>
        <v>0.21202095395643783</v>
      </c>
      <c r="I1649" s="2">
        <v>494000000</v>
      </c>
      <c r="J1649" s="2">
        <v>33000000</v>
      </c>
      <c r="K1649" t="s">
        <v>12</v>
      </c>
      <c r="L1649" s="2">
        <f>SUM(I1649:K1649)</f>
        <v>527000000</v>
      </c>
      <c r="M1649" s="2">
        <f>G1649-L1649</f>
        <v>1011000000</v>
      </c>
      <c r="N1649" s="22">
        <f>M1649/E1649</f>
        <v>0.13937138130686519</v>
      </c>
      <c r="O1649" t="s">
        <v>52</v>
      </c>
      <c r="P1649" t="s">
        <v>53</v>
      </c>
    </row>
    <row r="1650" spans="1:16" x14ac:dyDescent="0.2">
      <c r="A1650">
        <v>1719</v>
      </c>
      <c r="B1650" t="s">
        <v>559</v>
      </c>
      <c r="C1650" t="s">
        <v>16</v>
      </c>
      <c r="D1650" s="1">
        <v>42004</v>
      </c>
      <c r="E1650" s="2">
        <v>7403000000</v>
      </c>
      <c r="F1650" s="2">
        <v>5763000000</v>
      </c>
      <c r="G1650" s="2">
        <f>SUM(E1650-F1650)</f>
        <v>1640000000</v>
      </c>
      <c r="H1650" s="23">
        <f>1-(F1650/E1650)</f>
        <v>0.22153181142779954</v>
      </c>
      <c r="I1650" s="2">
        <v>249000000</v>
      </c>
      <c r="J1650" s="2">
        <v>27000000</v>
      </c>
      <c r="K1650" t="s">
        <v>12</v>
      </c>
      <c r="L1650" s="2">
        <f>SUM(I1650:K1650)</f>
        <v>276000000</v>
      </c>
      <c r="M1650" s="2">
        <f>G1650-L1650</f>
        <v>1364000000</v>
      </c>
      <c r="N1650" s="22">
        <f>M1650/E1650</f>
        <v>0.18424962852897475</v>
      </c>
      <c r="O1650" t="s">
        <v>52</v>
      </c>
      <c r="P1650" t="s">
        <v>53</v>
      </c>
    </row>
    <row r="1651" spans="1:16" x14ac:dyDescent="0.2">
      <c r="A1651">
        <v>1720</v>
      </c>
      <c r="B1651" t="s">
        <v>559</v>
      </c>
      <c r="C1651" t="s">
        <v>17</v>
      </c>
      <c r="D1651" s="1">
        <v>42369</v>
      </c>
      <c r="E1651" s="2">
        <v>7082000000</v>
      </c>
      <c r="F1651" s="2">
        <v>5694000000</v>
      </c>
      <c r="G1651" s="2">
        <f>SUM(E1651-F1651)</f>
        <v>1388000000</v>
      </c>
      <c r="H1651" s="23">
        <f>1-(F1651/E1651)</f>
        <v>0.19598983338040099</v>
      </c>
      <c r="I1651" s="2">
        <v>420000000</v>
      </c>
      <c r="J1651" s="2">
        <v>24000000</v>
      </c>
      <c r="K1651" t="s">
        <v>12</v>
      </c>
      <c r="L1651" s="2">
        <f>SUM(I1651:K1651)</f>
        <v>444000000</v>
      </c>
      <c r="M1651" s="2">
        <f>G1651-L1651</f>
        <v>944000000</v>
      </c>
      <c r="N1651" s="22">
        <f>M1651/E1651</f>
        <v>0.13329567918667043</v>
      </c>
      <c r="O1651" t="s">
        <v>52</v>
      </c>
      <c r="P1651" t="s">
        <v>53</v>
      </c>
    </row>
    <row r="1652" spans="1:16" x14ac:dyDescent="0.2">
      <c r="A1652">
        <v>1721</v>
      </c>
      <c r="B1652" t="s">
        <v>560</v>
      </c>
      <c r="C1652" t="s">
        <v>11</v>
      </c>
      <c r="D1652" s="1">
        <v>41274</v>
      </c>
      <c r="E1652" s="2">
        <v>4534000000</v>
      </c>
      <c r="F1652" s="2">
        <v>2093000000</v>
      </c>
      <c r="G1652" s="2">
        <f>SUM(E1652-F1652)</f>
        <v>2441000000</v>
      </c>
      <c r="H1652" s="23">
        <f>1-(F1652/E1652)</f>
        <v>0.53837670930745474</v>
      </c>
      <c r="I1652" s="2">
        <v>1389000000</v>
      </c>
      <c r="J1652" t="s">
        <v>12</v>
      </c>
      <c r="K1652" s="2">
        <v>185000000</v>
      </c>
      <c r="L1652" s="2">
        <f>SUM(I1652:K1652)</f>
        <v>1574000000</v>
      </c>
      <c r="M1652" s="2">
        <f>G1652-L1652</f>
        <v>867000000</v>
      </c>
      <c r="N1652" s="22">
        <f>M1652/E1652</f>
        <v>0.19122187913542127</v>
      </c>
      <c r="O1652" t="s">
        <v>19</v>
      </c>
      <c r="P1652" t="s">
        <v>133</v>
      </c>
    </row>
    <row r="1653" spans="1:16" x14ac:dyDescent="0.2">
      <c r="A1653">
        <v>1722</v>
      </c>
      <c r="B1653" t="s">
        <v>560</v>
      </c>
      <c r="C1653" t="s">
        <v>15</v>
      </c>
      <c r="D1653" s="1">
        <v>41639</v>
      </c>
      <c r="E1653" s="2">
        <v>5009000000</v>
      </c>
      <c r="F1653" s="2">
        <v>2394000000</v>
      </c>
      <c r="G1653" s="2">
        <f>SUM(E1653-F1653)</f>
        <v>2615000000</v>
      </c>
      <c r="H1653" s="23">
        <f>1-(F1653/E1653)</f>
        <v>0.52206029147534438</v>
      </c>
      <c r="I1653" s="2">
        <v>1471000000</v>
      </c>
      <c r="J1653" t="s">
        <v>12</v>
      </c>
      <c r="K1653" s="2">
        <v>216000000</v>
      </c>
      <c r="L1653" s="2">
        <f>SUM(I1653:K1653)</f>
        <v>1687000000</v>
      </c>
      <c r="M1653" s="2">
        <f>G1653-L1653</f>
        <v>928000000</v>
      </c>
      <c r="N1653" s="22">
        <f>M1653/E1653</f>
        <v>0.18526652026352566</v>
      </c>
      <c r="O1653" t="s">
        <v>19</v>
      </c>
      <c r="P1653" t="s">
        <v>133</v>
      </c>
    </row>
    <row r="1654" spans="1:16" x14ac:dyDescent="0.2">
      <c r="A1654">
        <v>1723</v>
      </c>
      <c r="B1654" t="s">
        <v>560</v>
      </c>
      <c r="C1654" t="s">
        <v>16</v>
      </c>
      <c r="D1654" s="1">
        <v>42004</v>
      </c>
      <c r="E1654" s="2">
        <v>5281000000</v>
      </c>
      <c r="F1654" s="2">
        <v>2504000000</v>
      </c>
      <c r="G1654" s="2">
        <f>SUM(E1654-F1654)</f>
        <v>2777000000</v>
      </c>
      <c r="H1654" s="23">
        <f>1-(F1654/E1654)</f>
        <v>0.52584737739064569</v>
      </c>
      <c r="I1654" s="2">
        <v>1557000000</v>
      </c>
      <c r="J1654" t="s">
        <v>12</v>
      </c>
      <c r="K1654" s="2">
        <v>233000000</v>
      </c>
      <c r="L1654" s="2">
        <f>SUM(I1654:K1654)</f>
        <v>1790000000</v>
      </c>
      <c r="M1654" s="2">
        <f>G1654-L1654</f>
        <v>987000000</v>
      </c>
      <c r="N1654" s="22">
        <f>M1654/E1654</f>
        <v>0.1868964211323613</v>
      </c>
      <c r="O1654" t="s">
        <v>19</v>
      </c>
      <c r="P1654" t="s">
        <v>133</v>
      </c>
    </row>
    <row r="1655" spans="1:16" x14ac:dyDescent="0.2">
      <c r="A1655">
        <v>1724</v>
      </c>
      <c r="B1655" t="s">
        <v>560</v>
      </c>
      <c r="C1655" t="s">
        <v>17</v>
      </c>
      <c r="D1655" s="1">
        <v>42369</v>
      </c>
      <c r="E1655" s="2">
        <v>5536000000</v>
      </c>
      <c r="F1655" s="2">
        <v>2700000000</v>
      </c>
      <c r="G1655" s="2">
        <f>SUM(E1655-F1655)</f>
        <v>2836000000</v>
      </c>
      <c r="H1655" s="23">
        <f>1-(F1655/E1655)</f>
        <v>0.51228323699421963</v>
      </c>
      <c r="I1655" s="2">
        <v>1574000000</v>
      </c>
      <c r="J1655" t="s">
        <v>12</v>
      </c>
      <c r="K1655" s="2">
        <v>234000000</v>
      </c>
      <c r="L1655" s="2">
        <f>SUM(I1655:K1655)</f>
        <v>1808000000</v>
      </c>
      <c r="M1655" s="2">
        <f>G1655-L1655</f>
        <v>1028000000</v>
      </c>
      <c r="N1655" s="22">
        <f>M1655/E1655</f>
        <v>0.18569364161849711</v>
      </c>
      <c r="O1655" t="s">
        <v>19</v>
      </c>
      <c r="P1655" t="s">
        <v>133</v>
      </c>
    </row>
    <row r="1656" spans="1:16" x14ac:dyDescent="0.2">
      <c r="A1656">
        <v>1725</v>
      </c>
      <c r="B1656" t="s">
        <v>561</v>
      </c>
      <c r="C1656" t="s">
        <v>11</v>
      </c>
      <c r="D1656" s="1">
        <v>41274</v>
      </c>
      <c r="E1656" s="2">
        <v>5154284000</v>
      </c>
      <c r="F1656" s="2">
        <v>3251575000</v>
      </c>
      <c r="G1656" s="2">
        <f>SUM(E1656-F1656)</f>
        <v>1902709000</v>
      </c>
      <c r="H1656" s="23">
        <f>1-(F1656/E1656)</f>
        <v>0.36915098197926233</v>
      </c>
      <c r="I1656" s="2">
        <v>481677000</v>
      </c>
      <c r="J1656" t="s">
        <v>12</v>
      </c>
      <c r="K1656" s="2">
        <v>373199000</v>
      </c>
      <c r="L1656" s="2">
        <f>SUM(I1656:K1656)</f>
        <v>854876000</v>
      </c>
      <c r="M1656" s="2">
        <f>G1656-L1656</f>
        <v>1047833000</v>
      </c>
      <c r="N1656" s="22">
        <f>M1656/E1656</f>
        <v>0.20329360974288571</v>
      </c>
      <c r="O1656" t="s">
        <v>19</v>
      </c>
      <c r="P1656" t="s">
        <v>562</v>
      </c>
    </row>
    <row r="1657" spans="1:16" x14ac:dyDescent="0.2">
      <c r="A1657">
        <v>1726</v>
      </c>
      <c r="B1657" t="s">
        <v>561</v>
      </c>
      <c r="C1657" t="s">
        <v>15</v>
      </c>
      <c r="D1657" s="1">
        <v>41639</v>
      </c>
      <c r="E1657" s="2">
        <v>5620936000</v>
      </c>
      <c r="F1657" s="2">
        <v>3478822000</v>
      </c>
      <c r="G1657" s="2">
        <f>SUM(E1657-F1657)</f>
        <v>2142114000</v>
      </c>
      <c r="H1657" s="23">
        <f>1-(F1657/E1657)</f>
        <v>0.38109560400616549</v>
      </c>
      <c r="I1657" s="2">
        <v>465926000</v>
      </c>
      <c r="J1657" t="s">
        <v>12</v>
      </c>
      <c r="K1657" s="2">
        <v>371051000</v>
      </c>
      <c r="L1657" s="2">
        <f>SUM(I1657:K1657)</f>
        <v>836977000</v>
      </c>
      <c r="M1657" s="2">
        <f>G1657-L1657</f>
        <v>1305137000</v>
      </c>
      <c r="N1657" s="22">
        <f>M1657/E1657</f>
        <v>0.23219211177640164</v>
      </c>
      <c r="O1657" t="s">
        <v>19</v>
      </c>
      <c r="P1657" t="s">
        <v>562</v>
      </c>
    </row>
    <row r="1658" spans="1:16" x14ac:dyDescent="0.2">
      <c r="A1658">
        <v>1727</v>
      </c>
      <c r="B1658" t="s">
        <v>561</v>
      </c>
      <c r="C1658" t="s">
        <v>16</v>
      </c>
      <c r="D1658" s="1">
        <v>42004</v>
      </c>
      <c r="E1658" s="2">
        <v>5433661000</v>
      </c>
      <c r="F1658" s="2">
        <v>3316311000</v>
      </c>
      <c r="G1658" s="2">
        <f>SUM(E1658-F1658)</f>
        <v>2117350000</v>
      </c>
      <c r="H1658" s="23">
        <f>1-(F1658/E1658)</f>
        <v>0.38967281911771823</v>
      </c>
      <c r="I1658" s="2">
        <v>502901000</v>
      </c>
      <c r="J1658" t="s">
        <v>12</v>
      </c>
      <c r="K1658" s="2">
        <v>314119000</v>
      </c>
      <c r="L1658" s="2">
        <f>SUM(I1658:K1658)</f>
        <v>817020000</v>
      </c>
      <c r="M1658" s="2">
        <f>G1658-L1658</f>
        <v>1300330000</v>
      </c>
      <c r="N1658" s="22">
        <f>M1658/E1658</f>
        <v>0.23931010786282031</v>
      </c>
      <c r="O1658" t="s">
        <v>19</v>
      </c>
      <c r="P1658" t="s">
        <v>562</v>
      </c>
    </row>
    <row r="1659" spans="1:16" x14ac:dyDescent="0.2">
      <c r="A1659">
        <v>1728</v>
      </c>
      <c r="B1659" t="s">
        <v>561</v>
      </c>
      <c r="C1659" t="s">
        <v>17</v>
      </c>
      <c r="D1659" s="1">
        <v>42369</v>
      </c>
      <c r="E1659" s="2">
        <v>4075883000</v>
      </c>
      <c r="F1659" s="2">
        <v>2530374000</v>
      </c>
      <c r="G1659" s="2">
        <f>SUM(E1659-F1659)</f>
        <v>1545509000</v>
      </c>
      <c r="H1659" s="23">
        <f>1-(F1659/E1659)</f>
        <v>0.37918384801526439</v>
      </c>
      <c r="I1659" s="2">
        <v>475328000</v>
      </c>
      <c r="J1659" t="s">
        <v>12</v>
      </c>
      <c r="K1659" s="2">
        <v>322629000</v>
      </c>
      <c r="L1659" s="2">
        <f>SUM(I1659:K1659)</f>
        <v>797957000</v>
      </c>
      <c r="M1659" s="2">
        <f>G1659-L1659</f>
        <v>747552000</v>
      </c>
      <c r="N1659" s="22">
        <f>M1659/E1659</f>
        <v>0.18340860127731831</v>
      </c>
      <c r="O1659" t="s">
        <v>19</v>
      </c>
      <c r="P1659" t="s">
        <v>562</v>
      </c>
    </row>
    <row r="1660" spans="1:16" x14ac:dyDescent="0.2">
      <c r="A1660">
        <v>1729</v>
      </c>
      <c r="B1660" t="s">
        <v>563</v>
      </c>
      <c r="C1660" t="s">
        <v>11</v>
      </c>
      <c r="D1660" s="1">
        <v>41274</v>
      </c>
      <c r="E1660" s="2">
        <v>1623938000</v>
      </c>
      <c r="F1660" s="2">
        <v>337903000</v>
      </c>
      <c r="G1660" s="2">
        <f>SUM(E1660-F1660)</f>
        <v>1286035000</v>
      </c>
      <c r="H1660" s="23">
        <f>1-(F1660/E1660)</f>
        <v>0.79192370644692101</v>
      </c>
      <c r="I1660" s="2">
        <v>188302000</v>
      </c>
      <c r="J1660" t="s">
        <v>12</v>
      </c>
      <c r="K1660" s="2">
        <v>513916000</v>
      </c>
      <c r="L1660" s="2">
        <f>SUM(I1660:K1660)</f>
        <v>702218000</v>
      </c>
      <c r="M1660" s="2">
        <f>G1660-L1660</f>
        <v>583817000</v>
      </c>
      <c r="N1660" s="22">
        <f>M1660/E1660</f>
        <v>0.35950695162007418</v>
      </c>
      <c r="O1660" t="s">
        <v>83</v>
      </c>
      <c r="P1660" t="s">
        <v>84</v>
      </c>
    </row>
    <row r="1661" spans="1:16" x14ac:dyDescent="0.2">
      <c r="A1661">
        <v>1730</v>
      </c>
      <c r="B1661" t="s">
        <v>563</v>
      </c>
      <c r="C1661" t="s">
        <v>15</v>
      </c>
      <c r="D1661" s="1">
        <v>41639</v>
      </c>
      <c r="E1661" s="2">
        <v>1998051000</v>
      </c>
      <c r="F1661" s="2">
        <v>406198000</v>
      </c>
      <c r="G1661" s="2">
        <f>SUM(E1661-F1661)</f>
        <v>1591853000</v>
      </c>
      <c r="H1661" s="23">
        <f>1-(F1661/E1661)</f>
        <v>0.79670288696334579</v>
      </c>
      <c r="I1661" s="2">
        <v>72143000</v>
      </c>
      <c r="J1661" t="s">
        <v>12</v>
      </c>
      <c r="K1661" s="2">
        <v>615874000</v>
      </c>
      <c r="L1661" s="2">
        <f>SUM(I1661:K1661)</f>
        <v>688017000</v>
      </c>
      <c r="M1661" s="2">
        <f>G1661-L1661</f>
        <v>903836000</v>
      </c>
      <c r="N1661" s="22">
        <f>M1661/E1661</f>
        <v>0.45235882367366997</v>
      </c>
      <c r="O1661" t="s">
        <v>83</v>
      </c>
      <c r="P1661" t="s">
        <v>84</v>
      </c>
    </row>
    <row r="1662" spans="1:16" x14ac:dyDescent="0.2">
      <c r="A1662">
        <v>1731</v>
      </c>
      <c r="B1662" t="s">
        <v>563</v>
      </c>
      <c r="C1662" t="s">
        <v>16</v>
      </c>
      <c r="D1662" s="1">
        <v>42004</v>
      </c>
      <c r="E1662" s="2">
        <v>2424176000</v>
      </c>
      <c r="F1662" s="2">
        <v>572831000</v>
      </c>
      <c r="G1662" s="2">
        <f>SUM(E1662-F1662)</f>
        <v>1851345000</v>
      </c>
      <c r="H1662" s="23">
        <f>1-(F1662/E1662)</f>
        <v>0.76370073790021853</v>
      </c>
      <c r="I1662" s="2">
        <v>225070000</v>
      </c>
      <c r="J1662" t="s">
        <v>12</v>
      </c>
      <c r="K1662" s="2">
        <v>806021000</v>
      </c>
      <c r="L1662" s="2">
        <f>SUM(I1662:K1662)</f>
        <v>1031091000</v>
      </c>
      <c r="M1662" s="2">
        <f>G1662-L1662</f>
        <v>820254000</v>
      </c>
      <c r="N1662" s="22">
        <f>M1662/E1662</f>
        <v>0.33836404617486521</v>
      </c>
      <c r="O1662" t="s">
        <v>83</v>
      </c>
      <c r="P1662" t="s">
        <v>84</v>
      </c>
    </row>
    <row r="1663" spans="1:16" x14ac:dyDescent="0.2">
      <c r="A1663">
        <v>1732</v>
      </c>
      <c r="B1663" t="s">
        <v>563</v>
      </c>
      <c r="C1663" t="s">
        <v>17</v>
      </c>
      <c r="D1663" s="1">
        <v>42369</v>
      </c>
      <c r="E1663" s="2">
        <v>1452619000</v>
      </c>
      <c r="F1663" s="2">
        <v>519874000</v>
      </c>
      <c r="G1663" s="2">
        <f>SUM(E1663-F1663)</f>
        <v>932745000</v>
      </c>
      <c r="H1663" s="23">
        <f>1-(F1663/E1663)</f>
        <v>0.6421126255404892</v>
      </c>
      <c r="I1663" s="2">
        <v>179867000</v>
      </c>
      <c r="J1663" t="s">
        <v>12</v>
      </c>
      <c r="K1663" s="2">
        <v>778923000</v>
      </c>
      <c r="L1663" s="2">
        <f>SUM(I1663:K1663)</f>
        <v>958790000</v>
      </c>
      <c r="M1663" s="2">
        <f>G1663-L1663</f>
        <v>-26045000</v>
      </c>
      <c r="N1663" s="22">
        <f>M1663/E1663</f>
        <v>-1.7929684246178797E-2</v>
      </c>
      <c r="O1663" t="s">
        <v>83</v>
      </c>
      <c r="P1663" t="s">
        <v>84</v>
      </c>
    </row>
    <row r="1664" spans="1:16" x14ac:dyDescent="0.2">
      <c r="A1664">
        <v>1733</v>
      </c>
      <c r="B1664" t="s">
        <v>564</v>
      </c>
      <c r="C1664" t="s">
        <v>11</v>
      </c>
      <c r="D1664" s="1">
        <v>41274</v>
      </c>
      <c r="E1664" s="2">
        <v>10128223000</v>
      </c>
      <c r="F1664" s="2">
        <v>6710036000</v>
      </c>
      <c r="G1664" s="2">
        <f>SUM(E1664-F1664)</f>
        <v>3418187000</v>
      </c>
      <c r="H1664" s="23">
        <f>1-(F1664/E1664)</f>
        <v>0.3374912854900608</v>
      </c>
      <c r="I1664" s="2">
        <v>669451000</v>
      </c>
      <c r="J1664" t="s">
        <v>12</v>
      </c>
      <c r="K1664" s="2">
        <v>926053000</v>
      </c>
      <c r="L1664" s="2">
        <f>SUM(I1664:K1664)</f>
        <v>1595504000</v>
      </c>
      <c r="M1664" s="2">
        <f>G1664-L1664</f>
        <v>1822683000</v>
      </c>
      <c r="N1664" s="22">
        <f>M1664/E1664</f>
        <v>0.17996078877805119</v>
      </c>
      <c r="O1664" t="s">
        <v>42</v>
      </c>
      <c r="P1664" t="s">
        <v>43</v>
      </c>
    </row>
    <row r="1665" spans="1:16" x14ac:dyDescent="0.2">
      <c r="A1665">
        <v>1734</v>
      </c>
      <c r="B1665" t="s">
        <v>564</v>
      </c>
      <c r="C1665" t="s">
        <v>15</v>
      </c>
      <c r="D1665" s="1">
        <v>41639</v>
      </c>
      <c r="E1665" s="2">
        <v>10914922000</v>
      </c>
      <c r="F1665" s="2">
        <v>7408278000</v>
      </c>
      <c r="G1665" s="2">
        <f>SUM(E1665-F1665)</f>
        <v>3506644000</v>
      </c>
      <c r="H1665" s="23">
        <f>1-(F1665/E1665)</f>
        <v>0.32127064215392465</v>
      </c>
      <c r="I1665" s="2">
        <v>681226000</v>
      </c>
      <c r="J1665" t="s">
        <v>12</v>
      </c>
      <c r="K1665" s="2">
        <v>977863000</v>
      </c>
      <c r="L1665" s="2">
        <f>SUM(I1665:K1665)</f>
        <v>1659089000</v>
      </c>
      <c r="M1665" s="2">
        <f>G1665-L1665</f>
        <v>1847555000</v>
      </c>
      <c r="N1665" s="22">
        <f>M1665/E1665</f>
        <v>0.16926873137526774</v>
      </c>
      <c r="O1665" t="s">
        <v>42</v>
      </c>
      <c r="P1665" t="s">
        <v>43</v>
      </c>
    </row>
    <row r="1666" spans="1:16" x14ac:dyDescent="0.2">
      <c r="A1666">
        <v>1735</v>
      </c>
      <c r="B1666" t="s">
        <v>564</v>
      </c>
      <c r="C1666" t="s">
        <v>16</v>
      </c>
      <c r="D1666" s="1">
        <v>42004</v>
      </c>
      <c r="E1666" s="2">
        <v>11686135000</v>
      </c>
      <c r="F1666" s="2">
        <v>7951352000</v>
      </c>
      <c r="G1666" s="2">
        <f>SUM(E1666-F1666)</f>
        <v>3734783000</v>
      </c>
      <c r="H1666" s="23">
        <f>1-(F1666/E1666)</f>
        <v>0.31959095115707636</v>
      </c>
      <c r="I1666" s="2">
        <v>767608000</v>
      </c>
      <c r="J1666" t="s">
        <v>12</v>
      </c>
      <c r="K1666" s="2">
        <v>1019045000</v>
      </c>
      <c r="L1666" s="2">
        <f>SUM(I1666:K1666)</f>
        <v>1786653000</v>
      </c>
      <c r="M1666" s="2">
        <f>G1666-L1666</f>
        <v>1948130000</v>
      </c>
      <c r="N1666" s="22">
        <f>M1666/E1666</f>
        <v>0.16670438943243424</v>
      </c>
      <c r="O1666" t="s">
        <v>42</v>
      </c>
      <c r="P1666" t="s">
        <v>43</v>
      </c>
    </row>
    <row r="1667" spans="1:16" x14ac:dyDescent="0.2">
      <c r="A1667">
        <v>1736</v>
      </c>
      <c r="B1667" t="s">
        <v>564</v>
      </c>
      <c r="C1667" t="s">
        <v>17</v>
      </c>
      <c r="D1667" s="1">
        <v>42369</v>
      </c>
      <c r="E1667" s="2">
        <v>11024486000</v>
      </c>
      <c r="F1667" s="2">
        <v>7033633000</v>
      </c>
      <c r="G1667" s="2">
        <f>SUM(E1667-F1667)</f>
        <v>3990853000</v>
      </c>
      <c r="H1667" s="23">
        <f>1-(F1667/E1667)</f>
        <v>0.36199900838914389</v>
      </c>
      <c r="I1667" s="2">
        <v>865817000</v>
      </c>
      <c r="J1667" t="s">
        <v>12</v>
      </c>
      <c r="K1667" s="2">
        <v>1124524000</v>
      </c>
      <c r="L1667" s="2">
        <f>SUM(I1667:K1667)</f>
        <v>1990341000</v>
      </c>
      <c r="M1667" s="2">
        <f>G1667-L1667</f>
        <v>2000512000</v>
      </c>
      <c r="N1667" s="22">
        <f>M1667/E1667</f>
        <v>0.1814607955418511</v>
      </c>
      <c r="O1667" t="s">
        <v>42</v>
      </c>
      <c r="P1667" t="s">
        <v>43</v>
      </c>
    </row>
    <row r="1668" spans="1:16" x14ac:dyDescent="0.2">
      <c r="A1668">
        <v>1737</v>
      </c>
      <c r="B1668" t="s">
        <v>565</v>
      </c>
      <c r="C1668" t="s">
        <v>11</v>
      </c>
      <c r="D1668" s="1">
        <v>41274</v>
      </c>
      <c r="E1668" s="2">
        <v>7232397000</v>
      </c>
      <c r="F1668" s="2">
        <v>5165169000</v>
      </c>
      <c r="G1668" s="2">
        <f>SUM(E1668-F1668)</f>
        <v>2067228000</v>
      </c>
      <c r="H1668" s="23">
        <f>1-(F1668/E1668)</f>
        <v>0.28582888909444548</v>
      </c>
      <c r="I1668" t="s">
        <v>12</v>
      </c>
      <c r="J1668" t="s">
        <v>12</v>
      </c>
      <c r="K1668" s="2">
        <v>1173955000</v>
      </c>
      <c r="L1668" s="2">
        <f>SUM(I1668:K1668)</f>
        <v>1173955000</v>
      </c>
      <c r="M1668" s="2">
        <f>G1668-L1668</f>
        <v>893273000</v>
      </c>
      <c r="N1668" s="22">
        <f>M1668/E1668</f>
        <v>0.12350995112685324</v>
      </c>
      <c r="O1668" t="s">
        <v>47</v>
      </c>
      <c r="P1668" t="s">
        <v>50</v>
      </c>
    </row>
    <row r="1669" spans="1:16" x14ac:dyDescent="0.2">
      <c r="A1669">
        <v>1738</v>
      </c>
      <c r="B1669" t="s">
        <v>565</v>
      </c>
      <c r="C1669" t="s">
        <v>15</v>
      </c>
      <c r="D1669" s="1">
        <v>41639</v>
      </c>
      <c r="E1669" s="2">
        <v>7541234000</v>
      </c>
      <c r="F1669" s="2">
        <v>5106489000</v>
      </c>
      <c r="G1669" s="2">
        <f>SUM(E1669-F1669)</f>
        <v>2434745000</v>
      </c>
      <c r="H1669" s="23">
        <f>1-(F1669/E1669)</f>
        <v>0.32285763841832782</v>
      </c>
      <c r="I1669" t="s">
        <v>12</v>
      </c>
      <c r="J1669" t="s">
        <v>12</v>
      </c>
      <c r="K1669" s="2">
        <v>1213178000</v>
      </c>
      <c r="L1669" s="2">
        <f>SUM(I1669:K1669)</f>
        <v>1213178000</v>
      </c>
      <c r="M1669" s="2">
        <f>G1669-L1669</f>
        <v>1221567000</v>
      </c>
      <c r="N1669" s="22">
        <f>M1669/E1669</f>
        <v>0.16198502791452965</v>
      </c>
      <c r="O1669" t="s">
        <v>47</v>
      </c>
      <c r="P1669" t="s">
        <v>50</v>
      </c>
    </row>
    <row r="1670" spans="1:16" x14ac:dyDescent="0.2">
      <c r="A1670">
        <v>1739</v>
      </c>
      <c r="B1670" t="s">
        <v>565</v>
      </c>
      <c r="C1670" t="s">
        <v>16</v>
      </c>
      <c r="D1670" s="1">
        <v>42004</v>
      </c>
      <c r="E1670" s="2">
        <v>6602267000</v>
      </c>
      <c r="F1670" s="2">
        <v>4239474000</v>
      </c>
      <c r="G1670" s="2">
        <f>SUM(E1670-F1670)</f>
        <v>2362793000</v>
      </c>
      <c r="H1670" s="23">
        <f>1-(F1670/E1670)</f>
        <v>0.35787601440535499</v>
      </c>
      <c r="I1670" t="s">
        <v>12</v>
      </c>
      <c r="J1670" t="s">
        <v>12</v>
      </c>
      <c r="K1670" s="2">
        <v>1341315000</v>
      </c>
      <c r="L1670" s="2">
        <f>SUM(I1670:K1670)</f>
        <v>1341315000</v>
      </c>
      <c r="M1670" s="2">
        <f>G1670-L1670</f>
        <v>1021478000</v>
      </c>
      <c r="N1670" s="22">
        <f>M1670/E1670</f>
        <v>0.15471625125127475</v>
      </c>
      <c r="O1670" t="s">
        <v>47</v>
      </c>
      <c r="P1670" t="s">
        <v>50</v>
      </c>
    </row>
    <row r="1671" spans="1:16" x14ac:dyDescent="0.2">
      <c r="A1671">
        <v>1740</v>
      </c>
      <c r="B1671" t="s">
        <v>565</v>
      </c>
      <c r="C1671" t="s">
        <v>17</v>
      </c>
      <c r="D1671" s="1">
        <v>42369</v>
      </c>
      <c r="E1671" s="2">
        <v>9308926000</v>
      </c>
      <c r="F1671" s="2">
        <v>6199645000</v>
      </c>
      <c r="G1671" s="2">
        <f>SUM(E1671-F1671)</f>
        <v>3109281000</v>
      </c>
      <c r="H1671" s="23">
        <f>1-(F1671/E1671)</f>
        <v>0.33401071186944664</v>
      </c>
      <c r="I1671" t="s">
        <v>12</v>
      </c>
      <c r="J1671" t="s">
        <v>12</v>
      </c>
      <c r="K1671" s="2">
        <v>1966939000</v>
      </c>
      <c r="L1671" s="2">
        <f>SUM(I1671:K1671)</f>
        <v>1966939000</v>
      </c>
      <c r="M1671" s="2">
        <f>G1671-L1671</f>
        <v>1142342000</v>
      </c>
      <c r="N1671" s="22">
        <f>M1671/E1671</f>
        <v>0.12271469340286946</v>
      </c>
      <c r="O1671" t="s">
        <v>47</v>
      </c>
      <c r="P1671" t="s">
        <v>50</v>
      </c>
    </row>
    <row r="1672" spans="1:16" x14ac:dyDescent="0.2">
      <c r="A1672">
        <v>1741</v>
      </c>
      <c r="B1672" t="s">
        <v>566</v>
      </c>
      <c r="C1672" t="s">
        <v>11</v>
      </c>
      <c r="D1672" s="1">
        <v>41363</v>
      </c>
      <c r="E1672" s="2">
        <v>2168652000</v>
      </c>
      <c r="F1672" s="2">
        <v>737206000</v>
      </c>
      <c r="G1672" s="2">
        <f>SUM(E1672-F1672)</f>
        <v>1431446000</v>
      </c>
      <c r="H1672" s="23">
        <f>1-(F1672/E1672)</f>
        <v>0.66006256421039433</v>
      </c>
      <c r="I1672" s="2">
        <v>365684000</v>
      </c>
      <c r="J1672" s="2">
        <v>475522000</v>
      </c>
      <c r="K1672" s="2">
        <v>9508000</v>
      </c>
      <c r="L1672" s="2">
        <f>SUM(I1672:K1672)</f>
        <v>850714000</v>
      </c>
      <c r="M1672" s="2">
        <f>G1672-L1672</f>
        <v>580732000</v>
      </c>
      <c r="N1672" s="22">
        <f>M1672/E1672</f>
        <v>0.26778478059181465</v>
      </c>
      <c r="O1672" t="s">
        <v>22</v>
      </c>
      <c r="P1672" t="s">
        <v>34</v>
      </c>
    </row>
    <row r="1673" spans="1:16" x14ac:dyDescent="0.2">
      <c r="A1673">
        <v>1742</v>
      </c>
      <c r="B1673" t="s">
        <v>566</v>
      </c>
      <c r="C1673" t="s">
        <v>15</v>
      </c>
      <c r="D1673" s="1">
        <v>41727</v>
      </c>
      <c r="E1673" s="2">
        <v>2382531000</v>
      </c>
      <c r="F1673" s="2">
        <v>743253000</v>
      </c>
      <c r="G1673" s="2">
        <f>SUM(E1673-F1673)</f>
        <v>1639278000</v>
      </c>
      <c r="H1673" s="23">
        <f>1-(F1673/E1673)</f>
        <v>0.68804057533773955</v>
      </c>
      <c r="I1673" s="2">
        <v>378607000</v>
      </c>
      <c r="J1673" s="2">
        <v>492447000</v>
      </c>
      <c r="K1673" s="2">
        <v>9887000</v>
      </c>
      <c r="L1673" s="2">
        <f>SUM(I1673:K1673)</f>
        <v>880941000</v>
      </c>
      <c r="M1673" s="2">
        <f>G1673-L1673</f>
        <v>758337000</v>
      </c>
      <c r="N1673" s="22">
        <f>M1673/E1673</f>
        <v>0.3182905070280303</v>
      </c>
      <c r="O1673" t="s">
        <v>22</v>
      </c>
      <c r="P1673" t="s">
        <v>34</v>
      </c>
    </row>
    <row r="1674" spans="1:16" x14ac:dyDescent="0.2">
      <c r="A1674">
        <v>1743</v>
      </c>
      <c r="B1674" t="s">
        <v>566</v>
      </c>
      <c r="C1674" t="s">
        <v>16</v>
      </c>
      <c r="D1674" s="1">
        <v>42091</v>
      </c>
      <c r="E1674" s="2">
        <v>2377344000</v>
      </c>
      <c r="F1674" s="2">
        <v>708823000</v>
      </c>
      <c r="G1674" s="2">
        <f>SUM(E1674-F1674)</f>
        <v>1668521000</v>
      </c>
      <c r="H1674" s="23">
        <f>1-(F1674/E1674)</f>
        <v>0.70184247630969687</v>
      </c>
      <c r="I1674" s="2">
        <v>353670000</v>
      </c>
      <c r="J1674" s="2">
        <v>525745000</v>
      </c>
      <c r="K1674" s="2">
        <v>9537000</v>
      </c>
      <c r="L1674" s="2">
        <f>SUM(I1674:K1674)</f>
        <v>888952000</v>
      </c>
      <c r="M1674" s="2">
        <f>G1674-L1674</f>
        <v>779569000</v>
      </c>
      <c r="N1674" s="22">
        <f>M1674/E1674</f>
        <v>0.32791594317019329</v>
      </c>
      <c r="O1674" t="s">
        <v>22</v>
      </c>
      <c r="P1674" t="s">
        <v>34</v>
      </c>
    </row>
    <row r="1675" spans="1:16" x14ac:dyDescent="0.2">
      <c r="A1675">
        <v>1744</v>
      </c>
      <c r="B1675" t="s">
        <v>566</v>
      </c>
      <c r="C1675" t="s">
        <v>17</v>
      </c>
      <c r="D1675" s="1">
        <v>42462</v>
      </c>
      <c r="E1675" s="2">
        <v>2213881000</v>
      </c>
      <c r="F1675" s="2">
        <v>671907000</v>
      </c>
      <c r="G1675" s="2">
        <f>SUM(E1675-F1675)</f>
        <v>1541974000</v>
      </c>
      <c r="H1675" s="23">
        <f>1-(F1675/E1675)</f>
        <v>0.69650265755024776</v>
      </c>
      <c r="I1675" s="2">
        <v>331652000</v>
      </c>
      <c r="J1675" s="2">
        <v>533891000</v>
      </c>
      <c r="K1675" s="2">
        <v>6550000</v>
      </c>
      <c r="L1675" s="2">
        <f>SUM(I1675:K1675)</f>
        <v>872093000</v>
      </c>
      <c r="M1675" s="2">
        <f>G1675-L1675</f>
        <v>669881000</v>
      </c>
      <c r="N1675" s="22">
        <f>M1675/E1675</f>
        <v>0.30258220744475428</v>
      </c>
      <c r="O1675" t="s">
        <v>22</v>
      </c>
      <c r="P1675" t="s">
        <v>34</v>
      </c>
    </row>
    <row r="1676" spans="1:16" x14ac:dyDescent="0.2">
      <c r="A1676">
        <v>1745</v>
      </c>
      <c r="B1676" t="s">
        <v>567</v>
      </c>
      <c r="C1676" t="s">
        <v>11</v>
      </c>
      <c r="D1676" s="1">
        <v>41274</v>
      </c>
      <c r="E1676" s="2">
        <v>451509000000</v>
      </c>
      <c r="F1676" s="2">
        <v>302056000000</v>
      </c>
      <c r="G1676" s="2">
        <f>SUM(E1676-F1676)</f>
        <v>149453000000</v>
      </c>
      <c r="H1676" s="23">
        <f>1-(F1676/E1676)</f>
        <v>0.33100779829416471</v>
      </c>
      <c r="I1676" s="2">
        <v>81844000000</v>
      </c>
      <c r="J1676" t="s">
        <v>12</v>
      </c>
      <c r="K1676" s="2">
        <v>15888000000</v>
      </c>
      <c r="L1676" s="2">
        <f>SUM(I1676:K1676)</f>
        <v>97732000000</v>
      </c>
      <c r="M1676" s="2">
        <f>G1676-L1676</f>
        <v>51721000000</v>
      </c>
      <c r="N1676" s="22">
        <f>M1676/E1676</f>
        <v>0.11455142643889712</v>
      </c>
      <c r="O1676" t="s">
        <v>83</v>
      </c>
      <c r="P1676" t="s">
        <v>144</v>
      </c>
    </row>
    <row r="1677" spans="1:16" x14ac:dyDescent="0.2">
      <c r="A1677">
        <v>1746</v>
      </c>
      <c r="B1677" t="s">
        <v>567</v>
      </c>
      <c r="C1677" t="s">
        <v>15</v>
      </c>
      <c r="D1677" s="1">
        <v>41639</v>
      </c>
      <c r="E1677" s="2">
        <v>420836000000</v>
      </c>
      <c r="F1677" s="2">
        <v>284681000000</v>
      </c>
      <c r="G1677" s="2">
        <f>SUM(E1677-F1677)</f>
        <v>136155000000</v>
      </c>
      <c r="H1677" s="23">
        <f>1-(F1677/E1677)</f>
        <v>0.32353458354323295</v>
      </c>
      <c r="I1677" s="2">
        <v>76696000000</v>
      </c>
      <c r="J1677" t="s">
        <v>12</v>
      </c>
      <c r="K1677" s="2">
        <v>17182000000</v>
      </c>
      <c r="L1677" s="2">
        <f>SUM(I1677:K1677)</f>
        <v>93878000000</v>
      </c>
      <c r="M1677" s="2">
        <f>G1677-L1677</f>
        <v>42277000000</v>
      </c>
      <c r="N1677" s="22">
        <f>M1677/E1677</f>
        <v>0.10045956144436312</v>
      </c>
      <c r="O1677" t="s">
        <v>83</v>
      </c>
      <c r="P1677" t="s">
        <v>144</v>
      </c>
    </row>
    <row r="1678" spans="1:16" x14ac:dyDescent="0.2">
      <c r="A1678">
        <v>1747</v>
      </c>
      <c r="B1678" t="s">
        <v>567</v>
      </c>
      <c r="C1678" t="s">
        <v>16</v>
      </c>
      <c r="D1678" s="1">
        <v>42004</v>
      </c>
      <c r="E1678" s="2">
        <v>394105000000</v>
      </c>
      <c r="F1678" s="2">
        <v>266831000000</v>
      </c>
      <c r="G1678" s="2">
        <f>SUM(E1678-F1678)</f>
        <v>127274000000</v>
      </c>
      <c r="H1678" s="23">
        <f>1-(F1678/E1678)</f>
        <v>0.3229443929917154</v>
      </c>
      <c r="I1678" s="2">
        <v>74226000000</v>
      </c>
      <c r="J1678" t="s">
        <v>12</v>
      </c>
      <c r="K1678" s="2">
        <v>17297000000</v>
      </c>
      <c r="L1678" s="2">
        <f>SUM(I1678:K1678)</f>
        <v>91523000000</v>
      </c>
      <c r="M1678" s="2">
        <f>G1678-L1678</f>
        <v>35751000000</v>
      </c>
      <c r="N1678" s="22">
        <f>M1678/E1678</f>
        <v>9.0714403521904061E-2</v>
      </c>
      <c r="O1678" t="s">
        <v>83</v>
      </c>
      <c r="P1678" t="s">
        <v>144</v>
      </c>
    </row>
    <row r="1679" spans="1:16" x14ac:dyDescent="0.2">
      <c r="A1679">
        <v>1748</v>
      </c>
      <c r="B1679" t="s">
        <v>567</v>
      </c>
      <c r="C1679" t="s">
        <v>17</v>
      </c>
      <c r="D1679" s="1">
        <v>42369</v>
      </c>
      <c r="E1679" s="2">
        <v>259488000000</v>
      </c>
      <c r="F1679" s="2">
        <v>165590000000</v>
      </c>
      <c r="G1679" s="2">
        <f>SUM(E1679-F1679)</f>
        <v>93898000000</v>
      </c>
      <c r="H1679" s="23">
        <f>1-(F1679/E1679)</f>
        <v>0.36185873720557404</v>
      </c>
      <c r="I1679" s="2">
        <v>61444000000</v>
      </c>
      <c r="J1679" t="s">
        <v>12</v>
      </c>
      <c r="K1679" s="2">
        <v>18048000000</v>
      </c>
      <c r="L1679" s="2">
        <f>SUM(I1679:K1679)</f>
        <v>79492000000</v>
      </c>
      <c r="M1679" s="2">
        <f>G1679-L1679</f>
        <v>14406000000</v>
      </c>
      <c r="N1679" s="22">
        <f>M1679/E1679</f>
        <v>5.551701812800592E-2</v>
      </c>
      <c r="O1679" t="s">
        <v>83</v>
      </c>
      <c r="P1679" t="s">
        <v>144</v>
      </c>
    </row>
    <row r="1680" spans="1:16" x14ac:dyDescent="0.2">
      <c r="A1680">
        <v>1749</v>
      </c>
      <c r="B1680" t="s">
        <v>568</v>
      </c>
      <c r="C1680" t="s">
        <v>11</v>
      </c>
      <c r="D1680" s="1">
        <v>41274</v>
      </c>
      <c r="E1680" s="2">
        <v>2928429000</v>
      </c>
      <c r="F1680" s="2">
        <v>1372042000</v>
      </c>
      <c r="G1680" s="2">
        <f>SUM(E1680-F1680)</f>
        <v>1556387000</v>
      </c>
      <c r="H1680" s="23">
        <f>1-(F1680/E1680)</f>
        <v>0.53147506734839745</v>
      </c>
      <c r="I1680" s="2">
        <v>1148731000</v>
      </c>
      <c r="J1680" t="s">
        <v>12</v>
      </c>
      <c r="K1680" t="s">
        <v>12</v>
      </c>
      <c r="L1680" s="2">
        <f>SUM(I1680:K1680)</f>
        <v>1148731000</v>
      </c>
      <c r="M1680" s="2">
        <f>G1680-L1680</f>
        <v>407656000</v>
      </c>
      <c r="N1680" s="22">
        <f>M1680/E1680</f>
        <v>0.13920637993955121</v>
      </c>
      <c r="O1680" t="s">
        <v>25</v>
      </c>
      <c r="P1680" t="s">
        <v>166</v>
      </c>
    </row>
    <row r="1681" spans="1:16" x14ac:dyDescent="0.2">
      <c r="A1681">
        <v>1750</v>
      </c>
      <c r="B1681" t="s">
        <v>568</v>
      </c>
      <c r="C1681" t="s">
        <v>15</v>
      </c>
      <c r="D1681" s="1">
        <v>41639</v>
      </c>
      <c r="E1681" s="2">
        <v>2950800000</v>
      </c>
      <c r="F1681" s="2">
        <v>1373400000</v>
      </c>
      <c r="G1681" s="2">
        <f>SUM(E1681-F1681)</f>
        <v>1577400000</v>
      </c>
      <c r="H1681" s="23">
        <f>1-(F1681/E1681)</f>
        <v>0.53456689711264738</v>
      </c>
      <c r="I1681" s="2">
        <v>1144800000</v>
      </c>
      <c r="J1681" t="s">
        <v>12</v>
      </c>
      <c r="K1681" t="s">
        <v>12</v>
      </c>
      <c r="L1681" s="2">
        <f>SUM(I1681:K1681)</f>
        <v>1144800000</v>
      </c>
      <c r="M1681" s="2">
        <f>G1681-L1681</f>
        <v>432600000</v>
      </c>
      <c r="N1681" s="22">
        <f>M1681/E1681</f>
        <v>0.14660431069540464</v>
      </c>
      <c r="O1681" t="s">
        <v>25</v>
      </c>
      <c r="P1681" t="s">
        <v>166</v>
      </c>
    </row>
    <row r="1682" spans="1:16" x14ac:dyDescent="0.2">
      <c r="A1682">
        <v>1751</v>
      </c>
      <c r="B1682" t="s">
        <v>568</v>
      </c>
      <c r="C1682" t="s">
        <v>16</v>
      </c>
      <c r="D1682" s="1">
        <v>42004</v>
      </c>
      <c r="E1682" s="2">
        <v>2922600000</v>
      </c>
      <c r="F1682" s="2">
        <v>1322800000</v>
      </c>
      <c r="G1682" s="2">
        <f>SUM(E1682-F1682)</f>
        <v>1599800000</v>
      </c>
      <c r="H1682" s="23">
        <f>1-(F1682/E1682)</f>
        <v>0.54738931088756582</v>
      </c>
      <c r="I1682" s="2">
        <v>1143100000</v>
      </c>
      <c r="J1682" t="s">
        <v>12</v>
      </c>
      <c r="K1682" t="s">
        <v>12</v>
      </c>
      <c r="L1682" s="2">
        <f>SUM(I1682:K1682)</f>
        <v>1143100000</v>
      </c>
      <c r="M1682" s="2">
        <f>G1682-L1682</f>
        <v>456700000</v>
      </c>
      <c r="N1682" s="22">
        <f>M1682/E1682</f>
        <v>0.15626496954766303</v>
      </c>
      <c r="O1682" t="s">
        <v>25</v>
      </c>
      <c r="P1682" t="s">
        <v>166</v>
      </c>
    </row>
    <row r="1683" spans="1:16" x14ac:dyDescent="0.2">
      <c r="A1683">
        <v>1752</v>
      </c>
      <c r="B1683" t="s">
        <v>568</v>
      </c>
      <c r="C1683" t="s">
        <v>17</v>
      </c>
      <c r="D1683" s="1">
        <v>42369</v>
      </c>
      <c r="E1683" s="2">
        <v>2674300000</v>
      </c>
      <c r="F1683" s="2">
        <v>1157100000</v>
      </c>
      <c r="G1683" s="2">
        <f>SUM(E1683-F1683)</f>
        <v>1517200000</v>
      </c>
      <c r="H1683" s="23">
        <f>1-(F1683/E1683)</f>
        <v>0.56732602924129671</v>
      </c>
      <c r="I1683" s="2">
        <v>1077300000</v>
      </c>
      <c r="J1683" t="s">
        <v>12</v>
      </c>
      <c r="K1683" t="s">
        <v>12</v>
      </c>
      <c r="L1683" s="2">
        <f>SUM(I1683:K1683)</f>
        <v>1077300000</v>
      </c>
      <c r="M1683" s="2">
        <f>G1683-L1683</f>
        <v>439900000</v>
      </c>
      <c r="N1683" s="22">
        <f>M1683/E1683</f>
        <v>0.16449164267284896</v>
      </c>
      <c r="O1683" t="s">
        <v>25</v>
      </c>
      <c r="P1683" t="s">
        <v>166</v>
      </c>
    </row>
    <row r="1684" spans="1:16" x14ac:dyDescent="0.2">
      <c r="A1684">
        <v>1753</v>
      </c>
      <c r="B1684" t="s">
        <v>569</v>
      </c>
      <c r="C1684" t="s">
        <v>11</v>
      </c>
      <c r="D1684" s="1">
        <v>41274</v>
      </c>
      <c r="E1684" s="2">
        <v>20421000000</v>
      </c>
      <c r="F1684" s="2">
        <v>13634000000</v>
      </c>
      <c r="G1684" s="2">
        <f>SUM(E1684-F1684)</f>
        <v>6787000000</v>
      </c>
      <c r="H1684" s="23">
        <f>1-(F1684/E1684)</f>
        <v>0.33235394936584883</v>
      </c>
      <c r="I1684" s="2">
        <v>4398000000</v>
      </c>
      <c r="J1684" s="2">
        <v>655000000</v>
      </c>
      <c r="K1684" s="2">
        <v>301000000</v>
      </c>
      <c r="L1684" s="2">
        <f>SUM(I1684:K1684)</f>
        <v>5354000000</v>
      </c>
      <c r="M1684" s="2">
        <f>G1684-L1684</f>
        <v>1433000000</v>
      </c>
      <c r="N1684" s="22">
        <f>M1684/E1684</f>
        <v>7.0172861270261011E-2</v>
      </c>
      <c r="O1684" t="s">
        <v>22</v>
      </c>
      <c r="P1684" t="s">
        <v>176</v>
      </c>
    </row>
    <row r="1685" spans="1:16" x14ac:dyDescent="0.2">
      <c r="A1685">
        <v>1754</v>
      </c>
      <c r="B1685" t="s">
        <v>569</v>
      </c>
      <c r="C1685" t="s">
        <v>15</v>
      </c>
      <c r="D1685" s="1">
        <v>41639</v>
      </c>
      <c r="E1685" s="2">
        <v>20006000000</v>
      </c>
      <c r="F1685" s="2">
        <v>13521000000</v>
      </c>
      <c r="G1685" s="2">
        <f>SUM(E1685-F1685)</f>
        <v>6485000000</v>
      </c>
      <c r="H1685" s="23">
        <f>1-(F1685/E1685)</f>
        <v>0.32415275417374789</v>
      </c>
      <c r="I1685" s="2">
        <v>4219000000</v>
      </c>
      <c r="J1685" s="2">
        <v>603000000</v>
      </c>
      <c r="K1685" s="2">
        <v>305000000</v>
      </c>
      <c r="L1685" s="2">
        <f>SUM(I1685:K1685)</f>
        <v>5127000000</v>
      </c>
      <c r="M1685" s="2">
        <f>G1685-L1685</f>
        <v>1358000000</v>
      </c>
      <c r="N1685" s="22">
        <f>M1685/E1685</f>
        <v>6.7879636109167252E-2</v>
      </c>
      <c r="O1685" t="s">
        <v>22</v>
      </c>
      <c r="P1685" t="s">
        <v>176</v>
      </c>
    </row>
    <row r="1686" spans="1:16" x14ac:dyDescent="0.2">
      <c r="A1686">
        <v>1755</v>
      </c>
      <c r="B1686" t="s">
        <v>569</v>
      </c>
      <c r="C1686" t="s">
        <v>16</v>
      </c>
      <c r="D1686" s="1">
        <v>42004</v>
      </c>
      <c r="E1686" s="2">
        <v>19540000000</v>
      </c>
      <c r="F1686" s="2">
        <v>13294000000</v>
      </c>
      <c r="G1686" s="2">
        <f>SUM(E1686-F1686)</f>
        <v>6246000000</v>
      </c>
      <c r="H1686" s="23">
        <f>1-(F1686/E1686)</f>
        <v>0.31965199590583415</v>
      </c>
      <c r="I1686" s="2">
        <v>4020000000</v>
      </c>
      <c r="J1686" s="2">
        <v>577000000</v>
      </c>
      <c r="K1686" s="2">
        <v>315000000</v>
      </c>
      <c r="L1686" s="2">
        <f>SUM(I1686:K1686)</f>
        <v>4912000000</v>
      </c>
      <c r="M1686" s="2">
        <f>G1686-L1686</f>
        <v>1334000000</v>
      </c>
      <c r="N1686" s="22">
        <f>M1686/E1686</f>
        <v>6.8270214943705221E-2</v>
      </c>
      <c r="O1686" t="s">
        <v>22</v>
      </c>
      <c r="P1686" t="s">
        <v>176</v>
      </c>
    </row>
    <row r="1687" spans="1:16" x14ac:dyDescent="0.2">
      <c r="A1687">
        <v>1756</v>
      </c>
      <c r="B1687" t="s">
        <v>569</v>
      </c>
      <c r="C1687" t="s">
        <v>17</v>
      </c>
      <c r="D1687" s="1">
        <v>42369</v>
      </c>
      <c r="E1687" s="2">
        <v>18045000000</v>
      </c>
      <c r="F1687" s="2">
        <v>12782000000</v>
      </c>
      <c r="G1687" s="2">
        <f>SUM(E1687-F1687)</f>
        <v>5263000000</v>
      </c>
      <c r="H1687" s="23">
        <f>1-(F1687/E1687)</f>
        <v>0.29165973954003876</v>
      </c>
      <c r="I1687" s="2">
        <v>3792000000</v>
      </c>
      <c r="J1687" s="2">
        <v>563000000</v>
      </c>
      <c r="K1687" s="2">
        <v>310000000</v>
      </c>
      <c r="L1687" s="2">
        <f>SUM(I1687:K1687)</f>
        <v>4665000000</v>
      </c>
      <c r="M1687" s="2">
        <f>G1687-L1687</f>
        <v>598000000</v>
      </c>
      <c r="N1687" s="22">
        <f>M1687/E1687</f>
        <v>3.3139373787752842E-2</v>
      </c>
      <c r="O1687" t="s">
        <v>22</v>
      </c>
      <c r="P1687" t="s">
        <v>176</v>
      </c>
    </row>
    <row r="1688" spans="1:16" x14ac:dyDescent="0.2">
      <c r="A1688">
        <v>1757</v>
      </c>
      <c r="B1688" t="s">
        <v>570</v>
      </c>
      <c r="C1688" t="s">
        <v>11</v>
      </c>
      <c r="D1688" s="1">
        <v>41274</v>
      </c>
      <c r="E1688" s="2">
        <v>3791000000</v>
      </c>
      <c r="F1688" s="2">
        <v>2289000000</v>
      </c>
      <c r="G1688" s="2">
        <f>SUM(E1688-F1688)</f>
        <v>1502000000</v>
      </c>
      <c r="H1688" s="23">
        <f>1-(F1688/E1688)</f>
        <v>0.39620152993933</v>
      </c>
      <c r="I1688" s="2">
        <v>936000000</v>
      </c>
      <c r="J1688" s="2">
        <v>106000000</v>
      </c>
      <c r="K1688" t="s">
        <v>12</v>
      </c>
      <c r="L1688" s="2">
        <f>SUM(I1688:K1688)</f>
        <v>1042000000</v>
      </c>
      <c r="M1688" s="2">
        <f>G1688-L1688</f>
        <v>460000000</v>
      </c>
      <c r="N1688" s="22">
        <f>M1688/E1688</f>
        <v>0.12134001582695858</v>
      </c>
      <c r="O1688" t="s">
        <v>13</v>
      </c>
      <c r="P1688" t="s">
        <v>164</v>
      </c>
    </row>
    <row r="1689" spans="1:16" x14ac:dyDescent="0.2">
      <c r="A1689">
        <v>1758</v>
      </c>
      <c r="B1689" t="s">
        <v>570</v>
      </c>
      <c r="C1689" t="s">
        <v>15</v>
      </c>
      <c r="D1689" s="1">
        <v>41639</v>
      </c>
      <c r="E1689" s="2">
        <v>3837000000</v>
      </c>
      <c r="F1689" s="2">
        <v>2338000000</v>
      </c>
      <c r="G1689" s="2">
        <f>SUM(E1689-F1689)</f>
        <v>1499000000</v>
      </c>
      <c r="H1689" s="23">
        <f>1-(F1689/E1689)</f>
        <v>0.39066979410998171</v>
      </c>
      <c r="I1689" s="2">
        <v>990000000</v>
      </c>
      <c r="J1689" s="2">
        <v>104000000</v>
      </c>
      <c r="K1689" t="s">
        <v>12</v>
      </c>
      <c r="L1689" s="2">
        <f>SUM(I1689:K1689)</f>
        <v>1094000000</v>
      </c>
      <c r="M1689" s="2">
        <f>G1689-L1689</f>
        <v>405000000</v>
      </c>
      <c r="N1689" s="22">
        <f>M1689/E1689</f>
        <v>0.1055512118842846</v>
      </c>
      <c r="O1689" t="s">
        <v>13</v>
      </c>
      <c r="P1689" t="s">
        <v>164</v>
      </c>
    </row>
    <row r="1690" spans="1:16" x14ac:dyDescent="0.2">
      <c r="A1690">
        <v>1759</v>
      </c>
      <c r="B1690" t="s">
        <v>570</v>
      </c>
      <c r="C1690" t="s">
        <v>16</v>
      </c>
      <c r="D1690" s="1">
        <v>42004</v>
      </c>
      <c r="E1690" s="2">
        <v>3916000000</v>
      </c>
      <c r="F1690" s="2">
        <v>2403000000</v>
      </c>
      <c r="G1690" s="2">
        <f>SUM(E1690-F1690)</f>
        <v>1513000000</v>
      </c>
      <c r="H1690" s="23">
        <f>1-(F1690/E1690)</f>
        <v>0.38636363636363635</v>
      </c>
      <c r="I1690" s="2">
        <v>920000000</v>
      </c>
      <c r="J1690" s="2">
        <v>104000000</v>
      </c>
      <c r="K1690" t="s">
        <v>12</v>
      </c>
      <c r="L1690" s="2">
        <f>SUM(I1690:K1690)</f>
        <v>1024000000</v>
      </c>
      <c r="M1690" s="2">
        <f>G1690-L1690</f>
        <v>489000000</v>
      </c>
      <c r="N1690" s="22">
        <f>M1690/E1690</f>
        <v>0.12487231869254341</v>
      </c>
      <c r="O1690" t="s">
        <v>13</v>
      </c>
      <c r="P1690" t="s">
        <v>164</v>
      </c>
    </row>
    <row r="1691" spans="1:16" x14ac:dyDescent="0.2">
      <c r="A1691">
        <v>1760</v>
      </c>
      <c r="B1691" t="s">
        <v>570</v>
      </c>
      <c r="C1691" t="s">
        <v>17</v>
      </c>
      <c r="D1691" s="1">
        <v>42369</v>
      </c>
      <c r="E1691" s="2">
        <v>3653000000</v>
      </c>
      <c r="F1691" s="2">
        <v>2249000000</v>
      </c>
      <c r="G1691" s="2">
        <f>SUM(E1691-F1691)</f>
        <v>1404000000</v>
      </c>
      <c r="H1691" s="23">
        <f>1-(F1691/E1691)</f>
        <v>0.38434163701067614</v>
      </c>
      <c r="I1691" s="2">
        <v>854000000</v>
      </c>
      <c r="J1691" s="2">
        <v>95000000</v>
      </c>
      <c r="K1691" t="s">
        <v>12</v>
      </c>
      <c r="L1691" s="2">
        <f>SUM(I1691:K1691)</f>
        <v>949000000</v>
      </c>
      <c r="M1691" s="2">
        <f>G1691-L1691</f>
        <v>455000000</v>
      </c>
      <c r="N1691" s="22">
        <f>M1691/E1691</f>
        <v>0.12455516014234876</v>
      </c>
      <c r="O1691" t="s">
        <v>13</v>
      </c>
      <c r="P1691" t="s">
        <v>164</v>
      </c>
    </row>
    <row r="1692" spans="1:16" x14ac:dyDescent="0.2">
      <c r="A1692">
        <v>1761</v>
      </c>
      <c r="B1692" t="s">
        <v>571</v>
      </c>
      <c r="C1692" t="s">
        <v>11</v>
      </c>
      <c r="D1692" s="1">
        <v>41274</v>
      </c>
      <c r="E1692" s="2">
        <v>4986566000</v>
      </c>
      <c r="F1692" s="2">
        <v>1620566000</v>
      </c>
      <c r="G1692" s="2">
        <f>SUM(E1692-F1692)</f>
        <v>3366000000</v>
      </c>
      <c r="H1692" s="23">
        <f>1-(F1692/E1692)</f>
        <v>0.67501362661198105</v>
      </c>
      <c r="I1692" s="2">
        <v>1641819000</v>
      </c>
      <c r="J1692" s="2">
        <v>885824000</v>
      </c>
      <c r="K1692" s="2">
        <v>35819000</v>
      </c>
      <c r="L1692" s="2">
        <f>SUM(I1692:K1692)</f>
        <v>2563462000</v>
      </c>
      <c r="M1692" s="2">
        <f>G1692-L1692</f>
        <v>802538000</v>
      </c>
      <c r="N1692" s="22">
        <f>M1692/E1692</f>
        <v>0.16094001362861737</v>
      </c>
      <c r="O1692" t="s">
        <v>22</v>
      </c>
      <c r="P1692" t="s">
        <v>57</v>
      </c>
    </row>
    <row r="1693" spans="1:16" x14ac:dyDescent="0.2">
      <c r="A1693">
        <v>1762</v>
      </c>
      <c r="B1693" t="s">
        <v>571</v>
      </c>
      <c r="C1693" t="s">
        <v>15</v>
      </c>
      <c r="D1693" s="1">
        <v>41639</v>
      </c>
      <c r="E1693" s="2">
        <v>4680380000</v>
      </c>
      <c r="F1693" s="2">
        <v>1349380000</v>
      </c>
      <c r="G1693" s="2">
        <f>SUM(E1693-F1693)</f>
        <v>3331000000</v>
      </c>
      <c r="H1693" s="23">
        <f>1-(F1693/E1693)</f>
        <v>0.71169434960409195</v>
      </c>
      <c r="I1693" s="2">
        <v>1751275000</v>
      </c>
      <c r="J1693" s="2">
        <v>957587000</v>
      </c>
      <c r="K1693" s="2">
        <v>44841000</v>
      </c>
      <c r="L1693" s="2">
        <f>SUM(I1693:K1693)</f>
        <v>2753703000</v>
      </c>
      <c r="M1693" s="2">
        <f>G1693-L1693</f>
        <v>577297000</v>
      </c>
      <c r="N1693" s="22">
        <f>M1693/E1693</f>
        <v>0.12334404471431806</v>
      </c>
      <c r="O1693" t="s">
        <v>22</v>
      </c>
      <c r="P1693" t="s">
        <v>57</v>
      </c>
    </row>
    <row r="1694" spans="1:16" x14ac:dyDescent="0.2">
      <c r="A1694">
        <v>1763</v>
      </c>
      <c r="B1694" t="s">
        <v>571</v>
      </c>
      <c r="C1694" t="s">
        <v>16</v>
      </c>
      <c r="D1694" s="1">
        <v>42004</v>
      </c>
      <c r="E1694" s="2">
        <v>4618133000</v>
      </c>
      <c r="F1694" s="2">
        <v>1387375000</v>
      </c>
      <c r="G1694" s="2">
        <f>SUM(E1694-F1694)</f>
        <v>3230758000</v>
      </c>
      <c r="H1694" s="23">
        <f>1-(F1694/E1694)</f>
        <v>0.69958097785403761</v>
      </c>
      <c r="I1694" s="2">
        <v>1770710000</v>
      </c>
      <c r="J1694" s="2">
        <v>1156386000</v>
      </c>
      <c r="K1694" s="2">
        <v>66750000</v>
      </c>
      <c r="L1694" s="2">
        <f>SUM(I1694:K1694)</f>
        <v>2993846000</v>
      </c>
      <c r="M1694" s="2">
        <f>G1694-L1694</f>
        <v>236912000</v>
      </c>
      <c r="N1694" s="22">
        <f>M1694/E1694</f>
        <v>5.1300384809185876E-2</v>
      </c>
      <c r="O1694" t="s">
        <v>22</v>
      </c>
      <c r="P1694" t="s">
        <v>57</v>
      </c>
    </row>
    <row r="1695" spans="1:16" x14ac:dyDescent="0.2">
      <c r="A1695">
        <v>1764</v>
      </c>
      <c r="B1695" t="s">
        <v>571</v>
      </c>
      <c r="C1695" t="s">
        <v>17</v>
      </c>
      <c r="D1695" s="1">
        <v>42369</v>
      </c>
      <c r="E1695" s="2">
        <v>4968301000</v>
      </c>
      <c r="F1695" s="2">
        <v>2077748000</v>
      </c>
      <c r="G1695" s="2">
        <f>SUM(E1695-F1695)</f>
        <v>2890553000</v>
      </c>
      <c r="H1695" s="23">
        <f>1-(F1695/E1695)</f>
        <v>0.58179908986995754</v>
      </c>
      <c r="I1695" s="2">
        <v>1768522000</v>
      </c>
      <c r="J1695" s="2">
        <v>1177923000</v>
      </c>
      <c r="K1695" s="2">
        <v>79042000</v>
      </c>
      <c r="L1695" s="2">
        <f>SUM(I1695:K1695)</f>
        <v>3025487000</v>
      </c>
      <c r="M1695" s="2">
        <f>G1695-L1695</f>
        <v>-134934000</v>
      </c>
      <c r="N1695" s="22">
        <f>M1695/E1695</f>
        <v>-2.7158982517363581E-2</v>
      </c>
      <c r="O1695" t="s">
        <v>22</v>
      </c>
      <c r="P1695" t="s">
        <v>57</v>
      </c>
    </row>
    <row r="1696" spans="1:16" x14ac:dyDescent="0.2">
      <c r="A1696">
        <v>1765</v>
      </c>
      <c r="B1696" t="s">
        <v>572</v>
      </c>
      <c r="C1696" t="s">
        <v>11</v>
      </c>
      <c r="D1696" s="1">
        <v>41272</v>
      </c>
      <c r="E1696" s="2">
        <v>13633000000</v>
      </c>
      <c r="F1696" s="2">
        <v>9852000000</v>
      </c>
      <c r="G1696" s="2">
        <f>SUM(E1696-F1696)</f>
        <v>3781000000</v>
      </c>
      <c r="H1696" s="23">
        <f>1-(F1696/E1696)</f>
        <v>0.2773417442969266</v>
      </c>
      <c r="I1696" s="2">
        <v>1450000000</v>
      </c>
      <c r="J1696" t="s">
        <v>12</v>
      </c>
      <c r="K1696" t="s">
        <v>12</v>
      </c>
      <c r="L1696" s="2">
        <f>SUM(I1696:K1696)</f>
        <v>1450000000</v>
      </c>
      <c r="M1696" s="2">
        <f>G1696-L1696</f>
        <v>2331000000</v>
      </c>
      <c r="N1696" s="22">
        <f>M1696/E1696</f>
        <v>0.17098217560331549</v>
      </c>
      <c r="O1696" t="s">
        <v>19</v>
      </c>
      <c r="P1696" t="s">
        <v>155</v>
      </c>
    </row>
    <row r="1697" spans="1:16" x14ac:dyDescent="0.2">
      <c r="A1697">
        <v>1766</v>
      </c>
      <c r="B1697" t="s">
        <v>572</v>
      </c>
      <c r="C1697" t="s">
        <v>15</v>
      </c>
      <c r="D1697" s="1">
        <v>41636</v>
      </c>
      <c r="E1697" s="2">
        <v>13084000000</v>
      </c>
      <c r="F1697" s="2">
        <v>9501000000</v>
      </c>
      <c r="G1697" s="2">
        <f>SUM(E1697-F1697)</f>
        <v>3583000000</v>
      </c>
      <c r="H1697" s="23">
        <f>1-(F1697/E1697)</f>
        <v>0.27384591867930297</v>
      </c>
      <c r="I1697" s="2">
        <v>1454000000</v>
      </c>
      <c r="J1697" t="s">
        <v>12</v>
      </c>
      <c r="K1697" t="s">
        <v>12</v>
      </c>
      <c r="L1697" s="2">
        <f>SUM(I1697:K1697)</f>
        <v>1454000000</v>
      </c>
      <c r="M1697" s="2">
        <f>G1697-L1697</f>
        <v>2129000000</v>
      </c>
      <c r="N1697" s="22">
        <f>M1697/E1697</f>
        <v>0.16271782329562826</v>
      </c>
      <c r="O1697" t="s">
        <v>19</v>
      </c>
      <c r="P1697" t="s">
        <v>155</v>
      </c>
    </row>
    <row r="1698" spans="1:16" x14ac:dyDescent="0.2">
      <c r="A1698">
        <v>1767</v>
      </c>
      <c r="B1698" t="s">
        <v>572</v>
      </c>
      <c r="C1698" t="s">
        <v>16</v>
      </c>
      <c r="D1698" s="1">
        <v>42000</v>
      </c>
      <c r="E1698" s="2">
        <v>13279000000</v>
      </c>
      <c r="F1698" s="2">
        <v>9682000000</v>
      </c>
      <c r="G1698" s="2">
        <f>SUM(E1698-F1698)</f>
        <v>3597000000</v>
      </c>
      <c r="H1698" s="23">
        <f>1-(F1698/E1698)</f>
        <v>0.27087883123729195</v>
      </c>
      <c r="I1698" s="2">
        <v>1505000000</v>
      </c>
      <c r="J1698" t="s">
        <v>12</v>
      </c>
      <c r="K1698" t="s">
        <v>12</v>
      </c>
      <c r="L1698" s="2">
        <f>SUM(I1698:K1698)</f>
        <v>1505000000</v>
      </c>
      <c r="M1698" s="2">
        <f>G1698-L1698</f>
        <v>2092000000</v>
      </c>
      <c r="N1698" s="22">
        <f>M1698/E1698</f>
        <v>0.15754198358310115</v>
      </c>
      <c r="O1698" t="s">
        <v>19</v>
      </c>
      <c r="P1698" t="s">
        <v>155</v>
      </c>
    </row>
    <row r="1699" spans="1:16" x14ac:dyDescent="0.2">
      <c r="A1699">
        <v>1768</v>
      </c>
      <c r="B1699" t="s">
        <v>572</v>
      </c>
      <c r="C1699" t="s">
        <v>17</v>
      </c>
      <c r="D1699" s="1">
        <v>42364</v>
      </c>
      <c r="E1699" s="2">
        <v>13105000000</v>
      </c>
      <c r="F1699" s="2">
        <v>9359000000</v>
      </c>
      <c r="G1699" s="2">
        <f>SUM(E1699-F1699)</f>
        <v>3746000000</v>
      </c>
      <c r="H1699" s="23">
        <f>1-(F1699/E1699)</f>
        <v>0.28584509729111029</v>
      </c>
      <c r="I1699" s="2">
        <v>1746000000</v>
      </c>
      <c r="J1699" t="s">
        <v>12</v>
      </c>
      <c r="K1699" t="s">
        <v>12</v>
      </c>
      <c r="L1699" s="2">
        <f>SUM(I1699:K1699)</f>
        <v>1746000000</v>
      </c>
      <c r="M1699" s="2">
        <f>G1699-L1699</f>
        <v>2000000000</v>
      </c>
      <c r="N1699" s="22">
        <f>M1699/E1699</f>
        <v>0.15261350629530712</v>
      </c>
      <c r="O1699" t="s">
        <v>19</v>
      </c>
      <c r="P1699" t="s">
        <v>155</v>
      </c>
    </row>
    <row r="1700" spans="1:16" x14ac:dyDescent="0.2">
      <c r="A1700">
        <v>1769</v>
      </c>
      <c r="B1700" t="s">
        <v>573</v>
      </c>
      <c r="C1700" t="s">
        <v>11</v>
      </c>
      <c r="D1700" s="1">
        <v>41274</v>
      </c>
      <c r="E1700" s="2">
        <v>4471700000</v>
      </c>
      <c r="F1700" s="2">
        <v>1125200000</v>
      </c>
      <c r="G1700" s="2">
        <f>SUM(E1700-F1700)</f>
        <v>3346500000</v>
      </c>
      <c r="H1700" s="23">
        <f>1-(F1700/E1700)</f>
        <v>0.74837310195227769</v>
      </c>
      <c r="I1700" s="2">
        <v>1822100000</v>
      </c>
      <c r="J1700" s="2">
        <v>225600000</v>
      </c>
      <c r="K1700" t="s">
        <v>12</v>
      </c>
      <c r="L1700" s="2">
        <f>SUM(I1700:K1700)</f>
        <v>2047700000</v>
      </c>
      <c r="M1700" s="2">
        <f>G1700-L1700</f>
        <v>1298800000</v>
      </c>
      <c r="N1700" s="22">
        <f>M1700/E1700</f>
        <v>0.29044882259543353</v>
      </c>
      <c r="O1700" t="s">
        <v>25</v>
      </c>
      <c r="P1700" t="s">
        <v>30</v>
      </c>
    </row>
    <row r="1701" spans="1:16" x14ac:dyDescent="0.2">
      <c r="A1701">
        <v>1770</v>
      </c>
      <c r="B1701" t="s">
        <v>573</v>
      </c>
      <c r="C1701" t="s">
        <v>15</v>
      </c>
      <c r="D1701" s="1">
        <v>41639</v>
      </c>
      <c r="E1701" s="2">
        <v>4623400000</v>
      </c>
      <c r="F1701" s="2">
        <v>1266700000</v>
      </c>
      <c r="G1701" s="2">
        <f>SUM(E1701-F1701)</f>
        <v>3356700000</v>
      </c>
      <c r="H1701" s="23">
        <f>1-(F1701/E1701)</f>
        <v>0.72602413808020072</v>
      </c>
      <c r="I1701" s="2">
        <v>1796300000</v>
      </c>
      <c r="J1701" s="2">
        <v>203000000</v>
      </c>
      <c r="K1701" s="2">
        <v>78500000</v>
      </c>
      <c r="L1701" s="2">
        <f>SUM(I1701:K1701)</f>
        <v>2077800000</v>
      </c>
      <c r="M1701" s="2">
        <f>G1701-L1701</f>
        <v>1278900000</v>
      </c>
      <c r="N1701" s="22">
        <f>M1701/E1701</f>
        <v>0.27661461262274517</v>
      </c>
      <c r="O1701" t="s">
        <v>25</v>
      </c>
      <c r="P1701" t="s">
        <v>30</v>
      </c>
    </row>
    <row r="1702" spans="1:16" x14ac:dyDescent="0.2">
      <c r="A1702">
        <v>1771</v>
      </c>
      <c r="B1702" t="s">
        <v>573</v>
      </c>
      <c r="C1702" t="s">
        <v>16</v>
      </c>
      <c r="D1702" s="1">
        <v>42004</v>
      </c>
      <c r="E1702" s="2">
        <v>4673300000</v>
      </c>
      <c r="F1702" s="2">
        <v>1242800000</v>
      </c>
      <c r="G1702" s="2">
        <f>SUM(E1702-F1702)</f>
        <v>3430500000</v>
      </c>
      <c r="H1702" s="23">
        <f>1-(F1702/E1702)</f>
        <v>0.73406372370701645</v>
      </c>
      <c r="I1702" s="2">
        <v>1772200000</v>
      </c>
      <c r="J1702" s="2">
        <v>187400000</v>
      </c>
      <c r="K1702" s="2">
        <v>92500000</v>
      </c>
      <c r="L1702" s="2">
        <f>SUM(I1702:K1702)</f>
        <v>2052100000</v>
      </c>
      <c r="M1702" s="2">
        <f>G1702-L1702</f>
        <v>1378400000</v>
      </c>
      <c r="N1702" s="22">
        <f>M1702/E1702</f>
        <v>0.29495217512250443</v>
      </c>
      <c r="O1702" t="s">
        <v>25</v>
      </c>
      <c r="P1702" t="s">
        <v>30</v>
      </c>
    </row>
    <row r="1703" spans="1:16" x14ac:dyDescent="0.2">
      <c r="A1703">
        <v>1772</v>
      </c>
      <c r="B1703" t="s">
        <v>573</v>
      </c>
      <c r="C1703" t="s">
        <v>17</v>
      </c>
      <c r="D1703" s="1">
        <v>42369</v>
      </c>
      <c r="E1703" s="2">
        <v>5997800000</v>
      </c>
      <c r="F1703" s="2">
        <v>1800600000</v>
      </c>
      <c r="G1703" s="2">
        <f>SUM(E1703-F1703)</f>
        <v>4197200000</v>
      </c>
      <c r="H1703" s="23">
        <f>1-(F1703/E1703)</f>
        <v>0.69978992297175635</v>
      </c>
      <c r="I1703" s="2">
        <v>2291900000</v>
      </c>
      <c r="J1703" s="2">
        <v>268800000</v>
      </c>
      <c r="K1703" s="2">
        <v>337400000</v>
      </c>
      <c r="L1703" s="2">
        <f>SUM(I1703:K1703)</f>
        <v>2898100000</v>
      </c>
      <c r="M1703" s="2">
        <f>G1703-L1703</f>
        <v>1299100000</v>
      </c>
      <c r="N1703" s="22">
        <f>M1703/E1703</f>
        <v>0.21659608523125146</v>
      </c>
      <c r="O1703" t="s">
        <v>25</v>
      </c>
      <c r="P1703" t="s">
        <v>30</v>
      </c>
    </row>
    <row r="1704" spans="1:16" x14ac:dyDescent="0.2">
      <c r="A1704">
        <v>1773</v>
      </c>
      <c r="B1704" t="s">
        <v>574</v>
      </c>
      <c r="C1704" t="s">
        <v>11</v>
      </c>
      <c r="D1704" s="1">
        <v>41274</v>
      </c>
      <c r="E1704" s="2">
        <v>2458592000</v>
      </c>
      <c r="F1704" s="2">
        <v>80146000</v>
      </c>
      <c r="G1704" s="2">
        <f>SUM(E1704-F1704)</f>
        <v>2378446000</v>
      </c>
      <c r="H1704" s="23">
        <f>1-(F1704/E1704)</f>
        <v>0.96740166729575305</v>
      </c>
      <c r="I1704" s="2">
        <v>1579007000</v>
      </c>
      <c r="J1704" t="s">
        <v>12</v>
      </c>
      <c r="K1704" s="2">
        <v>31237000</v>
      </c>
      <c r="L1704" s="2">
        <f>SUM(I1704:K1704)</f>
        <v>1610244000</v>
      </c>
      <c r="M1704" s="2">
        <f>G1704-L1704</f>
        <v>768202000</v>
      </c>
      <c r="N1704" s="22">
        <f>M1704/E1704</f>
        <v>0.31245607241868517</v>
      </c>
      <c r="O1704" t="s">
        <v>47</v>
      </c>
      <c r="P1704" t="s">
        <v>140</v>
      </c>
    </row>
    <row r="1705" spans="1:16" x14ac:dyDescent="0.2">
      <c r="A1705">
        <v>1774</v>
      </c>
      <c r="B1705" t="s">
        <v>574</v>
      </c>
      <c r="C1705" t="s">
        <v>15</v>
      </c>
      <c r="D1705" s="1">
        <v>41639</v>
      </c>
      <c r="E1705" s="2">
        <v>2278812000</v>
      </c>
      <c r="F1705" s="2">
        <v>58913000</v>
      </c>
      <c r="G1705" s="2">
        <f>SUM(E1705-F1705)</f>
        <v>2219899000</v>
      </c>
      <c r="H1705" s="23">
        <f>1-(F1705/E1705)</f>
        <v>0.97414749439620296</v>
      </c>
      <c r="I1705" s="2">
        <v>1700064000</v>
      </c>
      <c r="J1705" t="s">
        <v>12</v>
      </c>
      <c r="K1705" s="2">
        <v>-72761000</v>
      </c>
      <c r="L1705" s="2">
        <f>SUM(I1705:K1705)</f>
        <v>1627303000</v>
      </c>
      <c r="M1705" s="2">
        <f>G1705-L1705</f>
        <v>592596000</v>
      </c>
      <c r="N1705" s="22">
        <f>M1705/E1705</f>
        <v>0.26004602398091636</v>
      </c>
      <c r="O1705" t="s">
        <v>47</v>
      </c>
      <c r="P1705" t="s">
        <v>140</v>
      </c>
    </row>
    <row r="1706" spans="1:16" x14ac:dyDescent="0.2">
      <c r="A1706">
        <v>1775</v>
      </c>
      <c r="B1706" t="s">
        <v>574</v>
      </c>
      <c r="C1706" t="s">
        <v>16</v>
      </c>
      <c r="D1706" s="1">
        <v>42004</v>
      </c>
      <c r="E1706" s="2">
        <v>2361631000</v>
      </c>
      <c r="F1706" s="2">
        <v>49736000</v>
      </c>
      <c r="G1706" s="2">
        <f>SUM(E1706-F1706)</f>
        <v>2311895000</v>
      </c>
      <c r="H1706" s="23">
        <f>1-(F1706/E1706)</f>
        <v>0.97893997834547397</v>
      </c>
      <c r="I1706" s="2">
        <v>1654369000</v>
      </c>
      <c r="J1706" t="s">
        <v>12</v>
      </c>
      <c r="K1706" s="2">
        <v>-87159000</v>
      </c>
      <c r="L1706" s="2">
        <f>SUM(I1706:K1706)</f>
        <v>1567210000</v>
      </c>
      <c r="M1706" s="2">
        <f>G1706-L1706</f>
        <v>744685000</v>
      </c>
      <c r="N1706" s="22">
        <f>M1706/E1706</f>
        <v>0.31532656879927473</v>
      </c>
      <c r="O1706" t="s">
        <v>47</v>
      </c>
      <c r="P1706" t="s">
        <v>140</v>
      </c>
    </row>
    <row r="1707" spans="1:16" x14ac:dyDescent="0.2">
      <c r="A1707">
        <v>1776</v>
      </c>
      <c r="B1707" t="s">
        <v>574</v>
      </c>
      <c r="C1707" t="s">
        <v>17</v>
      </c>
      <c r="D1707" s="1">
        <v>42369</v>
      </c>
      <c r="E1707" s="2">
        <v>2210591000</v>
      </c>
      <c r="F1707" s="2">
        <v>49344000</v>
      </c>
      <c r="G1707" s="2">
        <f>SUM(E1707-F1707)</f>
        <v>2161247000</v>
      </c>
      <c r="H1707" s="23">
        <f>1-(F1707/E1707)</f>
        <v>0.97767836745919978</v>
      </c>
      <c r="I1707" s="2">
        <v>1591239000</v>
      </c>
      <c r="J1707" t="s">
        <v>12</v>
      </c>
      <c r="K1707" s="2">
        <v>49282000</v>
      </c>
      <c r="L1707" s="2">
        <f>SUM(I1707:K1707)</f>
        <v>1640521000</v>
      </c>
      <c r="M1707" s="2">
        <f>G1707-L1707</f>
        <v>520726000</v>
      </c>
      <c r="N1707" s="22">
        <f>M1707/E1707</f>
        <v>0.23555963088603907</v>
      </c>
      <c r="O1707" t="s">
        <v>47</v>
      </c>
      <c r="P1707" t="s">
        <v>140</v>
      </c>
    </row>
    <row r="1708" spans="1:16" x14ac:dyDescent="0.2">
      <c r="A1708">
        <v>1777</v>
      </c>
      <c r="B1708" t="s">
        <v>575</v>
      </c>
      <c r="C1708" t="s">
        <v>11</v>
      </c>
      <c r="D1708" s="1">
        <v>41639</v>
      </c>
      <c r="E1708" s="2">
        <v>4561000000</v>
      </c>
      <c r="F1708" s="2">
        <v>1669000000</v>
      </c>
      <c r="G1708" s="2">
        <f>SUM(E1708-F1708)</f>
        <v>2892000000</v>
      </c>
      <c r="H1708" s="23">
        <f>1-(F1708/E1708)</f>
        <v>0.63407147555360666</v>
      </c>
      <c r="I1708" s="2">
        <v>1613000000</v>
      </c>
      <c r="J1708" s="2">
        <v>399000000</v>
      </c>
      <c r="K1708" s="2">
        <v>60000000</v>
      </c>
      <c r="L1708" s="2">
        <f>SUM(I1708:K1708)</f>
        <v>2072000000</v>
      </c>
      <c r="M1708" s="2">
        <f>G1708-L1708</f>
        <v>820000000</v>
      </c>
      <c r="N1708" s="22">
        <f>M1708/E1708</f>
        <v>0.17978513483885114</v>
      </c>
      <c r="O1708" t="s">
        <v>25</v>
      </c>
      <c r="P1708" t="s">
        <v>26</v>
      </c>
    </row>
    <row r="1709" spans="1:16" x14ac:dyDescent="0.2">
      <c r="A1709">
        <v>1778</v>
      </c>
      <c r="B1709" t="s">
        <v>575</v>
      </c>
      <c r="C1709" t="s">
        <v>15</v>
      </c>
      <c r="D1709" s="1">
        <v>42004</v>
      </c>
      <c r="E1709" s="2">
        <v>4785000000</v>
      </c>
      <c r="F1709" s="2">
        <v>1717000000</v>
      </c>
      <c r="G1709" s="2">
        <f>SUM(E1709-F1709)</f>
        <v>3068000000</v>
      </c>
      <c r="H1709" s="23">
        <f>1-(F1709/E1709)</f>
        <v>0.64117032392894457</v>
      </c>
      <c r="I1709" s="2">
        <v>1643000000</v>
      </c>
      <c r="J1709" s="2">
        <v>396000000</v>
      </c>
      <c r="K1709" s="2">
        <v>60000000</v>
      </c>
      <c r="L1709" s="2">
        <f>SUM(I1709:K1709)</f>
        <v>2099000000</v>
      </c>
      <c r="M1709" s="2">
        <f>G1709-L1709</f>
        <v>969000000</v>
      </c>
      <c r="N1709" s="22">
        <f>M1709/E1709</f>
        <v>0.2025078369905956</v>
      </c>
      <c r="O1709" t="s">
        <v>25</v>
      </c>
      <c r="P1709" t="s">
        <v>26</v>
      </c>
    </row>
    <row r="1710" spans="1:16" x14ac:dyDescent="0.2">
      <c r="A1710">
        <v>1779</v>
      </c>
      <c r="B1710" t="s">
        <v>575</v>
      </c>
      <c r="C1710" t="s">
        <v>16</v>
      </c>
      <c r="D1710" s="1">
        <v>42369</v>
      </c>
      <c r="E1710" s="2">
        <v>4765000000</v>
      </c>
      <c r="F1710" s="2">
        <v>1738000000</v>
      </c>
      <c r="G1710" s="2">
        <f>SUM(E1710-F1710)</f>
        <v>3027000000</v>
      </c>
      <c r="H1710" s="23">
        <f>1-(F1710/E1710)</f>
        <v>0.63525708289611749</v>
      </c>
      <c r="I1710" s="2">
        <v>1532000000</v>
      </c>
      <c r="J1710" s="2">
        <v>364000000</v>
      </c>
      <c r="K1710" s="2">
        <v>61000000</v>
      </c>
      <c r="L1710" s="2">
        <f>SUM(I1710:K1710)</f>
        <v>1957000000</v>
      </c>
      <c r="M1710" s="2">
        <f>G1710-L1710</f>
        <v>1070000000</v>
      </c>
      <c r="N1710" s="22">
        <f>M1710/E1710</f>
        <v>0.22455403987408185</v>
      </c>
      <c r="O1710" t="s">
        <v>25</v>
      </c>
      <c r="P1710" t="s">
        <v>26</v>
      </c>
    </row>
    <row r="1711" spans="1:16" x14ac:dyDescent="0.2">
      <c r="A1711">
        <v>1780</v>
      </c>
      <c r="B1711" t="s">
        <v>575</v>
      </c>
      <c r="C1711" t="s">
        <v>17</v>
      </c>
      <c r="D1711" s="1">
        <v>42735</v>
      </c>
      <c r="E1711" s="2">
        <v>4888000000</v>
      </c>
      <c r="F1711" s="2">
        <v>1666000000</v>
      </c>
      <c r="G1711" s="2">
        <f>SUM(E1711-F1711)</f>
        <v>3222000000</v>
      </c>
      <c r="H1711" s="23">
        <f>1-(F1711/E1711)</f>
        <v>0.6591653027823241</v>
      </c>
      <c r="I1711" s="2">
        <v>1364000000</v>
      </c>
      <c r="J1711" s="2">
        <v>376000000</v>
      </c>
      <c r="K1711" s="2">
        <v>85000000</v>
      </c>
      <c r="L1711" s="2">
        <f>SUM(I1711:K1711)</f>
        <v>1825000000</v>
      </c>
      <c r="M1711" s="2">
        <f>G1711-L1711</f>
        <v>1397000000</v>
      </c>
      <c r="N1711" s="22">
        <f>M1711/E1711</f>
        <v>0.28580196399345337</v>
      </c>
      <c r="O1711" t="s">
        <v>25</v>
      </c>
      <c r="P1711" t="s">
        <v>26</v>
      </c>
    </row>
    <row r="1712" spans="1:16" x14ac:dyDescent="0.2">
      <c r="F1712" s="25"/>
    </row>
  </sheetData>
  <phoneticPr fontId="27" type="noConversion"/>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31"/>
  <sheetViews>
    <sheetView topLeftCell="A2" workbookViewId="0">
      <selection activeCell="G1" sqref="G1:H18"/>
    </sheetView>
  </sheetViews>
  <sheetFormatPr baseColWidth="10" defaultRowHeight="16" x14ac:dyDescent="0.2"/>
  <cols>
    <col min="1" max="1" width="12.5" customWidth="1"/>
    <col min="2" max="2" width="6.33203125" customWidth="1"/>
    <col min="3" max="3" width="25.6640625" customWidth="1"/>
    <col min="4" max="4" width="42.33203125" customWidth="1"/>
    <col min="5" max="5" width="6.33203125" customWidth="1"/>
  </cols>
  <sheetData>
    <row r="1" spans="1:8" x14ac:dyDescent="0.2">
      <c r="A1" t="s">
        <v>576</v>
      </c>
      <c r="B1" t="s">
        <v>577</v>
      </c>
      <c r="C1" t="s">
        <v>578</v>
      </c>
      <c r="D1" t="s">
        <v>579</v>
      </c>
      <c r="E1" t="s">
        <v>580</v>
      </c>
      <c r="F1" t="s">
        <v>607</v>
      </c>
      <c r="G1" t="s">
        <v>600</v>
      </c>
      <c r="H1" t="s">
        <v>610</v>
      </c>
    </row>
    <row r="2" spans="1:8" x14ac:dyDescent="0.2">
      <c r="A2" s="3" t="s">
        <v>10</v>
      </c>
      <c r="B2" t="s">
        <v>11</v>
      </c>
      <c r="C2" s="3" t="s">
        <v>19</v>
      </c>
      <c r="D2" s="3" t="s">
        <v>323</v>
      </c>
      <c r="E2" s="4">
        <v>2003</v>
      </c>
      <c r="F2" s="3" t="s">
        <v>608</v>
      </c>
      <c r="G2" t="s">
        <v>601</v>
      </c>
      <c r="H2" t="s">
        <v>610</v>
      </c>
    </row>
    <row r="3" spans="1:8" x14ac:dyDescent="0.2">
      <c r="A3" s="3" t="s">
        <v>18</v>
      </c>
      <c r="B3" t="s">
        <v>15</v>
      </c>
      <c r="C3" s="3" t="s">
        <v>36</v>
      </c>
      <c r="D3" s="3" t="s">
        <v>91</v>
      </c>
      <c r="E3" s="4">
        <v>2004</v>
      </c>
      <c r="F3" s="3" t="s">
        <v>609</v>
      </c>
      <c r="G3" t="s">
        <v>602</v>
      </c>
      <c r="H3" t="s">
        <v>610</v>
      </c>
    </row>
    <row r="4" spans="1:8" x14ac:dyDescent="0.2">
      <c r="A4" s="3" t="s">
        <v>21</v>
      </c>
      <c r="B4" t="s">
        <v>16</v>
      </c>
      <c r="C4" s="3" t="s">
        <v>83</v>
      </c>
      <c r="D4" s="3" t="s">
        <v>37</v>
      </c>
      <c r="E4" s="4">
        <v>2006</v>
      </c>
      <c r="F4" s="3" t="s">
        <v>610</v>
      </c>
      <c r="G4" t="s">
        <v>603</v>
      </c>
      <c r="H4" t="s">
        <v>610</v>
      </c>
    </row>
    <row r="5" spans="1:8" x14ac:dyDescent="0.2">
      <c r="A5" s="3" t="s">
        <v>24</v>
      </c>
      <c r="B5" t="s">
        <v>17</v>
      </c>
      <c r="C5" s="3" t="s">
        <v>47</v>
      </c>
      <c r="D5" s="3" t="s">
        <v>146</v>
      </c>
      <c r="E5" s="4">
        <v>2007</v>
      </c>
      <c r="G5" t="s">
        <v>604</v>
      </c>
      <c r="H5" t="s">
        <v>610</v>
      </c>
    </row>
    <row r="6" spans="1:8" x14ac:dyDescent="0.2">
      <c r="A6" s="3" t="s">
        <v>27</v>
      </c>
      <c r="B6" t="s">
        <v>600</v>
      </c>
      <c r="C6" s="3" t="s">
        <v>25</v>
      </c>
      <c r="D6" s="3" t="s">
        <v>14</v>
      </c>
      <c r="E6" s="4">
        <v>2012</v>
      </c>
      <c r="G6" t="s">
        <v>605</v>
      </c>
      <c r="H6" t="s">
        <v>610</v>
      </c>
    </row>
    <row r="7" spans="1:8" x14ac:dyDescent="0.2">
      <c r="A7" s="3" t="s">
        <v>29</v>
      </c>
      <c r="B7" t="s">
        <v>601</v>
      </c>
      <c r="C7" s="3" t="s">
        <v>13</v>
      </c>
      <c r="D7" s="3" t="s">
        <v>366</v>
      </c>
      <c r="E7" s="4">
        <v>2013</v>
      </c>
      <c r="G7" t="s">
        <v>600</v>
      </c>
      <c r="H7" t="s">
        <v>609</v>
      </c>
    </row>
    <row r="8" spans="1:8" x14ac:dyDescent="0.2">
      <c r="A8" s="3" t="s">
        <v>31</v>
      </c>
      <c r="B8" t="s">
        <v>602</v>
      </c>
      <c r="C8" s="3" t="s">
        <v>22</v>
      </c>
      <c r="D8" s="3" t="s">
        <v>257</v>
      </c>
      <c r="E8" s="4">
        <v>2014</v>
      </c>
      <c r="G8" t="s">
        <v>601</v>
      </c>
      <c r="H8" t="s">
        <v>609</v>
      </c>
    </row>
    <row r="9" spans="1:8" x14ac:dyDescent="0.2">
      <c r="A9" s="3" t="s">
        <v>33</v>
      </c>
      <c r="B9" t="s">
        <v>603</v>
      </c>
      <c r="C9" s="3" t="s">
        <v>59</v>
      </c>
      <c r="D9" s="3" t="s">
        <v>289</v>
      </c>
      <c r="E9" s="4">
        <v>2015</v>
      </c>
      <c r="G9" t="s">
        <v>602</v>
      </c>
      <c r="H9" t="s">
        <v>609</v>
      </c>
    </row>
    <row r="10" spans="1:8" x14ac:dyDescent="0.2">
      <c r="A10" s="3" t="s">
        <v>35</v>
      </c>
      <c r="B10" t="s">
        <v>604</v>
      </c>
      <c r="C10" s="3" t="s">
        <v>52</v>
      </c>
      <c r="D10" s="3" t="s">
        <v>32</v>
      </c>
      <c r="E10" s="4">
        <v>2016</v>
      </c>
      <c r="G10" t="s">
        <v>603</v>
      </c>
      <c r="H10" t="s">
        <v>609</v>
      </c>
    </row>
    <row r="11" spans="1:8" x14ac:dyDescent="0.2">
      <c r="A11" s="3" t="s">
        <v>38</v>
      </c>
      <c r="B11" t="s">
        <v>605</v>
      </c>
      <c r="C11" s="3" t="s">
        <v>182</v>
      </c>
      <c r="D11" s="3" t="s">
        <v>73</v>
      </c>
      <c r="E11" s="4">
        <v>2017</v>
      </c>
      <c r="G11" t="s">
        <v>604</v>
      </c>
      <c r="H11" t="s">
        <v>609</v>
      </c>
    </row>
    <row r="12" spans="1:8" x14ac:dyDescent="0.2">
      <c r="A12" s="3" t="s">
        <v>40</v>
      </c>
      <c r="C12" s="3" t="s">
        <v>42</v>
      </c>
      <c r="D12" s="3" t="s">
        <v>121</v>
      </c>
      <c r="G12" t="s">
        <v>605</v>
      </c>
      <c r="H12" t="s">
        <v>609</v>
      </c>
    </row>
    <row r="13" spans="1:8" x14ac:dyDescent="0.2">
      <c r="A13" s="3" t="s">
        <v>41</v>
      </c>
      <c r="D13" s="3" t="s">
        <v>245</v>
      </c>
      <c r="G13" t="s">
        <v>600</v>
      </c>
      <c r="H13" s="21" t="s">
        <v>608</v>
      </c>
    </row>
    <row r="14" spans="1:8" x14ac:dyDescent="0.2">
      <c r="A14" s="3" t="s">
        <v>44</v>
      </c>
      <c r="D14" s="3" t="s">
        <v>20</v>
      </c>
      <c r="G14" t="s">
        <v>601</v>
      </c>
      <c r="H14" s="21" t="s">
        <v>608</v>
      </c>
    </row>
    <row r="15" spans="1:8" x14ac:dyDescent="0.2">
      <c r="A15" s="3" t="s">
        <v>46</v>
      </c>
      <c r="D15" s="3" t="s">
        <v>105</v>
      </c>
      <c r="G15" t="s">
        <v>602</v>
      </c>
      <c r="H15" s="21" t="s">
        <v>608</v>
      </c>
    </row>
    <row r="16" spans="1:8" x14ac:dyDescent="0.2">
      <c r="A16" s="3" t="s">
        <v>49</v>
      </c>
      <c r="D16" s="3" t="s">
        <v>66</v>
      </c>
      <c r="G16" t="s">
        <v>603</v>
      </c>
      <c r="H16" s="21" t="s">
        <v>608</v>
      </c>
    </row>
    <row r="17" spans="1:8" x14ac:dyDescent="0.2">
      <c r="A17" s="3" t="s">
        <v>51</v>
      </c>
      <c r="D17" s="3" t="s">
        <v>502</v>
      </c>
      <c r="G17" t="s">
        <v>604</v>
      </c>
      <c r="H17" s="21" t="s">
        <v>608</v>
      </c>
    </row>
    <row r="18" spans="1:8" x14ac:dyDescent="0.2">
      <c r="A18" s="3" t="s">
        <v>54</v>
      </c>
      <c r="D18" s="3" t="s">
        <v>204</v>
      </c>
      <c r="G18" t="s">
        <v>605</v>
      </c>
      <c r="H18" s="21" t="s">
        <v>608</v>
      </c>
    </row>
    <row r="19" spans="1:8" x14ac:dyDescent="0.2">
      <c r="A19" s="3" t="s">
        <v>56</v>
      </c>
      <c r="D19" s="3" t="s">
        <v>64</v>
      </c>
    </row>
    <row r="20" spans="1:8" x14ac:dyDescent="0.2">
      <c r="A20" s="3" t="s">
        <v>58</v>
      </c>
      <c r="D20" s="3" t="s">
        <v>148</v>
      </c>
    </row>
    <row r="21" spans="1:8" x14ac:dyDescent="0.2">
      <c r="A21" s="3" t="s">
        <v>61</v>
      </c>
      <c r="D21" s="3" t="s">
        <v>562</v>
      </c>
    </row>
    <row r="22" spans="1:8" x14ac:dyDescent="0.2">
      <c r="A22" s="3" t="s">
        <v>62</v>
      </c>
      <c r="D22" s="3" t="s">
        <v>110</v>
      </c>
    </row>
    <row r="23" spans="1:8" x14ac:dyDescent="0.2">
      <c r="A23" s="3" t="s">
        <v>63</v>
      </c>
      <c r="D23" s="3" t="s">
        <v>23</v>
      </c>
    </row>
    <row r="24" spans="1:8" x14ac:dyDescent="0.2">
      <c r="A24" s="3" t="s">
        <v>65</v>
      </c>
      <c r="D24" s="3" t="s">
        <v>489</v>
      </c>
    </row>
    <row r="25" spans="1:8" x14ac:dyDescent="0.2">
      <c r="A25" s="3" t="s">
        <v>67</v>
      </c>
      <c r="D25" s="3" t="s">
        <v>127</v>
      </c>
    </row>
    <row r="26" spans="1:8" x14ac:dyDescent="0.2">
      <c r="A26" s="3" t="s">
        <v>69</v>
      </c>
      <c r="D26" s="3" t="s">
        <v>387</v>
      </c>
    </row>
    <row r="27" spans="1:8" x14ac:dyDescent="0.2">
      <c r="A27" s="3" t="s">
        <v>71</v>
      </c>
      <c r="D27" s="3" t="s">
        <v>278</v>
      </c>
    </row>
    <row r="28" spans="1:8" x14ac:dyDescent="0.2">
      <c r="A28" s="3" t="s">
        <v>72</v>
      </c>
      <c r="D28" s="3" t="s">
        <v>100</v>
      </c>
    </row>
    <row r="29" spans="1:8" x14ac:dyDescent="0.2">
      <c r="A29" s="3" t="s">
        <v>74</v>
      </c>
      <c r="D29" s="3" t="s">
        <v>250</v>
      </c>
    </row>
    <row r="30" spans="1:8" x14ac:dyDescent="0.2">
      <c r="A30" s="3" t="s">
        <v>76</v>
      </c>
      <c r="D30" s="3" t="s">
        <v>39</v>
      </c>
    </row>
    <row r="31" spans="1:8" x14ac:dyDescent="0.2">
      <c r="A31" s="3" t="s">
        <v>78</v>
      </c>
      <c r="D31" s="3" t="s">
        <v>334</v>
      </c>
    </row>
    <row r="32" spans="1:8" x14ac:dyDescent="0.2">
      <c r="A32" s="3" t="s">
        <v>80</v>
      </c>
      <c r="D32" s="3" t="s">
        <v>491</v>
      </c>
    </row>
    <row r="33" spans="1:4" x14ac:dyDescent="0.2">
      <c r="A33" s="3" t="s">
        <v>82</v>
      </c>
      <c r="D33" s="3" t="s">
        <v>354</v>
      </c>
    </row>
    <row r="34" spans="1:4" x14ac:dyDescent="0.2">
      <c r="A34" s="3" t="s">
        <v>85</v>
      </c>
      <c r="D34" s="3" t="s">
        <v>193</v>
      </c>
    </row>
    <row r="35" spans="1:4" x14ac:dyDescent="0.2">
      <c r="A35" s="3" t="s">
        <v>86</v>
      </c>
      <c r="D35" s="3" t="s">
        <v>261</v>
      </c>
    </row>
    <row r="36" spans="1:4" x14ac:dyDescent="0.2">
      <c r="A36" s="3" t="s">
        <v>88</v>
      </c>
      <c r="D36" s="3" t="s">
        <v>379</v>
      </c>
    </row>
    <row r="37" spans="1:4" x14ac:dyDescent="0.2">
      <c r="A37" s="3" t="s">
        <v>90</v>
      </c>
      <c r="D37" s="3" t="s">
        <v>180</v>
      </c>
    </row>
    <row r="38" spans="1:4" x14ac:dyDescent="0.2">
      <c r="A38" s="3" t="s">
        <v>92</v>
      </c>
      <c r="D38" s="3" t="s">
        <v>187</v>
      </c>
    </row>
    <row r="39" spans="1:4" x14ac:dyDescent="0.2">
      <c r="A39" s="3" t="s">
        <v>94</v>
      </c>
      <c r="D39" s="3" t="s">
        <v>45</v>
      </c>
    </row>
    <row r="40" spans="1:4" x14ac:dyDescent="0.2">
      <c r="A40" s="3" t="s">
        <v>95</v>
      </c>
      <c r="D40" s="3" t="s">
        <v>70</v>
      </c>
    </row>
    <row r="41" spans="1:4" x14ac:dyDescent="0.2">
      <c r="A41" s="3" t="s">
        <v>97</v>
      </c>
      <c r="D41" s="3" t="s">
        <v>89</v>
      </c>
    </row>
    <row r="42" spans="1:4" x14ac:dyDescent="0.2">
      <c r="A42" s="3" t="s">
        <v>99</v>
      </c>
      <c r="D42" s="3" t="s">
        <v>259</v>
      </c>
    </row>
    <row r="43" spans="1:4" x14ac:dyDescent="0.2">
      <c r="A43" s="3" t="s">
        <v>101</v>
      </c>
      <c r="D43" s="3" t="s">
        <v>506</v>
      </c>
    </row>
    <row r="44" spans="1:4" x14ac:dyDescent="0.2">
      <c r="A44" s="3" t="s">
        <v>102</v>
      </c>
      <c r="D44" s="3" t="s">
        <v>554</v>
      </c>
    </row>
    <row r="45" spans="1:4" x14ac:dyDescent="0.2">
      <c r="A45" s="3" t="s">
        <v>103</v>
      </c>
      <c r="D45" s="3" t="s">
        <v>138</v>
      </c>
    </row>
    <row r="46" spans="1:4" x14ac:dyDescent="0.2">
      <c r="A46" s="3" t="s">
        <v>104</v>
      </c>
      <c r="D46" s="3" t="s">
        <v>499</v>
      </c>
    </row>
    <row r="47" spans="1:4" x14ac:dyDescent="0.2">
      <c r="A47" s="3" t="s">
        <v>106</v>
      </c>
      <c r="D47" s="3" t="s">
        <v>346</v>
      </c>
    </row>
    <row r="48" spans="1:4" x14ac:dyDescent="0.2">
      <c r="A48" s="3" t="s">
        <v>107</v>
      </c>
      <c r="D48" s="3" t="s">
        <v>197</v>
      </c>
    </row>
    <row r="49" spans="1:4" x14ac:dyDescent="0.2">
      <c r="A49" s="3" t="s">
        <v>108</v>
      </c>
      <c r="D49" s="3" t="s">
        <v>410</v>
      </c>
    </row>
    <row r="50" spans="1:4" x14ac:dyDescent="0.2">
      <c r="A50" s="3" t="s">
        <v>109</v>
      </c>
      <c r="D50" s="3" t="s">
        <v>28</v>
      </c>
    </row>
    <row r="51" spans="1:4" x14ac:dyDescent="0.2">
      <c r="A51" s="3" t="s">
        <v>111</v>
      </c>
      <c r="D51" s="3" t="s">
        <v>30</v>
      </c>
    </row>
    <row r="52" spans="1:4" x14ac:dyDescent="0.2">
      <c r="A52" s="3" t="s">
        <v>112</v>
      </c>
      <c r="D52" s="3" t="s">
        <v>199</v>
      </c>
    </row>
    <row r="53" spans="1:4" x14ac:dyDescent="0.2">
      <c r="A53" s="3" t="s">
        <v>113</v>
      </c>
      <c r="D53" s="3" t="s">
        <v>166</v>
      </c>
    </row>
    <row r="54" spans="1:4" x14ac:dyDescent="0.2">
      <c r="A54" s="3" t="s">
        <v>115</v>
      </c>
      <c r="D54" s="3" t="s">
        <v>136</v>
      </c>
    </row>
    <row r="55" spans="1:4" x14ac:dyDescent="0.2">
      <c r="A55" s="3" t="s">
        <v>116</v>
      </c>
      <c r="D55" s="3" t="s">
        <v>93</v>
      </c>
    </row>
    <row r="56" spans="1:4" x14ac:dyDescent="0.2">
      <c r="A56" s="3" t="s">
        <v>118</v>
      </c>
      <c r="D56" s="3" t="s">
        <v>383</v>
      </c>
    </row>
    <row r="57" spans="1:4" x14ac:dyDescent="0.2">
      <c r="A57" s="3" t="s">
        <v>119</v>
      </c>
      <c r="D57" s="3" t="s">
        <v>294</v>
      </c>
    </row>
    <row r="58" spans="1:4" x14ac:dyDescent="0.2">
      <c r="A58" s="3" t="s">
        <v>120</v>
      </c>
      <c r="D58" s="3" t="s">
        <v>201</v>
      </c>
    </row>
    <row r="59" spans="1:4" x14ac:dyDescent="0.2">
      <c r="A59" s="3" t="s">
        <v>122</v>
      </c>
      <c r="D59" s="3" t="s">
        <v>133</v>
      </c>
    </row>
    <row r="60" spans="1:4" x14ac:dyDescent="0.2">
      <c r="A60" s="3" t="s">
        <v>123</v>
      </c>
      <c r="D60" s="3" t="s">
        <v>480</v>
      </c>
    </row>
    <row r="61" spans="1:4" x14ac:dyDescent="0.2">
      <c r="A61" s="3" t="s">
        <v>125</v>
      </c>
      <c r="D61" s="3" t="s">
        <v>142</v>
      </c>
    </row>
    <row r="62" spans="1:4" x14ac:dyDescent="0.2">
      <c r="A62" s="3" t="s">
        <v>126</v>
      </c>
      <c r="D62" s="3" t="s">
        <v>422</v>
      </c>
    </row>
    <row r="63" spans="1:4" x14ac:dyDescent="0.2">
      <c r="A63" s="3" t="s">
        <v>128</v>
      </c>
      <c r="D63" s="3" t="s">
        <v>462</v>
      </c>
    </row>
    <row r="64" spans="1:4" x14ac:dyDescent="0.2">
      <c r="A64" s="3" t="s">
        <v>129</v>
      </c>
      <c r="D64" s="3" t="s">
        <v>168</v>
      </c>
    </row>
    <row r="65" spans="1:4" x14ac:dyDescent="0.2">
      <c r="A65" s="3" t="s">
        <v>131</v>
      </c>
      <c r="D65" s="3" t="s">
        <v>164</v>
      </c>
    </row>
    <row r="66" spans="1:4" x14ac:dyDescent="0.2">
      <c r="A66" s="3" t="s">
        <v>132</v>
      </c>
      <c r="D66" s="3" t="s">
        <v>87</v>
      </c>
    </row>
    <row r="67" spans="1:4" x14ac:dyDescent="0.2">
      <c r="A67" s="3" t="s">
        <v>134</v>
      </c>
      <c r="D67" s="3" t="s">
        <v>157</v>
      </c>
    </row>
    <row r="68" spans="1:4" x14ac:dyDescent="0.2">
      <c r="A68" s="3" t="s">
        <v>135</v>
      </c>
      <c r="D68" s="3" t="s">
        <v>282</v>
      </c>
    </row>
    <row r="69" spans="1:4" x14ac:dyDescent="0.2">
      <c r="A69" s="3" t="s">
        <v>137</v>
      </c>
      <c r="D69" s="3" t="s">
        <v>389</v>
      </c>
    </row>
    <row r="70" spans="1:4" x14ac:dyDescent="0.2">
      <c r="A70" s="3" t="s">
        <v>139</v>
      </c>
      <c r="D70" s="3" t="s">
        <v>144</v>
      </c>
    </row>
    <row r="71" spans="1:4" x14ac:dyDescent="0.2">
      <c r="A71" s="3" t="s">
        <v>141</v>
      </c>
      <c r="D71" s="3" t="s">
        <v>183</v>
      </c>
    </row>
    <row r="72" spans="1:4" x14ac:dyDescent="0.2">
      <c r="A72" s="3" t="s">
        <v>143</v>
      </c>
      <c r="D72" s="3" t="s">
        <v>77</v>
      </c>
    </row>
    <row r="73" spans="1:4" x14ac:dyDescent="0.2">
      <c r="A73" s="3" t="s">
        <v>145</v>
      </c>
      <c r="D73" s="3" t="s">
        <v>57</v>
      </c>
    </row>
    <row r="74" spans="1:4" x14ac:dyDescent="0.2">
      <c r="A74" s="3" t="s">
        <v>147</v>
      </c>
      <c r="D74" s="3" t="s">
        <v>236</v>
      </c>
    </row>
    <row r="75" spans="1:4" x14ac:dyDescent="0.2">
      <c r="A75" s="3" t="s">
        <v>149</v>
      </c>
      <c r="D75" s="3" t="s">
        <v>176</v>
      </c>
    </row>
    <row r="76" spans="1:4" x14ac:dyDescent="0.2">
      <c r="A76" s="3" t="s">
        <v>150</v>
      </c>
      <c r="D76" s="3" t="s">
        <v>286</v>
      </c>
    </row>
    <row r="77" spans="1:4" x14ac:dyDescent="0.2">
      <c r="A77" s="3" t="s">
        <v>151</v>
      </c>
      <c r="D77" s="3" t="s">
        <v>48</v>
      </c>
    </row>
    <row r="78" spans="1:4" x14ac:dyDescent="0.2">
      <c r="A78" s="3" t="s">
        <v>152</v>
      </c>
      <c r="D78" s="3" t="s">
        <v>318</v>
      </c>
    </row>
    <row r="79" spans="1:4" x14ac:dyDescent="0.2">
      <c r="A79" s="3" t="s">
        <v>153</v>
      </c>
      <c r="D79" s="3" t="s">
        <v>81</v>
      </c>
    </row>
    <row r="80" spans="1:4" x14ac:dyDescent="0.2">
      <c r="A80" s="3" t="s">
        <v>154</v>
      </c>
      <c r="D80" s="3" t="s">
        <v>117</v>
      </c>
    </row>
    <row r="81" spans="1:4" x14ac:dyDescent="0.2">
      <c r="A81" s="3" t="s">
        <v>156</v>
      </c>
      <c r="D81" s="3" t="s">
        <v>298</v>
      </c>
    </row>
    <row r="82" spans="1:4" x14ac:dyDescent="0.2">
      <c r="A82" s="3" t="s">
        <v>158</v>
      </c>
      <c r="D82" s="3" t="s">
        <v>55</v>
      </c>
    </row>
    <row r="83" spans="1:4" x14ac:dyDescent="0.2">
      <c r="A83" s="3" t="s">
        <v>159</v>
      </c>
      <c r="D83" s="3" t="s">
        <v>363</v>
      </c>
    </row>
    <row r="84" spans="1:4" x14ac:dyDescent="0.2">
      <c r="A84" s="3" t="s">
        <v>160</v>
      </c>
      <c r="D84" s="3" t="s">
        <v>43</v>
      </c>
    </row>
    <row r="85" spans="1:4" x14ac:dyDescent="0.2">
      <c r="A85" s="3" t="s">
        <v>161</v>
      </c>
      <c r="D85" s="3" t="s">
        <v>174</v>
      </c>
    </row>
    <row r="86" spans="1:4" x14ac:dyDescent="0.2">
      <c r="A86" s="3" t="s">
        <v>162</v>
      </c>
      <c r="D86" s="3" t="s">
        <v>478</v>
      </c>
    </row>
    <row r="87" spans="1:4" x14ac:dyDescent="0.2">
      <c r="A87" s="3" t="s">
        <v>163</v>
      </c>
      <c r="D87" s="3" t="s">
        <v>302</v>
      </c>
    </row>
    <row r="88" spans="1:4" x14ac:dyDescent="0.2">
      <c r="A88" s="3" t="s">
        <v>165</v>
      </c>
      <c r="D88" s="3" t="s">
        <v>114</v>
      </c>
    </row>
    <row r="89" spans="1:4" x14ac:dyDescent="0.2">
      <c r="A89" s="3" t="s">
        <v>167</v>
      </c>
      <c r="D89" s="3" t="s">
        <v>84</v>
      </c>
    </row>
    <row r="90" spans="1:4" x14ac:dyDescent="0.2">
      <c r="A90" s="3" t="s">
        <v>169</v>
      </c>
      <c r="D90" s="3" t="s">
        <v>341</v>
      </c>
    </row>
    <row r="91" spans="1:4" x14ac:dyDescent="0.2">
      <c r="A91" s="3" t="s">
        <v>171</v>
      </c>
      <c r="D91" s="3" t="s">
        <v>124</v>
      </c>
    </row>
    <row r="92" spans="1:4" x14ac:dyDescent="0.2">
      <c r="A92" s="3" t="s">
        <v>172</v>
      </c>
      <c r="D92" s="3" t="s">
        <v>96</v>
      </c>
    </row>
    <row r="93" spans="1:4" x14ac:dyDescent="0.2">
      <c r="A93" s="3" t="s">
        <v>173</v>
      </c>
      <c r="D93" s="3" t="s">
        <v>170</v>
      </c>
    </row>
    <row r="94" spans="1:4" x14ac:dyDescent="0.2">
      <c r="A94" s="3" t="s">
        <v>175</v>
      </c>
      <c r="D94" s="3" t="s">
        <v>26</v>
      </c>
    </row>
    <row r="95" spans="1:4" x14ac:dyDescent="0.2">
      <c r="A95" s="3" t="s">
        <v>177</v>
      </c>
      <c r="D95" s="3" t="s">
        <v>50</v>
      </c>
    </row>
    <row r="96" spans="1:4" x14ac:dyDescent="0.2">
      <c r="A96" s="3" t="s">
        <v>179</v>
      </c>
      <c r="D96" s="3" t="s">
        <v>508</v>
      </c>
    </row>
    <row r="97" spans="1:4" x14ac:dyDescent="0.2">
      <c r="A97" s="3" t="s">
        <v>181</v>
      </c>
      <c r="D97" s="3" t="s">
        <v>178</v>
      </c>
    </row>
    <row r="98" spans="1:4" x14ac:dyDescent="0.2">
      <c r="A98" s="3" t="s">
        <v>184</v>
      </c>
      <c r="D98" s="3" t="s">
        <v>130</v>
      </c>
    </row>
    <row r="99" spans="1:4" x14ac:dyDescent="0.2">
      <c r="A99" s="3" t="s">
        <v>185</v>
      </c>
      <c r="D99" s="3" t="s">
        <v>140</v>
      </c>
    </row>
    <row r="100" spans="1:4" x14ac:dyDescent="0.2">
      <c r="A100" s="3" t="s">
        <v>186</v>
      </c>
      <c r="D100" s="3" t="s">
        <v>53</v>
      </c>
    </row>
    <row r="101" spans="1:4" x14ac:dyDescent="0.2">
      <c r="A101" s="3" t="s">
        <v>188</v>
      </c>
      <c r="D101" s="3" t="s">
        <v>211</v>
      </c>
    </row>
    <row r="102" spans="1:4" x14ac:dyDescent="0.2">
      <c r="A102" s="3" t="s">
        <v>189</v>
      </c>
      <c r="D102" s="3" t="s">
        <v>234</v>
      </c>
    </row>
    <row r="103" spans="1:4" x14ac:dyDescent="0.2">
      <c r="A103" s="3" t="s">
        <v>190</v>
      </c>
      <c r="D103" s="3" t="s">
        <v>155</v>
      </c>
    </row>
    <row r="104" spans="1:4" x14ac:dyDescent="0.2">
      <c r="A104" s="3" t="s">
        <v>191</v>
      </c>
      <c r="D104" s="3" t="s">
        <v>265</v>
      </c>
    </row>
    <row r="105" spans="1:4" x14ac:dyDescent="0.2">
      <c r="A105" s="3" t="s">
        <v>192</v>
      </c>
      <c r="D105" s="3" t="s">
        <v>68</v>
      </c>
    </row>
    <row r="106" spans="1:4" x14ac:dyDescent="0.2">
      <c r="A106" s="3" t="s">
        <v>194</v>
      </c>
      <c r="D106" s="3" t="s">
        <v>34</v>
      </c>
    </row>
    <row r="107" spans="1:4" x14ac:dyDescent="0.2">
      <c r="A107" s="3" t="s">
        <v>195</v>
      </c>
      <c r="D107" s="3" t="s">
        <v>214</v>
      </c>
    </row>
    <row r="108" spans="1:4" x14ac:dyDescent="0.2">
      <c r="A108" s="3" t="s">
        <v>196</v>
      </c>
      <c r="D108" s="3" t="s">
        <v>75</v>
      </c>
    </row>
    <row r="109" spans="1:4" x14ac:dyDescent="0.2">
      <c r="A109" s="3" t="s">
        <v>198</v>
      </c>
      <c r="D109" s="3" t="s">
        <v>60</v>
      </c>
    </row>
    <row r="110" spans="1:4" x14ac:dyDescent="0.2">
      <c r="A110" s="3" t="s">
        <v>200</v>
      </c>
      <c r="D110" s="3" t="s">
        <v>517</v>
      </c>
    </row>
    <row r="111" spans="1:4" x14ac:dyDescent="0.2">
      <c r="A111" s="3" t="s">
        <v>202</v>
      </c>
      <c r="D111" s="3" t="s">
        <v>79</v>
      </c>
    </row>
    <row r="112" spans="1:4" x14ac:dyDescent="0.2">
      <c r="A112" s="3" t="s">
        <v>203</v>
      </c>
      <c r="D112" s="3" t="s">
        <v>419</v>
      </c>
    </row>
    <row r="113" spans="1:4" x14ac:dyDescent="0.2">
      <c r="A113" s="3" t="s">
        <v>205</v>
      </c>
      <c r="D113" s="3" t="s">
        <v>400</v>
      </c>
    </row>
    <row r="114" spans="1:4" x14ac:dyDescent="0.2">
      <c r="A114" s="3" t="s">
        <v>206</v>
      </c>
      <c r="D114" s="3" t="s">
        <v>304</v>
      </c>
    </row>
    <row r="115" spans="1:4" x14ac:dyDescent="0.2">
      <c r="A115" s="3" t="s">
        <v>207</v>
      </c>
      <c r="D115" s="3" t="s">
        <v>431</v>
      </c>
    </row>
    <row r="116" spans="1:4" x14ac:dyDescent="0.2">
      <c r="A116" s="3" t="s">
        <v>208</v>
      </c>
      <c r="D116" s="3" t="s">
        <v>309</v>
      </c>
    </row>
    <row r="117" spans="1:4" x14ac:dyDescent="0.2">
      <c r="A117" s="3" t="s">
        <v>209</v>
      </c>
      <c r="D117" s="3" t="s">
        <v>429</v>
      </c>
    </row>
    <row r="118" spans="1:4" x14ac:dyDescent="0.2">
      <c r="A118" s="3" t="s">
        <v>210</v>
      </c>
      <c r="D118" s="3" t="s">
        <v>280</v>
      </c>
    </row>
    <row r="119" spans="1:4" x14ac:dyDescent="0.2">
      <c r="A119" s="3" t="s">
        <v>212</v>
      </c>
      <c r="D119" s="3" t="s">
        <v>393</v>
      </c>
    </row>
    <row r="120" spans="1:4" x14ac:dyDescent="0.2">
      <c r="A120" s="3" t="s">
        <v>213</v>
      </c>
      <c r="D120" s="3" t="s">
        <v>329</v>
      </c>
    </row>
    <row r="121" spans="1:4" x14ac:dyDescent="0.2">
      <c r="A121" s="3" t="s">
        <v>215</v>
      </c>
      <c r="D121" s="3" t="s">
        <v>98</v>
      </c>
    </row>
    <row r="122" spans="1:4" x14ac:dyDescent="0.2">
      <c r="A122" s="3" t="s">
        <v>216</v>
      </c>
    </row>
    <row r="123" spans="1:4" x14ac:dyDescent="0.2">
      <c r="A123" s="3" t="s">
        <v>217</v>
      </c>
    </row>
    <row r="124" spans="1:4" x14ac:dyDescent="0.2">
      <c r="A124" s="3" t="s">
        <v>218</v>
      </c>
    </row>
    <row r="125" spans="1:4" x14ac:dyDescent="0.2">
      <c r="A125" s="3" t="s">
        <v>219</v>
      </c>
    </row>
    <row r="126" spans="1:4" x14ac:dyDescent="0.2">
      <c r="A126" s="3" t="s">
        <v>220</v>
      </c>
    </row>
    <row r="127" spans="1:4" x14ac:dyDescent="0.2">
      <c r="A127" s="3" t="s">
        <v>221</v>
      </c>
    </row>
    <row r="128" spans="1:4" x14ac:dyDescent="0.2">
      <c r="A128" s="3" t="s">
        <v>222</v>
      </c>
    </row>
    <row r="129" spans="1:1" x14ac:dyDescent="0.2">
      <c r="A129" s="3" t="s">
        <v>223</v>
      </c>
    </row>
    <row r="130" spans="1:1" x14ac:dyDescent="0.2">
      <c r="A130" s="3" t="s">
        <v>224</v>
      </c>
    </row>
    <row r="131" spans="1:1" x14ac:dyDescent="0.2">
      <c r="A131" s="3" t="s">
        <v>225</v>
      </c>
    </row>
    <row r="132" spans="1:1" x14ac:dyDescent="0.2">
      <c r="A132" s="3" t="s">
        <v>226</v>
      </c>
    </row>
    <row r="133" spans="1:1" x14ac:dyDescent="0.2">
      <c r="A133" s="3" t="s">
        <v>227</v>
      </c>
    </row>
    <row r="134" spans="1:1" x14ac:dyDescent="0.2">
      <c r="A134" s="3" t="s">
        <v>228</v>
      </c>
    </row>
    <row r="135" spans="1:1" x14ac:dyDescent="0.2">
      <c r="A135" s="3" t="s">
        <v>229</v>
      </c>
    </row>
    <row r="136" spans="1:1" x14ac:dyDescent="0.2">
      <c r="A136" s="3" t="s">
        <v>230</v>
      </c>
    </row>
    <row r="137" spans="1:1" x14ac:dyDescent="0.2">
      <c r="A137" s="3" t="s">
        <v>231</v>
      </c>
    </row>
    <row r="138" spans="1:1" x14ac:dyDescent="0.2">
      <c r="A138" s="3" t="s">
        <v>232</v>
      </c>
    </row>
    <row r="139" spans="1:1" x14ac:dyDescent="0.2">
      <c r="A139" s="3" t="s">
        <v>233</v>
      </c>
    </row>
    <row r="140" spans="1:1" x14ac:dyDescent="0.2">
      <c r="A140" s="3" t="s">
        <v>235</v>
      </c>
    </row>
    <row r="141" spans="1:1" x14ac:dyDescent="0.2">
      <c r="A141" s="3" t="s">
        <v>237</v>
      </c>
    </row>
    <row r="142" spans="1:1" x14ac:dyDescent="0.2">
      <c r="A142" s="3" t="s">
        <v>238</v>
      </c>
    </row>
    <row r="143" spans="1:1" x14ac:dyDescent="0.2">
      <c r="A143" s="3" t="s">
        <v>239</v>
      </c>
    </row>
    <row r="144" spans="1:1" x14ac:dyDescent="0.2">
      <c r="A144" s="3" t="s">
        <v>240</v>
      </c>
    </row>
    <row r="145" spans="1:1" x14ac:dyDescent="0.2">
      <c r="A145" s="3" t="s">
        <v>241</v>
      </c>
    </row>
    <row r="146" spans="1:1" x14ac:dyDescent="0.2">
      <c r="A146" s="3" t="s">
        <v>242</v>
      </c>
    </row>
    <row r="147" spans="1:1" x14ac:dyDescent="0.2">
      <c r="A147" s="3" t="s">
        <v>243</v>
      </c>
    </row>
    <row r="148" spans="1:1" x14ac:dyDescent="0.2">
      <c r="A148" s="3" t="s">
        <v>244</v>
      </c>
    </row>
    <row r="149" spans="1:1" x14ac:dyDescent="0.2">
      <c r="A149" s="3" t="s">
        <v>246</v>
      </c>
    </row>
    <row r="150" spans="1:1" x14ac:dyDescent="0.2">
      <c r="A150" s="3" t="s">
        <v>247</v>
      </c>
    </row>
    <row r="151" spans="1:1" x14ac:dyDescent="0.2">
      <c r="A151" s="3" t="s">
        <v>248</v>
      </c>
    </row>
    <row r="152" spans="1:1" x14ac:dyDescent="0.2">
      <c r="A152" s="3" t="s">
        <v>249</v>
      </c>
    </row>
    <row r="153" spans="1:1" x14ac:dyDescent="0.2">
      <c r="A153" s="3" t="s">
        <v>251</v>
      </c>
    </row>
    <row r="154" spans="1:1" x14ac:dyDescent="0.2">
      <c r="A154" s="3" t="s">
        <v>252</v>
      </c>
    </row>
    <row r="155" spans="1:1" x14ac:dyDescent="0.2">
      <c r="A155" s="3" t="s">
        <v>253</v>
      </c>
    </row>
    <row r="156" spans="1:1" x14ac:dyDescent="0.2">
      <c r="A156" s="3" t="s">
        <v>254</v>
      </c>
    </row>
    <row r="157" spans="1:1" x14ac:dyDescent="0.2">
      <c r="A157" s="3" t="s">
        <v>255</v>
      </c>
    </row>
    <row r="158" spans="1:1" x14ac:dyDescent="0.2">
      <c r="A158" s="3" t="s">
        <v>256</v>
      </c>
    </row>
    <row r="159" spans="1:1" x14ac:dyDescent="0.2">
      <c r="A159" s="3" t="s">
        <v>258</v>
      </c>
    </row>
    <row r="160" spans="1:1" x14ac:dyDescent="0.2">
      <c r="A160" s="3" t="s">
        <v>260</v>
      </c>
    </row>
    <row r="161" spans="1:1" x14ac:dyDescent="0.2">
      <c r="A161" s="3" t="s">
        <v>262</v>
      </c>
    </row>
    <row r="162" spans="1:1" x14ac:dyDescent="0.2">
      <c r="A162" s="3" t="s">
        <v>263</v>
      </c>
    </row>
    <row r="163" spans="1:1" x14ac:dyDescent="0.2">
      <c r="A163" s="3" t="s">
        <v>264</v>
      </c>
    </row>
    <row r="164" spans="1:1" x14ac:dyDescent="0.2">
      <c r="A164" s="3" t="s">
        <v>266</v>
      </c>
    </row>
    <row r="165" spans="1:1" x14ac:dyDescent="0.2">
      <c r="A165" s="3" t="s">
        <v>267</v>
      </c>
    </row>
    <row r="166" spans="1:1" x14ac:dyDescent="0.2">
      <c r="A166" s="3" t="s">
        <v>268</v>
      </c>
    </row>
    <row r="167" spans="1:1" x14ac:dyDescent="0.2">
      <c r="A167" s="3" t="s">
        <v>269</v>
      </c>
    </row>
    <row r="168" spans="1:1" x14ac:dyDescent="0.2">
      <c r="A168" s="3" t="s">
        <v>270</v>
      </c>
    </row>
    <row r="169" spans="1:1" x14ac:dyDescent="0.2">
      <c r="A169" s="3" t="s">
        <v>271</v>
      </c>
    </row>
    <row r="170" spans="1:1" x14ac:dyDescent="0.2">
      <c r="A170" s="3" t="s">
        <v>272</v>
      </c>
    </row>
    <row r="171" spans="1:1" x14ac:dyDescent="0.2">
      <c r="A171" s="3" t="s">
        <v>273</v>
      </c>
    </row>
    <row r="172" spans="1:1" x14ac:dyDescent="0.2">
      <c r="A172" s="3" t="s">
        <v>274</v>
      </c>
    </row>
    <row r="173" spans="1:1" x14ac:dyDescent="0.2">
      <c r="A173" s="3" t="s">
        <v>275</v>
      </c>
    </row>
    <row r="174" spans="1:1" x14ac:dyDescent="0.2">
      <c r="A174" s="3" t="s">
        <v>276</v>
      </c>
    </row>
    <row r="175" spans="1:1" x14ac:dyDescent="0.2">
      <c r="A175" s="3" t="s">
        <v>277</v>
      </c>
    </row>
    <row r="176" spans="1:1" x14ac:dyDescent="0.2">
      <c r="A176" s="3" t="s">
        <v>279</v>
      </c>
    </row>
    <row r="177" spans="1:1" x14ac:dyDescent="0.2">
      <c r="A177" s="3" t="s">
        <v>281</v>
      </c>
    </row>
    <row r="178" spans="1:1" x14ac:dyDescent="0.2">
      <c r="A178" s="3" t="s">
        <v>283</v>
      </c>
    </row>
    <row r="179" spans="1:1" x14ac:dyDescent="0.2">
      <c r="A179" s="3" t="s">
        <v>284</v>
      </c>
    </row>
    <row r="180" spans="1:1" x14ac:dyDescent="0.2">
      <c r="A180" s="3" t="s">
        <v>285</v>
      </c>
    </row>
    <row r="181" spans="1:1" x14ac:dyDescent="0.2">
      <c r="A181" s="3" t="s">
        <v>287</v>
      </c>
    </row>
    <row r="182" spans="1:1" x14ac:dyDescent="0.2">
      <c r="A182" s="3" t="s">
        <v>288</v>
      </c>
    </row>
    <row r="183" spans="1:1" x14ac:dyDescent="0.2">
      <c r="A183" s="3" t="s">
        <v>290</v>
      </c>
    </row>
    <row r="184" spans="1:1" x14ac:dyDescent="0.2">
      <c r="A184" s="3" t="s">
        <v>291</v>
      </c>
    </row>
    <row r="185" spans="1:1" x14ac:dyDescent="0.2">
      <c r="A185" s="3" t="s">
        <v>292</v>
      </c>
    </row>
    <row r="186" spans="1:1" x14ac:dyDescent="0.2">
      <c r="A186" s="3" t="s">
        <v>293</v>
      </c>
    </row>
    <row r="187" spans="1:1" x14ac:dyDescent="0.2">
      <c r="A187" s="3" t="s">
        <v>295</v>
      </c>
    </row>
    <row r="188" spans="1:1" x14ac:dyDescent="0.2">
      <c r="A188" s="3" t="s">
        <v>296</v>
      </c>
    </row>
    <row r="189" spans="1:1" x14ac:dyDescent="0.2">
      <c r="A189" s="3" t="s">
        <v>297</v>
      </c>
    </row>
    <row r="190" spans="1:1" x14ac:dyDescent="0.2">
      <c r="A190" s="3" t="s">
        <v>299</v>
      </c>
    </row>
    <row r="191" spans="1:1" x14ac:dyDescent="0.2">
      <c r="A191" s="3" t="s">
        <v>300</v>
      </c>
    </row>
    <row r="192" spans="1:1" x14ac:dyDescent="0.2">
      <c r="A192" s="3" t="s">
        <v>301</v>
      </c>
    </row>
    <row r="193" spans="1:1" x14ac:dyDescent="0.2">
      <c r="A193" s="3" t="s">
        <v>303</v>
      </c>
    </row>
    <row r="194" spans="1:1" x14ac:dyDescent="0.2">
      <c r="A194" s="3" t="s">
        <v>305</v>
      </c>
    </row>
    <row r="195" spans="1:1" x14ac:dyDescent="0.2">
      <c r="A195" s="3" t="s">
        <v>306</v>
      </c>
    </row>
    <row r="196" spans="1:1" x14ac:dyDescent="0.2">
      <c r="A196" s="3" t="s">
        <v>307</v>
      </c>
    </row>
    <row r="197" spans="1:1" x14ac:dyDescent="0.2">
      <c r="A197" s="3" t="s">
        <v>308</v>
      </c>
    </row>
    <row r="198" spans="1:1" x14ac:dyDescent="0.2">
      <c r="A198" s="3" t="s">
        <v>310</v>
      </c>
    </row>
    <row r="199" spans="1:1" x14ac:dyDescent="0.2">
      <c r="A199" s="3" t="s">
        <v>311</v>
      </c>
    </row>
    <row r="200" spans="1:1" x14ac:dyDescent="0.2">
      <c r="A200" s="3" t="s">
        <v>312</v>
      </c>
    </row>
    <row r="201" spans="1:1" x14ac:dyDescent="0.2">
      <c r="A201" s="3" t="s">
        <v>313</v>
      </c>
    </row>
    <row r="202" spans="1:1" x14ac:dyDescent="0.2">
      <c r="A202" s="3" t="s">
        <v>314</v>
      </c>
    </row>
    <row r="203" spans="1:1" x14ac:dyDescent="0.2">
      <c r="A203" s="3" t="s">
        <v>315</v>
      </c>
    </row>
    <row r="204" spans="1:1" x14ac:dyDescent="0.2">
      <c r="A204" s="3" t="s">
        <v>316</v>
      </c>
    </row>
    <row r="205" spans="1:1" x14ac:dyDescent="0.2">
      <c r="A205" s="3" t="s">
        <v>317</v>
      </c>
    </row>
    <row r="206" spans="1:1" x14ac:dyDescent="0.2">
      <c r="A206" s="3" t="s">
        <v>319</v>
      </c>
    </row>
    <row r="207" spans="1:1" x14ac:dyDescent="0.2">
      <c r="A207" s="3" t="s">
        <v>320</v>
      </c>
    </row>
    <row r="208" spans="1:1" x14ac:dyDescent="0.2">
      <c r="A208" s="3" t="s">
        <v>321</v>
      </c>
    </row>
    <row r="209" spans="1:1" x14ac:dyDescent="0.2">
      <c r="A209" s="3" t="s">
        <v>322</v>
      </c>
    </row>
    <row r="210" spans="1:1" x14ac:dyDescent="0.2">
      <c r="A210" s="3" t="s">
        <v>324</v>
      </c>
    </row>
    <row r="211" spans="1:1" x14ac:dyDescent="0.2">
      <c r="A211" s="3" t="s">
        <v>325</v>
      </c>
    </row>
    <row r="212" spans="1:1" x14ac:dyDescent="0.2">
      <c r="A212" s="3" t="s">
        <v>326</v>
      </c>
    </row>
    <row r="213" spans="1:1" x14ac:dyDescent="0.2">
      <c r="A213" s="3" t="s">
        <v>327</v>
      </c>
    </row>
    <row r="214" spans="1:1" x14ac:dyDescent="0.2">
      <c r="A214" s="3" t="s">
        <v>328</v>
      </c>
    </row>
    <row r="215" spans="1:1" x14ac:dyDescent="0.2">
      <c r="A215" s="3" t="s">
        <v>330</v>
      </c>
    </row>
    <row r="216" spans="1:1" x14ac:dyDescent="0.2">
      <c r="A216" s="3" t="s">
        <v>331</v>
      </c>
    </row>
    <row r="217" spans="1:1" x14ac:dyDescent="0.2">
      <c r="A217" s="3" t="s">
        <v>332</v>
      </c>
    </row>
    <row r="218" spans="1:1" x14ac:dyDescent="0.2">
      <c r="A218" s="3" t="s">
        <v>333</v>
      </c>
    </row>
    <row r="219" spans="1:1" x14ac:dyDescent="0.2">
      <c r="A219" s="3" t="s">
        <v>335</v>
      </c>
    </row>
    <row r="220" spans="1:1" x14ac:dyDescent="0.2">
      <c r="A220" s="3" t="s">
        <v>336</v>
      </c>
    </row>
    <row r="221" spans="1:1" x14ac:dyDescent="0.2">
      <c r="A221" s="3" t="s">
        <v>337</v>
      </c>
    </row>
    <row r="222" spans="1:1" x14ac:dyDescent="0.2">
      <c r="A222" s="3" t="s">
        <v>338</v>
      </c>
    </row>
    <row r="223" spans="1:1" x14ac:dyDescent="0.2">
      <c r="A223" s="3" t="s">
        <v>339</v>
      </c>
    </row>
    <row r="224" spans="1:1" x14ac:dyDescent="0.2">
      <c r="A224" s="3" t="s">
        <v>340</v>
      </c>
    </row>
    <row r="225" spans="1:1" x14ac:dyDescent="0.2">
      <c r="A225" s="3" t="s">
        <v>342</v>
      </c>
    </row>
    <row r="226" spans="1:1" x14ac:dyDescent="0.2">
      <c r="A226" s="3" t="s">
        <v>343</v>
      </c>
    </row>
    <row r="227" spans="1:1" x14ac:dyDescent="0.2">
      <c r="A227" s="3" t="s">
        <v>344</v>
      </c>
    </row>
    <row r="228" spans="1:1" x14ac:dyDescent="0.2">
      <c r="A228" s="3" t="s">
        <v>345</v>
      </c>
    </row>
    <row r="229" spans="1:1" x14ac:dyDescent="0.2">
      <c r="A229" s="3" t="s">
        <v>347</v>
      </c>
    </row>
    <row r="230" spans="1:1" x14ac:dyDescent="0.2">
      <c r="A230" s="3" t="s">
        <v>348</v>
      </c>
    </row>
    <row r="231" spans="1:1" x14ac:dyDescent="0.2">
      <c r="A231" s="3" t="s">
        <v>349</v>
      </c>
    </row>
    <row r="232" spans="1:1" x14ac:dyDescent="0.2">
      <c r="A232" s="3" t="s">
        <v>350</v>
      </c>
    </row>
    <row r="233" spans="1:1" x14ac:dyDescent="0.2">
      <c r="A233" s="3" t="s">
        <v>351</v>
      </c>
    </row>
    <row r="234" spans="1:1" x14ac:dyDescent="0.2">
      <c r="A234" s="3" t="s">
        <v>352</v>
      </c>
    </row>
    <row r="235" spans="1:1" x14ac:dyDescent="0.2">
      <c r="A235" s="3" t="s">
        <v>353</v>
      </c>
    </row>
    <row r="236" spans="1:1" x14ac:dyDescent="0.2">
      <c r="A236" s="3" t="s">
        <v>355</v>
      </c>
    </row>
    <row r="237" spans="1:1" x14ac:dyDescent="0.2">
      <c r="A237" s="3" t="s">
        <v>356</v>
      </c>
    </row>
    <row r="238" spans="1:1" x14ac:dyDescent="0.2">
      <c r="A238" s="3" t="s">
        <v>357</v>
      </c>
    </row>
    <row r="239" spans="1:1" x14ac:dyDescent="0.2">
      <c r="A239" s="3" t="s">
        <v>358</v>
      </c>
    </row>
    <row r="240" spans="1:1" x14ac:dyDescent="0.2">
      <c r="A240" s="3" t="s">
        <v>359</v>
      </c>
    </row>
    <row r="241" spans="1:1" x14ac:dyDescent="0.2">
      <c r="A241" s="3" t="s">
        <v>360</v>
      </c>
    </row>
    <row r="242" spans="1:1" x14ac:dyDescent="0.2">
      <c r="A242" s="3" t="s">
        <v>361</v>
      </c>
    </row>
    <row r="243" spans="1:1" x14ac:dyDescent="0.2">
      <c r="A243" s="3" t="s">
        <v>362</v>
      </c>
    </row>
    <row r="244" spans="1:1" x14ac:dyDescent="0.2">
      <c r="A244" s="3" t="s">
        <v>364</v>
      </c>
    </row>
    <row r="245" spans="1:1" x14ac:dyDescent="0.2">
      <c r="A245" s="3" t="s">
        <v>365</v>
      </c>
    </row>
    <row r="246" spans="1:1" x14ac:dyDescent="0.2">
      <c r="A246" s="3" t="s">
        <v>367</v>
      </c>
    </row>
    <row r="247" spans="1:1" x14ac:dyDescent="0.2">
      <c r="A247" s="3" t="s">
        <v>368</v>
      </c>
    </row>
    <row r="248" spans="1:1" x14ac:dyDescent="0.2">
      <c r="A248" s="3" t="s">
        <v>369</v>
      </c>
    </row>
    <row r="249" spans="1:1" x14ac:dyDescent="0.2">
      <c r="A249" s="3" t="s">
        <v>370</v>
      </c>
    </row>
    <row r="250" spans="1:1" x14ac:dyDescent="0.2">
      <c r="A250" s="3" t="s">
        <v>371</v>
      </c>
    </row>
    <row r="251" spans="1:1" x14ac:dyDescent="0.2">
      <c r="A251" s="3" t="s">
        <v>372</v>
      </c>
    </row>
    <row r="252" spans="1:1" x14ac:dyDescent="0.2">
      <c r="A252" s="3" t="s">
        <v>373</v>
      </c>
    </row>
    <row r="253" spans="1:1" x14ac:dyDescent="0.2">
      <c r="A253" s="3" t="s">
        <v>374</v>
      </c>
    </row>
    <row r="254" spans="1:1" x14ac:dyDescent="0.2">
      <c r="A254" s="3" t="s">
        <v>375</v>
      </c>
    </row>
    <row r="255" spans="1:1" x14ac:dyDescent="0.2">
      <c r="A255" s="3" t="s">
        <v>376</v>
      </c>
    </row>
    <row r="256" spans="1:1" x14ac:dyDescent="0.2">
      <c r="A256" s="3" t="s">
        <v>377</v>
      </c>
    </row>
    <row r="257" spans="1:1" x14ac:dyDescent="0.2">
      <c r="A257" s="3" t="s">
        <v>378</v>
      </c>
    </row>
    <row r="258" spans="1:1" x14ac:dyDescent="0.2">
      <c r="A258" s="3" t="s">
        <v>380</v>
      </c>
    </row>
    <row r="259" spans="1:1" x14ac:dyDescent="0.2">
      <c r="A259" s="3" t="s">
        <v>381</v>
      </c>
    </row>
    <row r="260" spans="1:1" x14ac:dyDescent="0.2">
      <c r="A260" s="3" t="s">
        <v>382</v>
      </c>
    </row>
    <row r="261" spans="1:1" x14ac:dyDescent="0.2">
      <c r="A261" s="3" t="s">
        <v>384</v>
      </c>
    </row>
    <row r="262" spans="1:1" x14ac:dyDescent="0.2">
      <c r="A262" s="3" t="s">
        <v>385</v>
      </c>
    </row>
    <row r="263" spans="1:1" x14ac:dyDescent="0.2">
      <c r="A263" s="3" t="s">
        <v>386</v>
      </c>
    </row>
    <row r="264" spans="1:1" x14ac:dyDescent="0.2">
      <c r="A264" s="3" t="s">
        <v>388</v>
      </c>
    </row>
    <row r="265" spans="1:1" x14ac:dyDescent="0.2">
      <c r="A265" s="3" t="s">
        <v>390</v>
      </c>
    </row>
    <row r="266" spans="1:1" x14ac:dyDescent="0.2">
      <c r="A266" s="3" t="s">
        <v>391</v>
      </c>
    </row>
    <row r="267" spans="1:1" x14ac:dyDescent="0.2">
      <c r="A267" s="3" t="s">
        <v>392</v>
      </c>
    </row>
    <row r="268" spans="1:1" x14ac:dyDescent="0.2">
      <c r="A268" s="3" t="s">
        <v>394</v>
      </c>
    </row>
    <row r="269" spans="1:1" x14ac:dyDescent="0.2">
      <c r="A269" s="3" t="s">
        <v>395</v>
      </c>
    </row>
    <row r="270" spans="1:1" x14ac:dyDescent="0.2">
      <c r="A270" s="3" t="s">
        <v>396</v>
      </c>
    </row>
    <row r="271" spans="1:1" x14ac:dyDescent="0.2">
      <c r="A271" s="3" t="s">
        <v>397</v>
      </c>
    </row>
    <row r="272" spans="1:1" x14ac:dyDescent="0.2">
      <c r="A272" s="3" t="s">
        <v>398</v>
      </c>
    </row>
    <row r="273" spans="1:1" x14ac:dyDescent="0.2">
      <c r="A273" s="3" t="s">
        <v>399</v>
      </c>
    </row>
    <row r="274" spans="1:1" x14ac:dyDescent="0.2">
      <c r="A274" s="3" t="s">
        <v>401</v>
      </c>
    </row>
    <row r="275" spans="1:1" x14ac:dyDescent="0.2">
      <c r="A275" s="3" t="s">
        <v>402</v>
      </c>
    </row>
    <row r="276" spans="1:1" x14ac:dyDescent="0.2">
      <c r="A276" s="3" t="s">
        <v>403</v>
      </c>
    </row>
    <row r="277" spans="1:1" x14ac:dyDescent="0.2">
      <c r="A277" s="3" t="s">
        <v>404</v>
      </c>
    </row>
    <row r="278" spans="1:1" x14ac:dyDescent="0.2">
      <c r="A278" s="3" t="s">
        <v>405</v>
      </c>
    </row>
    <row r="279" spans="1:1" x14ac:dyDescent="0.2">
      <c r="A279" s="3" t="s">
        <v>406</v>
      </c>
    </row>
    <row r="280" spans="1:1" x14ac:dyDescent="0.2">
      <c r="A280" s="3" t="s">
        <v>407</v>
      </c>
    </row>
    <row r="281" spans="1:1" x14ac:dyDescent="0.2">
      <c r="A281" s="3" t="s">
        <v>408</v>
      </c>
    </row>
    <row r="282" spans="1:1" x14ac:dyDescent="0.2">
      <c r="A282" s="3" t="s">
        <v>409</v>
      </c>
    </row>
    <row r="283" spans="1:1" x14ac:dyDescent="0.2">
      <c r="A283" s="3" t="s">
        <v>411</v>
      </c>
    </row>
    <row r="284" spans="1:1" x14ac:dyDescent="0.2">
      <c r="A284" s="3" t="s">
        <v>412</v>
      </c>
    </row>
    <row r="285" spans="1:1" x14ac:dyDescent="0.2">
      <c r="A285" s="3" t="s">
        <v>413</v>
      </c>
    </row>
    <row r="286" spans="1:1" x14ac:dyDescent="0.2">
      <c r="A286" s="3" t="s">
        <v>414</v>
      </c>
    </row>
    <row r="287" spans="1:1" x14ac:dyDescent="0.2">
      <c r="A287" s="3" t="s">
        <v>415</v>
      </c>
    </row>
    <row r="288" spans="1:1" x14ac:dyDescent="0.2">
      <c r="A288" s="3" t="s">
        <v>416</v>
      </c>
    </row>
    <row r="289" spans="1:1" x14ac:dyDescent="0.2">
      <c r="A289" s="3" t="s">
        <v>417</v>
      </c>
    </row>
    <row r="290" spans="1:1" x14ac:dyDescent="0.2">
      <c r="A290" s="3" t="s">
        <v>418</v>
      </c>
    </row>
    <row r="291" spans="1:1" x14ac:dyDescent="0.2">
      <c r="A291" s="3" t="s">
        <v>420</v>
      </c>
    </row>
    <row r="292" spans="1:1" x14ac:dyDescent="0.2">
      <c r="A292" s="3" t="s">
        <v>421</v>
      </c>
    </row>
    <row r="293" spans="1:1" x14ac:dyDescent="0.2">
      <c r="A293" s="3" t="s">
        <v>423</v>
      </c>
    </row>
    <row r="294" spans="1:1" x14ac:dyDescent="0.2">
      <c r="A294" s="3" t="s">
        <v>424</v>
      </c>
    </row>
    <row r="295" spans="1:1" x14ac:dyDescent="0.2">
      <c r="A295" s="3" t="s">
        <v>425</v>
      </c>
    </row>
    <row r="296" spans="1:1" x14ac:dyDescent="0.2">
      <c r="A296" s="3" t="s">
        <v>426</v>
      </c>
    </row>
    <row r="297" spans="1:1" x14ac:dyDescent="0.2">
      <c r="A297" s="3" t="s">
        <v>427</v>
      </c>
    </row>
    <row r="298" spans="1:1" x14ac:dyDescent="0.2">
      <c r="A298" s="3" t="s">
        <v>428</v>
      </c>
    </row>
    <row r="299" spans="1:1" x14ac:dyDescent="0.2">
      <c r="A299" s="3" t="s">
        <v>430</v>
      </c>
    </row>
    <row r="300" spans="1:1" x14ac:dyDescent="0.2">
      <c r="A300" s="3" t="s">
        <v>432</v>
      </c>
    </row>
    <row r="301" spans="1:1" x14ac:dyDescent="0.2">
      <c r="A301" s="3" t="s">
        <v>433</v>
      </c>
    </row>
    <row r="302" spans="1:1" x14ac:dyDescent="0.2">
      <c r="A302" s="3" t="s">
        <v>434</v>
      </c>
    </row>
    <row r="303" spans="1:1" x14ac:dyDescent="0.2">
      <c r="A303" s="3" t="s">
        <v>435</v>
      </c>
    </row>
    <row r="304" spans="1:1" x14ac:dyDescent="0.2">
      <c r="A304" s="3" t="s">
        <v>436</v>
      </c>
    </row>
    <row r="305" spans="1:1" x14ac:dyDescent="0.2">
      <c r="A305" s="3" t="s">
        <v>437</v>
      </c>
    </row>
    <row r="306" spans="1:1" x14ac:dyDescent="0.2">
      <c r="A306" s="3" t="s">
        <v>438</v>
      </c>
    </row>
    <row r="307" spans="1:1" x14ac:dyDescent="0.2">
      <c r="A307" s="3" t="s">
        <v>439</v>
      </c>
    </row>
    <row r="308" spans="1:1" x14ac:dyDescent="0.2">
      <c r="A308" s="3" t="s">
        <v>440</v>
      </c>
    </row>
    <row r="309" spans="1:1" x14ac:dyDescent="0.2">
      <c r="A309" s="3" t="s">
        <v>441</v>
      </c>
    </row>
    <row r="310" spans="1:1" x14ac:dyDescent="0.2">
      <c r="A310" s="3" t="s">
        <v>442</v>
      </c>
    </row>
    <row r="311" spans="1:1" x14ac:dyDescent="0.2">
      <c r="A311" s="3" t="s">
        <v>443</v>
      </c>
    </row>
    <row r="312" spans="1:1" x14ac:dyDescent="0.2">
      <c r="A312" s="3" t="s">
        <v>444</v>
      </c>
    </row>
    <row r="313" spans="1:1" x14ac:dyDescent="0.2">
      <c r="A313" s="3" t="s">
        <v>445</v>
      </c>
    </row>
    <row r="314" spans="1:1" x14ac:dyDescent="0.2">
      <c r="A314" s="3" t="s">
        <v>446</v>
      </c>
    </row>
    <row r="315" spans="1:1" x14ac:dyDescent="0.2">
      <c r="A315" s="3" t="s">
        <v>447</v>
      </c>
    </row>
    <row r="316" spans="1:1" x14ac:dyDescent="0.2">
      <c r="A316" s="3" t="s">
        <v>448</v>
      </c>
    </row>
    <row r="317" spans="1:1" x14ac:dyDescent="0.2">
      <c r="A317" s="3" t="s">
        <v>449</v>
      </c>
    </row>
    <row r="318" spans="1:1" x14ac:dyDescent="0.2">
      <c r="A318" s="3" t="s">
        <v>450</v>
      </c>
    </row>
    <row r="319" spans="1:1" x14ac:dyDescent="0.2">
      <c r="A319" s="3" t="s">
        <v>451</v>
      </c>
    </row>
    <row r="320" spans="1:1" x14ac:dyDescent="0.2">
      <c r="A320" s="3" t="s">
        <v>452</v>
      </c>
    </row>
    <row r="321" spans="1:1" x14ac:dyDescent="0.2">
      <c r="A321" s="3" t="s">
        <v>453</v>
      </c>
    </row>
    <row r="322" spans="1:1" x14ac:dyDescent="0.2">
      <c r="A322" s="3" t="s">
        <v>454</v>
      </c>
    </row>
    <row r="323" spans="1:1" x14ac:dyDescent="0.2">
      <c r="A323" s="3" t="s">
        <v>455</v>
      </c>
    </row>
    <row r="324" spans="1:1" x14ac:dyDescent="0.2">
      <c r="A324" s="3" t="s">
        <v>456</v>
      </c>
    </row>
    <row r="325" spans="1:1" x14ac:dyDescent="0.2">
      <c r="A325" s="3" t="s">
        <v>457</v>
      </c>
    </row>
    <row r="326" spans="1:1" x14ac:dyDescent="0.2">
      <c r="A326" s="3" t="s">
        <v>458</v>
      </c>
    </row>
    <row r="327" spans="1:1" x14ac:dyDescent="0.2">
      <c r="A327" s="3" t="s">
        <v>459</v>
      </c>
    </row>
    <row r="328" spans="1:1" x14ac:dyDescent="0.2">
      <c r="A328" s="3" t="s">
        <v>460</v>
      </c>
    </row>
    <row r="329" spans="1:1" x14ac:dyDescent="0.2">
      <c r="A329" s="3" t="s">
        <v>461</v>
      </c>
    </row>
    <row r="330" spans="1:1" x14ac:dyDescent="0.2">
      <c r="A330" s="3" t="s">
        <v>463</v>
      </c>
    </row>
    <row r="331" spans="1:1" x14ac:dyDescent="0.2">
      <c r="A331" s="3" t="s">
        <v>464</v>
      </c>
    </row>
    <row r="332" spans="1:1" x14ac:dyDescent="0.2">
      <c r="A332" s="3" t="s">
        <v>465</v>
      </c>
    </row>
    <row r="333" spans="1:1" x14ac:dyDescent="0.2">
      <c r="A333" s="3" t="s">
        <v>466</v>
      </c>
    </row>
    <row r="334" spans="1:1" x14ac:dyDescent="0.2">
      <c r="A334" s="3" t="s">
        <v>467</v>
      </c>
    </row>
    <row r="335" spans="1:1" x14ac:dyDescent="0.2">
      <c r="A335" s="3" t="s">
        <v>468</v>
      </c>
    </row>
    <row r="336" spans="1:1" x14ac:dyDescent="0.2">
      <c r="A336" s="3" t="s">
        <v>469</v>
      </c>
    </row>
    <row r="337" spans="1:1" x14ac:dyDescent="0.2">
      <c r="A337" s="3" t="s">
        <v>470</v>
      </c>
    </row>
    <row r="338" spans="1:1" x14ac:dyDescent="0.2">
      <c r="A338" s="3" t="s">
        <v>471</v>
      </c>
    </row>
    <row r="339" spans="1:1" x14ac:dyDescent="0.2">
      <c r="A339" s="3" t="s">
        <v>472</v>
      </c>
    </row>
    <row r="340" spans="1:1" x14ac:dyDescent="0.2">
      <c r="A340" s="3" t="s">
        <v>473</v>
      </c>
    </row>
    <row r="341" spans="1:1" x14ac:dyDescent="0.2">
      <c r="A341" s="3" t="s">
        <v>474</v>
      </c>
    </row>
    <row r="342" spans="1:1" x14ac:dyDescent="0.2">
      <c r="A342" s="3" t="s">
        <v>475</v>
      </c>
    </row>
    <row r="343" spans="1:1" x14ac:dyDescent="0.2">
      <c r="A343" s="3" t="s">
        <v>476</v>
      </c>
    </row>
    <row r="344" spans="1:1" x14ac:dyDescent="0.2">
      <c r="A344" s="3" t="s">
        <v>477</v>
      </c>
    </row>
    <row r="345" spans="1:1" x14ac:dyDescent="0.2">
      <c r="A345" s="3" t="s">
        <v>479</v>
      </c>
    </row>
    <row r="346" spans="1:1" x14ac:dyDescent="0.2">
      <c r="A346" s="3" t="s">
        <v>481</v>
      </c>
    </row>
    <row r="347" spans="1:1" x14ac:dyDescent="0.2">
      <c r="A347" s="3" t="s">
        <v>482</v>
      </c>
    </row>
    <row r="348" spans="1:1" x14ac:dyDescent="0.2">
      <c r="A348" s="3" t="s">
        <v>483</v>
      </c>
    </row>
    <row r="349" spans="1:1" x14ac:dyDescent="0.2">
      <c r="A349" s="3" t="s">
        <v>484</v>
      </c>
    </row>
    <row r="350" spans="1:1" x14ac:dyDescent="0.2">
      <c r="A350" s="3" t="s">
        <v>485</v>
      </c>
    </row>
    <row r="351" spans="1:1" x14ac:dyDescent="0.2">
      <c r="A351" s="3" t="s">
        <v>486</v>
      </c>
    </row>
    <row r="352" spans="1:1" x14ac:dyDescent="0.2">
      <c r="A352" s="3" t="s">
        <v>487</v>
      </c>
    </row>
    <row r="353" spans="1:1" x14ac:dyDescent="0.2">
      <c r="A353" s="3" t="s">
        <v>488</v>
      </c>
    </row>
    <row r="354" spans="1:1" x14ac:dyDescent="0.2">
      <c r="A354" s="3" t="s">
        <v>490</v>
      </c>
    </row>
    <row r="355" spans="1:1" x14ac:dyDescent="0.2">
      <c r="A355" s="3" t="s">
        <v>492</v>
      </c>
    </row>
    <row r="356" spans="1:1" x14ac:dyDescent="0.2">
      <c r="A356" s="3" t="s">
        <v>493</v>
      </c>
    </row>
    <row r="357" spans="1:1" x14ac:dyDescent="0.2">
      <c r="A357" s="3" t="s">
        <v>494</v>
      </c>
    </row>
    <row r="358" spans="1:1" x14ac:dyDescent="0.2">
      <c r="A358" s="3" t="s">
        <v>495</v>
      </c>
    </row>
    <row r="359" spans="1:1" x14ac:dyDescent="0.2">
      <c r="A359" s="3" t="s">
        <v>496</v>
      </c>
    </row>
    <row r="360" spans="1:1" x14ac:dyDescent="0.2">
      <c r="A360" s="3" t="s">
        <v>497</v>
      </c>
    </row>
    <row r="361" spans="1:1" x14ac:dyDescent="0.2">
      <c r="A361" s="3" t="s">
        <v>498</v>
      </c>
    </row>
    <row r="362" spans="1:1" x14ac:dyDescent="0.2">
      <c r="A362" s="3" t="s">
        <v>500</v>
      </c>
    </row>
    <row r="363" spans="1:1" x14ac:dyDescent="0.2">
      <c r="A363" s="3" t="s">
        <v>501</v>
      </c>
    </row>
    <row r="364" spans="1:1" x14ac:dyDescent="0.2">
      <c r="A364" s="3" t="s">
        <v>503</v>
      </c>
    </row>
    <row r="365" spans="1:1" x14ac:dyDescent="0.2">
      <c r="A365" s="3" t="s">
        <v>504</v>
      </c>
    </row>
    <row r="366" spans="1:1" x14ac:dyDescent="0.2">
      <c r="A366" s="3" t="s">
        <v>505</v>
      </c>
    </row>
    <row r="367" spans="1:1" x14ac:dyDescent="0.2">
      <c r="A367" s="3" t="s">
        <v>507</v>
      </c>
    </row>
    <row r="368" spans="1:1" x14ac:dyDescent="0.2">
      <c r="A368" s="3" t="s">
        <v>509</v>
      </c>
    </row>
    <row r="369" spans="1:1" x14ac:dyDescent="0.2">
      <c r="A369" s="3" t="s">
        <v>510</v>
      </c>
    </row>
    <row r="370" spans="1:1" x14ac:dyDescent="0.2">
      <c r="A370" s="3" t="s">
        <v>511</v>
      </c>
    </row>
    <row r="371" spans="1:1" x14ac:dyDescent="0.2">
      <c r="A371" s="3" t="s">
        <v>512</v>
      </c>
    </row>
    <row r="372" spans="1:1" x14ac:dyDescent="0.2">
      <c r="A372" s="3" t="s">
        <v>513</v>
      </c>
    </row>
    <row r="373" spans="1:1" x14ac:dyDescent="0.2">
      <c r="A373" s="3" t="s">
        <v>514</v>
      </c>
    </row>
    <row r="374" spans="1:1" x14ac:dyDescent="0.2">
      <c r="A374" s="3" t="s">
        <v>515</v>
      </c>
    </row>
    <row r="375" spans="1:1" x14ac:dyDescent="0.2">
      <c r="A375" s="3" t="s">
        <v>516</v>
      </c>
    </row>
    <row r="376" spans="1:1" x14ac:dyDescent="0.2">
      <c r="A376" s="3" t="s">
        <v>518</v>
      </c>
    </row>
    <row r="377" spans="1:1" x14ac:dyDescent="0.2">
      <c r="A377" s="3" t="s">
        <v>519</v>
      </c>
    </row>
    <row r="378" spans="1:1" x14ac:dyDescent="0.2">
      <c r="A378" s="3" t="s">
        <v>520</v>
      </c>
    </row>
    <row r="379" spans="1:1" x14ac:dyDescent="0.2">
      <c r="A379" s="3" t="s">
        <v>521</v>
      </c>
    </row>
    <row r="380" spans="1:1" x14ac:dyDescent="0.2">
      <c r="A380" s="3" t="s">
        <v>522</v>
      </c>
    </row>
    <row r="381" spans="1:1" x14ac:dyDescent="0.2">
      <c r="A381" s="3" t="s">
        <v>523</v>
      </c>
    </row>
    <row r="382" spans="1:1" x14ac:dyDescent="0.2">
      <c r="A382" s="3" t="s">
        <v>524</v>
      </c>
    </row>
    <row r="383" spans="1:1" x14ac:dyDescent="0.2">
      <c r="A383" s="3" t="s">
        <v>525</v>
      </c>
    </row>
    <row r="384" spans="1:1" x14ac:dyDescent="0.2">
      <c r="A384" s="3" t="s">
        <v>526</v>
      </c>
    </row>
    <row r="385" spans="1:1" x14ac:dyDescent="0.2">
      <c r="A385" s="3" t="s">
        <v>527</v>
      </c>
    </row>
    <row r="386" spans="1:1" x14ac:dyDescent="0.2">
      <c r="A386" s="3" t="s">
        <v>528</v>
      </c>
    </row>
    <row r="387" spans="1:1" x14ac:dyDescent="0.2">
      <c r="A387" s="3" t="s">
        <v>529</v>
      </c>
    </row>
    <row r="388" spans="1:1" x14ac:dyDescent="0.2">
      <c r="A388" s="3" t="s">
        <v>530</v>
      </c>
    </row>
    <row r="389" spans="1:1" x14ac:dyDescent="0.2">
      <c r="A389" s="3" t="s">
        <v>531</v>
      </c>
    </row>
    <row r="390" spans="1:1" x14ac:dyDescent="0.2">
      <c r="A390" s="3" t="s">
        <v>532</v>
      </c>
    </row>
    <row r="391" spans="1:1" x14ac:dyDescent="0.2">
      <c r="A391" s="3" t="s">
        <v>533</v>
      </c>
    </row>
    <row r="392" spans="1:1" x14ac:dyDescent="0.2">
      <c r="A392" s="3" t="s">
        <v>534</v>
      </c>
    </row>
    <row r="393" spans="1:1" x14ac:dyDescent="0.2">
      <c r="A393" s="3" t="s">
        <v>535</v>
      </c>
    </row>
    <row r="394" spans="1:1" x14ac:dyDescent="0.2">
      <c r="A394" s="3" t="s">
        <v>536</v>
      </c>
    </row>
    <row r="395" spans="1:1" x14ac:dyDescent="0.2">
      <c r="A395" s="3" t="s">
        <v>537</v>
      </c>
    </row>
    <row r="396" spans="1:1" x14ac:dyDescent="0.2">
      <c r="A396" s="3" t="s">
        <v>538</v>
      </c>
    </row>
    <row r="397" spans="1:1" x14ac:dyDescent="0.2">
      <c r="A397" s="3" t="s">
        <v>539</v>
      </c>
    </row>
    <row r="398" spans="1:1" x14ac:dyDescent="0.2">
      <c r="A398" s="3" t="s">
        <v>540</v>
      </c>
    </row>
    <row r="399" spans="1:1" x14ac:dyDescent="0.2">
      <c r="A399" s="3" t="s">
        <v>541</v>
      </c>
    </row>
    <row r="400" spans="1:1" x14ac:dyDescent="0.2">
      <c r="A400" s="3" t="s">
        <v>542</v>
      </c>
    </row>
    <row r="401" spans="1:1" x14ac:dyDescent="0.2">
      <c r="A401" s="3" t="s">
        <v>543</v>
      </c>
    </row>
    <row r="402" spans="1:1" x14ac:dyDescent="0.2">
      <c r="A402" s="3" t="s">
        <v>544</v>
      </c>
    </row>
    <row r="403" spans="1:1" x14ac:dyDescent="0.2">
      <c r="A403" s="3" t="s">
        <v>545</v>
      </c>
    </row>
    <row r="404" spans="1:1" x14ac:dyDescent="0.2">
      <c r="A404" s="3" t="s">
        <v>546</v>
      </c>
    </row>
    <row r="405" spans="1:1" x14ac:dyDescent="0.2">
      <c r="A405" s="3" t="s">
        <v>547</v>
      </c>
    </row>
    <row r="406" spans="1:1" x14ac:dyDescent="0.2">
      <c r="A406" s="3" t="s">
        <v>548</v>
      </c>
    </row>
    <row r="407" spans="1:1" x14ac:dyDescent="0.2">
      <c r="A407" s="3" t="s">
        <v>549</v>
      </c>
    </row>
    <row r="408" spans="1:1" x14ac:dyDescent="0.2">
      <c r="A408" s="3" t="s">
        <v>550</v>
      </c>
    </row>
    <row r="409" spans="1:1" x14ac:dyDescent="0.2">
      <c r="A409" s="3" t="s">
        <v>551</v>
      </c>
    </row>
    <row r="410" spans="1:1" x14ac:dyDescent="0.2">
      <c r="A410" s="3" t="s">
        <v>552</v>
      </c>
    </row>
    <row r="411" spans="1:1" x14ac:dyDescent="0.2">
      <c r="A411" s="3" t="s">
        <v>553</v>
      </c>
    </row>
    <row r="412" spans="1:1" x14ac:dyDescent="0.2">
      <c r="A412" s="3" t="s">
        <v>555</v>
      </c>
    </row>
    <row r="413" spans="1:1" x14ac:dyDescent="0.2">
      <c r="A413" s="3" t="s">
        <v>556</v>
      </c>
    </row>
    <row r="414" spans="1:1" x14ac:dyDescent="0.2">
      <c r="A414" s="3" t="s">
        <v>557</v>
      </c>
    </row>
    <row r="415" spans="1:1" x14ac:dyDescent="0.2">
      <c r="A415" s="3" t="s">
        <v>558</v>
      </c>
    </row>
    <row r="416" spans="1:1" x14ac:dyDescent="0.2">
      <c r="A416" s="3" t="s">
        <v>559</v>
      </c>
    </row>
    <row r="417" spans="1:1" x14ac:dyDescent="0.2">
      <c r="A417" s="3" t="s">
        <v>560</v>
      </c>
    </row>
    <row r="418" spans="1:1" x14ac:dyDescent="0.2">
      <c r="A418" s="3" t="s">
        <v>561</v>
      </c>
    </row>
    <row r="419" spans="1:1" x14ac:dyDescent="0.2">
      <c r="A419" s="3" t="s">
        <v>563</v>
      </c>
    </row>
    <row r="420" spans="1:1" x14ac:dyDescent="0.2">
      <c r="A420" s="3" t="s">
        <v>564</v>
      </c>
    </row>
    <row r="421" spans="1:1" x14ac:dyDescent="0.2">
      <c r="A421" s="3" t="s">
        <v>565</v>
      </c>
    </row>
    <row r="422" spans="1:1" x14ac:dyDescent="0.2">
      <c r="A422" s="3" t="s">
        <v>566</v>
      </c>
    </row>
    <row r="423" spans="1:1" x14ac:dyDescent="0.2">
      <c r="A423" s="3" t="s">
        <v>567</v>
      </c>
    </row>
    <row r="424" spans="1:1" x14ac:dyDescent="0.2">
      <c r="A424" s="3" t="s">
        <v>568</v>
      </c>
    </row>
    <row r="425" spans="1:1" x14ac:dyDescent="0.2">
      <c r="A425" s="3" t="s">
        <v>569</v>
      </c>
    </row>
    <row r="426" spans="1:1" x14ac:dyDescent="0.2">
      <c r="A426" s="3" t="s">
        <v>570</v>
      </c>
    </row>
    <row r="427" spans="1:1" x14ac:dyDescent="0.2">
      <c r="A427" s="3" t="s">
        <v>571</v>
      </c>
    </row>
    <row r="428" spans="1:1" x14ac:dyDescent="0.2">
      <c r="A428" s="3" t="s">
        <v>572</v>
      </c>
    </row>
    <row r="429" spans="1:1" x14ac:dyDescent="0.2">
      <c r="A429" s="3" t="s">
        <v>573</v>
      </c>
    </row>
    <row r="430" spans="1:1" x14ac:dyDescent="0.2">
      <c r="A430" s="3" t="s">
        <v>574</v>
      </c>
    </row>
    <row r="431" spans="1:1" x14ac:dyDescent="0.2">
      <c r="A431" s="3" t="s">
        <v>575</v>
      </c>
    </row>
  </sheetData>
  <sortState xmlns:xlrd2="http://schemas.microsoft.com/office/spreadsheetml/2017/richdata2" ref="A2:A431">
    <sortCondition ref="A2:A431"/>
  </sortState>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FC488-5A96-7642-850B-81B5D48C3BA9}">
  <dimension ref="A1:J7971"/>
  <sheetViews>
    <sheetView zoomScale="98" workbookViewId="0">
      <selection sqref="A1:XFD1048576"/>
    </sheetView>
  </sheetViews>
  <sheetFormatPr baseColWidth="10" defaultColWidth="28.6640625" defaultRowHeight="16" x14ac:dyDescent="0.2"/>
  <cols>
    <col min="6" max="6" width="28.6640625" style="85"/>
  </cols>
  <sheetData>
    <row r="1" spans="1:9" x14ac:dyDescent="0.2">
      <c r="A1" s="53" t="s">
        <v>0</v>
      </c>
      <c r="B1" s="53" t="s">
        <v>1</v>
      </c>
      <c r="C1" s="53" t="s">
        <v>591</v>
      </c>
      <c r="D1" s="53" t="s">
        <v>8</v>
      </c>
      <c r="E1" s="53" t="s">
        <v>638</v>
      </c>
      <c r="F1" s="84" t="s">
        <v>612</v>
      </c>
      <c r="G1" s="53" t="s">
        <v>613</v>
      </c>
      <c r="H1" s="53" t="s">
        <v>597</v>
      </c>
      <c r="I1" s="21"/>
    </row>
    <row r="2" spans="1:9" ht="17" x14ac:dyDescent="0.2">
      <c r="A2" s="3" t="s">
        <v>10</v>
      </c>
      <c r="B2" t="s">
        <v>600</v>
      </c>
      <c r="C2" t="s">
        <v>610</v>
      </c>
      <c r="D2" s="56" t="str">
        <f>VLOOKUP(A2, ticker_symbol:gics_sector, 14, FALSE)</f>
        <v>Industrials</v>
      </c>
      <c r="E2" t="str">
        <f>VLOOKUP(A2, ticker_symbol:gics_sub, 15, FALSE)</f>
        <v>Airlines</v>
      </c>
      <c r="F2" s="85">
        <v>0.21</v>
      </c>
      <c r="G2">
        <v>0.61</v>
      </c>
      <c r="H2">
        <v>0.1</v>
      </c>
    </row>
    <row r="3" spans="1:9" ht="17" x14ac:dyDescent="0.2">
      <c r="A3" s="3" t="s">
        <v>10</v>
      </c>
      <c r="B3" t="s">
        <v>601</v>
      </c>
      <c r="C3" t="s">
        <v>610</v>
      </c>
      <c r="D3" s="56" t="str">
        <f>VLOOKUP(A3, ticker_symbol:gics_sector, 14, FALSE)</f>
        <v>Industrials</v>
      </c>
      <c r="E3" t="str">
        <f>VLOOKUP(A3, ticker_symbol:gics_sub, 15, FALSE)</f>
        <v>Airlines</v>
      </c>
      <c r="F3" s="85">
        <v>0.21</v>
      </c>
      <c r="G3">
        <v>0.61</v>
      </c>
      <c r="H3">
        <v>0.1</v>
      </c>
    </row>
    <row r="4" spans="1:9" ht="17" x14ac:dyDescent="0.2">
      <c r="A4" s="3" t="s">
        <v>10</v>
      </c>
      <c r="B4" t="s">
        <v>602</v>
      </c>
      <c r="C4" t="s">
        <v>610</v>
      </c>
      <c r="D4" s="56" t="str">
        <f>VLOOKUP(A4, ticker_symbol:gics_sector, 14, FALSE)</f>
        <v>Industrials</v>
      </c>
      <c r="E4" t="str">
        <f>VLOOKUP(A4, ticker_symbol:gics_sub, 15, FALSE)</f>
        <v>Airlines</v>
      </c>
      <c r="F4" s="85">
        <v>0.21</v>
      </c>
      <c r="G4">
        <v>0.61</v>
      </c>
      <c r="H4">
        <v>0.1</v>
      </c>
    </row>
    <row r="5" spans="1:9" ht="17" x14ac:dyDescent="0.2">
      <c r="A5" s="3" t="s">
        <v>10</v>
      </c>
      <c r="B5" t="s">
        <v>603</v>
      </c>
      <c r="C5" t="s">
        <v>610</v>
      </c>
      <c r="D5" s="56" t="str">
        <f>VLOOKUP(A5, ticker_symbol:gics_sector, 14, FALSE)</f>
        <v>Industrials</v>
      </c>
      <c r="E5" t="str">
        <f>VLOOKUP(A5, ticker_symbol:gics_sub, 15, FALSE)</f>
        <v>Airlines</v>
      </c>
      <c r="F5" s="85">
        <v>0.21</v>
      </c>
      <c r="G5">
        <v>0.61</v>
      </c>
      <c r="H5">
        <v>0.1</v>
      </c>
    </row>
    <row r="6" spans="1:9" ht="17" x14ac:dyDescent="0.2">
      <c r="A6" s="3" t="s">
        <v>10</v>
      </c>
      <c r="B6" t="s">
        <v>604</v>
      </c>
      <c r="C6" t="s">
        <v>610</v>
      </c>
      <c r="D6" s="56" t="str">
        <f>VLOOKUP(A6, ticker_symbol:gics_sector, 14, FALSE)</f>
        <v>Industrials</v>
      </c>
      <c r="E6" t="str">
        <f>VLOOKUP(A6, ticker_symbol:gics_sub, 15, FALSE)</f>
        <v>Airlines</v>
      </c>
      <c r="F6" s="85">
        <v>0.21</v>
      </c>
      <c r="G6">
        <v>0.61</v>
      </c>
      <c r="H6">
        <v>0.1</v>
      </c>
    </row>
    <row r="7" spans="1:9" ht="17" x14ac:dyDescent="0.2">
      <c r="A7" s="3" t="s">
        <v>10</v>
      </c>
      <c r="B7" t="s">
        <v>605</v>
      </c>
      <c r="C7" t="s">
        <v>610</v>
      </c>
      <c r="D7" s="56" t="str">
        <f>VLOOKUP(A7, ticker_symbol:gics_sector, 14, FALSE)</f>
        <v>Industrials</v>
      </c>
      <c r="E7" t="str">
        <f>VLOOKUP(A7, ticker_symbol:gics_sub, 15, FALSE)</f>
        <v>Airlines</v>
      </c>
      <c r="F7" s="85">
        <v>0.21</v>
      </c>
      <c r="G7">
        <v>0.61</v>
      </c>
      <c r="H7">
        <v>0.1</v>
      </c>
    </row>
    <row r="8" spans="1:9" ht="17" x14ac:dyDescent="0.2">
      <c r="A8" s="3" t="s">
        <v>10</v>
      </c>
      <c r="B8" t="s">
        <v>600</v>
      </c>
      <c r="C8" t="s">
        <v>609</v>
      </c>
      <c r="D8" s="56" t="str">
        <f>VLOOKUP(A8, ticker_symbol:gics_sector, 14, FALSE)</f>
        <v>Industrials</v>
      </c>
      <c r="E8" t="str">
        <f>VLOOKUP(A8, ticker_symbol:gics_sub, 15, FALSE)</f>
        <v>Airlines</v>
      </c>
      <c r="F8" s="85">
        <v>0.4</v>
      </c>
      <c r="G8">
        <v>0.73</v>
      </c>
      <c r="H8">
        <v>0.2</v>
      </c>
    </row>
    <row r="9" spans="1:9" ht="17" x14ac:dyDescent="0.2">
      <c r="A9" s="3" t="s">
        <v>10</v>
      </c>
      <c r="B9" t="s">
        <v>601</v>
      </c>
      <c r="C9" t="s">
        <v>609</v>
      </c>
      <c r="D9" s="56" t="str">
        <f>VLOOKUP(A9, ticker_symbol:gics_sector, 14, FALSE)</f>
        <v>Industrials</v>
      </c>
      <c r="E9" t="str">
        <f>VLOOKUP(A9, ticker_symbol:gics_sub, 15, FALSE)</f>
        <v>Airlines</v>
      </c>
      <c r="F9" s="85">
        <v>0.4</v>
      </c>
      <c r="G9">
        <v>0.73</v>
      </c>
      <c r="H9">
        <v>0.2</v>
      </c>
    </row>
    <row r="10" spans="1:9" ht="17" x14ac:dyDescent="0.2">
      <c r="A10" s="3" t="s">
        <v>10</v>
      </c>
      <c r="B10" t="s">
        <v>602</v>
      </c>
      <c r="C10" t="s">
        <v>609</v>
      </c>
      <c r="D10" s="56" t="str">
        <f>VLOOKUP(A10, ticker_symbol:gics_sector, 14, FALSE)</f>
        <v>Industrials</v>
      </c>
      <c r="E10" t="str">
        <f>VLOOKUP(A10, ticker_symbol:gics_sub, 15, FALSE)</f>
        <v>Airlines</v>
      </c>
      <c r="F10" s="85">
        <v>0.4</v>
      </c>
      <c r="G10">
        <v>0.73</v>
      </c>
      <c r="H10">
        <v>0.2</v>
      </c>
    </row>
    <row r="11" spans="1:9" ht="17" x14ac:dyDescent="0.2">
      <c r="A11" s="3" t="s">
        <v>10</v>
      </c>
      <c r="B11" t="s">
        <v>603</v>
      </c>
      <c r="C11" t="s">
        <v>609</v>
      </c>
      <c r="D11" s="56" t="str">
        <f>VLOOKUP(A11, ticker_symbol:gics_sector, 14, FALSE)</f>
        <v>Industrials</v>
      </c>
      <c r="E11" t="str">
        <f>VLOOKUP(A11, ticker_symbol:gics_sub, 15, FALSE)</f>
        <v>Airlines</v>
      </c>
      <c r="F11" s="85">
        <v>0.4</v>
      </c>
      <c r="G11">
        <v>0.73</v>
      </c>
      <c r="H11">
        <v>0.2</v>
      </c>
    </row>
    <row r="12" spans="1:9" ht="17" x14ac:dyDescent="0.2">
      <c r="A12" s="3" t="s">
        <v>10</v>
      </c>
      <c r="B12" t="s">
        <v>604</v>
      </c>
      <c r="C12" t="s">
        <v>609</v>
      </c>
      <c r="D12" s="56" t="str">
        <f>VLOOKUP(A12, ticker_symbol:gics_sector, 14, FALSE)</f>
        <v>Industrials</v>
      </c>
      <c r="E12" t="str">
        <f>VLOOKUP(A12, ticker_symbol:gics_sub, 15, FALSE)</f>
        <v>Airlines</v>
      </c>
      <c r="F12" s="85">
        <v>0.4</v>
      </c>
      <c r="G12">
        <v>0.73</v>
      </c>
      <c r="H12">
        <v>0.2</v>
      </c>
    </row>
    <row r="13" spans="1:9" ht="17" x14ac:dyDescent="0.2">
      <c r="A13" s="3" t="s">
        <v>10</v>
      </c>
      <c r="B13" t="s">
        <v>605</v>
      </c>
      <c r="C13" t="s">
        <v>609</v>
      </c>
      <c r="D13" s="56" t="str">
        <f>VLOOKUP(A13, ticker_symbol:gics_sector, 14, FALSE)</f>
        <v>Industrials</v>
      </c>
      <c r="E13" t="str">
        <f>VLOOKUP(A13, ticker_symbol:gics_sub, 15, FALSE)</f>
        <v>Airlines</v>
      </c>
      <c r="F13" s="85">
        <v>0.4</v>
      </c>
      <c r="G13">
        <v>0.73</v>
      </c>
      <c r="H13">
        <v>0.2</v>
      </c>
    </row>
    <row r="14" spans="1:9" ht="17" x14ac:dyDescent="0.2">
      <c r="A14" s="3" t="s">
        <v>10</v>
      </c>
      <c r="B14" t="s">
        <v>600</v>
      </c>
      <c r="C14" s="21" t="s">
        <v>608</v>
      </c>
      <c r="D14" s="56" t="str">
        <f>VLOOKUP(A14, ticker_symbol:gics_sector, 14, FALSE)</f>
        <v>Industrials</v>
      </c>
      <c r="E14" t="str">
        <f>VLOOKUP(A14, ticker_symbol:gics_sub, 15, FALSE)</f>
        <v>Airlines</v>
      </c>
      <c r="F14" s="85">
        <v>-0.04</v>
      </c>
      <c r="G14">
        <v>0.5</v>
      </c>
      <c r="H14">
        <v>0</v>
      </c>
    </row>
    <row r="15" spans="1:9" ht="17" x14ac:dyDescent="0.2">
      <c r="A15" s="3" t="s">
        <v>10</v>
      </c>
      <c r="B15" t="s">
        <v>601</v>
      </c>
      <c r="C15" s="21" t="s">
        <v>608</v>
      </c>
      <c r="D15" s="56" t="str">
        <f>VLOOKUP(A15, ticker_symbol:gics_sector, 14, FALSE)</f>
        <v>Industrials</v>
      </c>
      <c r="E15" t="str">
        <f>VLOOKUP(A15, ticker_symbol:gics_sub, 15, FALSE)</f>
        <v>Airlines</v>
      </c>
      <c r="F15" s="85">
        <v>-0.04</v>
      </c>
      <c r="G15">
        <v>0.5</v>
      </c>
      <c r="H15">
        <v>0</v>
      </c>
    </row>
    <row r="16" spans="1:9" ht="17" x14ac:dyDescent="0.2">
      <c r="A16" s="3" t="s">
        <v>10</v>
      </c>
      <c r="B16" t="s">
        <v>602</v>
      </c>
      <c r="C16" s="21" t="s">
        <v>608</v>
      </c>
      <c r="D16" s="56" t="str">
        <f>VLOOKUP(A16, ticker_symbol:gics_sector, 14, FALSE)</f>
        <v>Industrials</v>
      </c>
      <c r="E16" t="str">
        <f>VLOOKUP(A16, ticker_symbol:gics_sub, 15, FALSE)</f>
        <v>Airlines</v>
      </c>
      <c r="F16" s="85">
        <v>-0.04</v>
      </c>
      <c r="G16">
        <v>0.5</v>
      </c>
      <c r="H16">
        <v>0</v>
      </c>
    </row>
    <row r="17" spans="1:9" ht="17" x14ac:dyDescent="0.2">
      <c r="A17" s="3" t="s">
        <v>10</v>
      </c>
      <c r="B17" t="s">
        <v>603</v>
      </c>
      <c r="C17" s="21" t="s">
        <v>608</v>
      </c>
      <c r="D17" s="56" t="str">
        <f>VLOOKUP(A17, ticker_symbol:gics_sector, 14, FALSE)</f>
        <v>Industrials</v>
      </c>
      <c r="E17" t="str">
        <f>VLOOKUP(A17, ticker_symbol:gics_sub, 15, FALSE)</f>
        <v>Airlines</v>
      </c>
      <c r="F17" s="85">
        <v>-0.04</v>
      </c>
      <c r="G17">
        <v>0.5</v>
      </c>
      <c r="H17">
        <v>0</v>
      </c>
    </row>
    <row r="18" spans="1:9" ht="17" x14ac:dyDescent="0.2">
      <c r="A18" s="3" t="s">
        <v>10</v>
      </c>
      <c r="B18" t="s">
        <v>604</v>
      </c>
      <c r="C18" s="21" t="s">
        <v>608</v>
      </c>
      <c r="D18" s="56" t="str">
        <f>VLOOKUP(A18, ticker_symbol:gics_sector, 14, FALSE)</f>
        <v>Industrials</v>
      </c>
      <c r="E18" t="str">
        <f>VLOOKUP(A18, ticker_symbol:gics_sub, 15, FALSE)</f>
        <v>Airlines</v>
      </c>
      <c r="F18" s="85">
        <v>-0.04</v>
      </c>
      <c r="G18">
        <v>0.5</v>
      </c>
      <c r="H18">
        <v>0</v>
      </c>
    </row>
    <row r="19" spans="1:9" ht="17" x14ac:dyDescent="0.2">
      <c r="A19" s="3" t="s">
        <v>10</v>
      </c>
      <c r="B19" t="s">
        <v>605</v>
      </c>
      <c r="C19" s="21" t="s">
        <v>608</v>
      </c>
      <c r="D19" s="56" t="str">
        <f>VLOOKUP(A19, ticker_symbol:gics_sector, 14, FALSE)</f>
        <v>Industrials</v>
      </c>
      <c r="E19" t="str">
        <f>VLOOKUP(A19, ticker_symbol:gics_sub, 15, FALSE)</f>
        <v>Airlines</v>
      </c>
      <c r="F19" s="85">
        <v>-0.04</v>
      </c>
      <c r="G19">
        <v>0.5</v>
      </c>
      <c r="H19">
        <v>0</v>
      </c>
    </row>
    <row r="20" spans="1:9" ht="17" x14ac:dyDescent="0.2">
      <c r="A20" s="3" t="s">
        <v>18</v>
      </c>
      <c r="B20" s="21" t="s">
        <v>600</v>
      </c>
      <c r="C20" s="21" t="s">
        <v>610</v>
      </c>
      <c r="D20" s="56" t="str">
        <f>VLOOKUP(A20, ticker_symbol:gics_sector, 14, FALSE)</f>
        <v>Consumer Discretionary</v>
      </c>
      <c r="E20" t="str">
        <f>VLOOKUP(A20, ticker_symbol:gics_sub, 15, FALSE)</f>
        <v>Automotive Retail</v>
      </c>
      <c r="F20" s="85">
        <v>0.47</v>
      </c>
      <c r="G20">
        <v>0.45</v>
      </c>
      <c r="H20">
        <v>0.08</v>
      </c>
      <c r="I20" s="21"/>
    </row>
    <row r="21" spans="1:9" ht="17" x14ac:dyDescent="0.2">
      <c r="A21" s="3" t="s">
        <v>18</v>
      </c>
      <c r="B21" s="21" t="s">
        <v>601</v>
      </c>
      <c r="C21" s="21" t="s">
        <v>610</v>
      </c>
      <c r="D21" s="56" t="str">
        <f>VLOOKUP(A21, ticker_symbol:gics_sector, 14, FALSE)</f>
        <v>Consumer Discretionary</v>
      </c>
      <c r="E21" t="str">
        <f>VLOOKUP(A21, ticker_symbol:gics_sub, 15, FALSE)</f>
        <v>Automotive Retail</v>
      </c>
      <c r="F21" s="85">
        <v>0.47</v>
      </c>
      <c r="G21">
        <v>0.45</v>
      </c>
      <c r="H21">
        <v>0.08</v>
      </c>
    </row>
    <row r="22" spans="1:9" ht="17" x14ac:dyDescent="0.2">
      <c r="A22" s="3" t="s">
        <v>18</v>
      </c>
      <c r="B22" s="21" t="s">
        <v>602</v>
      </c>
      <c r="C22" s="21" t="s">
        <v>610</v>
      </c>
      <c r="D22" s="56" t="str">
        <f>VLOOKUP(A22, ticker_symbol:gics_sector, 14, FALSE)</f>
        <v>Consumer Discretionary</v>
      </c>
      <c r="E22" t="str">
        <f>VLOOKUP(A22, ticker_symbol:gics_sub, 15, FALSE)</f>
        <v>Automotive Retail</v>
      </c>
      <c r="F22" s="85">
        <v>0.47</v>
      </c>
      <c r="G22">
        <v>0.45</v>
      </c>
      <c r="H22">
        <v>0.08</v>
      </c>
    </row>
    <row r="23" spans="1:9" ht="17" x14ac:dyDescent="0.2">
      <c r="A23" s="3" t="s">
        <v>18</v>
      </c>
      <c r="B23" s="21" t="s">
        <v>603</v>
      </c>
      <c r="C23" s="21" t="s">
        <v>610</v>
      </c>
      <c r="D23" s="56" t="str">
        <f>VLOOKUP(A23, ticker_symbol:gics_sector, 14, FALSE)</f>
        <v>Consumer Discretionary</v>
      </c>
      <c r="E23" t="str">
        <f>VLOOKUP(A23, ticker_symbol:gics_sub, 15, FALSE)</f>
        <v>Automotive Retail</v>
      </c>
      <c r="F23" s="85">
        <v>0.47</v>
      </c>
      <c r="G23">
        <v>0.45</v>
      </c>
      <c r="H23">
        <v>0.08</v>
      </c>
    </row>
    <row r="24" spans="1:9" ht="17" x14ac:dyDescent="0.2">
      <c r="A24" s="3" t="s">
        <v>18</v>
      </c>
      <c r="B24" s="21" t="s">
        <v>604</v>
      </c>
      <c r="C24" s="21" t="s">
        <v>610</v>
      </c>
      <c r="D24" s="56" t="str">
        <f>VLOOKUP(A24, ticker_symbol:gics_sector, 14, FALSE)</f>
        <v>Consumer Discretionary</v>
      </c>
      <c r="E24" t="str">
        <f>VLOOKUP(A24, ticker_symbol:gics_sub, 15, FALSE)</f>
        <v>Automotive Retail</v>
      </c>
      <c r="F24" s="85">
        <v>0.47</v>
      </c>
      <c r="G24">
        <v>0.45</v>
      </c>
      <c r="H24">
        <v>0.08</v>
      </c>
    </row>
    <row r="25" spans="1:9" ht="17" x14ac:dyDescent="0.2">
      <c r="A25" s="3" t="s">
        <v>18</v>
      </c>
      <c r="B25" s="21" t="s">
        <v>605</v>
      </c>
      <c r="C25" s="21" t="s">
        <v>610</v>
      </c>
      <c r="D25" s="56" t="str">
        <f>VLOOKUP(A25, ticker_symbol:gics_sector, 14, FALSE)</f>
        <v>Consumer Discretionary</v>
      </c>
      <c r="E25" t="str">
        <f>VLOOKUP(A25, ticker_symbol:gics_sub, 15, FALSE)</f>
        <v>Automotive Retail</v>
      </c>
      <c r="F25" s="85">
        <v>0.47</v>
      </c>
      <c r="G25">
        <v>0.45</v>
      </c>
      <c r="H25">
        <v>0.08</v>
      </c>
    </row>
    <row r="26" spans="1:9" ht="17" x14ac:dyDescent="0.2">
      <c r="A26" s="3" t="s">
        <v>18</v>
      </c>
      <c r="B26" s="21" t="s">
        <v>600</v>
      </c>
      <c r="C26" s="21" t="s">
        <v>609</v>
      </c>
      <c r="D26" s="56" t="str">
        <f>VLOOKUP(A26, ticker_symbol:gics_sector, 14, FALSE)</f>
        <v>Consumer Discretionary</v>
      </c>
      <c r="E26" t="str">
        <f>VLOOKUP(A26, ticker_symbol:gics_sub, 15, FALSE)</f>
        <v>Automotive Retail</v>
      </c>
      <c r="F26" s="85">
        <v>0.184</v>
      </c>
      <c r="G26">
        <v>0.5</v>
      </c>
      <c r="H26">
        <v>0.1</v>
      </c>
    </row>
    <row r="27" spans="1:9" ht="17" x14ac:dyDescent="0.2">
      <c r="A27" s="3" t="s">
        <v>18</v>
      </c>
      <c r="B27" s="21" t="s">
        <v>601</v>
      </c>
      <c r="C27" s="21" t="s">
        <v>609</v>
      </c>
      <c r="D27" s="56" t="str">
        <f>VLOOKUP(A27, ticker_symbol:gics_sector, 14, FALSE)</f>
        <v>Consumer Discretionary</v>
      </c>
      <c r="E27" t="str">
        <f>VLOOKUP(A27, ticker_symbol:gics_sub, 15, FALSE)</f>
        <v>Automotive Retail</v>
      </c>
      <c r="F27" s="85">
        <v>0.184</v>
      </c>
      <c r="G27">
        <v>0.5</v>
      </c>
      <c r="H27">
        <v>0.1</v>
      </c>
    </row>
    <row r="28" spans="1:9" ht="17" x14ac:dyDescent="0.2">
      <c r="A28" s="3" t="s">
        <v>18</v>
      </c>
      <c r="B28" s="21" t="s">
        <v>602</v>
      </c>
      <c r="C28" s="21" t="s">
        <v>609</v>
      </c>
      <c r="D28" s="56" t="str">
        <f>VLOOKUP(A28, ticker_symbol:gics_sector, 14, FALSE)</f>
        <v>Consumer Discretionary</v>
      </c>
      <c r="E28" t="str">
        <f>VLOOKUP(A28, ticker_symbol:gics_sub, 15, FALSE)</f>
        <v>Automotive Retail</v>
      </c>
      <c r="F28" s="85">
        <v>0.184</v>
      </c>
      <c r="G28">
        <v>0.5</v>
      </c>
      <c r="H28">
        <v>0.1</v>
      </c>
    </row>
    <row r="29" spans="1:9" ht="17" x14ac:dyDescent="0.2">
      <c r="A29" s="3" t="s">
        <v>18</v>
      </c>
      <c r="B29" s="21" t="s">
        <v>603</v>
      </c>
      <c r="C29" s="21" t="s">
        <v>609</v>
      </c>
      <c r="D29" s="56" t="str">
        <f>VLOOKUP(A29, ticker_symbol:gics_sector, 14, FALSE)</f>
        <v>Consumer Discretionary</v>
      </c>
      <c r="E29" t="str">
        <f>VLOOKUP(A29, ticker_symbol:gics_sub, 15, FALSE)</f>
        <v>Automotive Retail</v>
      </c>
      <c r="F29" s="85">
        <v>0.184</v>
      </c>
      <c r="G29">
        <v>0.5</v>
      </c>
      <c r="H29">
        <v>0.1</v>
      </c>
    </row>
    <row r="30" spans="1:9" ht="17" x14ac:dyDescent="0.2">
      <c r="A30" s="3" t="s">
        <v>18</v>
      </c>
      <c r="B30" s="21" t="s">
        <v>604</v>
      </c>
      <c r="C30" s="21" t="s">
        <v>609</v>
      </c>
      <c r="D30" s="56" t="str">
        <f>VLOOKUP(A30, ticker_symbol:gics_sector, 14, FALSE)</f>
        <v>Consumer Discretionary</v>
      </c>
      <c r="E30" t="str">
        <f>VLOOKUP(A30, ticker_symbol:gics_sub, 15, FALSE)</f>
        <v>Automotive Retail</v>
      </c>
      <c r="F30" s="85">
        <v>0.184</v>
      </c>
      <c r="G30">
        <v>0.5</v>
      </c>
      <c r="H30">
        <v>0.1</v>
      </c>
    </row>
    <row r="31" spans="1:9" ht="17" x14ac:dyDescent="0.2">
      <c r="A31" s="3" t="s">
        <v>18</v>
      </c>
      <c r="B31" s="21" t="s">
        <v>605</v>
      </c>
      <c r="C31" s="21" t="s">
        <v>609</v>
      </c>
      <c r="D31" s="56" t="str">
        <f>VLOOKUP(A31, ticker_symbol:gics_sector, 14, FALSE)</f>
        <v>Consumer Discretionary</v>
      </c>
      <c r="E31" t="str">
        <f>VLOOKUP(A31, ticker_symbol:gics_sub, 15, FALSE)</f>
        <v>Automotive Retail</v>
      </c>
      <c r="F31" s="85">
        <v>0.184</v>
      </c>
      <c r="G31">
        <v>0.5</v>
      </c>
      <c r="H31">
        <v>0.1</v>
      </c>
    </row>
    <row r="32" spans="1:9" ht="17" x14ac:dyDescent="0.2">
      <c r="A32" s="3" t="s">
        <v>18</v>
      </c>
      <c r="B32" s="21" t="s">
        <v>600</v>
      </c>
      <c r="C32" s="21" t="s">
        <v>608</v>
      </c>
      <c r="D32" s="56" t="str">
        <f>VLOOKUP(A32, ticker_symbol:gics_sector, 14, FALSE)</f>
        <v>Consumer Discretionary</v>
      </c>
      <c r="E32" t="str">
        <f>VLOOKUP(A32, ticker_symbol:gics_sub, 15, FALSE)</f>
        <v>Automotive Retail</v>
      </c>
      <c r="F32" s="85">
        <v>-2E-3</v>
      </c>
      <c r="G32">
        <v>0.4</v>
      </c>
      <c r="H32">
        <v>7.0000000000000007E-2</v>
      </c>
    </row>
    <row r="33" spans="1:8" ht="17" x14ac:dyDescent="0.2">
      <c r="A33" s="3" t="s">
        <v>18</v>
      </c>
      <c r="B33" s="21" t="s">
        <v>601</v>
      </c>
      <c r="C33" s="21" t="s">
        <v>608</v>
      </c>
      <c r="D33" s="56" t="str">
        <f>VLOOKUP(A33, ticker_symbol:gics_sector, 14, FALSE)</f>
        <v>Consumer Discretionary</v>
      </c>
      <c r="E33" t="str">
        <f>VLOOKUP(A33, ticker_symbol:gics_sub, 15, FALSE)</f>
        <v>Automotive Retail</v>
      </c>
      <c r="F33" s="85">
        <v>-2E-3</v>
      </c>
      <c r="G33">
        <v>0.4</v>
      </c>
      <c r="H33">
        <v>7.0000000000000007E-2</v>
      </c>
    </row>
    <row r="34" spans="1:8" ht="17" x14ac:dyDescent="0.2">
      <c r="A34" s="3" t="s">
        <v>18</v>
      </c>
      <c r="B34" s="21" t="s">
        <v>602</v>
      </c>
      <c r="C34" s="21" t="s">
        <v>608</v>
      </c>
      <c r="D34" s="56" t="str">
        <f>VLOOKUP(A34, ticker_symbol:gics_sector, 14, FALSE)</f>
        <v>Consumer Discretionary</v>
      </c>
      <c r="E34" t="str">
        <f>VLOOKUP(A34, ticker_symbol:gics_sub, 15, FALSE)</f>
        <v>Automotive Retail</v>
      </c>
      <c r="F34" s="85">
        <v>-2E-3</v>
      </c>
      <c r="G34">
        <v>0.4</v>
      </c>
      <c r="H34">
        <v>7.0000000000000007E-2</v>
      </c>
    </row>
    <row r="35" spans="1:8" ht="17" x14ac:dyDescent="0.2">
      <c r="A35" s="3" t="s">
        <v>18</v>
      </c>
      <c r="B35" s="21" t="s">
        <v>603</v>
      </c>
      <c r="C35" s="21" t="s">
        <v>608</v>
      </c>
      <c r="D35" s="56" t="str">
        <f>VLOOKUP(A35, ticker_symbol:gics_sector, 14, FALSE)</f>
        <v>Consumer Discretionary</v>
      </c>
      <c r="E35" t="str">
        <f>VLOOKUP(A35, ticker_symbol:gics_sub, 15, FALSE)</f>
        <v>Automotive Retail</v>
      </c>
      <c r="F35" s="85">
        <v>-2E-3</v>
      </c>
      <c r="G35">
        <v>0.4</v>
      </c>
      <c r="H35">
        <v>7.0000000000000007E-2</v>
      </c>
    </row>
    <row r="36" spans="1:8" ht="17" x14ac:dyDescent="0.2">
      <c r="A36" s="3" t="s">
        <v>18</v>
      </c>
      <c r="B36" s="21" t="s">
        <v>604</v>
      </c>
      <c r="C36" s="21" t="s">
        <v>608</v>
      </c>
      <c r="D36" s="56" t="str">
        <f>VLOOKUP(A36, ticker_symbol:gics_sector, 14, FALSE)</f>
        <v>Consumer Discretionary</v>
      </c>
      <c r="E36" t="str">
        <f>VLOOKUP(A36, ticker_symbol:gics_sub, 15, FALSE)</f>
        <v>Automotive Retail</v>
      </c>
      <c r="F36" s="85">
        <v>-2E-3</v>
      </c>
      <c r="G36">
        <v>0.4</v>
      </c>
      <c r="H36">
        <v>7.0000000000000007E-2</v>
      </c>
    </row>
    <row r="37" spans="1:8" ht="17" x14ac:dyDescent="0.2">
      <c r="A37" s="3" t="s">
        <v>18</v>
      </c>
      <c r="B37" s="21" t="s">
        <v>605</v>
      </c>
      <c r="C37" s="21" t="s">
        <v>608</v>
      </c>
      <c r="D37" s="56" t="str">
        <f>VLOOKUP(A37, ticker_symbol:gics_sector, 14, FALSE)</f>
        <v>Consumer Discretionary</v>
      </c>
      <c r="E37" t="str">
        <f>VLOOKUP(A37, ticker_symbol:gics_sub, 15, FALSE)</f>
        <v>Automotive Retail</v>
      </c>
      <c r="F37" s="85">
        <v>-2E-3</v>
      </c>
      <c r="G37">
        <v>0.4</v>
      </c>
      <c r="H37">
        <v>7.0000000000000007E-2</v>
      </c>
    </row>
    <row r="38" spans="1:8" ht="17" x14ac:dyDescent="0.2">
      <c r="A38" s="3" t="s">
        <v>21</v>
      </c>
      <c r="B38" s="21" t="s">
        <v>600</v>
      </c>
      <c r="C38" s="21" t="s">
        <v>610</v>
      </c>
      <c r="D38" s="56" t="str">
        <f>VLOOKUP(A38, ticker_symbol:gics_sector, 14, FALSE)</f>
        <v>Information Technology</v>
      </c>
      <c r="E38" t="str">
        <f>VLOOKUP(A38, ticker_symbol:gics_sub, 15, FALSE)</f>
        <v>Computer Hardware</v>
      </c>
      <c r="F38" s="85">
        <v>0.09</v>
      </c>
      <c r="G38">
        <v>0.39</v>
      </c>
      <c r="H38">
        <v>0.28999999999999998</v>
      </c>
    </row>
    <row r="39" spans="1:8" ht="17" x14ac:dyDescent="0.2">
      <c r="A39" s="3" t="s">
        <v>21</v>
      </c>
      <c r="B39" s="21" t="s">
        <v>601</v>
      </c>
      <c r="C39" s="21" t="s">
        <v>610</v>
      </c>
      <c r="D39" s="56" t="str">
        <f>VLOOKUP(A39, ticker_symbol:gics_sector, 14, FALSE)</f>
        <v>Information Technology</v>
      </c>
      <c r="E39" t="str">
        <f>VLOOKUP(A39, ticker_symbol:gics_sub, 15, FALSE)</f>
        <v>Computer Hardware</v>
      </c>
      <c r="F39" s="85">
        <v>0.09</v>
      </c>
      <c r="G39">
        <v>0.39</v>
      </c>
      <c r="H39">
        <v>0.28999999999999998</v>
      </c>
    </row>
    <row r="40" spans="1:8" ht="17" x14ac:dyDescent="0.2">
      <c r="A40" s="3" t="s">
        <v>21</v>
      </c>
      <c r="B40" s="21" t="s">
        <v>602</v>
      </c>
      <c r="C40" s="21" t="s">
        <v>610</v>
      </c>
      <c r="D40" s="56" t="str">
        <f>VLOOKUP(A40, ticker_symbol:gics_sector, 14, FALSE)</f>
        <v>Information Technology</v>
      </c>
      <c r="E40" t="str">
        <f>VLOOKUP(A40, ticker_symbol:gics_sub, 15, FALSE)</f>
        <v>Computer Hardware</v>
      </c>
      <c r="F40" s="85">
        <v>0.09</v>
      </c>
      <c r="G40">
        <v>0.39</v>
      </c>
      <c r="H40">
        <v>0.28999999999999998</v>
      </c>
    </row>
    <row r="41" spans="1:8" ht="17" x14ac:dyDescent="0.2">
      <c r="A41" s="3" t="s">
        <v>21</v>
      </c>
      <c r="B41" s="21" t="s">
        <v>603</v>
      </c>
      <c r="C41" s="21" t="s">
        <v>610</v>
      </c>
      <c r="D41" s="56" t="str">
        <f>VLOOKUP(A41, ticker_symbol:gics_sector, 14, FALSE)</f>
        <v>Information Technology</v>
      </c>
      <c r="E41" t="str">
        <f>VLOOKUP(A41, ticker_symbol:gics_sub, 15, FALSE)</f>
        <v>Computer Hardware</v>
      </c>
      <c r="F41" s="85">
        <v>0.09</v>
      </c>
      <c r="G41">
        <v>0.39</v>
      </c>
      <c r="H41">
        <v>0.28999999999999998</v>
      </c>
    </row>
    <row r="42" spans="1:8" ht="17" x14ac:dyDescent="0.2">
      <c r="A42" s="3" t="s">
        <v>21</v>
      </c>
      <c r="B42" s="21" t="s">
        <v>604</v>
      </c>
      <c r="C42" s="21" t="s">
        <v>610</v>
      </c>
      <c r="D42" s="56" t="str">
        <f>VLOOKUP(A42, ticker_symbol:gics_sector, 14, FALSE)</f>
        <v>Information Technology</v>
      </c>
      <c r="E42" t="str">
        <f>VLOOKUP(A42, ticker_symbol:gics_sub, 15, FALSE)</f>
        <v>Computer Hardware</v>
      </c>
      <c r="F42" s="85">
        <v>0.09</v>
      </c>
      <c r="G42">
        <v>0.39</v>
      </c>
      <c r="H42">
        <v>0.28999999999999998</v>
      </c>
    </row>
    <row r="43" spans="1:8" ht="17" x14ac:dyDescent="0.2">
      <c r="A43" s="3" t="s">
        <v>21</v>
      </c>
      <c r="B43" s="21" t="s">
        <v>605</v>
      </c>
      <c r="C43" s="21" t="s">
        <v>610</v>
      </c>
      <c r="D43" s="56" t="str">
        <f>VLOOKUP(A43, ticker_symbol:gics_sector, 14, FALSE)</f>
        <v>Information Technology</v>
      </c>
      <c r="E43" t="str">
        <f>VLOOKUP(A43, ticker_symbol:gics_sub, 15, FALSE)</f>
        <v>Computer Hardware</v>
      </c>
      <c r="F43" s="85">
        <v>0.09</v>
      </c>
      <c r="G43">
        <v>0.39</v>
      </c>
      <c r="H43">
        <v>0.28999999999999998</v>
      </c>
    </row>
    <row r="44" spans="1:8" ht="17" x14ac:dyDescent="0.2">
      <c r="A44" s="3" t="s">
        <v>21</v>
      </c>
      <c r="B44" s="21" t="s">
        <v>600</v>
      </c>
      <c r="C44" s="21" t="s">
        <v>609</v>
      </c>
      <c r="D44" s="56" t="str">
        <f>VLOOKUP(A44, ticker_symbol:gics_sector, 14, FALSE)</f>
        <v>Information Technology</v>
      </c>
      <c r="E44" t="str">
        <f>VLOOKUP(A44, ticker_symbol:gics_sub, 15, FALSE)</f>
        <v>Computer Hardware</v>
      </c>
      <c r="F44" s="85">
        <v>0.2</v>
      </c>
      <c r="G44">
        <v>0.42</v>
      </c>
      <c r="H44">
        <v>0.32</v>
      </c>
    </row>
    <row r="45" spans="1:8" ht="17" x14ac:dyDescent="0.2">
      <c r="A45" s="3" t="s">
        <v>21</v>
      </c>
      <c r="B45" s="21" t="s">
        <v>601</v>
      </c>
      <c r="C45" s="21" t="s">
        <v>609</v>
      </c>
      <c r="D45" s="56" t="str">
        <f>VLOOKUP(A45, ticker_symbol:gics_sector, 14, FALSE)</f>
        <v>Information Technology</v>
      </c>
      <c r="E45" t="str">
        <f>VLOOKUP(A45, ticker_symbol:gics_sub, 15, FALSE)</f>
        <v>Computer Hardware</v>
      </c>
      <c r="F45" s="85">
        <v>0.2</v>
      </c>
      <c r="G45">
        <v>0.42</v>
      </c>
      <c r="H45">
        <v>0.32</v>
      </c>
    </row>
    <row r="46" spans="1:8" ht="17" x14ac:dyDescent="0.2">
      <c r="A46" s="3" t="s">
        <v>21</v>
      </c>
      <c r="B46" s="21" t="s">
        <v>602</v>
      </c>
      <c r="C46" s="21" t="s">
        <v>609</v>
      </c>
      <c r="D46" s="56" t="str">
        <f>VLOOKUP(A46, ticker_symbol:gics_sector, 14, FALSE)</f>
        <v>Information Technology</v>
      </c>
      <c r="E46" t="str">
        <f>VLOOKUP(A46, ticker_symbol:gics_sub, 15, FALSE)</f>
        <v>Computer Hardware</v>
      </c>
      <c r="F46" s="85">
        <v>0.2</v>
      </c>
      <c r="G46">
        <v>0.42</v>
      </c>
      <c r="H46">
        <v>0.32</v>
      </c>
    </row>
    <row r="47" spans="1:8" ht="17" x14ac:dyDescent="0.2">
      <c r="A47" s="3" t="s">
        <v>21</v>
      </c>
      <c r="B47" s="21" t="s">
        <v>603</v>
      </c>
      <c r="C47" s="21" t="s">
        <v>609</v>
      </c>
      <c r="D47" s="56" t="str">
        <f>VLOOKUP(A47, ticker_symbol:gics_sector, 14, FALSE)</f>
        <v>Information Technology</v>
      </c>
      <c r="E47" t="str">
        <f>VLOOKUP(A47, ticker_symbol:gics_sub, 15, FALSE)</f>
        <v>Computer Hardware</v>
      </c>
      <c r="F47" s="85">
        <v>0.2</v>
      </c>
      <c r="G47">
        <v>0.42</v>
      </c>
      <c r="H47">
        <v>0.32</v>
      </c>
    </row>
    <row r="48" spans="1:8" ht="17" x14ac:dyDescent="0.2">
      <c r="A48" s="3" t="s">
        <v>21</v>
      </c>
      <c r="B48" s="21" t="s">
        <v>604</v>
      </c>
      <c r="C48" s="21" t="s">
        <v>609</v>
      </c>
      <c r="D48" s="56" t="str">
        <f>VLOOKUP(A48, ticker_symbol:gics_sector, 14, FALSE)</f>
        <v>Information Technology</v>
      </c>
      <c r="E48" t="str">
        <f>VLOOKUP(A48, ticker_symbol:gics_sub, 15, FALSE)</f>
        <v>Computer Hardware</v>
      </c>
      <c r="F48" s="85">
        <v>0.2</v>
      </c>
      <c r="G48">
        <v>0.42</v>
      </c>
      <c r="H48">
        <v>0.32</v>
      </c>
    </row>
    <row r="49" spans="1:8" ht="17" x14ac:dyDescent="0.2">
      <c r="A49" s="3" t="s">
        <v>21</v>
      </c>
      <c r="B49" s="21" t="s">
        <v>605</v>
      </c>
      <c r="C49" s="21" t="s">
        <v>609</v>
      </c>
      <c r="D49" s="56" t="str">
        <f>VLOOKUP(A49, ticker_symbol:gics_sector, 14, FALSE)</f>
        <v>Information Technology</v>
      </c>
      <c r="E49" t="str">
        <f>VLOOKUP(A49, ticker_symbol:gics_sub, 15, FALSE)</f>
        <v>Computer Hardware</v>
      </c>
      <c r="F49" s="85">
        <v>0.2</v>
      </c>
      <c r="G49">
        <v>0.42</v>
      </c>
      <c r="H49">
        <v>0.32</v>
      </c>
    </row>
    <row r="50" spans="1:8" ht="17" x14ac:dyDescent="0.2">
      <c r="A50" s="3" t="s">
        <v>21</v>
      </c>
      <c r="B50" s="21" t="s">
        <v>600</v>
      </c>
      <c r="C50" s="21" t="s">
        <v>608</v>
      </c>
      <c r="D50" s="56" t="str">
        <f>VLOOKUP(A50, ticker_symbol:gics_sector, 14, FALSE)</f>
        <v>Information Technology</v>
      </c>
      <c r="E50" t="str">
        <f>VLOOKUP(A50, ticker_symbol:gics_sub, 15, FALSE)</f>
        <v>Computer Hardware</v>
      </c>
      <c r="F50" s="85">
        <v>-7.6999999999999999E-2</v>
      </c>
      <c r="G50">
        <v>0.37</v>
      </c>
      <c r="H50">
        <v>0.26</v>
      </c>
    </row>
    <row r="51" spans="1:8" ht="17" x14ac:dyDescent="0.2">
      <c r="A51" s="3" t="s">
        <v>21</v>
      </c>
      <c r="B51" s="21" t="s">
        <v>601</v>
      </c>
      <c r="C51" s="21" t="s">
        <v>608</v>
      </c>
      <c r="D51" s="56" t="str">
        <f>VLOOKUP(A51, ticker_symbol:gics_sector, 14, FALSE)</f>
        <v>Information Technology</v>
      </c>
      <c r="E51" t="str">
        <f>VLOOKUP(A51, ticker_symbol:gics_sub, 15, FALSE)</f>
        <v>Computer Hardware</v>
      </c>
      <c r="F51" s="85">
        <v>-7.6999999999999999E-2</v>
      </c>
      <c r="G51">
        <v>0.37</v>
      </c>
      <c r="H51">
        <v>0.26</v>
      </c>
    </row>
    <row r="52" spans="1:8" ht="17" x14ac:dyDescent="0.2">
      <c r="A52" s="3" t="s">
        <v>21</v>
      </c>
      <c r="B52" s="21" t="s">
        <v>602</v>
      </c>
      <c r="C52" s="21" t="s">
        <v>608</v>
      </c>
      <c r="D52" s="56" t="str">
        <f>VLOOKUP(A52, ticker_symbol:gics_sector, 14, FALSE)</f>
        <v>Information Technology</v>
      </c>
      <c r="E52" t="str">
        <f>VLOOKUP(A52, ticker_symbol:gics_sub, 15, FALSE)</f>
        <v>Computer Hardware</v>
      </c>
      <c r="F52" s="85">
        <v>-7.6999999999999999E-2</v>
      </c>
      <c r="G52">
        <v>0.37</v>
      </c>
      <c r="H52">
        <v>0.26</v>
      </c>
    </row>
    <row r="53" spans="1:8" ht="17" x14ac:dyDescent="0.2">
      <c r="A53" s="3" t="s">
        <v>21</v>
      </c>
      <c r="B53" s="21" t="s">
        <v>603</v>
      </c>
      <c r="C53" s="21" t="s">
        <v>608</v>
      </c>
      <c r="D53" s="56" t="str">
        <f>VLOOKUP(A53, ticker_symbol:gics_sector, 14, FALSE)</f>
        <v>Information Technology</v>
      </c>
      <c r="E53" t="str">
        <f>VLOOKUP(A53, ticker_symbol:gics_sub, 15, FALSE)</f>
        <v>Computer Hardware</v>
      </c>
      <c r="F53" s="85">
        <v>-7.6999999999999999E-2</v>
      </c>
      <c r="G53">
        <v>0.37</v>
      </c>
      <c r="H53">
        <v>0.26</v>
      </c>
    </row>
    <row r="54" spans="1:8" ht="17" x14ac:dyDescent="0.2">
      <c r="A54" s="3" t="s">
        <v>21</v>
      </c>
      <c r="B54" s="21" t="s">
        <v>604</v>
      </c>
      <c r="C54" s="21" t="s">
        <v>608</v>
      </c>
      <c r="D54" s="56" t="str">
        <f>VLOOKUP(A54, ticker_symbol:gics_sector, 14, FALSE)</f>
        <v>Information Technology</v>
      </c>
      <c r="E54" t="str">
        <f>VLOOKUP(A54, ticker_symbol:gics_sub, 15, FALSE)</f>
        <v>Computer Hardware</v>
      </c>
      <c r="F54" s="85">
        <v>-7.6999999999999999E-2</v>
      </c>
      <c r="G54">
        <v>0.37</v>
      </c>
      <c r="H54">
        <v>0.26</v>
      </c>
    </row>
    <row r="55" spans="1:8" ht="17" x14ac:dyDescent="0.2">
      <c r="A55" s="3" t="s">
        <v>21</v>
      </c>
      <c r="B55" s="21" t="s">
        <v>605</v>
      </c>
      <c r="C55" s="21" t="s">
        <v>608</v>
      </c>
      <c r="D55" s="56" t="str">
        <f>VLOOKUP(A55, ticker_symbol:gics_sector, 14, FALSE)</f>
        <v>Information Technology</v>
      </c>
      <c r="E55" t="str">
        <f>VLOOKUP(A55, ticker_symbol:gics_sub, 15, FALSE)</f>
        <v>Computer Hardware</v>
      </c>
      <c r="F55" s="85">
        <v>-7.6999999999999999E-2</v>
      </c>
      <c r="G55">
        <v>0.37</v>
      </c>
      <c r="H55">
        <v>0.26</v>
      </c>
    </row>
    <row r="56" spans="1:8" ht="17" x14ac:dyDescent="0.2">
      <c r="A56" s="3" t="s">
        <v>24</v>
      </c>
      <c r="B56" s="21" t="s">
        <v>600</v>
      </c>
      <c r="C56" s="21" t="s">
        <v>610</v>
      </c>
      <c r="D56" s="56" t="str">
        <f>VLOOKUP(A56, ticker_symbol:gics_sector, 14, FALSE)</f>
        <v>Health Care</v>
      </c>
      <c r="E56" t="str">
        <f>VLOOKUP(A56, ticker_symbol:gics_sub, 15, FALSE)</f>
        <v>Pharmaceuticals</v>
      </c>
      <c r="F56" s="85">
        <v>6.2E-2</v>
      </c>
      <c r="G56">
        <v>0.77</v>
      </c>
      <c r="H56">
        <v>0.28999999999999998</v>
      </c>
    </row>
    <row r="57" spans="1:8" ht="17" x14ac:dyDescent="0.2">
      <c r="A57" s="3" t="s">
        <v>24</v>
      </c>
      <c r="B57" s="21" t="s">
        <v>601</v>
      </c>
      <c r="C57" s="21" t="s">
        <v>610</v>
      </c>
      <c r="D57" s="56" t="str">
        <f>VLOOKUP(A57, ticker_symbol:gics_sector, 14, FALSE)</f>
        <v>Health Care</v>
      </c>
      <c r="E57" t="str">
        <f>VLOOKUP(A57, ticker_symbol:gics_sub, 15, FALSE)</f>
        <v>Pharmaceuticals</v>
      </c>
      <c r="F57" s="85">
        <v>6.2E-2</v>
      </c>
      <c r="G57">
        <v>0.77</v>
      </c>
      <c r="H57">
        <v>0.28999999999999998</v>
      </c>
    </row>
    <row r="58" spans="1:8" ht="17" x14ac:dyDescent="0.2">
      <c r="A58" s="3" t="s">
        <v>24</v>
      </c>
      <c r="B58" s="21" t="s">
        <v>602</v>
      </c>
      <c r="C58" s="21" t="s">
        <v>610</v>
      </c>
      <c r="D58" s="56" t="str">
        <f>VLOOKUP(A58, ticker_symbol:gics_sector, 14, FALSE)</f>
        <v>Health Care</v>
      </c>
      <c r="E58" t="str">
        <f>VLOOKUP(A58, ticker_symbol:gics_sub, 15, FALSE)</f>
        <v>Pharmaceuticals</v>
      </c>
      <c r="F58" s="85">
        <v>6.2E-2</v>
      </c>
      <c r="G58">
        <v>0.77</v>
      </c>
      <c r="H58">
        <v>0.28999999999999998</v>
      </c>
    </row>
    <row r="59" spans="1:8" ht="17" x14ac:dyDescent="0.2">
      <c r="A59" s="3" t="s">
        <v>24</v>
      </c>
      <c r="B59" s="21" t="s">
        <v>603</v>
      </c>
      <c r="C59" s="21" t="s">
        <v>610</v>
      </c>
      <c r="D59" s="56" t="str">
        <f>VLOOKUP(A59, ticker_symbol:gics_sector, 14, FALSE)</f>
        <v>Health Care</v>
      </c>
      <c r="E59" t="str">
        <f>VLOOKUP(A59, ticker_symbol:gics_sub, 15, FALSE)</f>
        <v>Pharmaceuticals</v>
      </c>
      <c r="F59" s="85">
        <v>6.2E-2</v>
      </c>
      <c r="G59">
        <v>0.77</v>
      </c>
      <c r="H59">
        <v>0.28999999999999998</v>
      </c>
    </row>
    <row r="60" spans="1:8" ht="17" x14ac:dyDescent="0.2">
      <c r="A60" s="3" t="s">
        <v>24</v>
      </c>
      <c r="B60" s="21" t="s">
        <v>604</v>
      </c>
      <c r="C60" s="21" t="s">
        <v>610</v>
      </c>
      <c r="D60" s="56" t="str">
        <f>VLOOKUP(A60, ticker_symbol:gics_sector, 14, FALSE)</f>
        <v>Health Care</v>
      </c>
      <c r="E60" t="str">
        <f>VLOOKUP(A60, ticker_symbol:gics_sub, 15, FALSE)</f>
        <v>Pharmaceuticals</v>
      </c>
      <c r="F60" s="85">
        <v>6.2E-2</v>
      </c>
      <c r="G60">
        <v>0.77</v>
      </c>
      <c r="H60">
        <v>0.28999999999999998</v>
      </c>
    </row>
    <row r="61" spans="1:8" ht="17" x14ac:dyDescent="0.2">
      <c r="A61" s="3" t="s">
        <v>24</v>
      </c>
      <c r="B61" s="21" t="s">
        <v>605</v>
      </c>
      <c r="C61" s="21" t="s">
        <v>610</v>
      </c>
      <c r="D61" s="56" t="str">
        <f>VLOOKUP(A61, ticker_symbol:gics_sector, 14, FALSE)</f>
        <v>Health Care</v>
      </c>
      <c r="E61" t="str">
        <f>VLOOKUP(A61, ticker_symbol:gics_sub, 15, FALSE)</f>
        <v>Pharmaceuticals</v>
      </c>
      <c r="F61" s="85">
        <v>6.2E-2</v>
      </c>
      <c r="G61">
        <v>0.77</v>
      </c>
      <c r="H61">
        <v>0.28999999999999998</v>
      </c>
    </row>
    <row r="62" spans="1:8" ht="17" x14ac:dyDescent="0.2">
      <c r="A62" s="3" t="s">
        <v>24</v>
      </c>
      <c r="B62" s="21" t="s">
        <v>600</v>
      </c>
      <c r="C62" s="21" t="s">
        <v>609</v>
      </c>
      <c r="D62" s="56" t="str">
        <f>VLOOKUP(A62, ticker_symbol:gics_sector, 14, FALSE)</f>
        <v>Health Care</v>
      </c>
      <c r="E62" t="str">
        <f>VLOOKUP(A62, ticker_symbol:gics_sub, 15, FALSE)</f>
        <v>Pharmaceuticals</v>
      </c>
      <c r="F62" s="85">
        <v>0.155</v>
      </c>
      <c r="G62">
        <v>0.8</v>
      </c>
      <c r="H62">
        <v>0.34</v>
      </c>
    </row>
    <row r="63" spans="1:8" ht="17" x14ac:dyDescent="0.2">
      <c r="A63" s="3" t="s">
        <v>24</v>
      </c>
      <c r="B63" s="21" t="s">
        <v>601</v>
      </c>
      <c r="C63" s="21" t="s">
        <v>609</v>
      </c>
      <c r="D63" s="56" t="str">
        <f>VLOOKUP(A63, ticker_symbol:gics_sector, 14, FALSE)</f>
        <v>Health Care</v>
      </c>
      <c r="E63" t="str">
        <f>VLOOKUP(A63, ticker_symbol:gics_sub, 15, FALSE)</f>
        <v>Pharmaceuticals</v>
      </c>
      <c r="F63" s="85">
        <v>0.155</v>
      </c>
      <c r="G63">
        <v>0.8</v>
      </c>
      <c r="H63">
        <v>0.34</v>
      </c>
    </row>
    <row r="64" spans="1:8" ht="17" x14ac:dyDescent="0.2">
      <c r="A64" s="3" t="s">
        <v>24</v>
      </c>
      <c r="B64" s="21" t="s">
        <v>602</v>
      </c>
      <c r="C64" s="21" t="s">
        <v>609</v>
      </c>
      <c r="D64" s="56" t="str">
        <f>VLOOKUP(A64, ticker_symbol:gics_sector, 14, FALSE)</f>
        <v>Health Care</v>
      </c>
      <c r="E64" t="str">
        <f>VLOOKUP(A64, ticker_symbol:gics_sub, 15, FALSE)</f>
        <v>Pharmaceuticals</v>
      </c>
      <c r="F64" s="85">
        <v>0.155</v>
      </c>
      <c r="G64">
        <v>0.8</v>
      </c>
      <c r="H64">
        <v>0.34</v>
      </c>
    </row>
    <row r="65" spans="1:8" ht="17" x14ac:dyDescent="0.2">
      <c r="A65" s="3" t="s">
        <v>24</v>
      </c>
      <c r="B65" s="21" t="s">
        <v>603</v>
      </c>
      <c r="C65" s="21" t="s">
        <v>609</v>
      </c>
      <c r="D65" s="56" t="str">
        <f>VLOOKUP(A65, ticker_symbol:gics_sector, 14, FALSE)</f>
        <v>Health Care</v>
      </c>
      <c r="E65" t="str">
        <f>VLOOKUP(A65, ticker_symbol:gics_sub, 15, FALSE)</f>
        <v>Pharmaceuticals</v>
      </c>
      <c r="F65" s="85">
        <v>0.155</v>
      </c>
      <c r="G65">
        <v>0.8</v>
      </c>
      <c r="H65">
        <v>0.34</v>
      </c>
    </row>
    <row r="66" spans="1:8" ht="17" x14ac:dyDescent="0.2">
      <c r="A66" s="3" t="s">
        <v>24</v>
      </c>
      <c r="B66" s="21" t="s">
        <v>604</v>
      </c>
      <c r="C66" s="21" t="s">
        <v>609</v>
      </c>
      <c r="D66" s="56" t="str">
        <f>VLOOKUP(A66, ticker_symbol:gics_sector, 14, FALSE)</f>
        <v>Health Care</v>
      </c>
      <c r="E66" t="str">
        <f>VLOOKUP(A66, ticker_symbol:gics_sub, 15, FALSE)</f>
        <v>Pharmaceuticals</v>
      </c>
      <c r="F66" s="85">
        <v>0.155</v>
      </c>
      <c r="G66">
        <v>0.8</v>
      </c>
      <c r="H66">
        <v>0.34</v>
      </c>
    </row>
    <row r="67" spans="1:8" ht="17" x14ac:dyDescent="0.2">
      <c r="A67" s="3" t="s">
        <v>24</v>
      </c>
      <c r="B67" s="21" t="s">
        <v>605</v>
      </c>
      <c r="C67" s="21" t="s">
        <v>609</v>
      </c>
      <c r="D67" s="56" t="str">
        <f>VLOOKUP(A67, ticker_symbol:gics_sector, 14, FALSE)</f>
        <v>Health Care</v>
      </c>
      <c r="E67" t="str">
        <f>VLOOKUP(A67, ticker_symbol:gics_sub, 15, FALSE)</f>
        <v>Pharmaceuticals</v>
      </c>
      <c r="F67" s="85">
        <v>0.155</v>
      </c>
      <c r="G67">
        <v>0.8</v>
      </c>
      <c r="H67">
        <v>0.34</v>
      </c>
    </row>
    <row r="68" spans="1:8" ht="17" x14ac:dyDescent="0.2">
      <c r="A68" s="3" t="s">
        <v>24</v>
      </c>
      <c r="B68" s="21" t="s">
        <v>600</v>
      </c>
      <c r="C68" s="21" t="s">
        <v>608</v>
      </c>
      <c r="D68" s="56" t="str">
        <f>VLOOKUP(A68, ticker_symbol:gics_sector, 14, FALSE)</f>
        <v>Health Care</v>
      </c>
      <c r="E68" t="str">
        <f>VLOOKUP(A68, ticker_symbol:gics_sub, 15, FALSE)</f>
        <v>Pharmaceuticals</v>
      </c>
      <c r="F68" s="85">
        <v>1E-3</v>
      </c>
      <c r="G68">
        <v>0.73</v>
      </c>
      <c r="H68">
        <v>0.17</v>
      </c>
    </row>
    <row r="69" spans="1:8" ht="17" x14ac:dyDescent="0.2">
      <c r="A69" s="3" t="s">
        <v>24</v>
      </c>
      <c r="B69" s="21" t="s">
        <v>601</v>
      </c>
      <c r="C69" s="21" t="s">
        <v>608</v>
      </c>
      <c r="D69" s="56" t="str">
        <f>VLOOKUP(A69, ticker_symbol:gics_sector, 14, FALSE)</f>
        <v>Health Care</v>
      </c>
      <c r="E69" t="str">
        <f>VLOOKUP(A69, ticker_symbol:gics_sub, 15, FALSE)</f>
        <v>Pharmaceuticals</v>
      </c>
      <c r="F69" s="85">
        <v>1E-3</v>
      </c>
      <c r="G69">
        <v>0.73</v>
      </c>
      <c r="H69">
        <v>0.17</v>
      </c>
    </row>
    <row r="70" spans="1:8" ht="17" x14ac:dyDescent="0.2">
      <c r="A70" s="3" t="s">
        <v>24</v>
      </c>
      <c r="B70" s="21" t="s">
        <v>602</v>
      </c>
      <c r="C70" s="21" t="s">
        <v>608</v>
      </c>
      <c r="D70" s="56" t="str">
        <f>VLOOKUP(A70, ticker_symbol:gics_sector, 14, FALSE)</f>
        <v>Health Care</v>
      </c>
      <c r="E70" t="str">
        <f>VLOOKUP(A70, ticker_symbol:gics_sub, 15, FALSE)</f>
        <v>Pharmaceuticals</v>
      </c>
      <c r="F70" s="85">
        <v>1E-3</v>
      </c>
      <c r="G70">
        <v>0.73</v>
      </c>
      <c r="H70">
        <v>0.17</v>
      </c>
    </row>
    <row r="71" spans="1:8" ht="17" x14ac:dyDescent="0.2">
      <c r="A71" s="3" t="s">
        <v>24</v>
      </c>
      <c r="B71" s="21" t="s">
        <v>603</v>
      </c>
      <c r="C71" s="21" t="s">
        <v>608</v>
      </c>
      <c r="D71" s="56" t="str">
        <f>VLOOKUP(A71, ticker_symbol:gics_sector, 14, FALSE)</f>
        <v>Health Care</v>
      </c>
      <c r="E71" t="str">
        <f>VLOOKUP(A71, ticker_symbol:gics_sub, 15, FALSE)</f>
        <v>Pharmaceuticals</v>
      </c>
      <c r="F71" s="85">
        <v>1E-3</v>
      </c>
      <c r="G71">
        <v>0.73</v>
      </c>
      <c r="H71">
        <v>0.17</v>
      </c>
    </row>
    <row r="72" spans="1:8" ht="17" x14ac:dyDescent="0.2">
      <c r="A72" s="3" t="s">
        <v>24</v>
      </c>
      <c r="B72" s="21" t="s">
        <v>604</v>
      </c>
      <c r="C72" s="21" t="s">
        <v>608</v>
      </c>
      <c r="D72" s="56" t="str">
        <f>VLOOKUP(A72, ticker_symbol:gics_sector, 14, FALSE)</f>
        <v>Health Care</v>
      </c>
      <c r="E72" t="str">
        <f>VLOOKUP(A72, ticker_symbol:gics_sub, 15, FALSE)</f>
        <v>Pharmaceuticals</v>
      </c>
      <c r="F72" s="85">
        <v>1E-3</v>
      </c>
      <c r="G72">
        <v>0.73</v>
      </c>
      <c r="H72">
        <v>0.17</v>
      </c>
    </row>
    <row r="73" spans="1:8" ht="17" x14ac:dyDescent="0.2">
      <c r="A73" s="3" t="s">
        <v>24</v>
      </c>
      <c r="B73" s="21" t="s">
        <v>605</v>
      </c>
      <c r="C73" s="21" t="s">
        <v>608</v>
      </c>
      <c r="D73" s="56" t="str">
        <f>VLOOKUP(A73, ticker_symbol:gics_sector, 14, FALSE)</f>
        <v>Health Care</v>
      </c>
      <c r="E73" t="str">
        <f>VLOOKUP(A73, ticker_symbol:gics_sub, 15, FALSE)</f>
        <v>Pharmaceuticals</v>
      </c>
      <c r="F73" s="85">
        <v>1E-3</v>
      </c>
      <c r="G73">
        <v>0.73</v>
      </c>
      <c r="H73">
        <v>0.17</v>
      </c>
    </row>
    <row r="74" spans="1:8" ht="17" x14ac:dyDescent="0.2">
      <c r="A74" s="3" t="s">
        <v>27</v>
      </c>
      <c r="B74" s="21" t="s">
        <v>600</v>
      </c>
      <c r="C74" s="21" t="s">
        <v>610</v>
      </c>
      <c r="D74" s="56" t="str">
        <f>VLOOKUP(A74, ticker_symbol:gics_sector, 14, FALSE)</f>
        <v>Health Care</v>
      </c>
      <c r="E74" t="str">
        <f>VLOOKUP(A74, ticker_symbol:gics_sub, 15, FALSE)</f>
        <v>Health Care Distributors</v>
      </c>
      <c r="F74" s="85">
        <v>0.1</v>
      </c>
      <c r="G74">
        <v>0.3</v>
      </c>
      <c r="H74">
        <v>0</v>
      </c>
    </row>
    <row r="75" spans="1:8" ht="17" x14ac:dyDescent="0.2">
      <c r="A75" s="3" t="s">
        <v>27</v>
      </c>
      <c r="B75" s="21" t="s">
        <v>601</v>
      </c>
      <c r="C75" s="21" t="s">
        <v>610</v>
      </c>
      <c r="D75" s="56" t="str">
        <f>VLOOKUP(A75, ticker_symbol:gics_sector, 14, FALSE)</f>
        <v>Health Care</v>
      </c>
      <c r="E75" t="str">
        <f>VLOOKUP(A75, ticker_symbol:gics_sub, 15, FALSE)</f>
        <v>Health Care Distributors</v>
      </c>
      <c r="F75" s="85">
        <v>0.1</v>
      </c>
      <c r="G75">
        <v>0.3</v>
      </c>
      <c r="H75">
        <v>0</v>
      </c>
    </row>
    <row r="76" spans="1:8" ht="17" x14ac:dyDescent="0.2">
      <c r="A76" s="3" t="s">
        <v>27</v>
      </c>
      <c r="B76" s="21" t="s">
        <v>602</v>
      </c>
      <c r="C76" s="21" t="s">
        <v>610</v>
      </c>
      <c r="D76" s="56" t="str">
        <f>VLOOKUP(A76, ticker_symbol:gics_sector, 14, FALSE)</f>
        <v>Health Care</v>
      </c>
      <c r="E76" t="str">
        <f>VLOOKUP(A76, ticker_symbol:gics_sub, 15, FALSE)</f>
        <v>Health Care Distributors</v>
      </c>
      <c r="F76" s="85">
        <v>0.1</v>
      </c>
      <c r="G76">
        <v>0.3</v>
      </c>
      <c r="H76">
        <v>0</v>
      </c>
    </row>
    <row r="77" spans="1:8" ht="17" x14ac:dyDescent="0.2">
      <c r="A77" s="3" t="s">
        <v>27</v>
      </c>
      <c r="B77" s="21" t="s">
        <v>603</v>
      </c>
      <c r="C77" s="21" t="s">
        <v>610</v>
      </c>
      <c r="D77" s="56" t="str">
        <f>VLOOKUP(A77, ticker_symbol:gics_sector, 14, FALSE)</f>
        <v>Health Care</v>
      </c>
      <c r="E77" t="str">
        <f>VLOOKUP(A77, ticker_symbol:gics_sub, 15, FALSE)</f>
        <v>Health Care Distributors</v>
      </c>
      <c r="F77" s="85">
        <v>0.1</v>
      </c>
      <c r="G77">
        <v>0.3</v>
      </c>
      <c r="H77">
        <v>0</v>
      </c>
    </row>
    <row r="78" spans="1:8" ht="17" x14ac:dyDescent="0.2">
      <c r="A78" s="3" t="s">
        <v>27</v>
      </c>
      <c r="B78" s="21" t="s">
        <v>604</v>
      </c>
      <c r="C78" s="21" t="s">
        <v>610</v>
      </c>
      <c r="D78" s="56" t="str">
        <f>VLOOKUP(A78, ticker_symbol:gics_sector, 14, FALSE)</f>
        <v>Health Care</v>
      </c>
      <c r="E78" t="str">
        <f>VLOOKUP(A78, ticker_symbol:gics_sub, 15, FALSE)</f>
        <v>Health Care Distributors</v>
      </c>
      <c r="F78" s="85">
        <v>0.1</v>
      </c>
      <c r="G78">
        <v>0.3</v>
      </c>
      <c r="H78">
        <v>0</v>
      </c>
    </row>
    <row r="79" spans="1:8" ht="17" x14ac:dyDescent="0.2">
      <c r="A79" s="3" t="s">
        <v>27</v>
      </c>
      <c r="B79" s="21" t="s">
        <v>605</v>
      </c>
      <c r="C79" s="21" t="s">
        <v>610</v>
      </c>
      <c r="D79" s="56" t="str">
        <f>VLOOKUP(A79, ticker_symbol:gics_sector, 14, FALSE)</f>
        <v>Health Care</v>
      </c>
      <c r="E79" t="str">
        <f>VLOOKUP(A79, ticker_symbol:gics_sub, 15, FALSE)</f>
        <v>Health Care Distributors</v>
      </c>
      <c r="F79" s="85">
        <v>0.1</v>
      </c>
      <c r="G79">
        <v>0.3</v>
      </c>
      <c r="H79">
        <v>0</v>
      </c>
    </row>
    <row r="80" spans="1:8" ht="17" x14ac:dyDescent="0.2">
      <c r="A80" s="3" t="s">
        <v>27</v>
      </c>
      <c r="B80" s="21" t="s">
        <v>600</v>
      </c>
      <c r="C80" s="21" t="s">
        <v>609</v>
      </c>
      <c r="D80" s="56" t="str">
        <f>VLOOKUP(A80, ticker_symbol:gics_sector, 14, FALSE)</f>
        <v>Health Care</v>
      </c>
      <c r="E80" t="str">
        <f>VLOOKUP(A80, ticker_symbol:gics_sub, 15, FALSE)</f>
        <v>Health Care Distributors</v>
      </c>
      <c r="F80" s="85">
        <v>0.15</v>
      </c>
      <c r="G80">
        <v>0.5</v>
      </c>
      <c r="H80">
        <v>0.2</v>
      </c>
    </row>
    <row r="81" spans="1:8" ht="17" x14ac:dyDescent="0.2">
      <c r="A81" s="3" t="s">
        <v>27</v>
      </c>
      <c r="B81" s="21" t="s">
        <v>601</v>
      </c>
      <c r="C81" s="21" t="s">
        <v>609</v>
      </c>
      <c r="D81" s="56" t="str">
        <f>VLOOKUP(A81, ticker_symbol:gics_sector, 14, FALSE)</f>
        <v>Health Care</v>
      </c>
      <c r="E81" t="str">
        <f>VLOOKUP(A81, ticker_symbol:gics_sub, 15, FALSE)</f>
        <v>Health Care Distributors</v>
      </c>
      <c r="F81" s="85">
        <v>0.15</v>
      </c>
      <c r="G81">
        <v>0.5</v>
      </c>
      <c r="H81">
        <v>0.2</v>
      </c>
    </row>
    <row r="82" spans="1:8" ht="17" x14ac:dyDescent="0.2">
      <c r="A82" s="3" t="s">
        <v>27</v>
      </c>
      <c r="B82" s="21" t="s">
        <v>602</v>
      </c>
      <c r="C82" s="21" t="s">
        <v>609</v>
      </c>
      <c r="D82" s="56" t="str">
        <f>VLOOKUP(A82, ticker_symbol:gics_sector, 14, FALSE)</f>
        <v>Health Care</v>
      </c>
      <c r="E82" t="str">
        <f>VLOOKUP(A82, ticker_symbol:gics_sub, 15, FALSE)</f>
        <v>Health Care Distributors</v>
      </c>
      <c r="F82" s="85">
        <v>0.15</v>
      </c>
      <c r="G82">
        <v>0.5</v>
      </c>
      <c r="H82">
        <v>0.2</v>
      </c>
    </row>
    <row r="83" spans="1:8" ht="17" x14ac:dyDescent="0.2">
      <c r="A83" s="3" t="s">
        <v>27</v>
      </c>
      <c r="B83" s="21" t="s">
        <v>603</v>
      </c>
      <c r="C83" s="21" t="s">
        <v>609</v>
      </c>
      <c r="D83" s="56" t="str">
        <f>VLOOKUP(A83, ticker_symbol:gics_sector, 14, FALSE)</f>
        <v>Health Care</v>
      </c>
      <c r="E83" t="str">
        <f>VLOOKUP(A83, ticker_symbol:gics_sub, 15, FALSE)</f>
        <v>Health Care Distributors</v>
      </c>
      <c r="F83" s="85">
        <v>0.15</v>
      </c>
      <c r="G83">
        <v>0.5</v>
      </c>
      <c r="H83">
        <v>0.2</v>
      </c>
    </row>
    <row r="84" spans="1:8" ht="17" x14ac:dyDescent="0.2">
      <c r="A84" s="3" t="s">
        <v>27</v>
      </c>
      <c r="B84" s="21" t="s">
        <v>604</v>
      </c>
      <c r="C84" s="21" t="s">
        <v>609</v>
      </c>
      <c r="D84" s="56" t="str">
        <f>VLOOKUP(A84, ticker_symbol:gics_sector, 14, FALSE)</f>
        <v>Health Care</v>
      </c>
      <c r="E84" t="str">
        <f>VLOOKUP(A84, ticker_symbol:gics_sub, 15, FALSE)</f>
        <v>Health Care Distributors</v>
      </c>
      <c r="F84" s="85">
        <v>0.15</v>
      </c>
      <c r="G84">
        <v>0.5</v>
      </c>
      <c r="H84">
        <v>0.2</v>
      </c>
    </row>
    <row r="85" spans="1:8" ht="17" x14ac:dyDescent="0.2">
      <c r="A85" s="3" t="s">
        <v>27</v>
      </c>
      <c r="B85" s="21" t="s">
        <v>605</v>
      </c>
      <c r="C85" s="21" t="s">
        <v>609</v>
      </c>
      <c r="D85" s="56" t="str">
        <f>VLOOKUP(A85, ticker_symbol:gics_sector, 14, FALSE)</f>
        <v>Health Care</v>
      </c>
      <c r="E85" t="str">
        <f>VLOOKUP(A85, ticker_symbol:gics_sub, 15, FALSE)</f>
        <v>Health Care Distributors</v>
      </c>
      <c r="F85" s="85">
        <v>0.15</v>
      </c>
      <c r="G85">
        <v>0.5</v>
      </c>
      <c r="H85">
        <v>0.2</v>
      </c>
    </row>
    <row r="86" spans="1:8" ht="17" x14ac:dyDescent="0.2">
      <c r="A86" s="3" t="s">
        <v>27</v>
      </c>
      <c r="B86" s="21" t="s">
        <v>600</v>
      </c>
      <c r="C86" s="21" t="s">
        <v>608</v>
      </c>
      <c r="D86" s="56" t="str">
        <f>VLOOKUP(A86, ticker_symbol:gics_sector, 14, FALSE)</f>
        <v>Health Care</v>
      </c>
      <c r="E86" t="str">
        <f>VLOOKUP(A86, ticker_symbol:gics_sub, 15, FALSE)</f>
        <v>Health Care Distributors</v>
      </c>
      <c r="F86" s="85">
        <v>0.05</v>
      </c>
      <c r="G86">
        <v>0.2</v>
      </c>
      <c r="H86">
        <v>-0.1</v>
      </c>
    </row>
    <row r="87" spans="1:8" ht="17" x14ac:dyDescent="0.2">
      <c r="A87" s="3" t="s">
        <v>27</v>
      </c>
      <c r="B87" s="21" t="s">
        <v>601</v>
      </c>
      <c r="C87" s="21" t="s">
        <v>608</v>
      </c>
      <c r="D87" s="56" t="str">
        <f>VLOOKUP(A87, ticker_symbol:gics_sector, 14, FALSE)</f>
        <v>Health Care</v>
      </c>
      <c r="E87" t="str">
        <f>VLOOKUP(A87, ticker_symbol:gics_sub, 15, FALSE)</f>
        <v>Health Care Distributors</v>
      </c>
      <c r="F87" s="85">
        <v>0.05</v>
      </c>
      <c r="G87">
        <v>0.2</v>
      </c>
      <c r="H87">
        <v>-0.1</v>
      </c>
    </row>
    <row r="88" spans="1:8" ht="17" x14ac:dyDescent="0.2">
      <c r="A88" s="3" t="s">
        <v>27</v>
      </c>
      <c r="B88" s="21" t="s">
        <v>602</v>
      </c>
      <c r="C88" s="21" t="s">
        <v>608</v>
      </c>
      <c r="D88" s="56" t="str">
        <f>VLOOKUP(A88, ticker_symbol:gics_sector, 14, FALSE)</f>
        <v>Health Care</v>
      </c>
      <c r="E88" t="str">
        <f>VLOOKUP(A88, ticker_symbol:gics_sub, 15, FALSE)</f>
        <v>Health Care Distributors</v>
      </c>
      <c r="F88" s="85">
        <v>0.05</v>
      </c>
      <c r="G88">
        <v>0.2</v>
      </c>
      <c r="H88">
        <v>-0.1</v>
      </c>
    </row>
    <row r="89" spans="1:8" ht="17" x14ac:dyDescent="0.2">
      <c r="A89" s="3" t="s">
        <v>27</v>
      </c>
      <c r="B89" s="21" t="s">
        <v>603</v>
      </c>
      <c r="C89" s="21" t="s">
        <v>608</v>
      </c>
      <c r="D89" s="56" t="str">
        <f>VLOOKUP(A89, ticker_symbol:gics_sector, 14, FALSE)</f>
        <v>Health Care</v>
      </c>
      <c r="E89" t="str">
        <f>VLOOKUP(A89, ticker_symbol:gics_sub, 15, FALSE)</f>
        <v>Health Care Distributors</v>
      </c>
      <c r="F89" s="85">
        <v>0.05</v>
      </c>
      <c r="G89">
        <v>0.2</v>
      </c>
      <c r="H89">
        <v>-0.1</v>
      </c>
    </row>
    <row r="90" spans="1:8" ht="17" x14ac:dyDescent="0.2">
      <c r="A90" s="3" t="s">
        <v>27</v>
      </c>
      <c r="B90" s="21" t="s">
        <v>604</v>
      </c>
      <c r="C90" s="21" t="s">
        <v>608</v>
      </c>
      <c r="D90" s="56" t="str">
        <f>VLOOKUP(A90, ticker_symbol:gics_sector, 14, FALSE)</f>
        <v>Health Care</v>
      </c>
      <c r="E90" t="str">
        <f>VLOOKUP(A90, ticker_symbol:gics_sub, 15, FALSE)</f>
        <v>Health Care Distributors</v>
      </c>
      <c r="F90" s="85">
        <v>0.05</v>
      </c>
      <c r="G90">
        <v>0.2</v>
      </c>
      <c r="H90">
        <v>-0.1</v>
      </c>
    </row>
    <row r="91" spans="1:8" ht="17" x14ac:dyDescent="0.2">
      <c r="A91" s="3" t="s">
        <v>27</v>
      </c>
      <c r="B91" s="21" t="s">
        <v>605</v>
      </c>
      <c r="C91" s="21" t="s">
        <v>608</v>
      </c>
      <c r="D91" s="56" t="str">
        <f>VLOOKUP(A91, ticker_symbol:gics_sector, 14, FALSE)</f>
        <v>Health Care</v>
      </c>
      <c r="E91" t="str">
        <f>VLOOKUP(A91, ticker_symbol:gics_sub, 15, FALSE)</f>
        <v>Health Care Distributors</v>
      </c>
      <c r="F91" s="85">
        <v>0.05</v>
      </c>
      <c r="G91">
        <v>0.2</v>
      </c>
      <c r="H91">
        <v>-0.1</v>
      </c>
    </row>
    <row r="92" spans="1:8" ht="17" x14ac:dyDescent="0.2">
      <c r="A92" s="3" t="s">
        <v>29</v>
      </c>
      <c r="B92" s="21" t="s">
        <v>600</v>
      </c>
      <c r="C92" s="21" t="s">
        <v>610</v>
      </c>
      <c r="D92" s="56" t="str">
        <f>VLOOKUP(A92, ticker_symbol:gics_sector, 14, FALSE)</f>
        <v>Health Care</v>
      </c>
      <c r="E92" t="str">
        <f>VLOOKUP(A92, ticker_symbol:gics_sub, 15, FALSE)</f>
        <v>Health Care Equipment</v>
      </c>
      <c r="F92" s="85">
        <v>0.01</v>
      </c>
      <c r="G92">
        <v>0.53</v>
      </c>
      <c r="H92">
        <v>0.12</v>
      </c>
    </row>
    <row r="93" spans="1:8" ht="17" x14ac:dyDescent="0.2">
      <c r="A93" s="3" t="s">
        <v>29</v>
      </c>
      <c r="B93" s="21" t="s">
        <v>601</v>
      </c>
      <c r="C93" s="21" t="s">
        <v>610</v>
      </c>
      <c r="D93" s="56" t="str">
        <f>VLOOKUP(A93, ticker_symbol:gics_sector, 14, FALSE)</f>
        <v>Health Care</v>
      </c>
      <c r="E93" t="str">
        <f>VLOOKUP(A93, ticker_symbol:gics_sub, 15, FALSE)</f>
        <v>Health Care Equipment</v>
      </c>
      <c r="F93" s="85">
        <v>0.01</v>
      </c>
      <c r="G93">
        <v>0.53</v>
      </c>
      <c r="H93">
        <v>0.12</v>
      </c>
    </row>
    <row r="94" spans="1:8" ht="17" x14ac:dyDescent="0.2">
      <c r="A94" s="3" t="s">
        <v>29</v>
      </c>
      <c r="B94" s="21" t="s">
        <v>602</v>
      </c>
      <c r="C94" s="21" t="s">
        <v>610</v>
      </c>
      <c r="D94" s="56" t="str">
        <f>VLOOKUP(A94, ticker_symbol:gics_sector, 14, FALSE)</f>
        <v>Health Care</v>
      </c>
      <c r="E94" t="str">
        <f>VLOOKUP(A94, ticker_symbol:gics_sub, 15, FALSE)</f>
        <v>Health Care Equipment</v>
      </c>
      <c r="F94" s="85">
        <v>0.01</v>
      </c>
      <c r="G94">
        <v>0.53</v>
      </c>
      <c r="H94">
        <v>0.12</v>
      </c>
    </row>
    <row r="95" spans="1:8" ht="17" x14ac:dyDescent="0.2">
      <c r="A95" s="3" t="s">
        <v>29</v>
      </c>
      <c r="B95" s="21" t="s">
        <v>603</v>
      </c>
      <c r="C95" s="21" t="s">
        <v>610</v>
      </c>
      <c r="D95" s="56" t="str">
        <f>VLOOKUP(A95, ticker_symbol:gics_sector, 14, FALSE)</f>
        <v>Health Care</v>
      </c>
      <c r="E95" t="str">
        <f>VLOOKUP(A95, ticker_symbol:gics_sub, 15, FALSE)</f>
        <v>Health Care Equipment</v>
      </c>
      <c r="F95" s="85">
        <v>0.01</v>
      </c>
      <c r="G95">
        <v>0.53</v>
      </c>
      <c r="H95">
        <v>0.12</v>
      </c>
    </row>
    <row r="96" spans="1:8" ht="17" x14ac:dyDescent="0.2">
      <c r="A96" s="3" t="s">
        <v>29</v>
      </c>
      <c r="B96" s="21" t="s">
        <v>604</v>
      </c>
      <c r="C96" s="21" t="s">
        <v>610</v>
      </c>
      <c r="D96" s="56" t="str">
        <f>VLOOKUP(A96, ticker_symbol:gics_sector, 14, FALSE)</f>
        <v>Health Care</v>
      </c>
      <c r="E96" t="str">
        <f>VLOOKUP(A96, ticker_symbol:gics_sub, 15, FALSE)</f>
        <v>Health Care Equipment</v>
      </c>
      <c r="F96" s="85">
        <v>0.01</v>
      </c>
      <c r="G96">
        <v>0.53</v>
      </c>
      <c r="H96">
        <v>0.12</v>
      </c>
    </row>
    <row r="97" spans="1:8" ht="17" x14ac:dyDescent="0.2">
      <c r="A97" s="3" t="s">
        <v>29</v>
      </c>
      <c r="B97" s="21" t="s">
        <v>605</v>
      </c>
      <c r="C97" s="21" t="s">
        <v>610</v>
      </c>
      <c r="D97" s="56" t="str">
        <f>VLOOKUP(A97, ticker_symbol:gics_sector, 14, FALSE)</f>
        <v>Health Care</v>
      </c>
      <c r="E97" t="str">
        <f>VLOOKUP(A97, ticker_symbol:gics_sub, 15, FALSE)</f>
        <v>Health Care Equipment</v>
      </c>
      <c r="F97" s="85">
        <v>0.01</v>
      </c>
      <c r="G97">
        <v>0.53</v>
      </c>
      <c r="H97">
        <v>0.12</v>
      </c>
    </row>
    <row r="98" spans="1:8" ht="17" x14ac:dyDescent="0.2">
      <c r="A98" s="3" t="s">
        <v>29</v>
      </c>
      <c r="B98" s="21" t="s">
        <v>600</v>
      </c>
      <c r="C98" s="21" t="s">
        <v>609</v>
      </c>
      <c r="D98" s="56" t="str">
        <f>VLOOKUP(A98, ticker_symbol:gics_sector, 14, FALSE)</f>
        <v>Health Care</v>
      </c>
      <c r="E98" t="str">
        <f>VLOOKUP(A98, ticker_symbol:gics_sub, 15, FALSE)</f>
        <v>Health Care Equipment</v>
      </c>
      <c r="F98" s="85">
        <v>3.2000000000000001E-2</v>
      </c>
      <c r="G98">
        <v>0.6</v>
      </c>
      <c r="H98">
        <v>0.16</v>
      </c>
    </row>
    <row r="99" spans="1:8" ht="17" x14ac:dyDescent="0.2">
      <c r="A99" s="3" t="s">
        <v>29</v>
      </c>
      <c r="B99" s="21" t="s">
        <v>601</v>
      </c>
      <c r="C99" s="21" t="s">
        <v>609</v>
      </c>
      <c r="D99" s="56" t="str">
        <f>VLOOKUP(A99, ticker_symbol:gics_sector, 14, FALSE)</f>
        <v>Health Care</v>
      </c>
      <c r="E99" t="str">
        <f>VLOOKUP(A99, ticker_symbol:gics_sub, 15, FALSE)</f>
        <v>Health Care Equipment</v>
      </c>
      <c r="F99" s="85">
        <v>3.2000000000000001E-2</v>
      </c>
      <c r="G99">
        <v>0.6</v>
      </c>
      <c r="H99">
        <v>0.16</v>
      </c>
    </row>
    <row r="100" spans="1:8" ht="17" x14ac:dyDescent="0.2">
      <c r="A100" s="3" t="s">
        <v>29</v>
      </c>
      <c r="B100" s="21" t="s">
        <v>602</v>
      </c>
      <c r="C100" s="21" t="s">
        <v>609</v>
      </c>
      <c r="D100" s="56" t="str">
        <f>VLOOKUP(A100, ticker_symbol:gics_sector, 14, FALSE)</f>
        <v>Health Care</v>
      </c>
      <c r="E100" t="str">
        <f>VLOOKUP(A100, ticker_symbol:gics_sub, 15, FALSE)</f>
        <v>Health Care Equipment</v>
      </c>
      <c r="F100" s="85">
        <v>3.2000000000000001E-2</v>
      </c>
      <c r="G100">
        <v>0.6</v>
      </c>
      <c r="H100">
        <v>0.16</v>
      </c>
    </row>
    <row r="101" spans="1:8" ht="17" x14ac:dyDescent="0.2">
      <c r="A101" s="3" t="s">
        <v>29</v>
      </c>
      <c r="B101" s="21" t="s">
        <v>603</v>
      </c>
      <c r="C101" s="21" t="s">
        <v>609</v>
      </c>
      <c r="D101" s="56" t="str">
        <f>VLOOKUP(A101, ticker_symbol:gics_sector, 14, FALSE)</f>
        <v>Health Care</v>
      </c>
      <c r="E101" t="str">
        <f>VLOOKUP(A101, ticker_symbol:gics_sub, 15, FALSE)</f>
        <v>Health Care Equipment</v>
      </c>
      <c r="F101" s="85">
        <v>3.2000000000000001E-2</v>
      </c>
      <c r="G101">
        <v>0.6</v>
      </c>
      <c r="H101">
        <v>0.16</v>
      </c>
    </row>
    <row r="102" spans="1:8" ht="17" x14ac:dyDescent="0.2">
      <c r="A102" s="3" t="s">
        <v>29</v>
      </c>
      <c r="B102" s="21" t="s">
        <v>604</v>
      </c>
      <c r="C102" s="21" t="s">
        <v>609</v>
      </c>
      <c r="D102" s="56" t="str">
        <f>VLOOKUP(A102, ticker_symbol:gics_sector, 14, FALSE)</f>
        <v>Health Care</v>
      </c>
      <c r="E102" t="str">
        <f>VLOOKUP(A102, ticker_symbol:gics_sub, 15, FALSE)</f>
        <v>Health Care Equipment</v>
      </c>
      <c r="F102" s="85">
        <v>3.2000000000000001E-2</v>
      </c>
      <c r="G102">
        <v>0.6</v>
      </c>
      <c r="H102">
        <v>0.16</v>
      </c>
    </row>
    <row r="103" spans="1:8" ht="17" x14ac:dyDescent="0.2">
      <c r="A103" s="3" t="s">
        <v>29</v>
      </c>
      <c r="B103" s="21" t="s">
        <v>605</v>
      </c>
      <c r="C103" s="21" t="s">
        <v>609</v>
      </c>
      <c r="D103" s="56" t="str">
        <f>VLOOKUP(A103, ticker_symbol:gics_sector, 14, FALSE)</f>
        <v>Health Care</v>
      </c>
      <c r="E103" t="str">
        <f>VLOOKUP(A103, ticker_symbol:gics_sub, 15, FALSE)</f>
        <v>Health Care Equipment</v>
      </c>
      <c r="F103" s="85">
        <v>3.2000000000000001E-2</v>
      </c>
      <c r="G103">
        <v>0.6</v>
      </c>
      <c r="H103">
        <v>0.16</v>
      </c>
    </row>
    <row r="104" spans="1:8" ht="17" x14ac:dyDescent="0.2">
      <c r="A104" s="3" t="s">
        <v>29</v>
      </c>
      <c r="B104" s="21" t="s">
        <v>600</v>
      </c>
      <c r="C104" s="21" t="s">
        <v>608</v>
      </c>
      <c r="D104" s="56" t="str">
        <f>VLOOKUP(A104, ticker_symbol:gics_sector, 14, FALSE)</f>
        <v>Health Care</v>
      </c>
      <c r="E104" t="str">
        <f>VLOOKUP(A104, ticker_symbol:gics_sub, 15, FALSE)</f>
        <v>Health Care Equipment</v>
      </c>
      <c r="F104" s="85">
        <v>0</v>
      </c>
      <c r="G104">
        <v>0.5</v>
      </c>
      <c r="H104">
        <v>7.0000000000000007E-2</v>
      </c>
    </row>
    <row r="105" spans="1:8" ht="17" x14ac:dyDescent="0.2">
      <c r="A105" s="3" t="s">
        <v>29</v>
      </c>
      <c r="B105" s="21" t="s">
        <v>601</v>
      </c>
      <c r="C105" s="21" t="s">
        <v>608</v>
      </c>
      <c r="D105" s="56" t="str">
        <f>VLOOKUP(A105, ticker_symbol:gics_sector, 14, FALSE)</f>
        <v>Health Care</v>
      </c>
      <c r="E105" t="str">
        <f>VLOOKUP(A105, ticker_symbol:gics_sub, 15, FALSE)</f>
        <v>Health Care Equipment</v>
      </c>
      <c r="F105" s="85">
        <v>0</v>
      </c>
      <c r="G105">
        <v>0.5</v>
      </c>
      <c r="H105">
        <v>7.0000000000000007E-2</v>
      </c>
    </row>
    <row r="106" spans="1:8" ht="17" x14ac:dyDescent="0.2">
      <c r="A106" s="3" t="s">
        <v>29</v>
      </c>
      <c r="B106" s="21" t="s">
        <v>602</v>
      </c>
      <c r="C106" s="21" t="s">
        <v>608</v>
      </c>
      <c r="D106" s="56" t="str">
        <f>VLOOKUP(A106, ticker_symbol:gics_sector, 14, FALSE)</f>
        <v>Health Care</v>
      </c>
      <c r="E106" t="str">
        <f>VLOOKUP(A106, ticker_symbol:gics_sub, 15, FALSE)</f>
        <v>Health Care Equipment</v>
      </c>
      <c r="F106" s="85">
        <v>0</v>
      </c>
      <c r="G106">
        <v>0.5</v>
      </c>
      <c r="H106">
        <v>7.0000000000000007E-2</v>
      </c>
    </row>
    <row r="107" spans="1:8" ht="17" x14ac:dyDescent="0.2">
      <c r="A107" s="3" t="s">
        <v>29</v>
      </c>
      <c r="B107" s="21" t="s">
        <v>603</v>
      </c>
      <c r="C107" s="21" t="s">
        <v>608</v>
      </c>
      <c r="D107" s="56" t="str">
        <f>VLOOKUP(A107, ticker_symbol:gics_sector, 14, FALSE)</f>
        <v>Health Care</v>
      </c>
      <c r="E107" t="str">
        <f>VLOOKUP(A107, ticker_symbol:gics_sub, 15, FALSE)</f>
        <v>Health Care Equipment</v>
      </c>
      <c r="F107" s="85">
        <v>0</v>
      </c>
      <c r="G107">
        <v>0.5</v>
      </c>
      <c r="H107">
        <v>7.0000000000000007E-2</v>
      </c>
    </row>
    <row r="108" spans="1:8" ht="17" x14ac:dyDescent="0.2">
      <c r="A108" s="3" t="s">
        <v>29</v>
      </c>
      <c r="B108" s="21" t="s">
        <v>604</v>
      </c>
      <c r="C108" s="21" t="s">
        <v>608</v>
      </c>
      <c r="D108" s="56" t="str">
        <f>VLOOKUP(A108, ticker_symbol:gics_sector, 14, FALSE)</f>
        <v>Health Care</v>
      </c>
      <c r="E108" t="str">
        <f>VLOOKUP(A108, ticker_symbol:gics_sub, 15, FALSE)</f>
        <v>Health Care Equipment</v>
      </c>
      <c r="F108" s="85">
        <v>0</v>
      </c>
      <c r="G108">
        <v>0.5</v>
      </c>
      <c r="H108">
        <v>7.0000000000000007E-2</v>
      </c>
    </row>
    <row r="109" spans="1:8" ht="17" x14ac:dyDescent="0.2">
      <c r="A109" s="3" t="s">
        <v>29</v>
      </c>
      <c r="B109" s="21" t="s">
        <v>605</v>
      </c>
      <c r="C109" s="21" t="s">
        <v>608</v>
      </c>
      <c r="D109" s="56" t="str">
        <f>VLOOKUP(A109, ticker_symbol:gics_sector, 14, FALSE)</f>
        <v>Health Care</v>
      </c>
      <c r="E109" t="str">
        <f>VLOOKUP(A109, ticker_symbol:gics_sub, 15, FALSE)</f>
        <v>Health Care Equipment</v>
      </c>
      <c r="F109" s="85">
        <v>0</v>
      </c>
      <c r="G109">
        <v>0.5</v>
      </c>
      <c r="H109">
        <v>7.0000000000000007E-2</v>
      </c>
    </row>
    <row r="110" spans="1:8" ht="17" x14ac:dyDescent="0.2">
      <c r="A110" s="3" t="s">
        <v>31</v>
      </c>
      <c r="B110" s="21" t="s">
        <v>600</v>
      </c>
      <c r="C110" s="21" t="s">
        <v>610</v>
      </c>
      <c r="D110" s="56" t="str">
        <f>VLOOKUP(A110, ticker_symbol:gics_sector, 14, FALSE)</f>
        <v>Information Technology</v>
      </c>
      <c r="E110" t="str">
        <f>VLOOKUP(A110, ticker_symbol:gics_sub, 15, FALSE)</f>
        <v>Application Software</v>
      </c>
      <c r="G110" s="21"/>
      <c r="H110" s="21"/>
    </row>
    <row r="111" spans="1:8" ht="17" x14ac:dyDescent="0.2">
      <c r="A111" s="3" t="s">
        <v>31</v>
      </c>
      <c r="B111" s="21" t="s">
        <v>601</v>
      </c>
      <c r="C111" s="21" t="s">
        <v>610</v>
      </c>
      <c r="D111" s="56" t="str">
        <f>VLOOKUP(A111, ticker_symbol:gics_sector, 14, FALSE)</f>
        <v>Information Technology</v>
      </c>
      <c r="E111" t="str">
        <f>VLOOKUP(A111, ticker_symbol:gics_sub, 15, FALSE)</f>
        <v>Application Software</v>
      </c>
    </row>
    <row r="112" spans="1:8" ht="17" x14ac:dyDescent="0.2">
      <c r="A112" s="3" t="s">
        <v>31</v>
      </c>
      <c r="B112" s="21" t="s">
        <v>602</v>
      </c>
      <c r="C112" s="21" t="s">
        <v>610</v>
      </c>
      <c r="D112" s="56" t="str">
        <f>VLOOKUP(A112, ticker_symbol:gics_sector, 14, FALSE)</f>
        <v>Information Technology</v>
      </c>
      <c r="E112" t="str">
        <f>VLOOKUP(A112, ticker_symbol:gics_sub, 15, FALSE)</f>
        <v>Application Software</v>
      </c>
    </row>
    <row r="113" spans="1:9" ht="17" x14ac:dyDescent="0.2">
      <c r="A113" s="3" t="s">
        <v>31</v>
      </c>
      <c r="B113" s="21" t="s">
        <v>603</v>
      </c>
      <c r="C113" s="21" t="s">
        <v>610</v>
      </c>
      <c r="D113" s="56" t="str">
        <f>VLOOKUP(A113, ticker_symbol:gics_sector, 14, FALSE)</f>
        <v>Information Technology</v>
      </c>
      <c r="E113" t="str">
        <f>VLOOKUP(A113, ticker_symbol:gics_sub, 15, FALSE)</f>
        <v>Application Software</v>
      </c>
    </row>
    <row r="114" spans="1:9" ht="17" x14ac:dyDescent="0.2">
      <c r="A114" s="3" t="s">
        <v>31</v>
      </c>
      <c r="B114" s="21" t="s">
        <v>604</v>
      </c>
      <c r="C114" s="21" t="s">
        <v>610</v>
      </c>
      <c r="D114" s="56" t="str">
        <f>VLOOKUP(A114, ticker_symbol:gics_sector, 14, FALSE)</f>
        <v>Information Technology</v>
      </c>
      <c r="E114" t="str">
        <f>VLOOKUP(A114, ticker_symbol:gics_sub, 15, FALSE)</f>
        <v>Application Software</v>
      </c>
    </row>
    <row r="115" spans="1:9" ht="17" x14ac:dyDescent="0.2">
      <c r="A115" s="3" t="s">
        <v>31</v>
      </c>
      <c r="B115" s="21" t="s">
        <v>605</v>
      </c>
      <c r="C115" s="21" t="s">
        <v>610</v>
      </c>
      <c r="D115" s="56" t="str">
        <f>VLOOKUP(A115, ticker_symbol:gics_sector, 14, FALSE)</f>
        <v>Information Technology</v>
      </c>
      <c r="E115" t="str">
        <f>VLOOKUP(A115, ticker_symbol:gics_sub, 15, FALSE)</f>
        <v>Application Software</v>
      </c>
    </row>
    <row r="116" spans="1:9" ht="17" x14ac:dyDescent="0.2">
      <c r="A116" s="3" t="s">
        <v>31</v>
      </c>
      <c r="B116" s="21" t="s">
        <v>600</v>
      </c>
      <c r="C116" s="21" t="s">
        <v>609</v>
      </c>
      <c r="D116" s="56" t="str">
        <f>VLOOKUP(A116, ticker_symbol:gics_sector, 14, FALSE)</f>
        <v>Information Technology</v>
      </c>
      <c r="E116" t="str">
        <f>VLOOKUP(A116, ticker_symbol:gics_sub, 15, FALSE)</f>
        <v>Application Software</v>
      </c>
    </row>
    <row r="117" spans="1:9" ht="17" x14ac:dyDescent="0.2">
      <c r="A117" s="3" t="s">
        <v>31</v>
      </c>
      <c r="B117" s="21" t="s">
        <v>601</v>
      </c>
      <c r="C117" s="21" t="s">
        <v>609</v>
      </c>
      <c r="D117" s="56" t="str">
        <f>VLOOKUP(A117, ticker_symbol:gics_sector, 14, FALSE)</f>
        <v>Information Technology</v>
      </c>
      <c r="E117" t="str">
        <f>VLOOKUP(A117, ticker_symbol:gics_sub, 15, FALSE)</f>
        <v>Application Software</v>
      </c>
    </row>
    <row r="118" spans="1:9" ht="17" x14ac:dyDescent="0.2">
      <c r="A118" s="3" t="s">
        <v>31</v>
      </c>
      <c r="B118" s="21" t="s">
        <v>602</v>
      </c>
      <c r="C118" s="21" t="s">
        <v>609</v>
      </c>
      <c r="D118" s="56" t="str">
        <f>VLOOKUP(A118, ticker_symbol:gics_sector, 14, FALSE)</f>
        <v>Information Technology</v>
      </c>
      <c r="E118" t="str">
        <f>VLOOKUP(A118, ticker_symbol:gics_sub, 15, FALSE)</f>
        <v>Application Software</v>
      </c>
    </row>
    <row r="119" spans="1:9" ht="17" x14ac:dyDescent="0.2">
      <c r="A119" s="3" t="s">
        <v>31</v>
      </c>
      <c r="B119" s="21" t="s">
        <v>603</v>
      </c>
      <c r="C119" s="21" t="s">
        <v>609</v>
      </c>
      <c r="D119" s="56" t="str">
        <f>VLOOKUP(A119, ticker_symbol:gics_sector, 14, FALSE)</f>
        <v>Information Technology</v>
      </c>
      <c r="E119" t="str">
        <f>VLOOKUP(A119, ticker_symbol:gics_sub, 15, FALSE)</f>
        <v>Application Software</v>
      </c>
    </row>
    <row r="120" spans="1:9" ht="17" x14ac:dyDescent="0.2">
      <c r="A120" s="3" t="s">
        <v>31</v>
      </c>
      <c r="B120" s="21" t="s">
        <v>604</v>
      </c>
      <c r="C120" s="21" t="s">
        <v>609</v>
      </c>
      <c r="D120" s="56" t="str">
        <f>VLOOKUP(A120, ticker_symbol:gics_sector, 14, FALSE)</f>
        <v>Information Technology</v>
      </c>
      <c r="E120" t="str">
        <f>VLOOKUP(A120, ticker_symbol:gics_sub, 15, FALSE)</f>
        <v>Application Software</v>
      </c>
    </row>
    <row r="121" spans="1:9" ht="17" x14ac:dyDescent="0.2">
      <c r="A121" s="3" t="s">
        <v>31</v>
      </c>
      <c r="B121" s="21" t="s">
        <v>605</v>
      </c>
      <c r="C121" s="21" t="s">
        <v>609</v>
      </c>
      <c r="D121" s="56" t="str">
        <f>VLOOKUP(A121, ticker_symbol:gics_sector, 14, FALSE)</f>
        <v>Information Technology</v>
      </c>
      <c r="E121" t="str">
        <f>VLOOKUP(A121, ticker_symbol:gics_sub, 15, FALSE)</f>
        <v>Application Software</v>
      </c>
    </row>
    <row r="122" spans="1:9" ht="17" x14ac:dyDescent="0.2">
      <c r="A122" s="3" t="s">
        <v>31</v>
      </c>
      <c r="B122" s="21" t="s">
        <v>600</v>
      </c>
      <c r="C122" s="21" t="s">
        <v>608</v>
      </c>
      <c r="D122" s="56" t="str">
        <f>VLOOKUP(A122, ticker_symbol:gics_sector, 14, FALSE)</f>
        <v>Information Technology</v>
      </c>
      <c r="E122" t="str">
        <f>VLOOKUP(A122, ticker_symbol:gics_sub, 15, FALSE)</f>
        <v>Application Software</v>
      </c>
    </row>
    <row r="123" spans="1:9" ht="17" x14ac:dyDescent="0.2">
      <c r="A123" s="3" t="s">
        <v>31</v>
      </c>
      <c r="B123" s="21" t="s">
        <v>601</v>
      </c>
      <c r="C123" s="21" t="s">
        <v>608</v>
      </c>
      <c r="D123" s="56" t="str">
        <f>VLOOKUP(A123, ticker_symbol:gics_sector, 14, FALSE)</f>
        <v>Information Technology</v>
      </c>
      <c r="E123" t="str">
        <f>VLOOKUP(A123, ticker_symbol:gics_sub, 15, FALSE)</f>
        <v>Application Software</v>
      </c>
    </row>
    <row r="124" spans="1:9" ht="17" x14ac:dyDescent="0.2">
      <c r="A124" s="3" t="s">
        <v>31</v>
      </c>
      <c r="B124" s="21" t="s">
        <v>602</v>
      </c>
      <c r="C124" s="21" t="s">
        <v>608</v>
      </c>
      <c r="D124" s="56" t="str">
        <f>VLOOKUP(A124, ticker_symbol:gics_sector, 14, FALSE)</f>
        <v>Information Technology</v>
      </c>
      <c r="E124" t="str">
        <f>VLOOKUP(A124, ticker_symbol:gics_sub, 15, FALSE)</f>
        <v>Application Software</v>
      </c>
    </row>
    <row r="125" spans="1:9" ht="17" x14ac:dyDescent="0.2">
      <c r="A125" s="3" t="s">
        <v>31</v>
      </c>
      <c r="B125" s="21" t="s">
        <v>603</v>
      </c>
      <c r="C125" s="21" t="s">
        <v>608</v>
      </c>
      <c r="D125" s="56" t="str">
        <f>VLOOKUP(A125, ticker_symbol:gics_sector, 14, FALSE)</f>
        <v>Information Technology</v>
      </c>
      <c r="E125" t="str">
        <f>VLOOKUP(A125, ticker_symbol:gics_sub, 15, FALSE)</f>
        <v>Application Software</v>
      </c>
    </row>
    <row r="126" spans="1:9" ht="17" x14ac:dyDescent="0.2">
      <c r="A126" s="3" t="s">
        <v>31</v>
      </c>
      <c r="B126" s="21" t="s">
        <v>604</v>
      </c>
      <c r="C126" s="21" t="s">
        <v>608</v>
      </c>
      <c r="D126" s="56" t="str">
        <f>VLOOKUP(A126, ticker_symbol:gics_sector, 14, FALSE)</f>
        <v>Information Technology</v>
      </c>
      <c r="E126" t="str">
        <f>VLOOKUP(A126, ticker_symbol:gics_sub, 15, FALSE)</f>
        <v>Application Software</v>
      </c>
    </row>
    <row r="127" spans="1:9" ht="17" x14ac:dyDescent="0.2">
      <c r="A127" s="3" t="s">
        <v>31</v>
      </c>
      <c r="B127" s="21" t="s">
        <v>605</v>
      </c>
      <c r="C127" s="21" t="s">
        <v>608</v>
      </c>
      <c r="D127" s="56" t="str">
        <f>VLOOKUP(A127, ticker_symbol:gics_sector, 14, FALSE)</f>
        <v>Information Technology</v>
      </c>
      <c r="E127" t="str">
        <f>VLOOKUP(A127, ticker_symbol:gics_sub, 15, FALSE)</f>
        <v>Application Software</v>
      </c>
    </row>
    <row r="128" spans="1:9" ht="17" x14ac:dyDescent="0.2">
      <c r="A128" s="3" t="s">
        <v>33</v>
      </c>
      <c r="B128" s="21" t="s">
        <v>600</v>
      </c>
      <c r="C128" s="21" t="s">
        <v>610</v>
      </c>
      <c r="D128" s="56" t="str">
        <f>VLOOKUP(A128, ticker_symbol:gics_sector, 14, FALSE)</f>
        <v>Information Technology</v>
      </c>
      <c r="E128" t="str">
        <f>VLOOKUP(A128, ticker_symbol:gics_sub, 15, FALSE)</f>
        <v>Semiconductors</v>
      </c>
      <c r="I128" s="21"/>
    </row>
    <row r="129" spans="1:5" ht="17" x14ac:dyDescent="0.2">
      <c r="A129" s="3" t="s">
        <v>33</v>
      </c>
      <c r="B129" s="21" t="s">
        <v>601</v>
      </c>
      <c r="C129" s="21" t="s">
        <v>610</v>
      </c>
      <c r="D129" s="56" t="str">
        <f>VLOOKUP(A129, ticker_symbol:gics_sector, 14, FALSE)</f>
        <v>Information Technology</v>
      </c>
      <c r="E129" t="str">
        <f>VLOOKUP(A129, ticker_symbol:gics_sub, 15, FALSE)</f>
        <v>Semiconductors</v>
      </c>
    </row>
    <row r="130" spans="1:5" ht="17" x14ac:dyDescent="0.2">
      <c r="A130" s="3" t="s">
        <v>33</v>
      </c>
      <c r="B130" s="21" t="s">
        <v>602</v>
      </c>
      <c r="C130" s="21" t="s">
        <v>610</v>
      </c>
      <c r="D130" s="56" t="str">
        <f>VLOOKUP(A130, ticker_symbol:gics_sector, 14, FALSE)</f>
        <v>Information Technology</v>
      </c>
      <c r="E130" t="str">
        <f>VLOOKUP(A130, ticker_symbol:gics_sub, 15, FALSE)</f>
        <v>Semiconductors</v>
      </c>
    </row>
    <row r="131" spans="1:5" ht="17" x14ac:dyDescent="0.2">
      <c r="A131" s="3" t="s">
        <v>33</v>
      </c>
      <c r="B131" s="21" t="s">
        <v>603</v>
      </c>
      <c r="C131" s="21" t="s">
        <v>610</v>
      </c>
      <c r="D131" s="56" t="str">
        <f>VLOOKUP(A131, ticker_symbol:gics_sector, 14, FALSE)</f>
        <v>Information Technology</v>
      </c>
      <c r="E131" t="str">
        <f>VLOOKUP(A131, ticker_symbol:gics_sub, 15, FALSE)</f>
        <v>Semiconductors</v>
      </c>
    </row>
    <row r="132" spans="1:5" ht="17" x14ac:dyDescent="0.2">
      <c r="A132" s="3" t="s">
        <v>33</v>
      </c>
      <c r="B132" s="21" t="s">
        <v>604</v>
      </c>
      <c r="C132" s="21" t="s">
        <v>610</v>
      </c>
      <c r="D132" s="56" t="str">
        <f>VLOOKUP(A132, ticker_symbol:gics_sector, 14, FALSE)</f>
        <v>Information Technology</v>
      </c>
      <c r="E132" t="str">
        <f>VLOOKUP(A132, ticker_symbol:gics_sub, 15, FALSE)</f>
        <v>Semiconductors</v>
      </c>
    </row>
    <row r="133" spans="1:5" ht="17" x14ac:dyDescent="0.2">
      <c r="A133" s="3" t="s">
        <v>33</v>
      </c>
      <c r="B133" s="21" t="s">
        <v>605</v>
      </c>
      <c r="C133" s="21" t="s">
        <v>610</v>
      </c>
      <c r="D133" s="56" t="str">
        <f>VLOOKUP(A133, ticker_symbol:gics_sector, 14, FALSE)</f>
        <v>Information Technology</v>
      </c>
      <c r="E133" t="str">
        <f>VLOOKUP(A133, ticker_symbol:gics_sub, 15, FALSE)</f>
        <v>Semiconductors</v>
      </c>
    </row>
    <row r="134" spans="1:5" ht="17" x14ac:dyDescent="0.2">
      <c r="A134" s="3" t="s">
        <v>33</v>
      </c>
      <c r="B134" s="21" t="s">
        <v>600</v>
      </c>
      <c r="C134" s="21" t="s">
        <v>609</v>
      </c>
      <c r="D134" s="56" t="str">
        <f>VLOOKUP(A134, ticker_symbol:gics_sector, 14, FALSE)</f>
        <v>Information Technology</v>
      </c>
      <c r="E134" t="str">
        <f>VLOOKUP(A134, ticker_symbol:gics_sub, 15, FALSE)</f>
        <v>Semiconductors</v>
      </c>
    </row>
    <row r="135" spans="1:5" ht="17" x14ac:dyDescent="0.2">
      <c r="A135" s="3" t="s">
        <v>33</v>
      </c>
      <c r="B135" s="21" t="s">
        <v>601</v>
      </c>
      <c r="C135" s="21" t="s">
        <v>609</v>
      </c>
      <c r="D135" s="56" t="str">
        <f>VLOOKUP(A135, ticker_symbol:gics_sector, 14, FALSE)</f>
        <v>Information Technology</v>
      </c>
      <c r="E135" t="str">
        <f>VLOOKUP(A135, ticker_symbol:gics_sub, 15, FALSE)</f>
        <v>Semiconductors</v>
      </c>
    </row>
    <row r="136" spans="1:5" ht="17" x14ac:dyDescent="0.2">
      <c r="A136" s="3" t="s">
        <v>33</v>
      </c>
      <c r="B136" s="21" t="s">
        <v>602</v>
      </c>
      <c r="C136" s="21" t="s">
        <v>609</v>
      </c>
      <c r="D136" s="56" t="str">
        <f>VLOOKUP(A136, ticker_symbol:gics_sector, 14, FALSE)</f>
        <v>Information Technology</v>
      </c>
      <c r="E136" t="str">
        <f>VLOOKUP(A136, ticker_symbol:gics_sub, 15, FALSE)</f>
        <v>Semiconductors</v>
      </c>
    </row>
    <row r="137" spans="1:5" ht="17" x14ac:dyDescent="0.2">
      <c r="A137" s="3" t="s">
        <v>33</v>
      </c>
      <c r="B137" s="21" t="s">
        <v>603</v>
      </c>
      <c r="C137" s="21" t="s">
        <v>609</v>
      </c>
      <c r="D137" s="56" t="str">
        <f>VLOOKUP(A137, ticker_symbol:gics_sector, 14, FALSE)</f>
        <v>Information Technology</v>
      </c>
      <c r="E137" t="str">
        <f>VLOOKUP(A137, ticker_symbol:gics_sub, 15, FALSE)</f>
        <v>Semiconductors</v>
      </c>
    </row>
    <row r="138" spans="1:5" ht="17" x14ac:dyDescent="0.2">
      <c r="A138" s="3" t="s">
        <v>33</v>
      </c>
      <c r="B138" s="21" t="s">
        <v>604</v>
      </c>
      <c r="C138" s="21" t="s">
        <v>609</v>
      </c>
      <c r="D138" s="56" t="str">
        <f>VLOOKUP(A138, ticker_symbol:gics_sector, 14, FALSE)</f>
        <v>Information Technology</v>
      </c>
      <c r="E138" t="str">
        <f>VLOOKUP(A138, ticker_symbol:gics_sub, 15, FALSE)</f>
        <v>Semiconductors</v>
      </c>
    </row>
    <row r="139" spans="1:5" ht="17" x14ac:dyDescent="0.2">
      <c r="A139" s="3" t="s">
        <v>33</v>
      </c>
      <c r="B139" s="21" t="s">
        <v>605</v>
      </c>
      <c r="C139" s="21" t="s">
        <v>609</v>
      </c>
      <c r="D139" s="56" t="str">
        <f>VLOOKUP(A139, ticker_symbol:gics_sector, 14, FALSE)</f>
        <v>Information Technology</v>
      </c>
      <c r="E139" t="str">
        <f>VLOOKUP(A139, ticker_symbol:gics_sub, 15, FALSE)</f>
        <v>Semiconductors</v>
      </c>
    </row>
    <row r="140" spans="1:5" ht="17" x14ac:dyDescent="0.2">
      <c r="A140" s="3" t="s">
        <v>33</v>
      </c>
      <c r="B140" s="21" t="s">
        <v>600</v>
      </c>
      <c r="C140" s="21" t="s">
        <v>608</v>
      </c>
      <c r="D140" s="56" t="str">
        <f>VLOOKUP(A140, ticker_symbol:gics_sector, 14, FALSE)</f>
        <v>Information Technology</v>
      </c>
      <c r="E140" t="str">
        <f>VLOOKUP(A140, ticker_symbol:gics_sub, 15, FALSE)</f>
        <v>Semiconductors</v>
      </c>
    </row>
    <row r="141" spans="1:5" ht="17" x14ac:dyDescent="0.2">
      <c r="A141" s="3" t="s">
        <v>33</v>
      </c>
      <c r="B141" s="21" t="s">
        <v>601</v>
      </c>
      <c r="C141" s="21" t="s">
        <v>608</v>
      </c>
      <c r="D141" s="56" t="str">
        <f>VLOOKUP(A141, ticker_symbol:gics_sector, 14, FALSE)</f>
        <v>Information Technology</v>
      </c>
      <c r="E141" t="str">
        <f>VLOOKUP(A141, ticker_symbol:gics_sub, 15, FALSE)</f>
        <v>Semiconductors</v>
      </c>
    </row>
    <row r="142" spans="1:5" ht="17" x14ac:dyDescent="0.2">
      <c r="A142" s="3" t="s">
        <v>33</v>
      </c>
      <c r="B142" s="21" t="s">
        <v>602</v>
      </c>
      <c r="C142" s="21" t="s">
        <v>608</v>
      </c>
      <c r="D142" s="56" t="str">
        <f>VLOOKUP(A142, ticker_symbol:gics_sector, 14, FALSE)</f>
        <v>Information Technology</v>
      </c>
      <c r="E142" t="str">
        <f>VLOOKUP(A142, ticker_symbol:gics_sub, 15, FALSE)</f>
        <v>Semiconductors</v>
      </c>
    </row>
    <row r="143" spans="1:5" ht="17" x14ac:dyDescent="0.2">
      <c r="A143" s="3" t="s">
        <v>33</v>
      </c>
      <c r="B143" s="21" t="s">
        <v>603</v>
      </c>
      <c r="C143" s="21" t="s">
        <v>608</v>
      </c>
      <c r="D143" s="56" t="str">
        <f>VLOOKUP(A143, ticker_symbol:gics_sector, 14, FALSE)</f>
        <v>Information Technology</v>
      </c>
      <c r="E143" t="str">
        <f>VLOOKUP(A143, ticker_symbol:gics_sub, 15, FALSE)</f>
        <v>Semiconductors</v>
      </c>
    </row>
    <row r="144" spans="1:5" ht="17" x14ac:dyDescent="0.2">
      <c r="A144" s="3" t="s">
        <v>33</v>
      </c>
      <c r="B144" s="21" t="s">
        <v>604</v>
      </c>
      <c r="C144" s="21" t="s">
        <v>608</v>
      </c>
      <c r="D144" s="56" t="str">
        <f>VLOOKUP(A144, ticker_symbol:gics_sector, 14, FALSE)</f>
        <v>Information Technology</v>
      </c>
      <c r="E144" t="str">
        <f>VLOOKUP(A144, ticker_symbol:gics_sub, 15, FALSE)</f>
        <v>Semiconductors</v>
      </c>
    </row>
    <row r="145" spans="1:5" ht="17" x14ac:dyDescent="0.2">
      <c r="A145" s="3" t="s">
        <v>33</v>
      </c>
      <c r="B145" s="21" t="s">
        <v>605</v>
      </c>
      <c r="C145" s="21" t="s">
        <v>608</v>
      </c>
      <c r="D145" s="56" t="str">
        <f>VLOOKUP(A145, ticker_symbol:gics_sector, 14, FALSE)</f>
        <v>Information Technology</v>
      </c>
      <c r="E145" t="str">
        <f>VLOOKUP(A145, ticker_symbol:gics_sub, 15, FALSE)</f>
        <v>Semiconductors</v>
      </c>
    </row>
    <row r="146" spans="1:5" ht="17" x14ac:dyDescent="0.2">
      <c r="A146" s="3" t="s">
        <v>35</v>
      </c>
      <c r="B146" s="21" t="s">
        <v>600</v>
      </c>
      <c r="C146" s="21" t="s">
        <v>610</v>
      </c>
      <c r="D146" s="56" t="str">
        <f>VLOOKUP(A146, ticker_symbol:gics_sector, 14, FALSE)</f>
        <v>Consumer Staples</v>
      </c>
      <c r="E146" t="str">
        <f>VLOOKUP(A146, ticker_symbol:gics_sub, 15, FALSE)</f>
        <v>Agricultural Products</v>
      </c>
    </row>
    <row r="147" spans="1:5" ht="17" x14ac:dyDescent="0.2">
      <c r="A147" s="3" t="s">
        <v>35</v>
      </c>
      <c r="B147" s="21" t="s">
        <v>601</v>
      </c>
      <c r="C147" s="21" t="s">
        <v>610</v>
      </c>
      <c r="D147" s="56" t="str">
        <f>VLOOKUP(A147, ticker_symbol:gics_sector, 14, FALSE)</f>
        <v>Consumer Staples</v>
      </c>
      <c r="E147" t="str">
        <f>VLOOKUP(A147, ticker_symbol:gics_sub, 15, FALSE)</f>
        <v>Agricultural Products</v>
      </c>
    </row>
    <row r="148" spans="1:5" ht="17" x14ac:dyDescent="0.2">
      <c r="A148" s="3" t="s">
        <v>35</v>
      </c>
      <c r="B148" s="21" t="s">
        <v>602</v>
      </c>
      <c r="C148" s="21" t="s">
        <v>610</v>
      </c>
      <c r="D148" s="56" t="str">
        <f>VLOOKUP(A148, ticker_symbol:gics_sector, 14, FALSE)</f>
        <v>Consumer Staples</v>
      </c>
      <c r="E148" t="str">
        <f>VLOOKUP(A148, ticker_symbol:gics_sub, 15, FALSE)</f>
        <v>Agricultural Products</v>
      </c>
    </row>
    <row r="149" spans="1:5" ht="17" x14ac:dyDescent="0.2">
      <c r="A149" s="3" t="s">
        <v>35</v>
      </c>
      <c r="B149" s="21" t="s">
        <v>603</v>
      </c>
      <c r="C149" s="21" t="s">
        <v>610</v>
      </c>
      <c r="D149" s="56" t="str">
        <f>VLOOKUP(A149, ticker_symbol:gics_sector, 14, FALSE)</f>
        <v>Consumer Staples</v>
      </c>
      <c r="E149" t="str">
        <f>VLOOKUP(A149, ticker_symbol:gics_sub, 15, FALSE)</f>
        <v>Agricultural Products</v>
      </c>
    </row>
    <row r="150" spans="1:5" ht="17" x14ac:dyDescent="0.2">
      <c r="A150" s="3" t="s">
        <v>35</v>
      </c>
      <c r="B150" s="21" t="s">
        <v>604</v>
      </c>
      <c r="C150" s="21" t="s">
        <v>610</v>
      </c>
      <c r="D150" s="56" t="str">
        <f>VLOOKUP(A150, ticker_symbol:gics_sector, 14, FALSE)</f>
        <v>Consumer Staples</v>
      </c>
      <c r="E150" t="str">
        <f>VLOOKUP(A150, ticker_symbol:gics_sub, 15, FALSE)</f>
        <v>Agricultural Products</v>
      </c>
    </row>
    <row r="151" spans="1:5" ht="17" x14ac:dyDescent="0.2">
      <c r="A151" s="3" t="s">
        <v>35</v>
      </c>
      <c r="B151" s="21" t="s">
        <v>605</v>
      </c>
      <c r="C151" s="21" t="s">
        <v>610</v>
      </c>
      <c r="D151" s="56" t="str">
        <f>VLOOKUP(A151, ticker_symbol:gics_sector, 14, FALSE)</f>
        <v>Consumer Staples</v>
      </c>
      <c r="E151" t="str">
        <f>VLOOKUP(A151, ticker_symbol:gics_sub, 15, FALSE)</f>
        <v>Agricultural Products</v>
      </c>
    </row>
    <row r="152" spans="1:5" ht="17" x14ac:dyDescent="0.2">
      <c r="A152" s="3" t="s">
        <v>35</v>
      </c>
      <c r="B152" s="21" t="s">
        <v>600</v>
      </c>
      <c r="C152" s="21" t="s">
        <v>609</v>
      </c>
      <c r="D152" s="56" t="str">
        <f>VLOOKUP(A152, ticker_symbol:gics_sector, 14, FALSE)</f>
        <v>Consumer Staples</v>
      </c>
      <c r="E152" t="str">
        <f>VLOOKUP(A152, ticker_symbol:gics_sub, 15, FALSE)</f>
        <v>Agricultural Products</v>
      </c>
    </row>
    <row r="153" spans="1:5" ht="17" x14ac:dyDescent="0.2">
      <c r="A153" s="3" t="s">
        <v>35</v>
      </c>
      <c r="B153" s="21" t="s">
        <v>601</v>
      </c>
      <c r="C153" s="21" t="s">
        <v>609</v>
      </c>
      <c r="D153" s="56" t="str">
        <f>VLOOKUP(A153, ticker_symbol:gics_sector, 14, FALSE)</f>
        <v>Consumer Staples</v>
      </c>
      <c r="E153" t="str">
        <f>VLOOKUP(A153, ticker_symbol:gics_sub, 15, FALSE)</f>
        <v>Agricultural Products</v>
      </c>
    </row>
    <row r="154" spans="1:5" ht="17" x14ac:dyDescent="0.2">
      <c r="A154" s="3" t="s">
        <v>35</v>
      </c>
      <c r="B154" s="21" t="s">
        <v>602</v>
      </c>
      <c r="C154" s="21" t="s">
        <v>609</v>
      </c>
      <c r="D154" s="56" t="str">
        <f>VLOOKUP(A154, ticker_symbol:gics_sector, 14, FALSE)</f>
        <v>Consumer Staples</v>
      </c>
      <c r="E154" t="str">
        <f>VLOOKUP(A154, ticker_symbol:gics_sub, 15, FALSE)</f>
        <v>Agricultural Products</v>
      </c>
    </row>
    <row r="155" spans="1:5" ht="17" x14ac:dyDescent="0.2">
      <c r="A155" s="3" t="s">
        <v>35</v>
      </c>
      <c r="B155" s="21" t="s">
        <v>603</v>
      </c>
      <c r="C155" s="21" t="s">
        <v>609</v>
      </c>
      <c r="D155" s="56" t="str">
        <f>VLOOKUP(A155, ticker_symbol:gics_sector, 14, FALSE)</f>
        <v>Consumer Staples</v>
      </c>
      <c r="E155" t="str">
        <f>VLOOKUP(A155, ticker_symbol:gics_sub, 15, FALSE)</f>
        <v>Agricultural Products</v>
      </c>
    </row>
    <row r="156" spans="1:5" ht="17" x14ac:dyDescent="0.2">
      <c r="A156" s="3" t="s">
        <v>35</v>
      </c>
      <c r="B156" s="21" t="s">
        <v>604</v>
      </c>
      <c r="C156" s="21" t="s">
        <v>609</v>
      </c>
      <c r="D156" s="56" t="str">
        <f>VLOOKUP(A156, ticker_symbol:gics_sector, 14, FALSE)</f>
        <v>Consumer Staples</v>
      </c>
      <c r="E156" t="str">
        <f>VLOOKUP(A156, ticker_symbol:gics_sub, 15, FALSE)</f>
        <v>Agricultural Products</v>
      </c>
    </row>
    <row r="157" spans="1:5" ht="17" x14ac:dyDescent="0.2">
      <c r="A157" s="3" t="s">
        <v>35</v>
      </c>
      <c r="B157" s="21" t="s">
        <v>605</v>
      </c>
      <c r="C157" s="21" t="s">
        <v>609</v>
      </c>
      <c r="D157" s="56" t="str">
        <f>VLOOKUP(A157, ticker_symbol:gics_sector, 14, FALSE)</f>
        <v>Consumer Staples</v>
      </c>
      <c r="E157" t="str">
        <f>VLOOKUP(A157, ticker_symbol:gics_sub, 15, FALSE)</f>
        <v>Agricultural Products</v>
      </c>
    </row>
    <row r="158" spans="1:5" ht="17" x14ac:dyDescent="0.2">
      <c r="A158" s="3" t="s">
        <v>35</v>
      </c>
      <c r="B158" s="21" t="s">
        <v>600</v>
      </c>
      <c r="C158" s="21" t="s">
        <v>608</v>
      </c>
      <c r="D158" s="56" t="str">
        <f>VLOOKUP(A158, ticker_symbol:gics_sector, 14, FALSE)</f>
        <v>Consumer Staples</v>
      </c>
      <c r="E158" t="str">
        <f>VLOOKUP(A158, ticker_symbol:gics_sub, 15, FALSE)</f>
        <v>Agricultural Products</v>
      </c>
    </row>
    <row r="159" spans="1:5" ht="17" x14ac:dyDescent="0.2">
      <c r="A159" s="3" t="s">
        <v>35</v>
      </c>
      <c r="B159" s="21" t="s">
        <v>601</v>
      </c>
      <c r="C159" s="21" t="s">
        <v>608</v>
      </c>
      <c r="D159" s="56" t="str">
        <f>VLOOKUP(A159, ticker_symbol:gics_sector, 14, FALSE)</f>
        <v>Consumer Staples</v>
      </c>
      <c r="E159" t="str">
        <f>VLOOKUP(A159, ticker_symbol:gics_sub, 15, FALSE)</f>
        <v>Agricultural Products</v>
      </c>
    </row>
    <row r="160" spans="1:5" ht="17" x14ac:dyDescent="0.2">
      <c r="A160" s="3" t="s">
        <v>35</v>
      </c>
      <c r="B160" s="21" t="s">
        <v>602</v>
      </c>
      <c r="C160" s="21" t="s">
        <v>608</v>
      </c>
      <c r="D160" s="56" t="str">
        <f>VLOOKUP(A160, ticker_symbol:gics_sector, 14, FALSE)</f>
        <v>Consumer Staples</v>
      </c>
      <c r="E160" t="str">
        <f>VLOOKUP(A160, ticker_symbol:gics_sub, 15, FALSE)</f>
        <v>Agricultural Products</v>
      </c>
    </row>
    <row r="161" spans="1:8" ht="17" x14ac:dyDescent="0.2">
      <c r="A161" s="3" t="s">
        <v>35</v>
      </c>
      <c r="B161" s="21" t="s">
        <v>603</v>
      </c>
      <c r="C161" s="21" t="s">
        <v>608</v>
      </c>
      <c r="D161" s="56" t="str">
        <f>VLOOKUP(A161, ticker_symbol:gics_sector, 14, FALSE)</f>
        <v>Consumer Staples</v>
      </c>
      <c r="E161" t="str">
        <f>VLOOKUP(A161, ticker_symbol:gics_sub, 15, FALSE)</f>
        <v>Agricultural Products</v>
      </c>
    </row>
    <row r="162" spans="1:8" ht="17" x14ac:dyDescent="0.2">
      <c r="A162" s="3" t="s">
        <v>35</v>
      </c>
      <c r="B162" s="21" t="s">
        <v>604</v>
      </c>
      <c r="C162" s="21" t="s">
        <v>608</v>
      </c>
      <c r="D162" s="56" t="str">
        <f>VLOOKUP(A162, ticker_symbol:gics_sector, 14, FALSE)</f>
        <v>Consumer Staples</v>
      </c>
      <c r="E162" t="str">
        <f>VLOOKUP(A162, ticker_symbol:gics_sub, 15, FALSE)</f>
        <v>Agricultural Products</v>
      </c>
    </row>
    <row r="163" spans="1:8" ht="17" x14ac:dyDescent="0.2">
      <c r="A163" s="3" t="s">
        <v>35</v>
      </c>
      <c r="B163" s="21" t="s">
        <v>605</v>
      </c>
      <c r="C163" s="21" t="s">
        <v>608</v>
      </c>
      <c r="D163" s="56" t="str">
        <f>VLOOKUP(A163, ticker_symbol:gics_sector, 14, FALSE)</f>
        <v>Consumer Staples</v>
      </c>
      <c r="E163" t="str">
        <f>VLOOKUP(A163, ticker_symbol:gics_sub, 15, FALSE)</f>
        <v>Agricultural Products</v>
      </c>
    </row>
    <row r="164" spans="1:8" ht="17" x14ac:dyDescent="0.2">
      <c r="A164" s="3" t="s">
        <v>38</v>
      </c>
      <c r="B164" s="21" t="s">
        <v>600</v>
      </c>
      <c r="C164" s="21" t="s">
        <v>610</v>
      </c>
      <c r="D164" s="56" t="str">
        <f>VLOOKUP(A164, ticker_symbol:gics_sector, 14, FALSE)</f>
        <v>Information Technology</v>
      </c>
      <c r="E164" t="str">
        <f>VLOOKUP(A164, ticker_symbol:gics_sub, 15, FALSE)</f>
        <v>Data Processing &amp; Outsourced Services</v>
      </c>
      <c r="G164" s="21"/>
      <c r="H164" s="21"/>
    </row>
    <row r="165" spans="1:8" ht="17" x14ac:dyDescent="0.2">
      <c r="A165" s="3" t="s">
        <v>38</v>
      </c>
      <c r="B165" s="21" t="s">
        <v>601</v>
      </c>
      <c r="C165" s="21" t="s">
        <v>610</v>
      </c>
      <c r="D165" s="56" t="str">
        <f>VLOOKUP(A165, ticker_symbol:gics_sector, 14, FALSE)</f>
        <v>Information Technology</v>
      </c>
      <c r="E165" t="str">
        <f>VLOOKUP(A165, ticker_symbol:gics_sub, 15, FALSE)</f>
        <v>Data Processing &amp; Outsourced Services</v>
      </c>
    </row>
    <row r="166" spans="1:8" ht="17" x14ac:dyDescent="0.2">
      <c r="A166" s="3" t="s">
        <v>38</v>
      </c>
      <c r="B166" s="21" t="s">
        <v>602</v>
      </c>
      <c r="C166" s="21" t="s">
        <v>610</v>
      </c>
      <c r="D166" s="56" t="str">
        <f>VLOOKUP(A166, ticker_symbol:gics_sector, 14, FALSE)</f>
        <v>Information Technology</v>
      </c>
      <c r="E166" t="str">
        <f>VLOOKUP(A166, ticker_symbol:gics_sub, 15, FALSE)</f>
        <v>Data Processing &amp; Outsourced Services</v>
      </c>
    </row>
    <row r="167" spans="1:8" ht="17" x14ac:dyDescent="0.2">
      <c r="A167" s="3" t="s">
        <v>38</v>
      </c>
      <c r="B167" s="21" t="s">
        <v>603</v>
      </c>
      <c r="C167" s="21" t="s">
        <v>610</v>
      </c>
      <c r="D167" s="56" t="str">
        <f>VLOOKUP(A167, ticker_symbol:gics_sector, 14, FALSE)</f>
        <v>Information Technology</v>
      </c>
      <c r="E167" t="str">
        <f>VLOOKUP(A167, ticker_symbol:gics_sub, 15, FALSE)</f>
        <v>Data Processing &amp; Outsourced Services</v>
      </c>
    </row>
    <row r="168" spans="1:8" ht="17" x14ac:dyDescent="0.2">
      <c r="A168" s="3" t="s">
        <v>38</v>
      </c>
      <c r="B168" s="21" t="s">
        <v>604</v>
      </c>
      <c r="C168" s="21" t="s">
        <v>610</v>
      </c>
      <c r="D168" s="56" t="str">
        <f>VLOOKUP(A168, ticker_symbol:gics_sector, 14, FALSE)</f>
        <v>Information Technology</v>
      </c>
      <c r="E168" t="str">
        <f>VLOOKUP(A168, ticker_symbol:gics_sub, 15, FALSE)</f>
        <v>Data Processing &amp; Outsourced Services</v>
      </c>
    </row>
    <row r="169" spans="1:8" ht="17" x14ac:dyDescent="0.2">
      <c r="A169" s="3" t="s">
        <v>38</v>
      </c>
      <c r="B169" s="21" t="s">
        <v>605</v>
      </c>
      <c r="C169" s="21" t="s">
        <v>610</v>
      </c>
      <c r="D169" s="56" t="str">
        <f>VLOOKUP(A169, ticker_symbol:gics_sector, 14, FALSE)</f>
        <v>Information Technology</v>
      </c>
      <c r="E169" t="str">
        <f>VLOOKUP(A169, ticker_symbol:gics_sub, 15, FALSE)</f>
        <v>Data Processing &amp; Outsourced Services</v>
      </c>
    </row>
    <row r="170" spans="1:8" ht="17" x14ac:dyDescent="0.2">
      <c r="A170" s="3" t="s">
        <v>38</v>
      </c>
      <c r="B170" s="21" t="s">
        <v>600</v>
      </c>
      <c r="C170" s="21" t="s">
        <v>609</v>
      </c>
      <c r="D170" s="56" t="str">
        <f>VLOOKUP(A170, ticker_symbol:gics_sector, 14, FALSE)</f>
        <v>Information Technology</v>
      </c>
      <c r="E170" t="str">
        <f>VLOOKUP(A170, ticker_symbol:gics_sub, 15, FALSE)</f>
        <v>Data Processing &amp; Outsourced Services</v>
      </c>
    </row>
    <row r="171" spans="1:8" ht="17" x14ac:dyDescent="0.2">
      <c r="A171" s="3" t="s">
        <v>38</v>
      </c>
      <c r="B171" s="21" t="s">
        <v>601</v>
      </c>
      <c r="C171" s="21" t="s">
        <v>609</v>
      </c>
      <c r="D171" s="56" t="str">
        <f>VLOOKUP(A171, ticker_symbol:gics_sector, 14, FALSE)</f>
        <v>Information Technology</v>
      </c>
      <c r="E171" t="str">
        <f>VLOOKUP(A171, ticker_symbol:gics_sub, 15, FALSE)</f>
        <v>Data Processing &amp; Outsourced Services</v>
      </c>
    </row>
    <row r="172" spans="1:8" ht="17" x14ac:dyDescent="0.2">
      <c r="A172" s="3" t="s">
        <v>38</v>
      </c>
      <c r="B172" s="21" t="s">
        <v>602</v>
      </c>
      <c r="C172" s="21" t="s">
        <v>609</v>
      </c>
      <c r="D172" s="56" t="str">
        <f>VLOOKUP(A172, ticker_symbol:gics_sector, 14, FALSE)</f>
        <v>Information Technology</v>
      </c>
      <c r="E172" t="str">
        <f>VLOOKUP(A172, ticker_symbol:gics_sub, 15, FALSE)</f>
        <v>Data Processing &amp; Outsourced Services</v>
      </c>
    </row>
    <row r="173" spans="1:8" ht="17" x14ac:dyDescent="0.2">
      <c r="A173" s="3" t="s">
        <v>38</v>
      </c>
      <c r="B173" s="21" t="s">
        <v>603</v>
      </c>
      <c r="C173" s="21" t="s">
        <v>609</v>
      </c>
      <c r="D173" s="56" t="str">
        <f>VLOOKUP(A173, ticker_symbol:gics_sector, 14, FALSE)</f>
        <v>Information Technology</v>
      </c>
      <c r="E173" t="str">
        <f>VLOOKUP(A173, ticker_symbol:gics_sub, 15, FALSE)</f>
        <v>Data Processing &amp; Outsourced Services</v>
      </c>
    </row>
    <row r="174" spans="1:8" ht="17" x14ac:dyDescent="0.2">
      <c r="A174" s="3" t="s">
        <v>38</v>
      </c>
      <c r="B174" s="21" t="s">
        <v>604</v>
      </c>
      <c r="C174" s="21" t="s">
        <v>609</v>
      </c>
      <c r="D174" s="56" t="str">
        <f>VLOOKUP(A174, ticker_symbol:gics_sector, 14, FALSE)</f>
        <v>Information Technology</v>
      </c>
      <c r="E174" t="str">
        <f>VLOOKUP(A174, ticker_symbol:gics_sub, 15, FALSE)</f>
        <v>Data Processing &amp; Outsourced Services</v>
      </c>
    </row>
    <row r="175" spans="1:8" ht="17" x14ac:dyDescent="0.2">
      <c r="A175" s="3" t="s">
        <v>38</v>
      </c>
      <c r="B175" s="21" t="s">
        <v>605</v>
      </c>
      <c r="C175" s="21" t="s">
        <v>609</v>
      </c>
      <c r="D175" s="56" t="str">
        <f>VLOOKUP(A175, ticker_symbol:gics_sector, 14, FALSE)</f>
        <v>Information Technology</v>
      </c>
      <c r="E175" t="str">
        <f>VLOOKUP(A175, ticker_symbol:gics_sub, 15, FALSE)</f>
        <v>Data Processing &amp; Outsourced Services</v>
      </c>
    </row>
    <row r="176" spans="1:8" ht="17" x14ac:dyDescent="0.2">
      <c r="A176" s="3" t="s">
        <v>38</v>
      </c>
      <c r="B176" s="21" t="s">
        <v>600</v>
      </c>
      <c r="C176" s="21" t="s">
        <v>608</v>
      </c>
      <c r="D176" s="56" t="str">
        <f>VLOOKUP(A176, ticker_symbol:gics_sector, 14, FALSE)</f>
        <v>Information Technology</v>
      </c>
      <c r="E176" t="str">
        <f>VLOOKUP(A176, ticker_symbol:gics_sub, 15, FALSE)</f>
        <v>Data Processing &amp; Outsourced Services</v>
      </c>
    </row>
    <row r="177" spans="1:8" ht="17" x14ac:dyDescent="0.2">
      <c r="A177" s="3" t="s">
        <v>38</v>
      </c>
      <c r="B177" s="21" t="s">
        <v>601</v>
      </c>
      <c r="C177" s="21" t="s">
        <v>608</v>
      </c>
      <c r="D177" s="56" t="str">
        <f>VLOOKUP(A177, ticker_symbol:gics_sector, 14, FALSE)</f>
        <v>Information Technology</v>
      </c>
      <c r="E177" t="str">
        <f>VLOOKUP(A177, ticker_symbol:gics_sub, 15, FALSE)</f>
        <v>Data Processing &amp; Outsourced Services</v>
      </c>
    </row>
    <row r="178" spans="1:8" ht="17" x14ac:dyDescent="0.2">
      <c r="A178" s="3" t="s">
        <v>38</v>
      </c>
      <c r="B178" s="21" t="s">
        <v>602</v>
      </c>
      <c r="C178" s="21" t="s">
        <v>608</v>
      </c>
      <c r="D178" s="56" t="str">
        <f>VLOOKUP(A178, ticker_symbol:gics_sector, 14, FALSE)</f>
        <v>Information Technology</v>
      </c>
      <c r="E178" t="str">
        <f>VLOOKUP(A178, ticker_symbol:gics_sub, 15, FALSE)</f>
        <v>Data Processing &amp; Outsourced Services</v>
      </c>
    </row>
    <row r="179" spans="1:8" ht="17" x14ac:dyDescent="0.2">
      <c r="A179" s="3" t="s">
        <v>38</v>
      </c>
      <c r="B179" s="21" t="s">
        <v>603</v>
      </c>
      <c r="C179" s="21" t="s">
        <v>608</v>
      </c>
      <c r="D179" s="56" t="str">
        <f>VLOOKUP(A179, ticker_symbol:gics_sector, 14, FALSE)</f>
        <v>Information Technology</v>
      </c>
      <c r="E179" t="str">
        <f>VLOOKUP(A179, ticker_symbol:gics_sub, 15, FALSE)</f>
        <v>Data Processing &amp; Outsourced Services</v>
      </c>
    </row>
    <row r="180" spans="1:8" ht="17" x14ac:dyDescent="0.2">
      <c r="A180" s="3" t="s">
        <v>38</v>
      </c>
      <c r="B180" s="21" t="s">
        <v>604</v>
      </c>
      <c r="C180" s="21" t="s">
        <v>608</v>
      </c>
      <c r="D180" s="56" t="str">
        <f>VLOOKUP(A180, ticker_symbol:gics_sector, 14, FALSE)</f>
        <v>Information Technology</v>
      </c>
      <c r="E180" t="str">
        <f>VLOOKUP(A180, ticker_symbol:gics_sub, 15, FALSE)</f>
        <v>Data Processing &amp; Outsourced Services</v>
      </c>
    </row>
    <row r="181" spans="1:8" ht="17" x14ac:dyDescent="0.2">
      <c r="A181" s="3" t="s">
        <v>38</v>
      </c>
      <c r="B181" s="21" t="s">
        <v>605</v>
      </c>
      <c r="C181" s="21" t="s">
        <v>608</v>
      </c>
      <c r="D181" s="56" t="str">
        <f>VLOOKUP(A181, ticker_symbol:gics_sector, 14, FALSE)</f>
        <v>Information Technology</v>
      </c>
      <c r="E181" t="str">
        <f>VLOOKUP(A181, ticker_symbol:gics_sub, 15, FALSE)</f>
        <v>Data Processing &amp; Outsourced Services</v>
      </c>
    </row>
    <row r="182" spans="1:8" ht="17" x14ac:dyDescent="0.2">
      <c r="A182" s="3" t="s">
        <v>40</v>
      </c>
      <c r="B182" s="21" t="s">
        <v>600</v>
      </c>
      <c r="C182" s="21" t="s">
        <v>610</v>
      </c>
      <c r="D182" s="56" t="str">
        <f>VLOOKUP(A182, ticker_symbol:gics_sector, 14, FALSE)</f>
        <v>Information Technology</v>
      </c>
      <c r="E182" t="str">
        <f>VLOOKUP(A182, ticker_symbol:gics_sub, 15, FALSE)</f>
        <v>Application Software</v>
      </c>
      <c r="G182" s="21"/>
      <c r="H182" s="21"/>
    </row>
    <row r="183" spans="1:8" ht="17" x14ac:dyDescent="0.2">
      <c r="A183" s="3" t="s">
        <v>40</v>
      </c>
      <c r="B183" s="21" t="s">
        <v>601</v>
      </c>
      <c r="C183" s="21" t="s">
        <v>610</v>
      </c>
      <c r="D183" s="56" t="str">
        <f>VLOOKUP(A183, ticker_symbol:gics_sector, 14, FALSE)</f>
        <v>Information Technology</v>
      </c>
      <c r="E183" t="str">
        <f>VLOOKUP(A183, ticker_symbol:gics_sub, 15, FALSE)</f>
        <v>Application Software</v>
      </c>
    </row>
    <row r="184" spans="1:8" ht="17" x14ac:dyDescent="0.2">
      <c r="A184" s="3" t="s">
        <v>40</v>
      </c>
      <c r="B184" s="21" t="s">
        <v>602</v>
      </c>
      <c r="C184" s="21" t="s">
        <v>610</v>
      </c>
      <c r="D184" s="56" t="str">
        <f>VLOOKUP(A184, ticker_symbol:gics_sector, 14, FALSE)</f>
        <v>Information Technology</v>
      </c>
      <c r="E184" t="str">
        <f>VLOOKUP(A184, ticker_symbol:gics_sub, 15, FALSE)</f>
        <v>Application Software</v>
      </c>
    </row>
    <row r="185" spans="1:8" ht="17" x14ac:dyDescent="0.2">
      <c r="A185" s="3" t="s">
        <v>40</v>
      </c>
      <c r="B185" s="21" t="s">
        <v>603</v>
      </c>
      <c r="C185" s="21" t="s">
        <v>610</v>
      </c>
      <c r="D185" s="56" t="str">
        <f>VLOOKUP(A185, ticker_symbol:gics_sector, 14, FALSE)</f>
        <v>Information Technology</v>
      </c>
      <c r="E185" t="str">
        <f>VLOOKUP(A185, ticker_symbol:gics_sub, 15, FALSE)</f>
        <v>Application Software</v>
      </c>
    </row>
    <row r="186" spans="1:8" ht="17" x14ac:dyDescent="0.2">
      <c r="A186" s="3" t="s">
        <v>40</v>
      </c>
      <c r="B186" s="21" t="s">
        <v>604</v>
      </c>
      <c r="C186" s="21" t="s">
        <v>610</v>
      </c>
      <c r="D186" s="56" t="str">
        <f>VLOOKUP(A186, ticker_symbol:gics_sector, 14, FALSE)</f>
        <v>Information Technology</v>
      </c>
      <c r="E186" t="str">
        <f>VLOOKUP(A186, ticker_symbol:gics_sub, 15, FALSE)</f>
        <v>Application Software</v>
      </c>
    </row>
    <row r="187" spans="1:8" ht="17" x14ac:dyDescent="0.2">
      <c r="A187" s="3" t="s">
        <v>40</v>
      </c>
      <c r="B187" s="21" t="s">
        <v>605</v>
      </c>
      <c r="C187" s="21" t="s">
        <v>610</v>
      </c>
      <c r="D187" s="56" t="str">
        <f>VLOOKUP(A187, ticker_symbol:gics_sector, 14, FALSE)</f>
        <v>Information Technology</v>
      </c>
      <c r="E187" t="str">
        <f>VLOOKUP(A187, ticker_symbol:gics_sub, 15, FALSE)</f>
        <v>Application Software</v>
      </c>
    </row>
    <row r="188" spans="1:8" ht="17" x14ac:dyDescent="0.2">
      <c r="A188" s="3" t="s">
        <v>40</v>
      </c>
      <c r="B188" s="21" t="s">
        <v>600</v>
      </c>
      <c r="C188" s="21" t="s">
        <v>609</v>
      </c>
      <c r="D188" s="56" t="str">
        <f>VLOOKUP(A188, ticker_symbol:gics_sector, 14, FALSE)</f>
        <v>Information Technology</v>
      </c>
      <c r="E188" t="str">
        <f>VLOOKUP(A188, ticker_symbol:gics_sub, 15, FALSE)</f>
        <v>Application Software</v>
      </c>
    </row>
    <row r="189" spans="1:8" ht="17" x14ac:dyDescent="0.2">
      <c r="A189" s="3" t="s">
        <v>40</v>
      </c>
      <c r="B189" s="21" t="s">
        <v>601</v>
      </c>
      <c r="C189" s="21" t="s">
        <v>609</v>
      </c>
      <c r="D189" s="56" t="str">
        <f>VLOOKUP(A189, ticker_symbol:gics_sector, 14, FALSE)</f>
        <v>Information Technology</v>
      </c>
      <c r="E189" t="str">
        <f>VLOOKUP(A189, ticker_symbol:gics_sub, 15, FALSE)</f>
        <v>Application Software</v>
      </c>
    </row>
    <row r="190" spans="1:8" ht="17" x14ac:dyDescent="0.2">
      <c r="A190" s="3" t="s">
        <v>40</v>
      </c>
      <c r="B190" s="21" t="s">
        <v>602</v>
      </c>
      <c r="C190" s="21" t="s">
        <v>609</v>
      </c>
      <c r="D190" s="56" t="str">
        <f>VLOOKUP(A190, ticker_symbol:gics_sector, 14, FALSE)</f>
        <v>Information Technology</v>
      </c>
      <c r="E190" t="str">
        <f>VLOOKUP(A190, ticker_symbol:gics_sub, 15, FALSE)</f>
        <v>Application Software</v>
      </c>
    </row>
    <row r="191" spans="1:8" ht="17" x14ac:dyDescent="0.2">
      <c r="A191" s="3" t="s">
        <v>40</v>
      </c>
      <c r="B191" s="21" t="s">
        <v>603</v>
      </c>
      <c r="C191" s="21" t="s">
        <v>609</v>
      </c>
      <c r="D191" s="56" t="str">
        <f>VLOOKUP(A191, ticker_symbol:gics_sector, 14, FALSE)</f>
        <v>Information Technology</v>
      </c>
      <c r="E191" t="str">
        <f>VLOOKUP(A191, ticker_symbol:gics_sub, 15, FALSE)</f>
        <v>Application Software</v>
      </c>
    </row>
    <row r="192" spans="1:8" ht="17" x14ac:dyDescent="0.2">
      <c r="A192" s="3" t="s">
        <v>40</v>
      </c>
      <c r="B192" s="21" t="s">
        <v>604</v>
      </c>
      <c r="C192" s="21" t="s">
        <v>609</v>
      </c>
      <c r="D192" s="56" t="str">
        <f>VLOOKUP(A192, ticker_symbol:gics_sector, 14, FALSE)</f>
        <v>Information Technology</v>
      </c>
      <c r="E192" t="str">
        <f>VLOOKUP(A192, ticker_symbol:gics_sub, 15, FALSE)</f>
        <v>Application Software</v>
      </c>
    </row>
    <row r="193" spans="1:8" ht="17" x14ac:dyDescent="0.2">
      <c r="A193" s="3" t="s">
        <v>40</v>
      </c>
      <c r="B193" s="21" t="s">
        <v>605</v>
      </c>
      <c r="C193" s="21" t="s">
        <v>609</v>
      </c>
      <c r="D193" s="56" t="str">
        <f>VLOOKUP(A193, ticker_symbol:gics_sector, 14, FALSE)</f>
        <v>Information Technology</v>
      </c>
      <c r="E193" t="str">
        <f>VLOOKUP(A193, ticker_symbol:gics_sub, 15, FALSE)</f>
        <v>Application Software</v>
      </c>
    </row>
    <row r="194" spans="1:8" ht="17" x14ac:dyDescent="0.2">
      <c r="A194" s="3" t="s">
        <v>40</v>
      </c>
      <c r="B194" s="21" t="s">
        <v>600</v>
      </c>
      <c r="C194" s="21" t="s">
        <v>608</v>
      </c>
      <c r="D194" s="56" t="str">
        <f>VLOOKUP(A194, ticker_symbol:gics_sector, 14, FALSE)</f>
        <v>Information Technology</v>
      </c>
      <c r="E194" t="str">
        <f>VLOOKUP(A194, ticker_symbol:gics_sub, 15, FALSE)</f>
        <v>Application Software</v>
      </c>
    </row>
    <row r="195" spans="1:8" ht="17" x14ac:dyDescent="0.2">
      <c r="A195" s="3" t="s">
        <v>40</v>
      </c>
      <c r="B195" s="21" t="s">
        <v>601</v>
      </c>
      <c r="C195" s="21" t="s">
        <v>608</v>
      </c>
      <c r="D195" s="56" t="str">
        <f>VLOOKUP(A195, ticker_symbol:gics_sector, 14, FALSE)</f>
        <v>Information Technology</v>
      </c>
      <c r="E195" t="str">
        <f>VLOOKUP(A195, ticker_symbol:gics_sub, 15, FALSE)</f>
        <v>Application Software</v>
      </c>
    </row>
    <row r="196" spans="1:8" ht="17" x14ac:dyDescent="0.2">
      <c r="A196" s="3" t="s">
        <v>40</v>
      </c>
      <c r="B196" s="21" t="s">
        <v>602</v>
      </c>
      <c r="C196" s="21" t="s">
        <v>608</v>
      </c>
      <c r="D196" s="56" t="str">
        <f>VLOOKUP(A196, ticker_symbol:gics_sector, 14, FALSE)</f>
        <v>Information Technology</v>
      </c>
      <c r="E196" t="str">
        <f>VLOOKUP(A196, ticker_symbol:gics_sub, 15, FALSE)</f>
        <v>Application Software</v>
      </c>
    </row>
    <row r="197" spans="1:8" ht="17" x14ac:dyDescent="0.2">
      <c r="A197" s="3" t="s">
        <v>40</v>
      </c>
      <c r="B197" s="21" t="s">
        <v>603</v>
      </c>
      <c r="C197" s="21" t="s">
        <v>608</v>
      </c>
      <c r="D197" s="56" t="str">
        <f>VLOOKUP(A197, ticker_symbol:gics_sector, 14, FALSE)</f>
        <v>Information Technology</v>
      </c>
      <c r="E197" t="str">
        <f>VLOOKUP(A197, ticker_symbol:gics_sub, 15, FALSE)</f>
        <v>Application Software</v>
      </c>
    </row>
    <row r="198" spans="1:8" ht="17" x14ac:dyDescent="0.2">
      <c r="A198" s="3" t="s">
        <v>40</v>
      </c>
      <c r="B198" s="21" t="s">
        <v>604</v>
      </c>
      <c r="C198" s="21" t="s">
        <v>608</v>
      </c>
      <c r="D198" s="56" t="str">
        <f>VLOOKUP(A198, ticker_symbol:gics_sector, 14, FALSE)</f>
        <v>Information Technology</v>
      </c>
      <c r="E198" t="str">
        <f>VLOOKUP(A198, ticker_symbol:gics_sub, 15, FALSE)</f>
        <v>Application Software</v>
      </c>
    </row>
    <row r="199" spans="1:8" ht="17" x14ac:dyDescent="0.2">
      <c r="A199" s="3" t="s">
        <v>40</v>
      </c>
      <c r="B199" s="21" t="s">
        <v>605</v>
      </c>
      <c r="C199" s="21" t="s">
        <v>608</v>
      </c>
      <c r="D199" s="56" t="str">
        <f>VLOOKUP(A199, ticker_symbol:gics_sector, 14, FALSE)</f>
        <v>Information Technology</v>
      </c>
      <c r="E199" t="str">
        <f>VLOOKUP(A199, ticker_symbol:gics_sub, 15, FALSE)</f>
        <v>Application Software</v>
      </c>
    </row>
    <row r="200" spans="1:8" ht="17" x14ac:dyDescent="0.2">
      <c r="A200" s="3" t="s">
        <v>41</v>
      </c>
      <c r="B200" s="21" t="s">
        <v>600</v>
      </c>
      <c r="C200" s="21" t="s">
        <v>610</v>
      </c>
      <c r="D200" s="56" t="str">
        <f>VLOOKUP(A200, ticker_symbol:gics_sector, 14, FALSE)</f>
        <v>Utilities</v>
      </c>
      <c r="E200" t="str">
        <f>VLOOKUP(A200, ticker_symbol:gics_sub, 15, FALSE)</f>
        <v>MultiUtilities</v>
      </c>
      <c r="G200" s="21"/>
      <c r="H200" s="21"/>
    </row>
    <row r="201" spans="1:8" ht="17" x14ac:dyDescent="0.2">
      <c r="A201" s="3" t="s">
        <v>41</v>
      </c>
      <c r="B201" s="21" t="s">
        <v>601</v>
      </c>
      <c r="C201" s="21" t="s">
        <v>610</v>
      </c>
      <c r="D201" s="56" t="str">
        <f>VLOOKUP(A201, ticker_symbol:gics_sector, 14, FALSE)</f>
        <v>Utilities</v>
      </c>
      <c r="E201" t="str">
        <f>VLOOKUP(A201, ticker_symbol:gics_sub, 15, FALSE)</f>
        <v>MultiUtilities</v>
      </c>
    </row>
    <row r="202" spans="1:8" ht="17" x14ac:dyDescent="0.2">
      <c r="A202" s="3" t="s">
        <v>41</v>
      </c>
      <c r="B202" s="21" t="s">
        <v>602</v>
      </c>
      <c r="C202" s="21" t="s">
        <v>610</v>
      </c>
      <c r="D202" s="56" t="str">
        <f>VLOOKUP(A202, ticker_symbol:gics_sector, 14, FALSE)</f>
        <v>Utilities</v>
      </c>
      <c r="E202" t="str">
        <f>VLOOKUP(A202, ticker_symbol:gics_sub, 15, FALSE)</f>
        <v>MultiUtilities</v>
      </c>
    </row>
    <row r="203" spans="1:8" ht="17" x14ac:dyDescent="0.2">
      <c r="A203" s="3" t="s">
        <v>41</v>
      </c>
      <c r="B203" s="21" t="s">
        <v>603</v>
      </c>
      <c r="C203" s="21" t="s">
        <v>610</v>
      </c>
      <c r="D203" s="56" t="str">
        <f>VLOOKUP(A203, ticker_symbol:gics_sector, 14, FALSE)</f>
        <v>Utilities</v>
      </c>
      <c r="E203" t="str">
        <f>VLOOKUP(A203, ticker_symbol:gics_sub, 15, FALSE)</f>
        <v>MultiUtilities</v>
      </c>
    </row>
    <row r="204" spans="1:8" ht="17" x14ac:dyDescent="0.2">
      <c r="A204" s="3" t="s">
        <v>41</v>
      </c>
      <c r="B204" s="21" t="s">
        <v>604</v>
      </c>
      <c r="C204" s="21" t="s">
        <v>610</v>
      </c>
      <c r="D204" s="56" t="str">
        <f>VLOOKUP(A204, ticker_symbol:gics_sector, 14, FALSE)</f>
        <v>Utilities</v>
      </c>
      <c r="E204" t="str">
        <f>VLOOKUP(A204, ticker_symbol:gics_sub, 15, FALSE)</f>
        <v>MultiUtilities</v>
      </c>
    </row>
    <row r="205" spans="1:8" ht="17" x14ac:dyDescent="0.2">
      <c r="A205" s="3" t="s">
        <v>41</v>
      </c>
      <c r="B205" s="21" t="s">
        <v>605</v>
      </c>
      <c r="C205" s="21" t="s">
        <v>610</v>
      </c>
      <c r="D205" s="56" t="str">
        <f>VLOOKUP(A205, ticker_symbol:gics_sector, 14, FALSE)</f>
        <v>Utilities</v>
      </c>
      <c r="E205" t="str">
        <f>VLOOKUP(A205, ticker_symbol:gics_sub, 15, FALSE)</f>
        <v>MultiUtilities</v>
      </c>
    </row>
    <row r="206" spans="1:8" ht="17" x14ac:dyDescent="0.2">
      <c r="A206" s="3" t="s">
        <v>41</v>
      </c>
      <c r="B206" s="21" t="s">
        <v>600</v>
      </c>
      <c r="C206" s="21" t="s">
        <v>609</v>
      </c>
      <c r="D206" s="56" t="str">
        <f>VLOOKUP(A206, ticker_symbol:gics_sector, 14, FALSE)</f>
        <v>Utilities</v>
      </c>
      <c r="E206" t="str">
        <f>VLOOKUP(A206, ticker_symbol:gics_sub, 15, FALSE)</f>
        <v>MultiUtilities</v>
      </c>
    </row>
    <row r="207" spans="1:8" ht="17" x14ac:dyDescent="0.2">
      <c r="A207" s="3" t="s">
        <v>41</v>
      </c>
      <c r="B207" s="21" t="s">
        <v>601</v>
      </c>
      <c r="C207" s="21" t="s">
        <v>609</v>
      </c>
      <c r="D207" s="56" t="str">
        <f>VLOOKUP(A207, ticker_symbol:gics_sector, 14, FALSE)</f>
        <v>Utilities</v>
      </c>
      <c r="E207" t="str">
        <f>VLOOKUP(A207, ticker_symbol:gics_sub, 15, FALSE)</f>
        <v>MultiUtilities</v>
      </c>
    </row>
    <row r="208" spans="1:8" ht="17" x14ac:dyDescent="0.2">
      <c r="A208" s="3" t="s">
        <v>41</v>
      </c>
      <c r="B208" s="21" t="s">
        <v>602</v>
      </c>
      <c r="C208" s="21" t="s">
        <v>609</v>
      </c>
      <c r="D208" s="56" t="str">
        <f>VLOOKUP(A208, ticker_symbol:gics_sector, 14, FALSE)</f>
        <v>Utilities</v>
      </c>
      <c r="E208" t="str">
        <f>VLOOKUP(A208, ticker_symbol:gics_sub, 15, FALSE)</f>
        <v>MultiUtilities</v>
      </c>
    </row>
    <row r="209" spans="1:5" ht="17" x14ac:dyDescent="0.2">
      <c r="A209" s="3" t="s">
        <v>41</v>
      </c>
      <c r="B209" s="21" t="s">
        <v>603</v>
      </c>
      <c r="C209" s="21" t="s">
        <v>609</v>
      </c>
      <c r="D209" s="56" t="str">
        <f>VLOOKUP(A209, ticker_symbol:gics_sector, 14, FALSE)</f>
        <v>Utilities</v>
      </c>
      <c r="E209" t="str">
        <f>VLOOKUP(A209, ticker_symbol:gics_sub, 15, FALSE)</f>
        <v>MultiUtilities</v>
      </c>
    </row>
    <row r="210" spans="1:5" ht="17" x14ac:dyDescent="0.2">
      <c r="A210" s="3" t="s">
        <v>41</v>
      </c>
      <c r="B210" s="21" t="s">
        <v>604</v>
      </c>
      <c r="C210" s="21" t="s">
        <v>609</v>
      </c>
      <c r="D210" s="56" t="str">
        <f>VLOOKUP(A210, ticker_symbol:gics_sector, 14, FALSE)</f>
        <v>Utilities</v>
      </c>
      <c r="E210" t="str">
        <f>VLOOKUP(A210, ticker_symbol:gics_sub, 15, FALSE)</f>
        <v>MultiUtilities</v>
      </c>
    </row>
    <row r="211" spans="1:5" ht="17" x14ac:dyDescent="0.2">
      <c r="A211" s="3" t="s">
        <v>41</v>
      </c>
      <c r="B211" s="21" t="s">
        <v>605</v>
      </c>
      <c r="C211" s="21" t="s">
        <v>609</v>
      </c>
      <c r="D211" s="56" t="str">
        <f>VLOOKUP(A211, ticker_symbol:gics_sector, 14, FALSE)</f>
        <v>Utilities</v>
      </c>
      <c r="E211" t="str">
        <f>VLOOKUP(A211, ticker_symbol:gics_sub, 15, FALSE)</f>
        <v>MultiUtilities</v>
      </c>
    </row>
    <row r="212" spans="1:5" ht="17" x14ac:dyDescent="0.2">
      <c r="A212" s="3" t="s">
        <v>41</v>
      </c>
      <c r="B212" s="21" t="s">
        <v>600</v>
      </c>
      <c r="C212" s="21" t="s">
        <v>608</v>
      </c>
      <c r="D212" s="56" t="str">
        <f>VLOOKUP(A212, ticker_symbol:gics_sector, 14, FALSE)</f>
        <v>Utilities</v>
      </c>
      <c r="E212" t="str">
        <f>VLOOKUP(A212, ticker_symbol:gics_sub, 15, FALSE)</f>
        <v>MultiUtilities</v>
      </c>
    </row>
    <row r="213" spans="1:5" ht="17" x14ac:dyDescent="0.2">
      <c r="A213" s="3" t="s">
        <v>41</v>
      </c>
      <c r="B213" s="21" t="s">
        <v>601</v>
      </c>
      <c r="C213" s="21" t="s">
        <v>608</v>
      </c>
      <c r="D213" s="56" t="str">
        <f>VLOOKUP(A213, ticker_symbol:gics_sector, 14, FALSE)</f>
        <v>Utilities</v>
      </c>
      <c r="E213" t="str">
        <f>VLOOKUP(A213, ticker_symbol:gics_sub, 15, FALSE)</f>
        <v>MultiUtilities</v>
      </c>
    </row>
    <row r="214" spans="1:5" ht="17" x14ac:dyDescent="0.2">
      <c r="A214" s="3" t="s">
        <v>41</v>
      </c>
      <c r="B214" s="21" t="s">
        <v>602</v>
      </c>
      <c r="C214" s="21" t="s">
        <v>608</v>
      </c>
      <c r="D214" s="56" t="str">
        <f>VLOOKUP(A214, ticker_symbol:gics_sector, 14, FALSE)</f>
        <v>Utilities</v>
      </c>
      <c r="E214" t="str">
        <f>VLOOKUP(A214, ticker_symbol:gics_sub, 15, FALSE)</f>
        <v>MultiUtilities</v>
      </c>
    </row>
    <row r="215" spans="1:5" ht="17" x14ac:dyDescent="0.2">
      <c r="A215" s="3" t="s">
        <v>41</v>
      </c>
      <c r="B215" s="21" t="s">
        <v>603</v>
      </c>
      <c r="C215" s="21" t="s">
        <v>608</v>
      </c>
      <c r="D215" s="56" t="str">
        <f>VLOOKUP(A215, ticker_symbol:gics_sector, 14, FALSE)</f>
        <v>Utilities</v>
      </c>
      <c r="E215" t="str">
        <f>VLOOKUP(A215, ticker_symbol:gics_sub, 15, FALSE)</f>
        <v>MultiUtilities</v>
      </c>
    </row>
    <row r="216" spans="1:5" ht="17" x14ac:dyDescent="0.2">
      <c r="A216" s="3" t="s">
        <v>41</v>
      </c>
      <c r="B216" s="21" t="s">
        <v>604</v>
      </c>
      <c r="C216" s="21" t="s">
        <v>608</v>
      </c>
      <c r="D216" s="56" t="str">
        <f>VLOOKUP(A216, ticker_symbol:gics_sector, 14, FALSE)</f>
        <v>Utilities</v>
      </c>
      <c r="E216" t="str">
        <f>VLOOKUP(A216, ticker_symbol:gics_sub, 15, FALSE)</f>
        <v>MultiUtilities</v>
      </c>
    </row>
    <row r="217" spans="1:5" ht="17" x14ac:dyDescent="0.2">
      <c r="A217" s="3" t="s">
        <v>41</v>
      </c>
      <c r="B217" s="21" t="s">
        <v>605</v>
      </c>
      <c r="C217" s="21" t="s">
        <v>608</v>
      </c>
      <c r="D217" s="56" t="str">
        <f>VLOOKUP(A217, ticker_symbol:gics_sector, 14, FALSE)</f>
        <v>Utilities</v>
      </c>
      <c r="E217" t="str">
        <f>VLOOKUP(A217, ticker_symbol:gics_sub, 15, FALSE)</f>
        <v>MultiUtilities</v>
      </c>
    </row>
    <row r="218" spans="1:5" ht="17" x14ac:dyDescent="0.2">
      <c r="A218" s="3" t="s">
        <v>44</v>
      </c>
      <c r="B218" s="21" t="s">
        <v>600</v>
      </c>
      <c r="C218" s="21" t="s">
        <v>610</v>
      </c>
      <c r="D218" s="56" t="str">
        <f>VLOOKUP(A218, ticker_symbol:gics_sector, 14, FALSE)</f>
        <v>Utilities</v>
      </c>
      <c r="E218" t="str">
        <f>VLOOKUP(A218, ticker_symbol:gics_sub, 15, FALSE)</f>
        <v>Electric Utilities</v>
      </c>
    </row>
    <row r="219" spans="1:5" ht="17" x14ac:dyDescent="0.2">
      <c r="A219" s="3" t="s">
        <v>44</v>
      </c>
      <c r="B219" s="21" t="s">
        <v>601</v>
      </c>
      <c r="C219" s="21" t="s">
        <v>610</v>
      </c>
      <c r="D219" s="56" t="str">
        <f>VLOOKUP(A219, ticker_symbol:gics_sector, 14, FALSE)</f>
        <v>Utilities</v>
      </c>
      <c r="E219" t="str">
        <f>VLOOKUP(A219, ticker_symbol:gics_sub, 15, FALSE)</f>
        <v>Electric Utilities</v>
      </c>
    </row>
    <row r="220" spans="1:5" ht="17" x14ac:dyDescent="0.2">
      <c r="A220" s="3" t="s">
        <v>44</v>
      </c>
      <c r="B220" s="21" t="s">
        <v>602</v>
      </c>
      <c r="C220" s="21" t="s">
        <v>610</v>
      </c>
      <c r="D220" s="56" t="str">
        <f>VLOOKUP(A220, ticker_symbol:gics_sector, 14, FALSE)</f>
        <v>Utilities</v>
      </c>
      <c r="E220" t="str">
        <f>VLOOKUP(A220, ticker_symbol:gics_sub, 15, FALSE)</f>
        <v>Electric Utilities</v>
      </c>
    </row>
    <row r="221" spans="1:5" ht="17" x14ac:dyDescent="0.2">
      <c r="A221" s="3" t="s">
        <v>44</v>
      </c>
      <c r="B221" s="21" t="s">
        <v>603</v>
      </c>
      <c r="C221" s="21" t="s">
        <v>610</v>
      </c>
      <c r="D221" s="56" t="str">
        <f>VLOOKUP(A221, ticker_symbol:gics_sector, 14, FALSE)</f>
        <v>Utilities</v>
      </c>
      <c r="E221" t="str">
        <f>VLOOKUP(A221, ticker_symbol:gics_sub, 15, FALSE)</f>
        <v>Electric Utilities</v>
      </c>
    </row>
    <row r="222" spans="1:5" ht="17" x14ac:dyDescent="0.2">
      <c r="A222" s="3" t="s">
        <v>44</v>
      </c>
      <c r="B222" s="21" t="s">
        <v>604</v>
      </c>
      <c r="C222" s="21" t="s">
        <v>610</v>
      </c>
      <c r="D222" s="56" t="str">
        <f>VLOOKUP(A222, ticker_symbol:gics_sector, 14, FALSE)</f>
        <v>Utilities</v>
      </c>
      <c r="E222" t="str">
        <f>VLOOKUP(A222, ticker_symbol:gics_sub, 15, FALSE)</f>
        <v>Electric Utilities</v>
      </c>
    </row>
    <row r="223" spans="1:5" ht="17" x14ac:dyDescent="0.2">
      <c r="A223" s="3" t="s">
        <v>44</v>
      </c>
      <c r="B223" s="21" t="s">
        <v>605</v>
      </c>
      <c r="C223" s="21" t="s">
        <v>610</v>
      </c>
      <c r="D223" s="56" t="str">
        <f>VLOOKUP(A223, ticker_symbol:gics_sector, 14, FALSE)</f>
        <v>Utilities</v>
      </c>
      <c r="E223" t="str">
        <f>VLOOKUP(A223, ticker_symbol:gics_sub, 15, FALSE)</f>
        <v>Electric Utilities</v>
      </c>
    </row>
    <row r="224" spans="1:5" ht="17" x14ac:dyDescent="0.2">
      <c r="A224" s="3" t="s">
        <v>44</v>
      </c>
      <c r="B224" s="21" t="s">
        <v>600</v>
      </c>
      <c r="C224" s="21" t="s">
        <v>609</v>
      </c>
      <c r="D224" s="56" t="str">
        <f>VLOOKUP(A224, ticker_symbol:gics_sector, 14, FALSE)</f>
        <v>Utilities</v>
      </c>
      <c r="E224" t="str">
        <f>VLOOKUP(A224, ticker_symbol:gics_sub, 15, FALSE)</f>
        <v>Electric Utilities</v>
      </c>
    </row>
    <row r="225" spans="1:9" ht="17" x14ac:dyDescent="0.2">
      <c r="A225" s="3" t="s">
        <v>44</v>
      </c>
      <c r="B225" s="21" t="s">
        <v>601</v>
      </c>
      <c r="C225" s="21" t="s">
        <v>609</v>
      </c>
      <c r="D225" s="56" t="str">
        <f>VLOOKUP(A225, ticker_symbol:gics_sector, 14, FALSE)</f>
        <v>Utilities</v>
      </c>
      <c r="E225" t="str">
        <f>VLOOKUP(A225, ticker_symbol:gics_sub, 15, FALSE)</f>
        <v>Electric Utilities</v>
      </c>
    </row>
    <row r="226" spans="1:9" ht="17" x14ac:dyDescent="0.2">
      <c r="A226" s="3" t="s">
        <v>44</v>
      </c>
      <c r="B226" s="21" t="s">
        <v>602</v>
      </c>
      <c r="C226" s="21" t="s">
        <v>609</v>
      </c>
      <c r="D226" s="56" t="str">
        <f>VLOOKUP(A226, ticker_symbol:gics_sector, 14, FALSE)</f>
        <v>Utilities</v>
      </c>
      <c r="E226" t="str">
        <f>VLOOKUP(A226, ticker_symbol:gics_sub, 15, FALSE)</f>
        <v>Electric Utilities</v>
      </c>
    </row>
    <row r="227" spans="1:9" ht="17" x14ac:dyDescent="0.2">
      <c r="A227" s="3" t="s">
        <v>44</v>
      </c>
      <c r="B227" s="21" t="s">
        <v>603</v>
      </c>
      <c r="C227" s="21" t="s">
        <v>609</v>
      </c>
      <c r="D227" s="56" t="str">
        <f>VLOOKUP(A227, ticker_symbol:gics_sector, 14, FALSE)</f>
        <v>Utilities</v>
      </c>
      <c r="E227" t="str">
        <f>VLOOKUP(A227, ticker_symbol:gics_sub, 15, FALSE)</f>
        <v>Electric Utilities</v>
      </c>
    </row>
    <row r="228" spans="1:9" ht="17" x14ac:dyDescent="0.2">
      <c r="A228" s="3" t="s">
        <v>44</v>
      </c>
      <c r="B228" s="21" t="s">
        <v>604</v>
      </c>
      <c r="C228" s="21" t="s">
        <v>609</v>
      </c>
      <c r="D228" s="56" t="str">
        <f>VLOOKUP(A228, ticker_symbol:gics_sector, 14, FALSE)</f>
        <v>Utilities</v>
      </c>
      <c r="E228" t="str">
        <f>VLOOKUP(A228, ticker_symbol:gics_sub, 15, FALSE)</f>
        <v>Electric Utilities</v>
      </c>
    </row>
    <row r="229" spans="1:9" ht="17" x14ac:dyDescent="0.2">
      <c r="A229" s="3" t="s">
        <v>44</v>
      </c>
      <c r="B229" s="21" t="s">
        <v>605</v>
      </c>
      <c r="C229" s="21" t="s">
        <v>609</v>
      </c>
      <c r="D229" s="56" t="str">
        <f>VLOOKUP(A229, ticker_symbol:gics_sector, 14, FALSE)</f>
        <v>Utilities</v>
      </c>
      <c r="E229" t="str">
        <f>VLOOKUP(A229, ticker_symbol:gics_sub, 15, FALSE)</f>
        <v>Electric Utilities</v>
      </c>
    </row>
    <row r="230" spans="1:9" ht="17" x14ac:dyDescent="0.2">
      <c r="A230" s="3" t="s">
        <v>44</v>
      </c>
      <c r="B230" s="21" t="s">
        <v>600</v>
      </c>
      <c r="C230" s="21" t="s">
        <v>608</v>
      </c>
      <c r="D230" s="56" t="str">
        <f>VLOOKUP(A230, ticker_symbol:gics_sector, 14, FALSE)</f>
        <v>Utilities</v>
      </c>
      <c r="E230" t="str">
        <f>VLOOKUP(A230, ticker_symbol:gics_sub, 15, FALSE)</f>
        <v>Electric Utilities</v>
      </c>
    </row>
    <row r="231" spans="1:9" ht="17" x14ac:dyDescent="0.2">
      <c r="A231" s="3" t="s">
        <v>44</v>
      </c>
      <c r="B231" s="21" t="s">
        <v>601</v>
      </c>
      <c r="C231" s="21" t="s">
        <v>608</v>
      </c>
      <c r="D231" s="56" t="str">
        <f>VLOOKUP(A231, ticker_symbol:gics_sector, 14, FALSE)</f>
        <v>Utilities</v>
      </c>
      <c r="E231" t="str">
        <f>VLOOKUP(A231, ticker_symbol:gics_sub, 15, FALSE)</f>
        <v>Electric Utilities</v>
      </c>
    </row>
    <row r="232" spans="1:9" ht="17" x14ac:dyDescent="0.2">
      <c r="A232" s="3" t="s">
        <v>44</v>
      </c>
      <c r="B232" s="21" t="s">
        <v>602</v>
      </c>
      <c r="C232" s="21" t="s">
        <v>608</v>
      </c>
      <c r="D232" s="56" t="str">
        <f>VLOOKUP(A232, ticker_symbol:gics_sector, 14, FALSE)</f>
        <v>Utilities</v>
      </c>
      <c r="E232" t="str">
        <f>VLOOKUP(A232, ticker_symbol:gics_sub, 15, FALSE)</f>
        <v>Electric Utilities</v>
      </c>
    </row>
    <row r="233" spans="1:9" ht="17" x14ac:dyDescent="0.2">
      <c r="A233" s="3" t="s">
        <v>44</v>
      </c>
      <c r="B233" s="21" t="s">
        <v>603</v>
      </c>
      <c r="C233" s="21" t="s">
        <v>608</v>
      </c>
      <c r="D233" s="56" t="str">
        <f>VLOOKUP(A233, ticker_symbol:gics_sector, 14, FALSE)</f>
        <v>Utilities</v>
      </c>
      <c r="E233" t="str">
        <f>VLOOKUP(A233, ticker_symbol:gics_sub, 15, FALSE)</f>
        <v>Electric Utilities</v>
      </c>
    </row>
    <row r="234" spans="1:9" ht="17" x14ac:dyDescent="0.2">
      <c r="A234" s="3" t="s">
        <v>44</v>
      </c>
      <c r="B234" s="21" t="s">
        <v>604</v>
      </c>
      <c r="C234" s="21" t="s">
        <v>608</v>
      </c>
      <c r="D234" s="56" t="str">
        <f>VLOOKUP(A234, ticker_symbol:gics_sector, 14, FALSE)</f>
        <v>Utilities</v>
      </c>
      <c r="E234" t="str">
        <f>VLOOKUP(A234, ticker_symbol:gics_sub, 15, FALSE)</f>
        <v>Electric Utilities</v>
      </c>
    </row>
    <row r="235" spans="1:9" ht="17" x14ac:dyDescent="0.2">
      <c r="A235" s="3" t="s">
        <v>44</v>
      </c>
      <c r="B235" s="21" t="s">
        <v>605</v>
      </c>
      <c r="C235" s="21" t="s">
        <v>608</v>
      </c>
      <c r="D235" s="56" t="str">
        <f>VLOOKUP(A235, ticker_symbol:gics_sector, 14, FALSE)</f>
        <v>Utilities</v>
      </c>
      <c r="E235" t="str">
        <f>VLOOKUP(A235, ticker_symbol:gics_sub, 15, FALSE)</f>
        <v>Electric Utilities</v>
      </c>
    </row>
    <row r="236" spans="1:9" ht="17" x14ac:dyDescent="0.2">
      <c r="A236" s="3" t="s">
        <v>46</v>
      </c>
      <c r="B236" s="21" t="s">
        <v>600</v>
      </c>
      <c r="C236" s="21" t="s">
        <v>610</v>
      </c>
      <c r="D236" s="56" t="str">
        <f>VLOOKUP(A236, ticker_symbol:gics_sector, 14, FALSE)</f>
        <v>Financials</v>
      </c>
      <c r="E236" t="str">
        <f>VLOOKUP(A236, ticker_symbol:gics_sub, 15, FALSE)</f>
        <v>Life &amp; Health Insurance</v>
      </c>
      <c r="I236" s="21"/>
    </row>
    <row r="237" spans="1:9" ht="17" x14ac:dyDescent="0.2">
      <c r="A237" s="3" t="s">
        <v>46</v>
      </c>
      <c r="B237" s="21" t="s">
        <v>601</v>
      </c>
      <c r="C237" s="21" t="s">
        <v>610</v>
      </c>
      <c r="D237" s="56" t="str">
        <f>VLOOKUP(A237, ticker_symbol:gics_sector, 14, FALSE)</f>
        <v>Financials</v>
      </c>
      <c r="E237" t="str">
        <f>VLOOKUP(A237, ticker_symbol:gics_sub, 15, FALSE)</f>
        <v>Life &amp; Health Insurance</v>
      </c>
    </row>
    <row r="238" spans="1:9" ht="17" x14ac:dyDescent="0.2">
      <c r="A238" s="3" t="s">
        <v>46</v>
      </c>
      <c r="B238" s="21" t="s">
        <v>602</v>
      </c>
      <c r="C238" s="21" t="s">
        <v>610</v>
      </c>
      <c r="D238" s="56" t="str">
        <f>VLOOKUP(A238, ticker_symbol:gics_sector, 14, FALSE)</f>
        <v>Financials</v>
      </c>
      <c r="E238" t="str">
        <f>VLOOKUP(A238, ticker_symbol:gics_sub, 15, FALSE)</f>
        <v>Life &amp; Health Insurance</v>
      </c>
    </row>
    <row r="239" spans="1:9" ht="17" x14ac:dyDescent="0.2">
      <c r="A239" s="3" t="s">
        <v>46</v>
      </c>
      <c r="B239" s="21" t="s">
        <v>603</v>
      </c>
      <c r="C239" s="21" t="s">
        <v>610</v>
      </c>
      <c r="D239" s="56" t="str">
        <f>VLOOKUP(A239, ticker_symbol:gics_sector, 14, FALSE)</f>
        <v>Financials</v>
      </c>
      <c r="E239" t="str">
        <f>VLOOKUP(A239, ticker_symbol:gics_sub, 15, FALSE)</f>
        <v>Life &amp; Health Insurance</v>
      </c>
    </row>
    <row r="240" spans="1:9" ht="17" x14ac:dyDescent="0.2">
      <c r="A240" s="3" t="s">
        <v>46</v>
      </c>
      <c r="B240" s="21" t="s">
        <v>604</v>
      </c>
      <c r="C240" s="21" t="s">
        <v>610</v>
      </c>
      <c r="D240" s="56" t="str">
        <f>VLOOKUP(A240, ticker_symbol:gics_sector, 14, FALSE)</f>
        <v>Financials</v>
      </c>
      <c r="E240" t="str">
        <f>VLOOKUP(A240, ticker_symbol:gics_sub, 15, FALSE)</f>
        <v>Life &amp; Health Insurance</v>
      </c>
    </row>
    <row r="241" spans="1:5" ht="17" x14ac:dyDescent="0.2">
      <c r="A241" s="3" t="s">
        <v>46</v>
      </c>
      <c r="B241" s="21" t="s">
        <v>605</v>
      </c>
      <c r="C241" s="21" t="s">
        <v>610</v>
      </c>
      <c r="D241" s="56" t="str">
        <f>VLOOKUP(A241, ticker_symbol:gics_sector, 14, FALSE)</f>
        <v>Financials</v>
      </c>
      <c r="E241" t="str">
        <f>VLOOKUP(A241, ticker_symbol:gics_sub, 15, FALSE)</f>
        <v>Life &amp; Health Insurance</v>
      </c>
    </row>
    <row r="242" spans="1:5" ht="17" x14ac:dyDescent="0.2">
      <c r="A242" s="3" t="s">
        <v>46</v>
      </c>
      <c r="B242" s="21" t="s">
        <v>600</v>
      </c>
      <c r="C242" s="21" t="s">
        <v>609</v>
      </c>
      <c r="D242" s="56" t="str">
        <f>VLOOKUP(A242, ticker_symbol:gics_sector, 14, FALSE)</f>
        <v>Financials</v>
      </c>
      <c r="E242" t="str">
        <f>VLOOKUP(A242, ticker_symbol:gics_sub, 15, FALSE)</f>
        <v>Life &amp; Health Insurance</v>
      </c>
    </row>
    <row r="243" spans="1:5" ht="17" x14ac:dyDescent="0.2">
      <c r="A243" s="3" t="s">
        <v>46</v>
      </c>
      <c r="B243" s="21" t="s">
        <v>601</v>
      </c>
      <c r="C243" s="21" t="s">
        <v>609</v>
      </c>
      <c r="D243" s="56" t="str">
        <f>VLOOKUP(A243, ticker_symbol:gics_sector, 14, FALSE)</f>
        <v>Financials</v>
      </c>
      <c r="E243" t="str">
        <f>VLOOKUP(A243, ticker_symbol:gics_sub, 15, FALSE)</f>
        <v>Life &amp; Health Insurance</v>
      </c>
    </row>
    <row r="244" spans="1:5" ht="17" x14ac:dyDescent="0.2">
      <c r="A244" s="3" t="s">
        <v>46</v>
      </c>
      <c r="B244" s="21" t="s">
        <v>602</v>
      </c>
      <c r="C244" s="21" t="s">
        <v>609</v>
      </c>
      <c r="D244" s="56" t="str">
        <f>VLOOKUP(A244, ticker_symbol:gics_sector, 14, FALSE)</f>
        <v>Financials</v>
      </c>
      <c r="E244" t="str">
        <f>VLOOKUP(A244, ticker_symbol:gics_sub, 15, FALSE)</f>
        <v>Life &amp; Health Insurance</v>
      </c>
    </row>
    <row r="245" spans="1:5" ht="17" x14ac:dyDescent="0.2">
      <c r="A245" s="3" t="s">
        <v>46</v>
      </c>
      <c r="B245" s="21" t="s">
        <v>603</v>
      </c>
      <c r="C245" s="21" t="s">
        <v>609</v>
      </c>
      <c r="D245" s="56" t="str">
        <f>VLOOKUP(A245, ticker_symbol:gics_sector, 14, FALSE)</f>
        <v>Financials</v>
      </c>
      <c r="E245" t="str">
        <f>VLOOKUP(A245, ticker_symbol:gics_sub, 15, FALSE)</f>
        <v>Life &amp; Health Insurance</v>
      </c>
    </row>
    <row r="246" spans="1:5" ht="17" x14ac:dyDescent="0.2">
      <c r="A246" s="3" t="s">
        <v>46</v>
      </c>
      <c r="B246" s="21" t="s">
        <v>604</v>
      </c>
      <c r="C246" s="21" t="s">
        <v>609</v>
      </c>
      <c r="D246" s="56" t="str">
        <f>VLOOKUP(A246, ticker_symbol:gics_sector, 14, FALSE)</f>
        <v>Financials</v>
      </c>
      <c r="E246" t="str">
        <f>VLOOKUP(A246, ticker_symbol:gics_sub, 15, FALSE)</f>
        <v>Life &amp; Health Insurance</v>
      </c>
    </row>
    <row r="247" spans="1:5" ht="17" x14ac:dyDescent="0.2">
      <c r="A247" s="3" t="s">
        <v>46</v>
      </c>
      <c r="B247" s="21" t="s">
        <v>605</v>
      </c>
      <c r="C247" s="21" t="s">
        <v>609</v>
      </c>
      <c r="D247" s="56" t="str">
        <f>VLOOKUP(A247, ticker_symbol:gics_sector, 14, FALSE)</f>
        <v>Financials</v>
      </c>
      <c r="E247" t="str">
        <f>VLOOKUP(A247, ticker_symbol:gics_sub, 15, FALSE)</f>
        <v>Life &amp; Health Insurance</v>
      </c>
    </row>
    <row r="248" spans="1:5" ht="17" x14ac:dyDescent="0.2">
      <c r="A248" s="3" t="s">
        <v>46</v>
      </c>
      <c r="B248" s="21" t="s">
        <v>600</v>
      </c>
      <c r="C248" s="21" t="s">
        <v>608</v>
      </c>
      <c r="D248" s="56" t="str">
        <f>VLOOKUP(A248, ticker_symbol:gics_sector, 14, FALSE)</f>
        <v>Financials</v>
      </c>
      <c r="E248" t="str">
        <f>VLOOKUP(A248, ticker_symbol:gics_sub, 15, FALSE)</f>
        <v>Life &amp; Health Insurance</v>
      </c>
    </row>
    <row r="249" spans="1:5" ht="17" x14ac:dyDescent="0.2">
      <c r="A249" s="3" t="s">
        <v>46</v>
      </c>
      <c r="B249" s="21" t="s">
        <v>601</v>
      </c>
      <c r="C249" s="21" t="s">
        <v>608</v>
      </c>
      <c r="D249" s="56" t="str">
        <f>VLOOKUP(A249, ticker_symbol:gics_sector, 14, FALSE)</f>
        <v>Financials</v>
      </c>
      <c r="E249" t="str">
        <f>VLOOKUP(A249, ticker_symbol:gics_sub, 15, FALSE)</f>
        <v>Life &amp; Health Insurance</v>
      </c>
    </row>
    <row r="250" spans="1:5" ht="17" x14ac:dyDescent="0.2">
      <c r="A250" s="3" t="s">
        <v>46</v>
      </c>
      <c r="B250" s="21" t="s">
        <v>602</v>
      </c>
      <c r="C250" s="21" t="s">
        <v>608</v>
      </c>
      <c r="D250" s="56" t="str">
        <f>VLOOKUP(A250, ticker_symbol:gics_sector, 14, FALSE)</f>
        <v>Financials</v>
      </c>
      <c r="E250" t="str">
        <f>VLOOKUP(A250, ticker_symbol:gics_sub, 15, FALSE)</f>
        <v>Life &amp; Health Insurance</v>
      </c>
    </row>
    <row r="251" spans="1:5" ht="17" x14ac:dyDescent="0.2">
      <c r="A251" s="3" t="s">
        <v>46</v>
      </c>
      <c r="B251" s="21" t="s">
        <v>603</v>
      </c>
      <c r="C251" s="21" t="s">
        <v>608</v>
      </c>
      <c r="D251" s="56" t="str">
        <f>VLOOKUP(A251, ticker_symbol:gics_sector, 14, FALSE)</f>
        <v>Financials</v>
      </c>
      <c r="E251" t="str">
        <f>VLOOKUP(A251, ticker_symbol:gics_sub, 15, FALSE)</f>
        <v>Life &amp; Health Insurance</v>
      </c>
    </row>
    <row r="252" spans="1:5" ht="17" x14ac:dyDescent="0.2">
      <c r="A252" s="3" t="s">
        <v>46</v>
      </c>
      <c r="B252" s="21" t="s">
        <v>604</v>
      </c>
      <c r="C252" s="21" t="s">
        <v>608</v>
      </c>
      <c r="D252" s="56" t="str">
        <f>VLOOKUP(A252, ticker_symbol:gics_sector, 14, FALSE)</f>
        <v>Financials</v>
      </c>
      <c r="E252" t="str">
        <f>VLOOKUP(A252, ticker_symbol:gics_sub, 15, FALSE)</f>
        <v>Life &amp; Health Insurance</v>
      </c>
    </row>
    <row r="253" spans="1:5" ht="17" x14ac:dyDescent="0.2">
      <c r="A253" s="3" t="s">
        <v>46</v>
      </c>
      <c r="B253" s="21" t="s">
        <v>605</v>
      </c>
      <c r="C253" s="21" t="s">
        <v>608</v>
      </c>
      <c r="D253" s="56" t="str">
        <f>VLOOKUP(A253, ticker_symbol:gics_sector, 14, FALSE)</f>
        <v>Financials</v>
      </c>
      <c r="E253" t="str">
        <f>VLOOKUP(A253, ticker_symbol:gics_sub, 15, FALSE)</f>
        <v>Life &amp; Health Insurance</v>
      </c>
    </row>
    <row r="254" spans="1:5" ht="17" x14ac:dyDescent="0.2">
      <c r="A254" s="3" t="s">
        <v>49</v>
      </c>
      <c r="B254" s="21" t="s">
        <v>600</v>
      </c>
      <c r="C254" s="21" t="s">
        <v>610</v>
      </c>
      <c r="D254" s="56" t="str">
        <f>VLOOKUP(A254, ticker_symbol:gics_sector, 14, FALSE)</f>
        <v>Financials</v>
      </c>
      <c r="E254" t="str">
        <f>VLOOKUP(A254, ticker_symbol:gics_sub, 15, FALSE)</f>
        <v>Property &amp; Casualty Insurance</v>
      </c>
    </row>
    <row r="255" spans="1:5" ht="17" x14ac:dyDescent="0.2">
      <c r="A255" s="3" t="s">
        <v>49</v>
      </c>
      <c r="B255" s="21" t="s">
        <v>601</v>
      </c>
      <c r="C255" s="21" t="s">
        <v>610</v>
      </c>
      <c r="D255" s="56" t="str">
        <f>VLOOKUP(A255, ticker_symbol:gics_sector, 14, FALSE)</f>
        <v>Financials</v>
      </c>
      <c r="E255" t="str">
        <f>VLOOKUP(A255, ticker_symbol:gics_sub, 15, FALSE)</f>
        <v>Property &amp; Casualty Insurance</v>
      </c>
    </row>
    <row r="256" spans="1:5" ht="17" x14ac:dyDescent="0.2">
      <c r="A256" s="3" t="s">
        <v>49</v>
      </c>
      <c r="B256" s="21" t="s">
        <v>602</v>
      </c>
      <c r="C256" s="21" t="s">
        <v>610</v>
      </c>
      <c r="D256" s="56" t="str">
        <f>VLOOKUP(A256, ticker_symbol:gics_sector, 14, FALSE)</f>
        <v>Financials</v>
      </c>
      <c r="E256" t="str">
        <f>VLOOKUP(A256, ticker_symbol:gics_sub, 15, FALSE)</f>
        <v>Property &amp; Casualty Insurance</v>
      </c>
    </row>
    <row r="257" spans="1:5" ht="17" x14ac:dyDescent="0.2">
      <c r="A257" s="3" t="s">
        <v>49</v>
      </c>
      <c r="B257" s="21" t="s">
        <v>603</v>
      </c>
      <c r="C257" s="21" t="s">
        <v>610</v>
      </c>
      <c r="D257" s="56" t="str">
        <f>VLOOKUP(A257, ticker_symbol:gics_sector, 14, FALSE)</f>
        <v>Financials</v>
      </c>
      <c r="E257" t="str">
        <f>VLOOKUP(A257, ticker_symbol:gics_sub, 15, FALSE)</f>
        <v>Property &amp; Casualty Insurance</v>
      </c>
    </row>
    <row r="258" spans="1:5" ht="17" x14ac:dyDescent="0.2">
      <c r="A258" s="3" t="s">
        <v>49</v>
      </c>
      <c r="B258" s="21" t="s">
        <v>604</v>
      </c>
      <c r="C258" s="21" t="s">
        <v>610</v>
      </c>
      <c r="D258" s="56" t="str">
        <f>VLOOKUP(A258, ticker_symbol:gics_sector, 14, FALSE)</f>
        <v>Financials</v>
      </c>
      <c r="E258" t="str">
        <f>VLOOKUP(A258, ticker_symbol:gics_sub, 15, FALSE)</f>
        <v>Property &amp; Casualty Insurance</v>
      </c>
    </row>
    <row r="259" spans="1:5" ht="17" x14ac:dyDescent="0.2">
      <c r="A259" s="3" t="s">
        <v>49</v>
      </c>
      <c r="B259" s="21" t="s">
        <v>605</v>
      </c>
      <c r="C259" s="21" t="s">
        <v>610</v>
      </c>
      <c r="D259" s="56" t="str">
        <f>VLOOKUP(A259, ticker_symbol:gics_sector, 14, FALSE)</f>
        <v>Financials</v>
      </c>
      <c r="E259" t="str">
        <f>VLOOKUP(A259, ticker_symbol:gics_sub, 15, FALSE)</f>
        <v>Property &amp; Casualty Insurance</v>
      </c>
    </row>
    <row r="260" spans="1:5" ht="17" x14ac:dyDescent="0.2">
      <c r="A260" s="3" t="s">
        <v>49</v>
      </c>
      <c r="B260" s="21" t="s">
        <v>600</v>
      </c>
      <c r="C260" s="21" t="s">
        <v>609</v>
      </c>
      <c r="D260" s="56" t="str">
        <f>VLOOKUP(A260, ticker_symbol:gics_sector, 14, FALSE)</f>
        <v>Financials</v>
      </c>
      <c r="E260" t="str">
        <f>VLOOKUP(A260, ticker_symbol:gics_sub, 15, FALSE)</f>
        <v>Property &amp; Casualty Insurance</v>
      </c>
    </row>
    <row r="261" spans="1:5" ht="17" x14ac:dyDescent="0.2">
      <c r="A261" s="3" t="s">
        <v>49</v>
      </c>
      <c r="B261" s="21" t="s">
        <v>601</v>
      </c>
      <c r="C261" s="21" t="s">
        <v>609</v>
      </c>
      <c r="D261" s="56" t="str">
        <f>VLOOKUP(A261, ticker_symbol:gics_sector, 14, FALSE)</f>
        <v>Financials</v>
      </c>
      <c r="E261" t="str">
        <f>VLOOKUP(A261, ticker_symbol:gics_sub, 15, FALSE)</f>
        <v>Property &amp; Casualty Insurance</v>
      </c>
    </row>
    <row r="262" spans="1:5" ht="17" x14ac:dyDescent="0.2">
      <c r="A262" s="3" t="s">
        <v>49</v>
      </c>
      <c r="B262" s="21" t="s">
        <v>602</v>
      </c>
      <c r="C262" s="21" t="s">
        <v>609</v>
      </c>
      <c r="D262" s="56" t="str">
        <f>VLOOKUP(A262, ticker_symbol:gics_sector, 14, FALSE)</f>
        <v>Financials</v>
      </c>
      <c r="E262" t="str">
        <f>VLOOKUP(A262, ticker_symbol:gics_sub, 15, FALSE)</f>
        <v>Property &amp; Casualty Insurance</v>
      </c>
    </row>
    <row r="263" spans="1:5" ht="17" x14ac:dyDescent="0.2">
      <c r="A263" s="3" t="s">
        <v>49</v>
      </c>
      <c r="B263" s="21" t="s">
        <v>603</v>
      </c>
      <c r="C263" s="21" t="s">
        <v>609</v>
      </c>
      <c r="D263" s="56" t="str">
        <f>VLOOKUP(A263, ticker_symbol:gics_sector, 14, FALSE)</f>
        <v>Financials</v>
      </c>
      <c r="E263" t="str">
        <f>VLOOKUP(A263, ticker_symbol:gics_sub, 15, FALSE)</f>
        <v>Property &amp; Casualty Insurance</v>
      </c>
    </row>
    <row r="264" spans="1:5" ht="17" x14ac:dyDescent="0.2">
      <c r="A264" s="3" t="s">
        <v>49</v>
      </c>
      <c r="B264" s="21" t="s">
        <v>604</v>
      </c>
      <c r="C264" s="21" t="s">
        <v>609</v>
      </c>
      <c r="D264" s="56" t="str">
        <f>VLOOKUP(A264, ticker_symbol:gics_sector, 14, FALSE)</f>
        <v>Financials</v>
      </c>
      <c r="E264" t="str">
        <f>VLOOKUP(A264, ticker_symbol:gics_sub, 15, FALSE)</f>
        <v>Property &amp; Casualty Insurance</v>
      </c>
    </row>
    <row r="265" spans="1:5" ht="17" x14ac:dyDescent="0.2">
      <c r="A265" s="3" t="s">
        <v>49</v>
      </c>
      <c r="B265" s="21" t="s">
        <v>605</v>
      </c>
      <c r="C265" s="21" t="s">
        <v>609</v>
      </c>
      <c r="D265" s="56" t="str">
        <f>VLOOKUP(A265, ticker_symbol:gics_sector, 14, FALSE)</f>
        <v>Financials</v>
      </c>
      <c r="E265" t="str">
        <f>VLOOKUP(A265, ticker_symbol:gics_sub, 15, FALSE)</f>
        <v>Property &amp; Casualty Insurance</v>
      </c>
    </row>
    <row r="266" spans="1:5" ht="17" x14ac:dyDescent="0.2">
      <c r="A266" s="3" t="s">
        <v>49</v>
      </c>
      <c r="B266" s="21" t="s">
        <v>600</v>
      </c>
      <c r="C266" s="21" t="s">
        <v>608</v>
      </c>
      <c r="D266" s="56" t="str">
        <f>VLOOKUP(A266, ticker_symbol:gics_sector, 14, FALSE)</f>
        <v>Financials</v>
      </c>
      <c r="E266" t="str">
        <f>VLOOKUP(A266, ticker_symbol:gics_sub, 15, FALSE)</f>
        <v>Property &amp; Casualty Insurance</v>
      </c>
    </row>
    <row r="267" spans="1:5" ht="17" x14ac:dyDescent="0.2">
      <c r="A267" s="3" t="s">
        <v>49</v>
      </c>
      <c r="B267" s="21" t="s">
        <v>601</v>
      </c>
      <c r="C267" s="21" t="s">
        <v>608</v>
      </c>
      <c r="D267" s="56" t="str">
        <f>VLOOKUP(A267, ticker_symbol:gics_sector, 14, FALSE)</f>
        <v>Financials</v>
      </c>
      <c r="E267" t="str">
        <f>VLOOKUP(A267, ticker_symbol:gics_sub, 15, FALSE)</f>
        <v>Property &amp; Casualty Insurance</v>
      </c>
    </row>
    <row r="268" spans="1:5" ht="17" x14ac:dyDescent="0.2">
      <c r="A268" s="3" t="s">
        <v>49</v>
      </c>
      <c r="B268" s="21" t="s">
        <v>602</v>
      </c>
      <c r="C268" s="21" t="s">
        <v>608</v>
      </c>
      <c r="D268" s="56" t="str">
        <f>VLOOKUP(A268, ticker_symbol:gics_sector, 14, FALSE)</f>
        <v>Financials</v>
      </c>
      <c r="E268" t="str">
        <f>VLOOKUP(A268, ticker_symbol:gics_sub, 15, FALSE)</f>
        <v>Property &amp; Casualty Insurance</v>
      </c>
    </row>
    <row r="269" spans="1:5" ht="17" x14ac:dyDescent="0.2">
      <c r="A269" s="3" t="s">
        <v>49</v>
      </c>
      <c r="B269" s="21" t="s">
        <v>603</v>
      </c>
      <c r="C269" s="21" t="s">
        <v>608</v>
      </c>
      <c r="D269" s="56" t="str">
        <f>VLOOKUP(A269, ticker_symbol:gics_sector, 14, FALSE)</f>
        <v>Financials</v>
      </c>
      <c r="E269" t="str">
        <f>VLOOKUP(A269, ticker_symbol:gics_sub, 15, FALSE)</f>
        <v>Property &amp; Casualty Insurance</v>
      </c>
    </row>
    <row r="270" spans="1:5" ht="17" x14ac:dyDescent="0.2">
      <c r="A270" s="3" t="s">
        <v>49</v>
      </c>
      <c r="B270" s="21" t="s">
        <v>604</v>
      </c>
      <c r="C270" s="21" t="s">
        <v>608</v>
      </c>
      <c r="D270" s="56" t="str">
        <f>VLOOKUP(A270, ticker_symbol:gics_sector, 14, FALSE)</f>
        <v>Financials</v>
      </c>
      <c r="E270" t="str">
        <f>VLOOKUP(A270, ticker_symbol:gics_sub, 15, FALSE)</f>
        <v>Property &amp; Casualty Insurance</v>
      </c>
    </row>
    <row r="271" spans="1:5" ht="17" x14ac:dyDescent="0.2">
      <c r="A271" s="3" t="s">
        <v>49</v>
      </c>
      <c r="B271" s="21" t="s">
        <v>605</v>
      </c>
      <c r="C271" s="21" t="s">
        <v>608</v>
      </c>
      <c r="D271" s="56" t="str">
        <f>VLOOKUP(A271, ticker_symbol:gics_sector, 14, FALSE)</f>
        <v>Financials</v>
      </c>
      <c r="E271" t="str">
        <f>VLOOKUP(A271, ticker_symbol:gics_sub, 15, FALSE)</f>
        <v>Property &amp; Casualty Insurance</v>
      </c>
    </row>
    <row r="272" spans="1:5" ht="17" x14ac:dyDescent="0.2">
      <c r="A272" s="3" t="s">
        <v>51</v>
      </c>
      <c r="B272" s="21" t="s">
        <v>600</v>
      </c>
      <c r="C272" s="21" t="s">
        <v>610</v>
      </c>
      <c r="D272" s="56" t="str">
        <f>VLOOKUP(A272, ticker_symbol:gics_sector, 14, FALSE)</f>
        <v>Real Estate</v>
      </c>
      <c r="E272" t="str">
        <f>VLOOKUP(A272, ticker_symbol:gics_sub, 15, FALSE)</f>
        <v>REITs</v>
      </c>
    </row>
    <row r="273" spans="1:5" ht="17" x14ac:dyDescent="0.2">
      <c r="A273" s="3" t="s">
        <v>51</v>
      </c>
      <c r="B273" s="21" t="s">
        <v>601</v>
      </c>
      <c r="C273" s="21" t="s">
        <v>610</v>
      </c>
      <c r="D273" s="56" t="str">
        <f>VLOOKUP(A273, ticker_symbol:gics_sector, 14, FALSE)</f>
        <v>Real Estate</v>
      </c>
      <c r="E273" t="str">
        <f>VLOOKUP(A273, ticker_symbol:gics_sub, 15, FALSE)</f>
        <v>REITs</v>
      </c>
    </row>
    <row r="274" spans="1:5" ht="17" x14ac:dyDescent="0.2">
      <c r="A274" s="3" t="s">
        <v>51</v>
      </c>
      <c r="B274" s="21" t="s">
        <v>602</v>
      </c>
      <c r="C274" s="21" t="s">
        <v>610</v>
      </c>
      <c r="D274" s="56" t="str">
        <f>VLOOKUP(A274, ticker_symbol:gics_sector, 14, FALSE)</f>
        <v>Real Estate</v>
      </c>
      <c r="E274" t="str">
        <f>VLOOKUP(A274, ticker_symbol:gics_sub, 15, FALSE)</f>
        <v>REITs</v>
      </c>
    </row>
    <row r="275" spans="1:5" ht="17" x14ac:dyDescent="0.2">
      <c r="A275" s="3" t="s">
        <v>51</v>
      </c>
      <c r="B275" s="21" t="s">
        <v>603</v>
      </c>
      <c r="C275" s="21" t="s">
        <v>610</v>
      </c>
      <c r="D275" s="56" t="str">
        <f>VLOOKUP(A275, ticker_symbol:gics_sector, 14, FALSE)</f>
        <v>Real Estate</v>
      </c>
      <c r="E275" t="str">
        <f>VLOOKUP(A275, ticker_symbol:gics_sub, 15, FALSE)</f>
        <v>REITs</v>
      </c>
    </row>
    <row r="276" spans="1:5" ht="17" x14ac:dyDescent="0.2">
      <c r="A276" s="3" t="s">
        <v>51</v>
      </c>
      <c r="B276" s="21" t="s">
        <v>604</v>
      </c>
      <c r="C276" s="21" t="s">
        <v>610</v>
      </c>
      <c r="D276" s="56" t="str">
        <f>VLOOKUP(A276, ticker_symbol:gics_sector, 14, FALSE)</f>
        <v>Real Estate</v>
      </c>
      <c r="E276" t="str">
        <f>VLOOKUP(A276, ticker_symbol:gics_sub, 15, FALSE)</f>
        <v>REITs</v>
      </c>
    </row>
    <row r="277" spans="1:5" ht="17" x14ac:dyDescent="0.2">
      <c r="A277" s="3" t="s">
        <v>51</v>
      </c>
      <c r="B277" s="21" t="s">
        <v>605</v>
      </c>
      <c r="C277" s="21" t="s">
        <v>610</v>
      </c>
      <c r="D277" s="56" t="str">
        <f>VLOOKUP(A277, ticker_symbol:gics_sector, 14, FALSE)</f>
        <v>Real Estate</v>
      </c>
      <c r="E277" t="str">
        <f>VLOOKUP(A277, ticker_symbol:gics_sub, 15, FALSE)</f>
        <v>REITs</v>
      </c>
    </row>
    <row r="278" spans="1:5" ht="17" x14ac:dyDescent="0.2">
      <c r="A278" s="3" t="s">
        <v>51</v>
      </c>
      <c r="B278" s="21" t="s">
        <v>600</v>
      </c>
      <c r="C278" s="21" t="s">
        <v>609</v>
      </c>
      <c r="D278" s="56" t="str">
        <f>VLOOKUP(A278, ticker_symbol:gics_sector, 14, FALSE)</f>
        <v>Real Estate</v>
      </c>
      <c r="E278" t="str">
        <f>VLOOKUP(A278, ticker_symbol:gics_sub, 15, FALSE)</f>
        <v>REITs</v>
      </c>
    </row>
    <row r="279" spans="1:5" ht="17" x14ac:dyDescent="0.2">
      <c r="A279" s="3" t="s">
        <v>51</v>
      </c>
      <c r="B279" s="21" t="s">
        <v>601</v>
      </c>
      <c r="C279" s="21" t="s">
        <v>609</v>
      </c>
      <c r="D279" s="56" t="str">
        <f>VLOOKUP(A279, ticker_symbol:gics_sector, 14, FALSE)</f>
        <v>Real Estate</v>
      </c>
      <c r="E279" t="str">
        <f>VLOOKUP(A279, ticker_symbol:gics_sub, 15, FALSE)</f>
        <v>REITs</v>
      </c>
    </row>
    <row r="280" spans="1:5" ht="17" x14ac:dyDescent="0.2">
      <c r="A280" s="3" t="s">
        <v>51</v>
      </c>
      <c r="B280" s="21" t="s">
        <v>602</v>
      </c>
      <c r="C280" s="21" t="s">
        <v>609</v>
      </c>
      <c r="D280" s="56" t="str">
        <f>VLOOKUP(A280, ticker_symbol:gics_sector, 14, FALSE)</f>
        <v>Real Estate</v>
      </c>
      <c r="E280" t="str">
        <f>VLOOKUP(A280, ticker_symbol:gics_sub, 15, FALSE)</f>
        <v>REITs</v>
      </c>
    </row>
    <row r="281" spans="1:5" ht="17" x14ac:dyDescent="0.2">
      <c r="A281" s="3" t="s">
        <v>51</v>
      </c>
      <c r="B281" s="21" t="s">
        <v>603</v>
      </c>
      <c r="C281" s="21" t="s">
        <v>609</v>
      </c>
      <c r="D281" s="56" t="str">
        <f>VLOOKUP(A281, ticker_symbol:gics_sector, 14, FALSE)</f>
        <v>Real Estate</v>
      </c>
      <c r="E281" t="str">
        <f>VLOOKUP(A281, ticker_symbol:gics_sub, 15, FALSE)</f>
        <v>REITs</v>
      </c>
    </row>
    <row r="282" spans="1:5" ht="17" x14ac:dyDescent="0.2">
      <c r="A282" s="3" t="s">
        <v>51</v>
      </c>
      <c r="B282" s="21" t="s">
        <v>604</v>
      </c>
      <c r="C282" s="21" t="s">
        <v>609</v>
      </c>
      <c r="D282" s="56" t="str">
        <f>VLOOKUP(A282, ticker_symbol:gics_sector, 14, FALSE)</f>
        <v>Real Estate</v>
      </c>
      <c r="E282" t="str">
        <f>VLOOKUP(A282, ticker_symbol:gics_sub, 15, FALSE)</f>
        <v>REITs</v>
      </c>
    </row>
    <row r="283" spans="1:5" ht="17" x14ac:dyDescent="0.2">
      <c r="A283" s="3" t="s">
        <v>51</v>
      </c>
      <c r="B283" s="21" t="s">
        <v>605</v>
      </c>
      <c r="C283" s="21" t="s">
        <v>609</v>
      </c>
      <c r="D283" s="56" t="str">
        <f>VLOOKUP(A283, ticker_symbol:gics_sector, 14, FALSE)</f>
        <v>Real Estate</v>
      </c>
      <c r="E283" t="str">
        <f>VLOOKUP(A283, ticker_symbol:gics_sub, 15, FALSE)</f>
        <v>REITs</v>
      </c>
    </row>
    <row r="284" spans="1:5" ht="17" x14ac:dyDescent="0.2">
      <c r="A284" s="3" t="s">
        <v>51</v>
      </c>
      <c r="B284" s="21" t="s">
        <v>600</v>
      </c>
      <c r="C284" s="21" t="s">
        <v>608</v>
      </c>
      <c r="D284" s="56" t="str">
        <f>VLOOKUP(A284, ticker_symbol:gics_sector, 14, FALSE)</f>
        <v>Real Estate</v>
      </c>
      <c r="E284" t="str">
        <f>VLOOKUP(A284, ticker_symbol:gics_sub, 15, FALSE)</f>
        <v>REITs</v>
      </c>
    </row>
    <row r="285" spans="1:5" ht="17" x14ac:dyDescent="0.2">
      <c r="A285" s="3" t="s">
        <v>51</v>
      </c>
      <c r="B285" s="21" t="s">
        <v>601</v>
      </c>
      <c r="C285" s="21" t="s">
        <v>608</v>
      </c>
      <c r="D285" s="56" t="str">
        <f>VLOOKUP(A285, ticker_symbol:gics_sector, 14, FALSE)</f>
        <v>Real Estate</v>
      </c>
      <c r="E285" t="str">
        <f>VLOOKUP(A285, ticker_symbol:gics_sub, 15, FALSE)</f>
        <v>REITs</v>
      </c>
    </row>
    <row r="286" spans="1:5" ht="17" x14ac:dyDescent="0.2">
      <c r="A286" s="3" t="s">
        <v>51</v>
      </c>
      <c r="B286" s="21" t="s">
        <v>602</v>
      </c>
      <c r="C286" s="21" t="s">
        <v>608</v>
      </c>
      <c r="D286" s="56" t="str">
        <f>VLOOKUP(A286, ticker_symbol:gics_sector, 14, FALSE)</f>
        <v>Real Estate</v>
      </c>
      <c r="E286" t="str">
        <f>VLOOKUP(A286, ticker_symbol:gics_sub, 15, FALSE)</f>
        <v>REITs</v>
      </c>
    </row>
    <row r="287" spans="1:5" ht="17" x14ac:dyDescent="0.2">
      <c r="A287" s="3" t="s">
        <v>51</v>
      </c>
      <c r="B287" s="21" t="s">
        <v>603</v>
      </c>
      <c r="C287" s="21" t="s">
        <v>608</v>
      </c>
      <c r="D287" s="56" t="str">
        <f>VLOOKUP(A287, ticker_symbol:gics_sector, 14, FALSE)</f>
        <v>Real Estate</v>
      </c>
      <c r="E287" t="str">
        <f>VLOOKUP(A287, ticker_symbol:gics_sub, 15, FALSE)</f>
        <v>REITs</v>
      </c>
    </row>
    <row r="288" spans="1:5" ht="17" x14ac:dyDescent="0.2">
      <c r="A288" s="3" t="s">
        <v>51</v>
      </c>
      <c r="B288" s="21" t="s">
        <v>604</v>
      </c>
      <c r="C288" s="21" t="s">
        <v>608</v>
      </c>
      <c r="D288" s="56" t="str">
        <f>VLOOKUP(A288, ticker_symbol:gics_sector, 14, FALSE)</f>
        <v>Real Estate</v>
      </c>
      <c r="E288" t="str">
        <f>VLOOKUP(A288, ticker_symbol:gics_sub, 15, FALSE)</f>
        <v>REITs</v>
      </c>
    </row>
    <row r="289" spans="1:5" ht="17" x14ac:dyDescent="0.2">
      <c r="A289" s="3" t="s">
        <v>51</v>
      </c>
      <c r="B289" s="21" t="s">
        <v>605</v>
      </c>
      <c r="C289" s="21" t="s">
        <v>608</v>
      </c>
      <c r="D289" s="56" t="str">
        <f>VLOOKUP(A289, ticker_symbol:gics_sector, 14, FALSE)</f>
        <v>Real Estate</v>
      </c>
      <c r="E289" t="str">
        <f>VLOOKUP(A289, ticker_symbol:gics_sub, 15, FALSE)</f>
        <v>REITs</v>
      </c>
    </row>
    <row r="290" spans="1:5" ht="17" x14ac:dyDescent="0.2">
      <c r="A290" s="3" t="s">
        <v>54</v>
      </c>
      <c r="B290" s="21" t="s">
        <v>600</v>
      </c>
      <c r="C290" s="21" t="s">
        <v>610</v>
      </c>
      <c r="D290" s="56" t="str">
        <f>VLOOKUP(A290, ticker_symbol:gics_sector, 14, FALSE)</f>
        <v>Financials</v>
      </c>
      <c r="E290" t="str">
        <f>VLOOKUP(A290, ticker_symbol:gics_sub, 15, FALSE)</f>
        <v>Multi-line Insurance</v>
      </c>
    </row>
    <row r="291" spans="1:5" ht="17" x14ac:dyDescent="0.2">
      <c r="A291" s="3" t="s">
        <v>54</v>
      </c>
      <c r="B291" s="21" t="s">
        <v>601</v>
      </c>
      <c r="C291" s="21" t="s">
        <v>610</v>
      </c>
      <c r="D291" s="56" t="str">
        <f>VLOOKUP(A291, ticker_symbol:gics_sector, 14, FALSE)</f>
        <v>Financials</v>
      </c>
      <c r="E291" t="str">
        <f>VLOOKUP(A291, ticker_symbol:gics_sub, 15, FALSE)</f>
        <v>Multi-line Insurance</v>
      </c>
    </row>
    <row r="292" spans="1:5" ht="17" x14ac:dyDescent="0.2">
      <c r="A292" s="3" t="s">
        <v>54</v>
      </c>
      <c r="B292" s="21" t="s">
        <v>602</v>
      </c>
      <c r="C292" s="21" t="s">
        <v>610</v>
      </c>
      <c r="D292" s="56" t="str">
        <f>VLOOKUP(A292, ticker_symbol:gics_sector, 14, FALSE)</f>
        <v>Financials</v>
      </c>
      <c r="E292" t="str">
        <f>VLOOKUP(A292, ticker_symbol:gics_sub, 15, FALSE)</f>
        <v>Multi-line Insurance</v>
      </c>
    </row>
    <row r="293" spans="1:5" ht="17" x14ac:dyDescent="0.2">
      <c r="A293" s="3" t="s">
        <v>54</v>
      </c>
      <c r="B293" s="21" t="s">
        <v>603</v>
      </c>
      <c r="C293" s="21" t="s">
        <v>610</v>
      </c>
      <c r="D293" s="56" t="str">
        <f>VLOOKUP(A293, ticker_symbol:gics_sector, 14, FALSE)</f>
        <v>Financials</v>
      </c>
      <c r="E293" t="str">
        <f>VLOOKUP(A293, ticker_symbol:gics_sub, 15, FALSE)</f>
        <v>Multi-line Insurance</v>
      </c>
    </row>
    <row r="294" spans="1:5" ht="17" x14ac:dyDescent="0.2">
      <c r="A294" s="3" t="s">
        <v>54</v>
      </c>
      <c r="B294" s="21" t="s">
        <v>604</v>
      </c>
      <c r="C294" s="21" t="s">
        <v>610</v>
      </c>
      <c r="D294" s="56" t="str">
        <f>VLOOKUP(A294, ticker_symbol:gics_sector, 14, FALSE)</f>
        <v>Financials</v>
      </c>
      <c r="E294" t="str">
        <f>VLOOKUP(A294, ticker_symbol:gics_sub, 15, FALSE)</f>
        <v>Multi-line Insurance</v>
      </c>
    </row>
    <row r="295" spans="1:5" ht="17" x14ac:dyDescent="0.2">
      <c r="A295" s="3" t="s">
        <v>54</v>
      </c>
      <c r="B295" s="21" t="s">
        <v>605</v>
      </c>
      <c r="C295" s="21" t="s">
        <v>610</v>
      </c>
      <c r="D295" s="56" t="str">
        <f>VLOOKUP(A295, ticker_symbol:gics_sector, 14, FALSE)</f>
        <v>Financials</v>
      </c>
      <c r="E295" t="str">
        <f>VLOOKUP(A295, ticker_symbol:gics_sub, 15, FALSE)</f>
        <v>Multi-line Insurance</v>
      </c>
    </row>
    <row r="296" spans="1:5" ht="17" x14ac:dyDescent="0.2">
      <c r="A296" s="3" t="s">
        <v>54</v>
      </c>
      <c r="B296" s="21" t="s">
        <v>600</v>
      </c>
      <c r="C296" s="21" t="s">
        <v>609</v>
      </c>
      <c r="D296" s="56" t="str">
        <f>VLOOKUP(A296, ticker_symbol:gics_sector, 14, FALSE)</f>
        <v>Financials</v>
      </c>
      <c r="E296" t="str">
        <f>VLOOKUP(A296, ticker_symbol:gics_sub, 15, FALSE)</f>
        <v>Multi-line Insurance</v>
      </c>
    </row>
    <row r="297" spans="1:5" ht="17" x14ac:dyDescent="0.2">
      <c r="A297" s="3" t="s">
        <v>54</v>
      </c>
      <c r="B297" s="21" t="s">
        <v>601</v>
      </c>
      <c r="C297" s="21" t="s">
        <v>609</v>
      </c>
      <c r="D297" s="56" t="str">
        <f>VLOOKUP(A297, ticker_symbol:gics_sector, 14, FALSE)</f>
        <v>Financials</v>
      </c>
      <c r="E297" t="str">
        <f>VLOOKUP(A297, ticker_symbol:gics_sub, 15, FALSE)</f>
        <v>Multi-line Insurance</v>
      </c>
    </row>
    <row r="298" spans="1:5" ht="17" x14ac:dyDescent="0.2">
      <c r="A298" s="3" t="s">
        <v>54</v>
      </c>
      <c r="B298" s="21" t="s">
        <v>602</v>
      </c>
      <c r="C298" s="21" t="s">
        <v>609</v>
      </c>
      <c r="D298" s="56" t="str">
        <f>VLOOKUP(A298, ticker_symbol:gics_sector, 14, FALSE)</f>
        <v>Financials</v>
      </c>
      <c r="E298" t="str">
        <f>VLOOKUP(A298, ticker_symbol:gics_sub, 15, FALSE)</f>
        <v>Multi-line Insurance</v>
      </c>
    </row>
    <row r="299" spans="1:5" ht="17" x14ac:dyDescent="0.2">
      <c r="A299" s="3" t="s">
        <v>54</v>
      </c>
      <c r="B299" s="21" t="s">
        <v>603</v>
      </c>
      <c r="C299" s="21" t="s">
        <v>609</v>
      </c>
      <c r="D299" s="56" t="str">
        <f>VLOOKUP(A299, ticker_symbol:gics_sector, 14, FALSE)</f>
        <v>Financials</v>
      </c>
      <c r="E299" t="str">
        <f>VLOOKUP(A299, ticker_symbol:gics_sub, 15, FALSE)</f>
        <v>Multi-line Insurance</v>
      </c>
    </row>
    <row r="300" spans="1:5" ht="17" x14ac:dyDescent="0.2">
      <c r="A300" s="3" t="s">
        <v>54</v>
      </c>
      <c r="B300" s="21" t="s">
        <v>604</v>
      </c>
      <c r="C300" s="21" t="s">
        <v>609</v>
      </c>
      <c r="D300" s="56" t="str">
        <f>VLOOKUP(A300, ticker_symbol:gics_sector, 14, FALSE)</f>
        <v>Financials</v>
      </c>
      <c r="E300" t="str">
        <f>VLOOKUP(A300, ticker_symbol:gics_sub, 15, FALSE)</f>
        <v>Multi-line Insurance</v>
      </c>
    </row>
    <row r="301" spans="1:5" ht="17" x14ac:dyDescent="0.2">
      <c r="A301" s="3" t="s">
        <v>54</v>
      </c>
      <c r="B301" s="21" t="s">
        <v>605</v>
      </c>
      <c r="C301" s="21" t="s">
        <v>609</v>
      </c>
      <c r="D301" s="56" t="str">
        <f>VLOOKUP(A301, ticker_symbol:gics_sector, 14, FALSE)</f>
        <v>Financials</v>
      </c>
      <c r="E301" t="str">
        <f>VLOOKUP(A301, ticker_symbol:gics_sub, 15, FALSE)</f>
        <v>Multi-line Insurance</v>
      </c>
    </row>
    <row r="302" spans="1:5" ht="17" x14ac:dyDescent="0.2">
      <c r="A302" s="3" t="s">
        <v>54</v>
      </c>
      <c r="B302" s="21" t="s">
        <v>600</v>
      </c>
      <c r="C302" s="21" t="s">
        <v>608</v>
      </c>
      <c r="D302" s="56" t="str">
        <f>VLOOKUP(A302, ticker_symbol:gics_sector, 14, FALSE)</f>
        <v>Financials</v>
      </c>
      <c r="E302" t="str">
        <f>VLOOKUP(A302, ticker_symbol:gics_sub, 15, FALSE)</f>
        <v>Multi-line Insurance</v>
      </c>
    </row>
    <row r="303" spans="1:5" ht="17" x14ac:dyDescent="0.2">
      <c r="A303" s="3" t="s">
        <v>54</v>
      </c>
      <c r="B303" s="21" t="s">
        <v>601</v>
      </c>
      <c r="C303" s="21" t="s">
        <v>608</v>
      </c>
      <c r="D303" s="56" t="str">
        <f>VLOOKUP(A303, ticker_symbol:gics_sector, 14, FALSE)</f>
        <v>Financials</v>
      </c>
      <c r="E303" t="str">
        <f>VLOOKUP(A303, ticker_symbol:gics_sub, 15, FALSE)</f>
        <v>Multi-line Insurance</v>
      </c>
    </row>
    <row r="304" spans="1:5" ht="17" x14ac:dyDescent="0.2">
      <c r="A304" s="3" t="s">
        <v>54</v>
      </c>
      <c r="B304" s="21" t="s">
        <v>602</v>
      </c>
      <c r="C304" s="21" t="s">
        <v>608</v>
      </c>
      <c r="D304" s="56" t="str">
        <f>VLOOKUP(A304, ticker_symbol:gics_sector, 14, FALSE)</f>
        <v>Financials</v>
      </c>
      <c r="E304" t="str">
        <f>VLOOKUP(A304, ticker_symbol:gics_sub, 15, FALSE)</f>
        <v>Multi-line Insurance</v>
      </c>
    </row>
    <row r="305" spans="1:5" ht="17" x14ac:dyDescent="0.2">
      <c r="A305" s="3" t="s">
        <v>54</v>
      </c>
      <c r="B305" s="21" t="s">
        <v>603</v>
      </c>
      <c r="C305" s="21" t="s">
        <v>608</v>
      </c>
      <c r="D305" s="56" t="str">
        <f>VLOOKUP(A305, ticker_symbol:gics_sector, 14, FALSE)</f>
        <v>Financials</v>
      </c>
      <c r="E305" t="str">
        <f>VLOOKUP(A305, ticker_symbol:gics_sub, 15, FALSE)</f>
        <v>Multi-line Insurance</v>
      </c>
    </row>
    <row r="306" spans="1:5" ht="17" x14ac:dyDescent="0.2">
      <c r="A306" s="3" t="s">
        <v>54</v>
      </c>
      <c r="B306" s="21" t="s">
        <v>604</v>
      </c>
      <c r="C306" s="21" t="s">
        <v>608</v>
      </c>
      <c r="D306" s="56" t="str">
        <f>VLOOKUP(A306, ticker_symbol:gics_sector, 14, FALSE)</f>
        <v>Financials</v>
      </c>
      <c r="E306" t="str">
        <f>VLOOKUP(A306, ticker_symbol:gics_sub, 15, FALSE)</f>
        <v>Multi-line Insurance</v>
      </c>
    </row>
    <row r="307" spans="1:5" ht="17" x14ac:dyDescent="0.2">
      <c r="A307" s="3" t="s">
        <v>54</v>
      </c>
      <c r="B307" s="21" t="s">
        <v>605</v>
      </c>
      <c r="C307" s="21" t="s">
        <v>608</v>
      </c>
      <c r="D307" s="56" t="str">
        <f>VLOOKUP(A307, ticker_symbol:gics_sector, 14, FALSE)</f>
        <v>Financials</v>
      </c>
      <c r="E307" t="str">
        <f>VLOOKUP(A307, ticker_symbol:gics_sub, 15, FALSE)</f>
        <v>Multi-line Insurance</v>
      </c>
    </row>
    <row r="308" spans="1:5" ht="17" x14ac:dyDescent="0.2">
      <c r="A308" s="3" t="s">
        <v>56</v>
      </c>
      <c r="B308" s="21" t="s">
        <v>600</v>
      </c>
      <c r="C308" s="21" t="s">
        <v>610</v>
      </c>
      <c r="D308" s="56" t="str">
        <f>VLOOKUP(A308, ticker_symbol:gics_sector, 14, FALSE)</f>
        <v>Information Technology</v>
      </c>
      <c r="E308" t="str">
        <f>VLOOKUP(A308, ticker_symbol:gics_sub, 15, FALSE)</f>
        <v>Internet Software &amp; Services</v>
      </c>
    </row>
    <row r="309" spans="1:5" ht="17" x14ac:dyDescent="0.2">
      <c r="A309" s="3" t="s">
        <v>56</v>
      </c>
      <c r="B309" s="21" t="s">
        <v>601</v>
      </c>
      <c r="C309" s="21" t="s">
        <v>610</v>
      </c>
      <c r="D309" s="56" t="str">
        <f>VLOOKUP(A309, ticker_symbol:gics_sector, 14, FALSE)</f>
        <v>Information Technology</v>
      </c>
      <c r="E309" t="str">
        <f>VLOOKUP(A309, ticker_symbol:gics_sub, 15, FALSE)</f>
        <v>Internet Software &amp; Services</v>
      </c>
    </row>
    <row r="310" spans="1:5" ht="17" x14ac:dyDescent="0.2">
      <c r="A310" s="3" t="s">
        <v>56</v>
      </c>
      <c r="B310" s="21" t="s">
        <v>602</v>
      </c>
      <c r="C310" s="21" t="s">
        <v>610</v>
      </c>
      <c r="D310" s="56" t="str">
        <f>VLOOKUP(A310, ticker_symbol:gics_sector, 14, FALSE)</f>
        <v>Information Technology</v>
      </c>
      <c r="E310" t="str">
        <f>VLOOKUP(A310, ticker_symbol:gics_sub, 15, FALSE)</f>
        <v>Internet Software &amp; Services</v>
      </c>
    </row>
    <row r="311" spans="1:5" ht="17" x14ac:dyDescent="0.2">
      <c r="A311" s="3" t="s">
        <v>56</v>
      </c>
      <c r="B311" s="21" t="s">
        <v>603</v>
      </c>
      <c r="C311" s="21" t="s">
        <v>610</v>
      </c>
      <c r="D311" s="56" t="str">
        <f>VLOOKUP(A311, ticker_symbol:gics_sector, 14, FALSE)</f>
        <v>Information Technology</v>
      </c>
      <c r="E311" t="str">
        <f>VLOOKUP(A311, ticker_symbol:gics_sub, 15, FALSE)</f>
        <v>Internet Software &amp; Services</v>
      </c>
    </row>
    <row r="312" spans="1:5" ht="17" x14ac:dyDescent="0.2">
      <c r="A312" s="3" t="s">
        <v>56</v>
      </c>
      <c r="B312" s="21" t="s">
        <v>604</v>
      </c>
      <c r="C312" s="21" t="s">
        <v>610</v>
      </c>
      <c r="D312" s="56" t="str">
        <f>VLOOKUP(A312, ticker_symbol:gics_sector, 14, FALSE)</f>
        <v>Information Technology</v>
      </c>
      <c r="E312" t="str">
        <f>VLOOKUP(A312, ticker_symbol:gics_sub, 15, FALSE)</f>
        <v>Internet Software &amp; Services</v>
      </c>
    </row>
    <row r="313" spans="1:5" ht="17" x14ac:dyDescent="0.2">
      <c r="A313" s="3" t="s">
        <v>56</v>
      </c>
      <c r="B313" s="21" t="s">
        <v>605</v>
      </c>
      <c r="C313" s="21" t="s">
        <v>610</v>
      </c>
      <c r="D313" s="56" t="str">
        <f>VLOOKUP(A313, ticker_symbol:gics_sector, 14, FALSE)</f>
        <v>Information Technology</v>
      </c>
      <c r="E313" t="str">
        <f>VLOOKUP(A313, ticker_symbol:gics_sub, 15, FALSE)</f>
        <v>Internet Software &amp; Services</v>
      </c>
    </row>
    <row r="314" spans="1:5" ht="17" x14ac:dyDescent="0.2">
      <c r="A314" s="3" t="s">
        <v>56</v>
      </c>
      <c r="B314" s="21" t="s">
        <v>600</v>
      </c>
      <c r="C314" s="21" t="s">
        <v>609</v>
      </c>
      <c r="D314" s="56" t="str">
        <f>VLOOKUP(A314, ticker_symbol:gics_sector, 14, FALSE)</f>
        <v>Information Technology</v>
      </c>
      <c r="E314" t="str">
        <f>VLOOKUP(A314, ticker_symbol:gics_sub, 15, FALSE)</f>
        <v>Internet Software &amp; Services</v>
      </c>
    </row>
    <row r="315" spans="1:5" ht="17" x14ac:dyDescent="0.2">
      <c r="A315" s="3" t="s">
        <v>56</v>
      </c>
      <c r="B315" s="21" t="s">
        <v>601</v>
      </c>
      <c r="C315" s="21" t="s">
        <v>609</v>
      </c>
      <c r="D315" s="56" t="str">
        <f>VLOOKUP(A315, ticker_symbol:gics_sector, 14, FALSE)</f>
        <v>Information Technology</v>
      </c>
      <c r="E315" t="str">
        <f>VLOOKUP(A315, ticker_symbol:gics_sub, 15, FALSE)</f>
        <v>Internet Software &amp; Services</v>
      </c>
    </row>
    <row r="316" spans="1:5" ht="17" x14ac:dyDescent="0.2">
      <c r="A316" s="3" t="s">
        <v>56</v>
      </c>
      <c r="B316" s="21" t="s">
        <v>602</v>
      </c>
      <c r="C316" s="21" t="s">
        <v>609</v>
      </c>
      <c r="D316" s="56" t="str">
        <f>VLOOKUP(A316, ticker_symbol:gics_sector, 14, FALSE)</f>
        <v>Information Technology</v>
      </c>
      <c r="E316" t="str">
        <f>VLOOKUP(A316, ticker_symbol:gics_sub, 15, FALSE)</f>
        <v>Internet Software &amp; Services</v>
      </c>
    </row>
    <row r="317" spans="1:5" ht="17" x14ac:dyDescent="0.2">
      <c r="A317" s="3" t="s">
        <v>56</v>
      </c>
      <c r="B317" s="21" t="s">
        <v>603</v>
      </c>
      <c r="C317" s="21" t="s">
        <v>609</v>
      </c>
      <c r="D317" s="56" t="str">
        <f>VLOOKUP(A317, ticker_symbol:gics_sector, 14, FALSE)</f>
        <v>Information Technology</v>
      </c>
      <c r="E317" t="str">
        <f>VLOOKUP(A317, ticker_symbol:gics_sub, 15, FALSE)</f>
        <v>Internet Software &amp; Services</v>
      </c>
    </row>
    <row r="318" spans="1:5" ht="17" x14ac:dyDescent="0.2">
      <c r="A318" s="3" t="s">
        <v>56</v>
      </c>
      <c r="B318" s="21" t="s">
        <v>604</v>
      </c>
      <c r="C318" s="21" t="s">
        <v>609</v>
      </c>
      <c r="D318" s="56" t="str">
        <f>VLOOKUP(A318, ticker_symbol:gics_sector, 14, FALSE)</f>
        <v>Information Technology</v>
      </c>
      <c r="E318" t="str">
        <f>VLOOKUP(A318, ticker_symbol:gics_sub, 15, FALSE)</f>
        <v>Internet Software &amp; Services</v>
      </c>
    </row>
    <row r="319" spans="1:5" ht="17" x14ac:dyDescent="0.2">
      <c r="A319" s="3" t="s">
        <v>56</v>
      </c>
      <c r="B319" s="21" t="s">
        <v>605</v>
      </c>
      <c r="C319" s="21" t="s">
        <v>609</v>
      </c>
      <c r="D319" s="56" t="str">
        <f>VLOOKUP(A319, ticker_symbol:gics_sector, 14, FALSE)</f>
        <v>Information Technology</v>
      </c>
      <c r="E319" t="str">
        <f>VLOOKUP(A319, ticker_symbol:gics_sub, 15, FALSE)</f>
        <v>Internet Software &amp; Services</v>
      </c>
    </row>
    <row r="320" spans="1:5" ht="17" x14ac:dyDescent="0.2">
      <c r="A320" s="3" t="s">
        <v>56</v>
      </c>
      <c r="B320" s="21" t="s">
        <v>600</v>
      </c>
      <c r="C320" s="21" t="s">
        <v>608</v>
      </c>
      <c r="D320" s="56" t="str">
        <f>VLOOKUP(A320, ticker_symbol:gics_sector, 14, FALSE)</f>
        <v>Information Technology</v>
      </c>
      <c r="E320" t="str">
        <f>VLOOKUP(A320, ticker_symbol:gics_sub, 15, FALSE)</f>
        <v>Internet Software &amp; Services</v>
      </c>
    </row>
    <row r="321" spans="1:5" ht="17" x14ac:dyDescent="0.2">
      <c r="A321" s="3" t="s">
        <v>56</v>
      </c>
      <c r="B321" s="21" t="s">
        <v>601</v>
      </c>
      <c r="C321" s="21" t="s">
        <v>608</v>
      </c>
      <c r="D321" s="56" t="str">
        <f>VLOOKUP(A321, ticker_symbol:gics_sector, 14, FALSE)</f>
        <v>Information Technology</v>
      </c>
      <c r="E321" t="str">
        <f>VLOOKUP(A321, ticker_symbol:gics_sub, 15, FALSE)</f>
        <v>Internet Software &amp; Services</v>
      </c>
    </row>
    <row r="322" spans="1:5" ht="17" x14ac:dyDescent="0.2">
      <c r="A322" s="3" t="s">
        <v>56</v>
      </c>
      <c r="B322" s="21" t="s">
        <v>602</v>
      </c>
      <c r="C322" s="21" t="s">
        <v>608</v>
      </c>
      <c r="D322" s="56" t="str">
        <f>VLOOKUP(A322, ticker_symbol:gics_sector, 14, FALSE)</f>
        <v>Information Technology</v>
      </c>
      <c r="E322" t="str">
        <f>VLOOKUP(A322, ticker_symbol:gics_sub, 15, FALSE)</f>
        <v>Internet Software &amp; Services</v>
      </c>
    </row>
    <row r="323" spans="1:5" ht="17" x14ac:dyDescent="0.2">
      <c r="A323" s="3" t="s">
        <v>56</v>
      </c>
      <c r="B323" s="21" t="s">
        <v>603</v>
      </c>
      <c r="C323" s="21" t="s">
        <v>608</v>
      </c>
      <c r="D323" s="56" t="str">
        <f>VLOOKUP(A323, ticker_symbol:gics_sector, 14, FALSE)</f>
        <v>Information Technology</v>
      </c>
      <c r="E323" t="str">
        <f>VLOOKUP(A323, ticker_symbol:gics_sub, 15, FALSE)</f>
        <v>Internet Software &amp; Services</v>
      </c>
    </row>
    <row r="324" spans="1:5" ht="17" x14ac:dyDescent="0.2">
      <c r="A324" s="3" t="s">
        <v>56</v>
      </c>
      <c r="B324" s="21" t="s">
        <v>604</v>
      </c>
      <c r="C324" s="21" t="s">
        <v>608</v>
      </c>
      <c r="D324" s="56" t="str">
        <f>VLOOKUP(A324, ticker_symbol:gics_sector, 14, FALSE)</f>
        <v>Information Technology</v>
      </c>
      <c r="E324" t="str">
        <f>VLOOKUP(A324, ticker_symbol:gics_sub, 15, FALSE)</f>
        <v>Internet Software &amp; Services</v>
      </c>
    </row>
    <row r="325" spans="1:5" ht="17" x14ac:dyDescent="0.2">
      <c r="A325" s="3" t="s">
        <v>56</v>
      </c>
      <c r="B325" s="21" t="s">
        <v>605</v>
      </c>
      <c r="C325" s="21" t="s">
        <v>608</v>
      </c>
      <c r="D325" s="56" t="str">
        <f>VLOOKUP(A325, ticker_symbol:gics_sector, 14, FALSE)</f>
        <v>Information Technology</v>
      </c>
      <c r="E325" t="str">
        <f>VLOOKUP(A325, ticker_symbol:gics_sub, 15, FALSE)</f>
        <v>Internet Software &amp; Services</v>
      </c>
    </row>
    <row r="326" spans="1:5" ht="17" x14ac:dyDescent="0.2">
      <c r="A326" s="3" t="s">
        <v>58</v>
      </c>
      <c r="B326" s="21" t="s">
        <v>600</v>
      </c>
      <c r="C326" s="21" t="s">
        <v>610</v>
      </c>
      <c r="D326" s="56" t="str">
        <f>VLOOKUP(A326, ticker_symbol:gics_sector, 14, FALSE)</f>
        <v>Materials</v>
      </c>
      <c r="E326" t="str">
        <f>VLOOKUP(A326, ticker_symbol:gics_sub, 15, FALSE)</f>
        <v>Specialty Chemicals</v>
      </c>
    </row>
    <row r="327" spans="1:5" ht="17" x14ac:dyDescent="0.2">
      <c r="A327" s="3" t="s">
        <v>58</v>
      </c>
      <c r="B327" s="21" t="s">
        <v>601</v>
      </c>
      <c r="C327" s="21" t="s">
        <v>610</v>
      </c>
      <c r="D327" s="56" t="str">
        <f>VLOOKUP(A327, ticker_symbol:gics_sector, 14, FALSE)</f>
        <v>Materials</v>
      </c>
      <c r="E327" t="str">
        <f>VLOOKUP(A327, ticker_symbol:gics_sub, 15, FALSE)</f>
        <v>Specialty Chemicals</v>
      </c>
    </row>
    <row r="328" spans="1:5" ht="17" x14ac:dyDescent="0.2">
      <c r="A328" s="3" t="s">
        <v>58</v>
      </c>
      <c r="B328" s="21" t="s">
        <v>602</v>
      </c>
      <c r="C328" s="21" t="s">
        <v>610</v>
      </c>
      <c r="D328" s="56" t="str">
        <f>VLOOKUP(A328, ticker_symbol:gics_sector, 14, FALSE)</f>
        <v>Materials</v>
      </c>
      <c r="E328" t="str">
        <f>VLOOKUP(A328, ticker_symbol:gics_sub, 15, FALSE)</f>
        <v>Specialty Chemicals</v>
      </c>
    </row>
    <row r="329" spans="1:5" ht="17" x14ac:dyDescent="0.2">
      <c r="A329" s="3" t="s">
        <v>58</v>
      </c>
      <c r="B329" s="21" t="s">
        <v>603</v>
      </c>
      <c r="C329" s="21" t="s">
        <v>610</v>
      </c>
      <c r="D329" s="56" t="str">
        <f>VLOOKUP(A329, ticker_symbol:gics_sector, 14, FALSE)</f>
        <v>Materials</v>
      </c>
      <c r="E329" t="str">
        <f>VLOOKUP(A329, ticker_symbol:gics_sub, 15, FALSE)</f>
        <v>Specialty Chemicals</v>
      </c>
    </row>
    <row r="330" spans="1:5" ht="17" x14ac:dyDescent="0.2">
      <c r="A330" s="3" t="s">
        <v>58</v>
      </c>
      <c r="B330" s="21" t="s">
        <v>604</v>
      </c>
      <c r="C330" s="21" t="s">
        <v>610</v>
      </c>
      <c r="D330" s="56" t="str">
        <f>VLOOKUP(A330, ticker_symbol:gics_sector, 14, FALSE)</f>
        <v>Materials</v>
      </c>
      <c r="E330" t="str">
        <f>VLOOKUP(A330, ticker_symbol:gics_sub, 15, FALSE)</f>
        <v>Specialty Chemicals</v>
      </c>
    </row>
    <row r="331" spans="1:5" ht="17" x14ac:dyDescent="0.2">
      <c r="A331" s="3" t="s">
        <v>58</v>
      </c>
      <c r="B331" s="21" t="s">
        <v>605</v>
      </c>
      <c r="C331" s="21" t="s">
        <v>610</v>
      </c>
      <c r="D331" s="56" t="str">
        <f>VLOOKUP(A331, ticker_symbol:gics_sector, 14, FALSE)</f>
        <v>Materials</v>
      </c>
      <c r="E331" t="str">
        <f>VLOOKUP(A331, ticker_symbol:gics_sub, 15, FALSE)</f>
        <v>Specialty Chemicals</v>
      </c>
    </row>
    <row r="332" spans="1:5" ht="17" x14ac:dyDescent="0.2">
      <c r="A332" s="3" t="s">
        <v>58</v>
      </c>
      <c r="B332" s="21" t="s">
        <v>600</v>
      </c>
      <c r="C332" s="21" t="s">
        <v>609</v>
      </c>
      <c r="D332" s="56" t="str">
        <f>VLOOKUP(A332, ticker_symbol:gics_sector, 14, FALSE)</f>
        <v>Materials</v>
      </c>
      <c r="E332" t="str">
        <f>VLOOKUP(A332, ticker_symbol:gics_sub, 15, FALSE)</f>
        <v>Specialty Chemicals</v>
      </c>
    </row>
    <row r="333" spans="1:5" ht="17" x14ac:dyDescent="0.2">
      <c r="A333" s="3" t="s">
        <v>58</v>
      </c>
      <c r="B333" s="21" t="s">
        <v>601</v>
      </c>
      <c r="C333" s="21" t="s">
        <v>609</v>
      </c>
      <c r="D333" s="56" t="str">
        <f>VLOOKUP(A333, ticker_symbol:gics_sector, 14, FALSE)</f>
        <v>Materials</v>
      </c>
      <c r="E333" t="str">
        <f>VLOOKUP(A333, ticker_symbol:gics_sub, 15, FALSE)</f>
        <v>Specialty Chemicals</v>
      </c>
    </row>
    <row r="334" spans="1:5" ht="17" x14ac:dyDescent="0.2">
      <c r="A334" s="3" t="s">
        <v>58</v>
      </c>
      <c r="B334" s="21" t="s">
        <v>602</v>
      </c>
      <c r="C334" s="21" t="s">
        <v>609</v>
      </c>
      <c r="D334" s="56" t="str">
        <f>VLOOKUP(A334, ticker_symbol:gics_sector, 14, FALSE)</f>
        <v>Materials</v>
      </c>
      <c r="E334" t="str">
        <f>VLOOKUP(A334, ticker_symbol:gics_sub, 15, FALSE)</f>
        <v>Specialty Chemicals</v>
      </c>
    </row>
    <row r="335" spans="1:5" ht="17" x14ac:dyDescent="0.2">
      <c r="A335" s="3" t="s">
        <v>58</v>
      </c>
      <c r="B335" s="21" t="s">
        <v>603</v>
      </c>
      <c r="C335" s="21" t="s">
        <v>609</v>
      </c>
      <c r="D335" s="56" t="str">
        <f>VLOOKUP(A335, ticker_symbol:gics_sector, 14, FALSE)</f>
        <v>Materials</v>
      </c>
      <c r="E335" t="str">
        <f>VLOOKUP(A335, ticker_symbol:gics_sub, 15, FALSE)</f>
        <v>Specialty Chemicals</v>
      </c>
    </row>
    <row r="336" spans="1:5" ht="17" x14ac:dyDescent="0.2">
      <c r="A336" s="3" t="s">
        <v>58</v>
      </c>
      <c r="B336" s="21" t="s">
        <v>604</v>
      </c>
      <c r="C336" s="21" t="s">
        <v>609</v>
      </c>
      <c r="D336" s="56" t="str">
        <f>VLOOKUP(A336, ticker_symbol:gics_sector, 14, FALSE)</f>
        <v>Materials</v>
      </c>
      <c r="E336" t="str">
        <f>VLOOKUP(A336, ticker_symbol:gics_sub, 15, FALSE)</f>
        <v>Specialty Chemicals</v>
      </c>
    </row>
    <row r="337" spans="1:5" ht="17" x14ac:dyDescent="0.2">
      <c r="A337" s="3" t="s">
        <v>58</v>
      </c>
      <c r="B337" s="21" t="s">
        <v>605</v>
      </c>
      <c r="C337" s="21" t="s">
        <v>609</v>
      </c>
      <c r="D337" s="56" t="str">
        <f>VLOOKUP(A337, ticker_symbol:gics_sector, 14, FALSE)</f>
        <v>Materials</v>
      </c>
      <c r="E337" t="str">
        <f>VLOOKUP(A337, ticker_symbol:gics_sub, 15, FALSE)</f>
        <v>Specialty Chemicals</v>
      </c>
    </row>
    <row r="338" spans="1:5" ht="17" x14ac:dyDescent="0.2">
      <c r="A338" s="3" t="s">
        <v>58</v>
      </c>
      <c r="B338" s="21" t="s">
        <v>600</v>
      </c>
      <c r="C338" s="21" t="s">
        <v>608</v>
      </c>
      <c r="D338" s="56" t="str">
        <f>VLOOKUP(A338, ticker_symbol:gics_sector, 14, FALSE)</f>
        <v>Materials</v>
      </c>
      <c r="E338" t="str">
        <f>VLOOKUP(A338, ticker_symbol:gics_sub, 15, FALSE)</f>
        <v>Specialty Chemicals</v>
      </c>
    </row>
    <row r="339" spans="1:5" ht="17" x14ac:dyDescent="0.2">
      <c r="A339" s="3" t="s">
        <v>58</v>
      </c>
      <c r="B339" s="21" t="s">
        <v>601</v>
      </c>
      <c r="C339" s="21" t="s">
        <v>608</v>
      </c>
      <c r="D339" s="56" t="str">
        <f>VLOOKUP(A339, ticker_symbol:gics_sector, 14, FALSE)</f>
        <v>Materials</v>
      </c>
      <c r="E339" t="str">
        <f>VLOOKUP(A339, ticker_symbol:gics_sub, 15, FALSE)</f>
        <v>Specialty Chemicals</v>
      </c>
    </row>
    <row r="340" spans="1:5" ht="17" x14ac:dyDescent="0.2">
      <c r="A340" s="3" t="s">
        <v>58</v>
      </c>
      <c r="B340" s="21" t="s">
        <v>602</v>
      </c>
      <c r="C340" s="21" t="s">
        <v>608</v>
      </c>
      <c r="D340" s="56" t="str">
        <f>VLOOKUP(A340, ticker_symbol:gics_sector, 14, FALSE)</f>
        <v>Materials</v>
      </c>
      <c r="E340" t="str">
        <f>VLOOKUP(A340, ticker_symbol:gics_sub, 15, FALSE)</f>
        <v>Specialty Chemicals</v>
      </c>
    </row>
    <row r="341" spans="1:5" ht="17" x14ac:dyDescent="0.2">
      <c r="A341" s="3" t="s">
        <v>58</v>
      </c>
      <c r="B341" s="21" t="s">
        <v>603</v>
      </c>
      <c r="C341" s="21" t="s">
        <v>608</v>
      </c>
      <c r="D341" s="56" t="str">
        <f>VLOOKUP(A341, ticker_symbol:gics_sector, 14, FALSE)</f>
        <v>Materials</v>
      </c>
      <c r="E341" t="str">
        <f>VLOOKUP(A341, ticker_symbol:gics_sub, 15, FALSE)</f>
        <v>Specialty Chemicals</v>
      </c>
    </row>
    <row r="342" spans="1:5" ht="17" x14ac:dyDescent="0.2">
      <c r="A342" s="3" t="s">
        <v>58</v>
      </c>
      <c r="B342" s="21" t="s">
        <v>604</v>
      </c>
      <c r="C342" s="21" t="s">
        <v>608</v>
      </c>
      <c r="D342" s="56" t="str">
        <f>VLOOKUP(A342, ticker_symbol:gics_sector, 14, FALSE)</f>
        <v>Materials</v>
      </c>
      <c r="E342" t="str">
        <f>VLOOKUP(A342, ticker_symbol:gics_sub, 15, FALSE)</f>
        <v>Specialty Chemicals</v>
      </c>
    </row>
    <row r="343" spans="1:5" ht="17" x14ac:dyDescent="0.2">
      <c r="A343" s="3" t="s">
        <v>58</v>
      </c>
      <c r="B343" s="21" t="s">
        <v>605</v>
      </c>
      <c r="C343" s="21" t="s">
        <v>608</v>
      </c>
      <c r="D343" s="56" t="str">
        <f>VLOOKUP(A343, ticker_symbol:gics_sector, 14, FALSE)</f>
        <v>Materials</v>
      </c>
      <c r="E343" t="str">
        <f>VLOOKUP(A343, ticker_symbol:gics_sub, 15, FALSE)</f>
        <v>Specialty Chemicals</v>
      </c>
    </row>
    <row r="344" spans="1:5" ht="17" x14ac:dyDescent="0.2">
      <c r="A344" s="3" t="s">
        <v>61</v>
      </c>
      <c r="B344" s="21" t="s">
        <v>600</v>
      </c>
      <c r="C344" s="21" t="s">
        <v>610</v>
      </c>
      <c r="D344" s="56" t="str">
        <f>VLOOKUP(A344, ticker_symbol:gics_sector, 14, FALSE)</f>
        <v>Industrials</v>
      </c>
      <c r="E344" t="str">
        <f>VLOOKUP(A344, ticker_symbol:gics_sub, 15, FALSE)</f>
        <v>Airlines</v>
      </c>
    </row>
    <row r="345" spans="1:5" ht="17" x14ac:dyDescent="0.2">
      <c r="A345" s="3" t="s">
        <v>61</v>
      </c>
      <c r="B345" s="21" t="s">
        <v>601</v>
      </c>
      <c r="C345" s="21" t="s">
        <v>610</v>
      </c>
      <c r="D345" s="56" t="str">
        <f>VLOOKUP(A345, ticker_symbol:gics_sector, 14, FALSE)</f>
        <v>Industrials</v>
      </c>
      <c r="E345" t="str">
        <f>VLOOKUP(A345, ticker_symbol:gics_sub, 15, FALSE)</f>
        <v>Airlines</v>
      </c>
    </row>
    <row r="346" spans="1:5" ht="17" x14ac:dyDescent="0.2">
      <c r="A346" s="3" t="s">
        <v>61</v>
      </c>
      <c r="B346" s="21" t="s">
        <v>602</v>
      </c>
      <c r="C346" s="21" t="s">
        <v>610</v>
      </c>
      <c r="D346" s="56" t="str">
        <f>VLOOKUP(A346, ticker_symbol:gics_sector, 14, FALSE)</f>
        <v>Industrials</v>
      </c>
      <c r="E346" t="str">
        <f>VLOOKUP(A346, ticker_symbol:gics_sub, 15, FALSE)</f>
        <v>Airlines</v>
      </c>
    </row>
    <row r="347" spans="1:5" ht="17" x14ac:dyDescent="0.2">
      <c r="A347" s="3" t="s">
        <v>61</v>
      </c>
      <c r="B347" s="21" t="s">
        <v>603</v>
      </c>
      <c r="C347" s="21" t="s">
        <v>610</v>
      </c>
      <c r="D347" s="56" t="str">
        <f>VLOOKUP(A347, ticker_symbol:gics_sector, 14, FALSE)</f>
        <v>Industrials</v>
      </c>
      <c r="E347" t="str">
        <f>VLOOKUP(A347, ticker_symbol:gics_sub, 15, FALSE)</f>
        <v>Airlines</v>
      </c>
    </row>
    <row r="348" spans="1:5" ht="17" x14ac:dyDescent="0.2">
      <c r="A348" s="3" t="s">
        <v>61</v>
      </c>
      <c r="B348" s="21" t="s">
        <v>604</v>
      </c>
      <c r="C348" s="21" t="s">
        <v>610</v>
      </c>
      <c r="D348" s="56" t="str">
        <f>VLOOKUP(A348, ticker_symbol:gics_sector, 14, FALSE)</f>
        <v>Industrials</v>
      </c>
      <c r="E348" t="str">
        <f>VLOOKUP(A348, ticker_symbol:gics_sub, 15, FALSE)</f>
        <v>Airlines</v>
      </c>
    </row>
    <row r="349" spans="1:5" ht="17" x14ac:dyDescent="0.2">
      <c r="A349" s="3" t="s">
        <v>61</v>
      </c>
      <c r="B349" s="21" t="s">
        <v>605</v>
      </c>
      <c r="C349" s="21" t="s">
        <v>610</v>
      </c>
      <c r="D349" s="56" t="str">
        <f>VLOOKUP(A349, ticker_symbol:gics_sector, 14, FALSE)</f>
        <v>Industrials</v>
      </c>
      <c r="E349" t="str">
        <f>VLOOKUP(A349, ticker_symbol:gics_sub, 15, FALSE)</f>
        <v>Airlines</v>
      </c>
    </row>
    <row r="350" spans="1:5" ht="17" x14ac:dyDescent="0.2">
      <c r="A350" s="3" t="s">
        <v>61</v>
      </c>
      <c r="B350" s="21" t="s">
        <v>600</v>
      </c>
      <c r="C350" s="21" t="s">
        <v>609</v>
      </c>
      <c r="D350" s="56" t="str">
        <f>VLOOKUP(A350, ticker_symbol:gics_sector, 14, FALSE)</f>
        <v>Industrials</v>
      </c>
      <c r="E350" t="str">
        <f>VLOOKUP(A350, ticker_symbol:gics_sub, 15, FALSE)</f>
        <v>Airlines</v>
      </c>
    </row>
    <row r="351" spans="1:5" ht="17" x14ac:dyDescent="0.2">
      <c r="A351" s="3" t="s">
        <v>61</v>
      </c>
      <c r="B351" s="21" t="s">
        <v>601</v>
      </c>
      <c r="C351" s="21" t="s">
        <v>609</v>
      </c>
      <c r="D351" s="56" t="str">
        <f>VLOOKUP(A351, ticker_symbol:gics_sector, 14, FALSE)</f>
        <v>Industrials</v>
      </c>
      <c r="E351" t="str">
        <f>VLOOKUP(A351, ticker_symbol:gics_sub, 15, FALSE)</f>
        <v>Airlines</v>
      </c>
    </row>
    <row r="352" spans="1:5" ht="17" x14ac:dyDescent="0.2">
      <c r="A352" s="3" t="s">
        <v>61</v>
      </c>
      <c r="B352" s="21" t="s">
        <v>602</v>
      </c>
      <c r="C352" s="21" t="s">
        <v>609</v>
      </c>
      <c r="D352" s="56" t="str">
        <f>VLOOKUP(A352, ticker_symbol:gics_sector, 14, FALSE)</f>
        <v>Industrials</v>
      </c>
      <c r="E352" t="str">
        <f>VLOOKUP(A352, ticker_symbol:gics_sub, 15, FALSE)</f>
        <v>Airlines</v>
      </c>
    </row>
    <row r="353" spans="1:10" ht="17" x14ac:dyDescent="0.2">
      <c r="A353" s="3" t="s">
        <v>61</v>
      </c>
      <c r="B353" s="21" t="s">
        <v>603</v>
      </c>
      <c r="C353" s="21" t="s">
        <v>609</v>
      </c>
      <c r="D353" s="56" t="str">
        <f>VLOOKUP(A353, ticker_symbol:gics_sector, 14, FALSE)</f>
        <v>Industrials</v>
      </c>
      <c r="E353" t="str">
        <f>VLOOKUP(A353, ticker_symbol:gics_sub, 15, FALSE)</f>
        <v>Airlines</v>
      </c>
    </row>
    <row r="354" spans="1:10" ht="17" x14ac:dyDescent="0.2">
      <c r="A354" s="3" t="s">
        <v>61</v>
      </c>
      <c r="B354" s="21" t="s">
        <v>604</v>
      </c>
      <c r="C354" s="21" t="s">
        <v>609</v>
      </c>
      <c r="D354" s="56" t="str">
        <f>VLOOKUP(A354, ticker_symbol:gics_sector, 14, FALSE)</f>
        <v>Industrials</v>
      </c>
      <c r="E354" t="str">
        <f>VLOOKUP(A354, ticker_symbol:gics_sub, 15, FALSE)</f>
        <v>Airlines</v>
      </c>
    </row>
    <row r="355" spans="1:10" ht="17" x14ac:dyDescent="0.2">
      <c r="A355" s="3" t="s">
        <v>61</v>
      </c>
      <c r="B355" s="21" t="s">
        <v>605</v>
      </c>
      <c r="C355" s="21" t="s">
        <v>609</v>
      </c>
      <c r="D355" s="56" t="str">
        <f>VLOOKUP(A355, ticker_symbol:gics_sector, 14, FALSE)</f>
        <v>Industrials</v>
      </c>
      <c r="E355" t="str">
        <f>VLOOKUP(A355, ticker_symbol:gics_sub, 15, FALSE)</f>
        <v>Airlines</v>
      </c>
    </row>
    <row r="356" spans="1:10" ht="17" x14ac:dyDescent="0.2">
      <c r="A356" s="3" t="s">
        <v>61</v>
      </c>
      <c r="B356" s="21" t="s">
        <v>600</v>
      </c>
      <c r="C356" s="21" t="s">
        <v>608</v>
      </c>
      <c r="D356" s="56" t="str">
        <f>VLOOKUP(A356, ticker_symbol:gics_sector, 14, FALSE)</f>
        <v>Industrials</v>
      </c>
      <c r="E356" t="str">
        <f>VLOOKUP(A356, ticker_symbol:gics_sub, 15, FALSE)</f>
        <v>Airlines</v>
      </c>
    </row>
    <row r="357" spans="1:10" ht="17" x14ac:dyDescent="0.2">
      <c r="A357" s="3" t="s">
        <v>61</v>
      </c>
      <c r="B357" s="21" t="s">
        <v>601</v>
      </c>
      <c r="C357" s="21" t="s">
        <v>608</v>
      </c>
      <c r="D357" s="56" t="str">
        <f>VLOOKUP(A357, ticker_symbol:gics_sector, 14, FALSE)</f>
        <v>Industrials</v>
      </c>
      <c r="E357" t="str">
        <f>VLOOKUP(A357, ticker_symbol:gics_sub, 15, FALSE)</f>
        <v>Airlines</v>
      </c>
    </row>
    <row r="358" spans="1:10" ht="17" x14ac:dyDescent="0.2">
      <c r="A358" s="3" t="s">
        <v>61</v>
      </c>
      <c r="B358" s="21" t="s">
        <v>602</v>
      </c>
      <c r="C358" s="21" t="s">
        <v>608</v>
      </c>
      <c r="D358" s="56" t="str">
        <f>VLOOKUP(A358, ticker_symbol:gics_sector, 14, FALSE)</f>
        <v>Industrials</v>
      </c>
      <c r="E358" t="str">
        <f>VLOOKUP(A358, ticker_symbol:gics_sub, 15, FALSE)</f>
        <v>Airlines</v>
      </c>
    </row>
    <row r="359" spans="1:10" ht="17" x14ac:dyDescent="0.2">
      <c r="A359" s="3" t="s">
        <v>61</v>
      </c>
      <c r="B359" s="21" t="s">
        <v>603</v>
      </c>
      <c r="C359" s="21" t="s">
        <v>608</v>
      </c>
      <c r="D359" s="56" t="str">
        <f>VLOOKUP(A359, ticker_symbol:gics_sector, 14, FALSE)</f>
        <v>Industrials</v>
      </c>
      <c r="E359" t="str">
        <f>VLOOKUP(A359, ticker_symbol:gics_sub, 15, FALSE)</f>
        <v>Airlines</v>
      </c>
    </row>
    <row r="360" spans="1:10" ht="17" x14ac:dyDescent="0.2">
      <c r="A360" s="3" t="s">
        <v>61</v>
      </c>
      <c r="B360" s="21" t="s">
        <v>604</v>
      </c>
      <c r="C360" s="21" t="s">
        <v>608</v>
      </c>
      <c r="D360" s="56" t="str">
        <f>VLOOKUP(A360, ticker_symbol:gics_sector, 14, FALSE)</f>
        <v>Industrials</v>
      </c>
      <c r="E360" t="str">
        <f>VLOOKUP(A360, ticker_symbol:gics_sub, 15, FALSE)</f>
        <v>Airlines</v>
      </c>
    </row>
    <row r="361" spans="1:10" ht="17" x14ac:dyDescent="0.2">
      <c r="A361" s="3" t="s">
        <v>61</v>
      </c>
      <c r="B361" s="21" t="s">
        <v>605</v>
      </c>
      <c r="C361" s="21" t="s">
        <v>608</v>
      </c>
      <c r="D361" s="56" t="str">
        <f>VLOOKUP(A361, ticker_symbol:gics_sector, 14, FALSE)</f>
        <v>Industrials</v>
      </c>
      <c r="E361" t="str">
        <f>VLOOKUP(A361, ticker_symbol:gics_sub, 15, FALSE)</f>
        <v>Airlines</v>
      </c>
    </row>
    <row r="362" spans="1:10" ht="17" x14ac:dyDescent="0.2">
      <c r="A362" s="3" t="s">
        <v>62</v>
      </c>
      <c r="B362" s="21" t="s">
        <v>600</v>
      </c>
      <c r="C362" s="21" t="s">
        <v>610</v>
      </c>
      <c r="D362" s="56" t="str">
        <f>VLOOKUP(A362, ticker_symbol:gics_sector, 14, FALSE)</f>
        <v>Financials</v>
      </c>
      <c r="E362" t="str">
        <f>VLOOKUP(A362, ticker_symbol:gics_sub, 15, FALSE)</f>
        <v>Property &amp; Casualty Insurance</v>
      </c>
      <c r="J362" s="21"/>
    </row>
    <row r="363" spans="1:10" ht="17" x14ac:dyDescent="0.2">
      <c r="A363" s="3" t="s">
        <v>62</v>
      </c>
      <c r="B363" s="21" t="s">
        <v>601</v>
      </c>
      <c r="C363" s="21" t="s">
        <v>610</v>
      </c>
      <c r="D363" s="56" t="str">
        <f>VLOOKUP(A363, ticker_symbol:gics_sector, 14, FALSE)</f>
        <v>Financials</v>
      </c>
      <c r="E363" t="str">
        <f>VLOOKUP(A363, ticker_symbol:gics_sub, 15, FALSE)</f>
        <v>Property &amp; Casualty Insurance</v>
      </c>
      <c r="J363" s="21"/>
    </row>
    <row r="364" spans="1:10" ht="17" x14ac:dyDescent="0.2">
      <c r="A364" s="3" t="s">
        <v>62</v>
      </c>
      <c r="B364" s="21" t="s">
        <v>602</v>
      </c>
      <c r="C364" s="21" t="s">
        <v>610</v>
      </c>
      <c r="D364" s="56" t="str">
        <f>VLOOKUP(A364, ticker_symbol:gics_sector, 14, FALSE)</f>
        <v>Financials</v>
      </c>
      <c r="E364" t="str">
        <f>VLOOKUP(A364, ticker_symbol:gics_sub, 15, FALSE)</f>
        <v>Property &amp; Casualty Insurance</v>
      </c>
      <c r="J364" s="21"/>
    </row>
    <row r="365" spans="1:10" ht="17" x14ac:dyDescent="0.2">
      <c r="A365" s="3" t="s">
        <v>62</v>
      </c>
      <c r="B365" s="21" t="s">
        <v>603</v>
      </c>
      <c r="C365" s="21" t="s">
        <v>610</v>
      </c>
      <c r="D365" s="56" t="str">
        <f>VLOOKUP(A365, ticker_symbol:gics_sector, 14, FALSE)</f>
        <v>Financials</v>
      </c>
      <c r="E365" t="str">
        <f>VLOOKUP(A365, ticker_symbol:gics_sub, 15, FALSE)</f>
        <v>Property &amp; Casualty Insurance</v>
      </c>
      <c r="J365" s="21"/>
    </row>
    <row r="366" spans="1:10" ht="17" x14ac:dyDescent="0.2">
      <c r="A366" s="3" t="s">
        <v>62</v>
      </c>
      <c r="B366" s="21" t="s">
        <v>604</v>
      </c>
      <c r="C366" s="21" t="s">
        <v>610</v>
      </c>
      <c r="D366" s="56" t="str">
        <f>VLOOKUP(A366, ticker_symbol:gics_sector, 14, FALSE)</f>
        <v>Financials</v>
      </c>
      <c r="E366" t="str">
        <f>VLOOKUP(A366, ticker_symbol:gics_sub, 15, FALSE)</f>
        <v>Property &amp; Casualty Insurance</v>
      </c>
      <c r="J366" s="21"/>
    </row>
    <row r="367" spans="1:10" ht="17" x14ac:dyDescent="0.2">
      <c r="A367" s="3" t="s">
        <v>62</v>
      </c>
      <c r="B367" s="21" t="s">
        <v>605</v>
      </c>
      <c r="C367" s="21" t="s">
        <v>610</v>
      </c>
      <c r="D367" s="56" t="str">
        <f>VLOOKUP(A367, ticker_symbol:gics_sector, 14, FALSE)</f>
        <v>Financials</v>
      </c>
      <c r="E367" t="str">
        <f>VLOOKUP(A367, ticker_symbol:gics_sub, 15, FALSE)</f>
        <v>Property &amp; Casualty Insurance</v>
      </c>
      <c r="J367" s="21"/>
    </row>
    <row r="368" spans="1:10" ht="17" x14ac:dyDescent="0.2">
      <c r="A368" s="3" t="s">
        <v>62</v>
      </c>
      <c r="B368" s="21" t="s">
        <v>600</v>
      </c>
      <c r="C368" s="21" t="s">
        <v>609</v>
      </c>
      <c r="D368" s="56" t="str">
        <f>VLOOKUP(A368, ticker_symbol:gics_sector, 14, FALSE)</f>
        <v>Financials</v>
      </c>
      <c r="E368" t="str">
        <f>VLOOKUP(A368, ticker_symbol:gics_sub, 15, FALSE)</f>
        <v>Property &amp; Casualty Insurance</v>
      </c>
      <c r="J368" s="21"/>
    </row>
    <row r="369" spans="1:10" ht="17" x14ac:dyDescent="0.2">
      <c r="A369" s="3" t="s">
        <v>62</v>
      </c>
      <c r="B369" s="21" t="s">
        <v>601</v>
      </c>
      <c r="C369" s="21" t="s">
        <v>609</v>
      </c>
      <c r="D369" s="56" t="str">
        <f>VLOOKUP(A369, ticker_symbol:gics_sector, 14, FALSE)</f>
        <v>Financials</v>
      </c>
      <c r="E369" t="str">
        <f>VLOOKUP(A369, ticker_symbol:gics_sub, 15, FALSE)</f>
        <v>Property &amp; Casualty Insurance</v>
      </c>
      <c r="J369" s="21"/>
    </row>
    <row r="370" spans="1:10" ht="17" x14ac:dyDescent="0.2">
      <c r="A370" s="3" t="s">
        <v>62</v>
      </c>
      <c r="B370" s="21" t="s">
        <v>602</v>
      </c>
      <c r="C370" s="21" t="s">
        <v>609</v>
      </c>
      <c r="D370" s="56" t="str">
        <f>VLOOKUP(A370, ticker_symbol:gics_sector, 14, FALSE)</f>
        <v>Financials</v>
      </c>
      <c r="E370" t="str">
        <f>VLOOKUP(A370, ticker_symbol:gics_sub, 15, FALSE)</f>
        <v>Property &amp; Casualty Insurance</v>
      </c>
      <c r="J370" s="21"/>
    </row>
    <row r="371" spans="1:10" ht="17" x14ac:dyDescent="0.2">
      <c r="A371" s="3" t="s">
        <v>62</v>
      </c>
      <c r="B371" s="21" t="s">
        <v>603</v>
      </c>
      <c r="C371" s="21" t="s">
        <v>609</v>
      </c>
      <c r="D371" s="56" t="str">
        <f>VLOOKUP(A371, ticker_symbol:gics_sector, 14, FALSE)</f>
        <v>Financials</v>
      </c>
      <c r="E371" t="str">
        <f>VLOOKUP(A371, ticker_symbol:gics_sub, 15, FALSE)</f>
        <v>Property &amp; Casualty Insurance</v>
      </c>
      <c r="J371" s="21"/>
    </row>
    <row r="372" spans="1:10" ht="17" x14ac:dyDescent="0.2">
      <c r="A372" s="3" t="s">
        <v>62</v>
      </c>
      <c r="B372" s="21" t="s">
        <v>604</v>
      </c>
      <c r="C372" s="21" t="s">
        <v>609</v>
      </c>
      <c r="D372" s="56" t="str">
        <f>VLOOKUP(A372, ticker_symbol:gics_sector, 14, FALSE)</f>
        <v>Financials</v>
      </c>
      <c r="E372" t="str">
        <f>VLOOKUP(A372, ticker_symbol:gics_sub, 15, FALSE)</f>
        <v>Property &amp; Casualty Insurance</v>
      </c>
      <c r="J372" s="21"/>
    </row>
    <row r="373" spans="1:10" ht="17" x14ac:dyDescent="0.2">
      <c r="A373" s="3" t="s">
        <v>62</v>
      </c>
      <c r="B373" s="21" t="s">
        <v>605</v>
      </c>
      <c r="C373" s="21" t="s">
        <v>609</v>
      </c>
      <c r="D373" s="56" t="str">
        <f>VLOOKUP(A373, ticker_symbol:gics_sector, 14, FALSE)</f>
        <v>Financials</v>
      </c>
      <c r="E373" t="str">
        <f>VLOOKUP(A373, ticker_symbol:gics_sub, 15, FALSE)</f>
        <v>Property &amp; Casualty Insurance</v>
      </c>
      <c r="J373" s="21"/>
    </row>
    <row r="374" spans="1:10" ht="17" x14ac:dyDescent="0.2">
      <c r="A374" s="3" t="s">
        <v>62</v>
      </c>
      <c r="B374" s="21" t="s">
        <v>600</v>
      </c>
      <c r="C374" s="21" t="s">
        <v>608</v>
      </c>
      <c r="D374" s="56" t="str">
        <f>VLOOKUP(A374, ticker_symbol:gics_sector, 14, FALSE)</f>
        <v>Financials</v>
      </c>
      <c r="E374" t="str">
        <f>VLOOKUP(A374, ticker_symbol:gics_sub, 15, FALSE)</f>
        <v>Property &amp; Casualty Insurance</v>
      </c>
      <c r="J374" s="21"/>
    </row>
    <row r="375" spans="1:10" ht="17" x14ac:dyDescent="0.2">
      <c r="A375" s="3" t="s">
        <v>62</v>
      </c>
      <c r="B375" s="21" t="s">
        <v>601</v>
      </c>
      <c r="C375" s="21" t="s">
        <v>608</v>
      </c>
      <c r="D375" s="56" t="str">
        <f>VLOOKUP(A375, ticker_symbol:gics_sector, 14, FALSE)</f>
        <v>Financials</v>
      </c>
      <c r="E375" t="str">
        <f>VLOOKUP(A375, ticker_symbol:gics_sub, 15, FALSE)</f>
        <v>Property &amp; Casualty Insurance</v>
      </c>
      <c r="J375" s="21"/>
    </row>
    <row r="376" spans="1:10" ht="17" x14ac:dyDescent="0.2">
      <c r="A376" s="3" t="s">
        <v>62</v>
      </c>
      <c r="B376" s="21" t="s">
        <v>602</v>
      </c>
      <c r="C376" s="21" t="s">
        <v>608</v>
      </c>
      <c r="D376" s="56" t="str">
        <f>VLOOKUP(A376, ticker_symbol:gics_sector, 14, FALSE)</f>
        <v>Financials</v>
      </c>
      <c r="E376" t="str">
        <f>VLOOKUP(A376, ticker_symbol:gics_sub, 15, FALSE)</f>
        <v>Property &amp; Casualty Insurance</v>
      </c>
      <c r="J376" s="21"/>
    </row>
    <row r="377" spans="1:10" ht="17" x14ac:dyDescent="0.2">
      <c r="A377" s="3" t="s">
        <v>62</v>
      </c>
      <c r="B377" s="21" t="s">
        <v>603</v>
      </c>
      <c r="C377" s="21" t="s">
        <v>608</v>
      </c>
      <c r="D377" s="56" t="str">
        <f>VLOOKUP(A377, ticker_symbol:gics_sector, 14, FALSE)</f>
        <v>Financials</v>
      </c>
      <c r="E377" t="str">
        <f>VLOOKUP(A377, ticker_symbol:gics_sub, 15, FALSE)</f>
        <v>Property &amp; Casualty Insurance</v>
      </c>
      <c r="J377" s="21"/>
    </row>
    <row r="378" spans="1:10" ht="17" x14ac:dyDescent="0.2">
      <c r="A378" s="3" t="s">
        <v>62</v>
      </c>
      <c r="B378" s="21" t="s">
        <v>604</v>
      </c>
      <c r="C378" s="21" t="s">
        <v>608</v>
      </c>
      <c r="D378" s="56" t="str">
        <f>VLOOKUP(A378, ticker_symbol:gics_sector, 14, FALSE)</f>
        <v>Financials</v>
      </c>
      <c r="E378" t="str">
        <f>VLOOKUP(A378, ticker_symbol:gics_sub, 15, FALSE)</f>
        <v>Property &amp; Casualty Insurance</v>
      </c>
      <c r="J378" s="21"/>
    </row>
    <row r="379" spans="1:10" ht="17" x14ac:dyDescent="0.2">
      <c r="A379" s="3" t="s">
        <v>62</v>
      </c>
      <c r="B379" s="21" t="s">
        <v>605</v>
      </c>
      <c r="C379" s="21" t="s">
        <v>608</v>
      </c>
      <c r="D379" s="56" t="str">
        <f>VLOOKUP(A379, ticker_symbol:gics_sector, 14, FALSE)</f>
        <v>Financials</v>
      </c>
      <c r="E379" t="str">
        <f>VLOOKUP(A379, ticker_symbol:gics_sub, 15, FALSE)</f>
        <v>Property &amp; Casualty Insurance</v>
      </c>
    </row>
    <row r="380" spans="1:10" ht="17" x14ac:dyDescent="0.2">
      <c r="A380" s="3" t="s">
        <v>63</v>
      </c>
      <c r="B380" t="s">
        <v>600</v>
      </c>
      <c r="C380" t="s">
        <v>610</v>
      </c>
      <c r="D380" s="56" t="str">
        <f>VLOOKUP(A380, ticker_symbol:gics_sector, 14, FALSE)</f>
        <v>Industrials</v>
      </c>
      <c r="E380" t="str">
        <f>VLOOKUP(A380, ticker_symbol:gics_sub, 15, FALSE)</f>
        <v>Building Products</v>
      </c>
    </row>
    <row r="381" spans="1:10" ht="17" x14ac:dyDescent="0.2">
      <c r="A381" s="3" t="s">
        <v>63</v>
      </c>
      <c r="B381" t="s">
        <v>601</v>
      </c>
      <c r="C381" t="s">
        <v>610</v>
      </c>
      <c r="D381" s="56" t="str">
        <f>VLOOKUP(A381, ticker_symbol:gics_sector, 14, FALSE)</f>
        <v>Industrials</v>
      </c>
      <c r="E381" t="str">
        <f>VLOOKUP(A381, ticker_symbol:gics_sub, 15, FALSE)</f>
        <v>Building Products</v>
      </c>
    </row>
    <row r="382" spans="1:10" ht="17" x14ac:dyDescent="0.2">
      <c r="A382" s="3" t="s">
        <v>63</v>
      </c>
      <c r="B382" t="s">
        <v>602</v>
      </c>
      <c r="C382" t="s">
        <v>610</v>
      </c>
      <c r="D382" s="56" t="str">
        <f>VLOOKUP(A382, ticker_symbol:gics_sector, 14, FALSE)</f>
        <v>Industrials</v>
      </c>
      <c r="E382" t="str">
        <f>VLOOKUP(A382, ticker_symbol:gics_sub, 15, FALSE)</f>
        <v>Building Products</v>
      </c>
    </row>
    <row r="383" spans="1:10" ht="17" x14ac:dyDescent="0.2">
      <c r="A383" s="3" t="s">
        <v>63</v>
      </c>
      <c r="B383" t="s">
        <v>603</v>
      </c>
      <c r="C383" t="s">
        <v>610</v>
      </c>
      <c r="D383" s="56" t="str">
        <f>VLOOKUP(A383, ticker_symbol:gics_sector, 14, FALSE)</f>
        <v>Industrials</v>
      </c>
      <c r="E383" t="str">
        <f>VLOOKUP(A383, ticker_symbol:gics_sub, 15, FALSE)</f>
        <v>Building Products</v>
      </c>
    </row>
    <row r="384" spans="1:10" ht="17" x14ac:dyDescent="0.2">
      <c r="A384" s="3" t="s">
        <v>63</v>
      </c>
      <c r="B384" t="s">
        <v>604</v>
      </c>
      <c r="C384" t="s">
        <v>610</v>
      </c>
      <c r="D384" s="56" t="str">
        <f>VLOOKUP(A384, ticker_symbol:gics_sector, 14, FALSE)</f>
        <v>Industrials</v>
      </c>
      <c r="E384" t="str">
        <f>VLOOKUP(A384, ticker_symbol:gics_sub, 15, FALSE)</f>
        <v>Building Products</v>
      </c>
    </row>
    <row r="385" spans="1:5" ht="17" x14ac:dyDescent="0.2">
      <c r="A385" s="3" t="s">
        <v>63</v>
      </c>
      <c r="B385" t="s">
        <v>605</v>
      </c>
      <c r="C385" t="s">
        <v>610</v>
      </c>
      <c r="D385" s="56" t="str">
        <f>VLOOKUP(A385, ticker_symbol:gics_sector, 14, FALSE)</f>
        <v>Industrials</v>
      </c>
      <c r="E385" t="str">
        <f>VLOOKUP(A385, ticker_symbol:gics_sub, 15, FALSE)</f>
        <v>Building Products</v>
      </c>
    </row>
    <row r="386" spans="1:5" ht="17" x14ac:dyDescent="0.2">
      <c r="A386" s="3" t="s">
        <v>63</v>
      </c>
      <c r="B386" t="s">
        <v>600</v>
      </c>
      <c r="C386" t="s">
        <v>609</v>
      </c>
      <c r="D386" s="56" t="str">
        <f>VLOOKUP(A386, ticker_symbol:gics_sector, 14, FALSE)</f>
        <v>Industrials</v>
      </c>
      <c r="E386" t="str">
        <f>VLOOKUP(A386, ticker_symbol:gics_sub, 15, FALSE)</f>
        <v>Building Products</v>
      </c>
    </row>
    <row r="387" spans="1:5" ht="17" x14ac:dyDescent="0.2">
      <c r="A387" s="3" t="s">
        <v>63</v>
      </c>
      <c r="B387" t="s">
        <v>601</v>
      </c>
      <c r="C387" t="s">
        <v>609</v>
      </c>
      <c r="D387" s="56" t="str">
        <f>VLOOKUP(A387, ticker_symbol:gics_sector, 14, FALSE)</f>
        <v>Industrials</v>
      </c>
      <c r="E387" t="str">
        <f>VLOOKUP(A387, ticker_symbol:gics_sub, 15, FALSE)</f>
        <v>Building Products</v>
      </c>
    </row>
    <row r="388" spans="1:5" ht="17" x14ac:dyDescent="0.2">
      <c r="A388" s="3" t="s">
        <v>63</v>
      </c>
      <c r="B388" t="s">
        <v>602</v>
      </c>
      <c r="C388" t="s">
        <v>609</v>
      </c>
      <c r="D388" s="56" t="str">
        <f>VLOOKUP(A388, ticker_symbol:gics_sector, 14, FALSE)</f>
        <v>Industrials</v>
      </c>
      <c r="E388" t="str">
        <f>VLOOKUP(A388, ticker_symbol:gics_sub, 15, FALSE)</f>
        <v>Building Products</v>
      </c>
    </row>
    <row r="389" spans="1:5" ht="17" x14ac:dyDescent="0.2">
      <c r="A389" s="3" t="s">
        <v>63</v>
      </c>
      <c r="B389" t="s">
        <v>603</v>
      </c>
      <c r="C389" t="s">
        <v>609</v>
      </c>
      <c r="D389" s="56" t="str">
        <f>VLOOKUP(A389, ticker_symbol:gics_sector, 14, FALSE)</f>
        <v>Industrials</v>
      </c>
      <c r="E389" t="str">
        <f>VLOOKUP(A389, ticker_symbol:gics_sub, 15, FALSE)</f>
        <v>Building Products</v>
      </c>
    </row>
    <row r="390" spans="1:5" ht="17" x14ac:dyDescent="0.2">
      <c r="A390" s="3" t="s">
        <v>63</v>
      </c>
      <c r="B390" t="s">
        <v>604</v>
      </c>
      <c r="C390" t="s">
        <v>609</v>
      </c>
      <c r="D390" s="56" t="str">
        <f>VLOOKUP(A390, ticker_symbol:gics_sector, 14, FALSE)</f>
        <v>Industrials</v>
      </c>
      <c r="E390" t="str">
        <f>VLOOKUP(A390, ticker_symbol:gics_sub, 15, FALSE)</f>
        <v>Building Products</v>
      </c>
    </row>
    <row r="391" spans="1:5" ht="17" x14ac:dyDescent="0.2">
      <c r="A391" s="3" t="s">
        <v>63</v>
      </c>
      <c r="B391" t="s">
        <v>605</v>
      </c>
      <c r="C391" t="s">
        <v>609</v>
      </c>
      <c r="D391" s="56" t="str">
        <f>VLOOKUP(A391, ticker_symbol:gics_sector, 14, FALSE)</f>
        <v>Industrials</v>
      </c>
      <c r="E391" t="str">
        <f>VLOOKUP(A391, ticker_symbol:gics_sub, 15, FALSE)</f>
        <v>Building Products</v>
      </c>
    </row>
    <row r="392" spans="1:5" ht="17" x14ac:dyDescent="0.2">
      <c r="A392" s="3" t="s">
        <v>63</v>
      </c>
      <c r="B392" t="s">
        <v>600</v>
      </c>
      <c r="C392" s="21" t="s">
        <v>608</v>
      </c>
      <c r="D392" s="56" t="str">
        <f>VLOOKUP(A392, ticker_symbol:gics_sector, 14, FALSE)</f>
        <v>Industrials</v>
      </c>
      <c r="E392" t="str">
        <f>VLOOKUP(A392, ticker_symbol:gics_sub, 15, FALSE)</f>
        <v>Building Products</v>
      </c>
    </row>
    <row r="393" spans="1:5" ht="17" x14ac:dyDescent="0.2">
      <c r="A393" s="3" t="s">
        <v>63</v>
      </c>
      <c r="B393" t="s">
        <v>601</v>
      </c>
      <c r="C393" s="21" t="s">
        <v>608</v>
      </c>
      <c r="D393" s="56" t="str">
        <f>VLOOKUP(A393, ticker_symbol:gics_sector, 14, FALSE)</f>
        <v>Industrials</v>
      </c>
      <c r="E393" t="str">
        <f>VLOOKUP(A393, ticker_symbol:gics_sub, 15, FALSE)</f>
        <v>Building Products</v>
      </c>
    </row>
    <row r="394" spans="1:5" ht="17" x14ac:dyDescent="0.2">
      <c r="A394" s="3" t="s">
        <v>63</v>
      </c>
      <c r="B394" t="s">
        <v>602</v>
      </c>
      <c r="C394" s="21" t="s">
        <v>608</v>
      </c>
      <c r="D394" s="56" t="str">
        <f>VLOOKUP(A394, ticker_symbol:gics_sector, 14, FALSE)</f>
        <v>Industrials</v>
      </c>
      <c r="E394" t="str">
        <f>VLOOKUP(A394, ticker_symbol:gics_sub, 15, FALSE)</f>
        <v>Building Products</v>
      </c>
    </row>
    <row r="395" spans="1:5" ht="17" x14ac:dyDescent="0.2">
      <c r="A395" s="3" t="s">
        <v>63</v>
      </c>
      <c r="B395" t="s">
        <v>603</v>
      </c>
      <c r="C395" s="21" t="s">
        <v>608</v>
      </c>
      <c r="D395" s="56" t="str">
        <f>VLOOKUP(A395, ticker_symbol:gics_sector, 14, FALSE)</f>
        <v>Industrials</v>
      </c>
      <c r="E395" t="str">
        <f>VLOOKUP(A395, ticker_symbol:gics_sub, 15, FALSE)</f>
        <v>Building Products</v>
      </c>
    </row>
    <row r="396" spans="1:5" ht="17" x14ac:dyDescent="0.2">
      <c r="A396" s="3" t="s">
        <v>63</v>
      </c>
      <c r="B396" t="s">
        <v>604</v>
      </c>
      <c r="C396" s="21" t="s">
        <v>608</v>
      </c>
      <c r="D396" s="56" t="str">
        <f>VLOOKUP(A396, ticker_symbol:gics_sector, 14, FALSE)</f>
        <v>Industrials</v>
      </c>
      <c r="E396" t="str">
        <f>VLOOKUP(A396, ticker_symbol:gics_sub, 15, FALSE)</f>
        <v>Building Products</v>
      </c>
    </row>
    <row r="397" spans="1:5" ht="17" x14ac:dyDescent="0.2">
      <c r="A397" s="3" t="s">
        <v>63</v>
      </c>
      <c r="B397" t="s">
        <v>605</v>
      </c>
      <c r="C397" s="21" t="s">
        <v>608</v>
      </c>
      <c r="D397" s="56" t="str">
        <f>VLOOKUP(A397, ticker_symbol:gics_sector, 14, FALSE)</f>
        <v>Industrials</v>
      </c>
      <c r="E397" t="str">
        <f>VLOOKUP(A397, ticker_symbol:gics_sub, 15, FALSE)</f>
        <v>Building Products</v>
      </c>
    </row>
    <row r="398" spans="1:5" ht="17" x14ac:dyDescent="0.2">
      <c r="A398" s="3" t="s">
        <v>65</v>
      </c>
      <c r="B398" t="s">
        <v>600</v>
      </c>
      <c r="C398" t="s">
        <v>610</v>
      </c>
      <c r="D398" s="56" t="str">
        <f>VLOOKUP(A398, ticker_symbol:gics_sector, 14, FALSE)</f>
        <v>Health Care</v>
      </c>
      <c r="E398" t="str">
        <f>VLOOKUP(A398, ticker_symbol:gics_sub, 15, FALSE)</f>
        <v>Biotechnology</v>
      </c>
    </row>
    <row r="399" spans="1:5" ht="17" x14ac:dyDescent="0.2">
      <c r="A399" s="3" t="s">
        <v>65</v>
      </c>
      <c r="B399" t="s">
        <v>601</v>
      </c>
      <c r="C399" t="s">
        <v>610</v>
      </c>
      <c r="D399" s="56" t="str">
        <f>VLOOKUP(A399, ticker_symbol:gics_sector, 14, FALSE)</f>
        <v>Health Care</v>
      </c>
      <c r="E399" t="str">
        <f>VLOOKUP(A399, ticker_symbol:gics_sub, 15, FALSE)</f>
        <v>Biotechnology</v>
      </c>
    </row>
    <row r="400" spans="1:5" ht="17" x14ac:dyDescent="0.2">
      <c r="A400" s="3" t="s">
        <v>65</v>
      </c>
      <c r="B400" t="s">
        <v>602</v>
      </c>
      <c r="C400" t="s">
        <v>610</v>
      </c>
      <c r="D400" s="56" t="str">
        <f>VLOOKUP(A400, ticker_symbol:gics_sector, 14, FALSE)</f>
        <v>Health Care</v>
      </c>
      <c r="E400" t="str">
        <f>VLOOKUP(A400, ticker_symbol:gics_sub, 15, FALSE)</f>
        <v>Biotechnology</v>
      </c>
    </row>
    <row r="401" spans="1:5" ht="17" x14ac:dyDescent="0.2">
      <c r="A401" s="3" t="s">
        <v>65</v>
      </c>
      <c r="B401" t="s">
        <v>603</v>
      </c>
      <c r="C401" t="s">
        <v>610</v>
      </c>
      <c r="D401" s="56" t="str">
        <f>VLOOKUP(A401, ticker_symbol:gics_sector, 14, FALSE)</f>
        <v>Health Care</v>
      </c>
      <c r="E401" t="str">
        <f>VLOOKUP(A401, ticker_symbol:gics_sub, 15, FALSE)</f>
        <v>Biotechnology</v>
      </c>
    </row>
    <row r="402" spans="1:5" ht="17" x14ac:dyDescent="0.2">
      <c r="A402" s="3" t="s">
        <v>65</v>
      </c>
      <c r="B402" t="s">
        <v>604</v>
      </c>
      <c r="C402" t="s">
        <v>610</v>
      </c>
      <c r="D402" s="56" t="str">
        <f>VLOOKUP(A402, ticker_symbol:gics_sector, 14, FALSE)</f>
        <v>Health Care</v>
      </c>
      <c r="E402" t="str">
        <f>VLOOKUP(A402, ticker_symbol:gics_sub, 15, FALSE)</f>
        <v>Biotechnology</v>
      </c>
    </row>
    <row r="403" spans="1:5" ht="17" x14ac:dyDescent="0.2">
      <c r="A403" s="3" t="s">
        <v>65</v>
      </c>
      <c r="B403" t="s">
        <v>605</v>
      </c>
      <c r="C403" t="s">
        <v>610</v>
      </c>
      <c r="D403" s="56" t="str">
        <f>VLOOKUP(A403, ticker_symbol:gics_sector, 14, FALSE)</f>
        <v>Health Care</v>
      </c>
      <c r="E403" t="str">
        <f>VLOOKUP(A403, ticker_symbol:gics_sub, 15, FALSE)</f>
        <v>Biotechnology</v>
      </c>
    </row>
    <row r="404" spans="1:5" ht="17" x14ac:dyDescent="0.2">
      <c r="A404" s="3" t="s">
        <v>65</v>
      </c>
      <c r="B404" t="s">
        <v>600</v>
      </c>
      <c r="C404" t="s">
        <v>609</v>
      </c>
      <c r="D404" s="56" t="str">
        <f>VLOOKUP(A404, ticker_symbol:gics_sector, 14, FALSE)</f>
        <v>Health Care</v>
      </c>
      <c r="E404" t="str">
        <f>VLOOKUP(A404, ticker_symbol:gics_sub, 15, FALSE)</f>
        <v>Biotechnology</v>
      </c>
    </row>
    <row r="405" spans="1:5" ht="17" x14ac:dyDescent="0.2">
      <c r="A405" s="3" t="s">
        <v>65</v>
      </c>
      <c r="B405" t="s">
        <v>601</v>
      </c>
      <c r="C405" t="s">
        <v>609</v>
      </c>
      <c r="D405" s="56" t="str">
        <f>VLOOKUP(A405, ticker_symbol:gics_sector, 14, FALSE)</f>
        <v>Health Care</v>
      </c>
      <c r="E405" t="str">
        <f>VLOOKUP(A405, ticker_symbol:gics_sub, 15, FALSE)</f>
        <v>Biotechnology</v>
      </c>
    </row>
    <row r="406" spans="1:5" ht="17" x14ac:dyDescent="0.2">
      <c r="A406" s="3" t="s">
        <v>65</v>
      </c>
      <c r="B406" t="s">
        <v>602</v>
      </c>
      <c r="C406" t="s">
        <v>609</v>
      </c>
      <c r="D406" s="56" t="str">
        <f>VLOOKUP(A406, ticker_symbol:gics_sector, 14, FALSE)</f>
        <v>Health Care</v>
      </c>
      <c r="E406" t="str">
        <f>VLOOKUP(A406, ticker_symbol:gics_sub, 15, FALSE)</f>
        <v>Biotechnology</v>
      </c>
    </row>
    <row r="407" spans="1:5" ht="17" x14ac:dyDescent="0.2">
      <c r="A407" s="3" t="s">
        <v>65</v>
      </c>
      <c r="B407" t="s">
        <v>603</v>
      </c>
      <c r="C407" t="s">
        <v>609</v>
      </c>
      <c r="D407" s="56" t="str">
        <f>VLOOKUP(A407, ticker_symbol:gics_sector, 14, FALSE)</f>
        <v>Health Care</v>
      </c>
      <c r="E407" t="str">
        <f>VLOOKUP(A407, ticker_symbol:gics_sub, 15, FALSE)</f>
        <v>Biotechnology</v>
      </c>
    </row>
    <row r="408" spans="1:5" ht="17" x14ac:dyDescent="0.2">
      <c r="A408" s="3" t="s">
        <v>65</v>
      </c>
      <c r="B408" t="s">
        <v>604</v>
      </c>
      <c r="C408" t="s">
        <v>609</v>
      </c>
      <c r="D408" s="56" t="str">
        <f>VLOOKUP(A408, ticker_symbol:gics_sector, 14, FALSE)</f>
        <v>Health Care</v>
      </c>
      <c r="E408" t="str">
        <f>VLOOKUP(A408, ticker_symbol:gics_sub, 15, FALSE)</f>
        <v>Biotechnology</v>
      </c>
    </row>
    <row r="409" spans="1:5" ht="17" x14ac:dyDescent="0.2">
      <c r="A409" s="3" t="s">
        <v>65</v>
      </c>
      <c r="B409" t="s">
        <v>605</v>
      </c>
      <c r="C409" t="s">
        <v>609</v>
      </c>
      <c r="D409" s="56" t="str">
        <f>VLOOKUP(A409, ticker_symbol:gics_sector, 14, FALSE)</f>
        <v>Health Care</v>
      </c>
      <c r="E409" t="str">
        <f>VLOOKUP(A409, ticker_symbol:gics_sub, 15, FALSE)</f>
        <v>Biotechnology</v>
      </c>
    </row>
    <row r="410" spans="1:5" ht="17" x14ac:dyDescent="0.2">
      <c r="A410" s="3" t="s">
        <v>65</v>
      </c>
      <c r="B410" t="s">
        <v>600</v>
      </c>
      <c r="C410" s="21" t="s">
        <v>608</v>
      </c>
      <c r="D410" s="56" t="str">
        <f>VLOOKUP(A410, ticker_symbol:gics_sector, 14, FALSE)</f>
        <v>Health Care</v>
      </c>
      <c r="E410" t="str">
        <f>VLOOKUP(A410, ticker_symbol:gics_sub, 15, FALSE)</f>
        <v>Biotechnology</v>
      </c>
    </row>
    <row r="411" spans="1:5" ht="17" x14ac:dyDescent="0.2">
      <c r="A411" s="3" t="s">
        <v>65</v>
      </c>
      <c r="B411" t="s">
        <v>601</v>
      </c>
      <c r="C411" s="21" t="s">
        <v>608</v>
      </c>
      <c r="D411" s="56" t="str">
        <f>VLOOKUP(A411, ticker_symbol:gics_sector, 14, FALSE)</f>
        <v>Health Care</v>
      </c>
      <c r="E411" t="str">
        <f>VLOOKUP(A411, ticker_symbol:gics_sub, 15, FALSE)</f>
        <v>Biotechnology</v>
      </c>
    </row>
    <row r="412" spans="1:5" ht="17" x14ac:dyDescent="0.2">
      <c r="A412" s="3" t="s">
        <v>65</v>
      </c>
      <c r="B412" t="s">
        <v>602</v>
      </c>
      <c r="C412" s="21" t="s">
        <v>608</v>
      </c>
      <c r="D412" s="56" t="str">
        <f>VLOOKUP(A412, ticker_symbol:gics_sector, 14, FALSE)</f>
        <v>Health Care</v>
      </c>
      <c r="E412" t="str">
        <f>VLOOKUP(A412, ticker_symbol:gics_sub, 15, FALSE)</f>
        <v>Biotechnology</v>
      </c>
    </row>
    <row r="413" spans="1:5" ht="17" x14ac:dyDescent="0.2">
      <c r="A413" s="3" t="s">
        <v>65</v>
      </c>
      <c r="B413" t="s">
        <v>603</v>
      </c>
      <c r="C413" s="21" t="s">
        <v>608</v>
      </c>
      <c r="D413" s="56" t="str">
        <f>VLOOKUP(A413, ticker_symbol:gics_sector, 14, FALSE)</f>
        <v>Health Care</v>
      </c>
      <c r="E413" t="str">
        <f>VLOOKUP(A413, ticker_symbol:gics_sub, 15, FALSE)</f>
        <v>Biotechnology</v>
      </c>
    </row>
    <row r="414" spans="1:5" ht="17" x14ac:dyDescent="0.2">
      <c r="A414" s="3" t="s">
        <v>65</v>
      </c>
      <c r="B414" t="s">
        <v>604</v>
      </c>
      <c r="C414" s="21" t="s">
        <v>608</v>
      </c>
      <c r="D414" s="56" t="str">
        <f>VLOOKUP(A414, ticker_symbol:gics_sector, 14, FALSE)</f>
        <v>Health Care</v>
      </c>
      <c r="E414" t="str">
        <f>VLOOKUP(A414, ticker_symbol:gics_sub, 15, FALSE)</f>
        <v>Biotechnology</v>
      </c>
    </row>
    <row r="415" spans="1:5" ht="17" x14ac:dyDescent="0.2">
      <c r="A415" s="3" t="s">
        <v>65</v>
      </c>
      <c r="B415" t="s">
        <v>605</v>
      </c>
      <c r="C415" s="21" t="s">
        <v>608</v>
      </c>
      <c r="D415" s="56" t="str">
        <f>VLOOKUP(A415, ticker_symbol:gics_sector, 14, FALSE)</f>
        <v>Health Care</v>
      </c>
      <c r="E415" t="str">
        <f>VLOOKUP(A415, ticker_symbol:gics_sub, 15, FALSE)</f>
        <v>Biotechnology</v>
      </c>
    </row>
    <row r="416" spans="1:5" ht="17" x14ac:dyDescent="0.2">
      <c r="A416" s="3" t="s">
        <v>67</v>
      </c>
      <c r="B416" t="s">
        <v>600</v>
      </c>
      <c r="C416" t="s">
        <v>610</v>
      </c>
      <c r="D416" s="56" t="str">
        <f>VLOOKUP(A416, ticker_symbol:gics_sector, 14, FALSE)</f>
        <v>Information Technology</v>
      </c>
      <c r="E416" t="str">
        <f>VLOOKUP(A416, ticker_symbol:gics_sub, 15, FALSE)</f>
        <v>Semiconductor Equipment</v>
      </c>
    </row>
    <row r="417" spans="1:5" ht="17" x14ac:dyDescent="0.2">
      <c r="A417" s="3" t="s">
        <v>67</v>
      </c>
      <c r="B417" t="s">
        <v>601</v>
      </c>
      <c r="C417" t="s">
        <v>610</v>
      </c>
      <c r="D417" s="56" t="str">
        <f>VLOOKUP(A417, ticker_symbol:gics_sector, 14, FALSE)</f>
        <v>Information Technology</v>
      </c>
      <c r="E417" t="str">
        <f>VLOOKUP(A417, ticker_symbol:gics_sub, 15, FALSE)</f>
        <v>Semiconductor Equipment</v>
      </c>
    </row>
    <row r="418" spans="1:5" ht="17" x14ac:dyDescent="0.2">
      <c r="A418" s="3" t="s">
        <v>67</v>
      </c>
      <c r="B418" t="s">
        <v>602</v>
      </c>
      <c r="C418" t="s">
        <v>610</v>
      </c>
      <c r="D418" s="56" t="str">
        <f>VLOOKUP(A418, ticker_symbol:gics_sector, 14, FALSE)</f>
        <v>Information Technology</v>
      </c>
      <c r="E418" t="str">
        <f>VLOOKUP(A418, ticker_symbol:gics_sub, 15, FALSE)</f>
        <v>Semiconductor Equipment</v>
      </c>
    </row>
    <row r="419" spans="1:5" ht="17" x14ac:dyDescent="0.2">
      <c r="A419" s="3" t="s">
        <v>67</v>
      </c>
      <c r="B419" t="s">
        <v>603</v>
      </c>
      <c r="C419" t="s">
        <v>610</v>
      </c>
      <c r="D419" s="56" t="str">
        <f>VLOOKUP(A419, ticker_symbol:gics_sector, 14, FALSE)</f>
        <v>Information Technology</v>
      </c>
      <c r="E419" t="str">
        <f>VLOOKUP(A419, ticker_symbol:gics_sub, 15, FALSE)</f>
        <v>Semiconductor Equipment</v>
      </c>
    </row>
    <row r="420" spans="1:5" ht="17" x14ac:dyDescent="0.2">
      <c r="A420" s="3" t="s">
        <v>67</v>
      </c>
      <c r="B420" t="s">
        <v>604</v>
      </c>
      <c r="C420" t="s">
        <v>610</v>
      </c>
      <c r="D420" s="56" t="str">
        <f>VLOOKUP(A420, ticker_symbol:gics_sector, 14, FALSE)</f>
        <v>Information Technology</v>
      </c>
      <c r="E420" t="str">
        <f>VLOOKUP(A420, ticker_symbol:gics_sub, 15, FALSE)</f>
        <v>Semiconductor Equipment</v>
      </c>
    </row>
    <row r="421" spans="1:5" ht="17" x14ac:dyDescent="0.2">
      <c r="A421" s="3" t="s">
        <v>67</v>
      </c>
      <c r="B421" t="s">
        <v>605</v>
      </c>
      <c r="C421" t="s">
        <v>610</v>
      </c>
      <c r="D421" s="56" t="str">
        <f>VLOOKUP(A421, ticker_symbol:gics_sector, 14, FALSE)</f>
        <v>Information Technology</v>
      </c>
      <c r="E421" t="str">
        <f>VLOOKUP(A421, ticker_symbol:gics_sub, 15, FALSE)</f>
        <v>Semiconductor Equipment</v>
      </c>
    </row>
    <row r="422" spans="1:5" ht="17" x14ac:dyDescent="0.2">
      <c r="A422" s="3" t="s">
        <v>67</v>
      </c>
      <c r="B422" t="s">
        <v>600</v>
      </c>
      <c r="C422" t="s">
        <v>609</v>
      </c>
      <c r="D422" s="56" t="str">
        <f>VLOOKUP(A422, ticker_symbol:gics_sector, 14, FALSE)</f>
        <v>Information Technology</v>
      </c>
      <c r="E422" t="str">
        <f>VLOOKUP(A422, ticker_symbol:gics_sub, 15, FALSE)</f>
        <v>Semiconductor Equipment</v>
      </c>
    </row>
    <row r="423" spans="1:5" ht="17" x14ac:dyDescent="0.2">
      <c r="A423" s="3" t="s">
        <v>67</v>
      </c>
      <c r="B423" t="s">
        <v>601</v>
      </c>
      <c r="C423" t="s">
        <v>609</v>
      </c>
      <c r="D423" s="56" t="str">
        <f>VLOOKUP(A423, ticker_symbol:gics_sector, 14, FALSE)</f>
        <v>Information Technology</v>
      </c>
      <c r="E423" t="str">
        <f>VLOOKUP(A423, ticker_symbol:gics_sub, 15, FALSE)</f>
        <v>Semiconductor Equipment</v>
      </c>
    </row>
    <row r="424" spans="1:5" ht="17" x14ac:dyDescent="0.2">
      <c r="A424" s="3" t="s">
        <v>67</v>
      </c>
      <c r="B424" t="s">
        <v>602</v>
      </c>
      <c r="C424" t="s">
        <v>609</v>
      </c>
      <c r="D424" s="56" t="str">
        <f>VLOOKUP(A424, ticker_symbol:gics_sector, 14, FALSE)</f>
        <v>Information Technology</v>
      </c>
      <c r="E424" t="str">
        <f>VLOOKUP(A424, ticker_symbol:gics_sub, 15, FALSE)</f>
        <v>Semiconductor Equipment</v>
      </c>
    </row>
    <row r="425" spans="1:5" ht="17" x14ac:dyDescent="0.2">
      <c r="A425" s="3" t="s">
        <v>67</v>
      </c>
      <c r="B425" t="s">
        <v>603</v>
      </c>
      <c r="C425" t="s">
        <v>609</v>
      </c>
      <c r="D425" s="56" t="str">
        <f>VLOOKUP(A425, ticker_symbol:gics_sector, 14, FALSE)</f>
        <v>Information Technology</v>
      </c>
      <c r="E425" t="str">
        <f>VLOOKUP(A425, ticker_symbol:gics_sub, 15, FALSE)</f>
        <v>Semiconductor Equipment</v>
      </c>
    </row>
    <row r="426" spans="1:5" ht="17" x14ac:dyDescent="0.2">
      <c r="A426" s="3" t="s">
        <v>67</v>
      </c>
      <c r="B426" t="s">
        <v>604</v>
      </c>
      <c r="C426" t="s">
        <v>609</v>
      </c>
      <c r="D426" s="56" t="str">
        <f>VLOOKUP(A426, ticker_symbol:gics_sector, 14, FALSE)</f>
        <v>Information Technology</v>
      </c>
      <c r="E426" t="str">
        <f>VLOOKUP(A426, ticker_symbol:gics_sub, 15, FALSE)</f>
        <v>Semiconductor Equipment</v>
      </c>
    </row>
    <row r="427" spans="1:5" ht="17" x14ac:dyDescent="0.2">
      <c r="A427" s="3" t="s">
        <v>67</v>
      </c>
      <c r="B427" t="s">
        <v>605</v>
      </c>
      <c r="C427" t="s">
        <v>609</v>
      </c>
      <c r="D427" s="56" t="str">
        <f>VLOOKUP(A427, ticker_symbol:gics_sector, 14, FALSE)</f>
        <v>Information Technology</v>
      </c>
      <c r="E427" t="str">
        <f>VLOOKUP(A427, ticker_symbol:gics_sub, 15, FALSE)</f>
        <v>Semiconductor Equipment</v>
      </c>
    </row>
    <row r="428" spans="1:5" ht="17" x14ac:dyDescent="0.2">
      <c r="A428" s="3" t="s">
        <v>67</v>
      </c>
      <c r="B428" t="s">
        <v>600</v>
      </c>
      <c r="C428" s="21" t="s">
        <v>608</v>
      </c>
      <c r="D428" s="56" t="str">
        <f>VLOOKUP(A428, ticker_symbol:gics_sector, 14, FALSE)</f>
        <v>Information Technology</v>
      </c>
      <c r="E428" t="str">
        <f>VLOOKUP(A428, ticker_symbol:gics_sub, 15, FALSE)</f>
        <v>Semiconductor Equipment</v>
      </c>
    </row>
    <row r="429" spans="1:5" ht="17" x14ac:dyDescent="0.2">
      <c r="A429" s="3" t="s">
        <v>67</v>
      </c>
      <c r="B429" t="s">
        <v>601</v>
      </c>
      <c r="C429" s="21" t="s">
        <v>608</v>
      </c>
      <c r="D429" s="56" t="str">
        <f>VLOOKUP(A429, ticker_symbol:gics_sector, 14, FALSE)</f>
        <v>Information Technology</v>
      </c>
      <c r="E429" t="str">
        <f>VLOOKUP(A429, ticker_symbol:gics_sub, 15, FALSE)</f>
        <v>Semiconductor Equipment</v>
      </c>
    </row>
    <row r="430" spans="1:5" ht="17" x14ac:dyDescent="0.2">
      <c r="A430" s="3" t="s">
        <v>67</v>
      </c>
      <c r="B430" t="s">
        <v>602</v>
      </c>
      <c r="C430" s="21" t="s">
        <v>608</v>
      </c>
      <c r="D430" s="56" t="str">
        <f>VLOOKUP(A430, ticker_symbol:gics_sector, 14, FALSE)</f>
        <v>Information Technology</v>
      </c>
      <c r="E430" t="str">
        <f>VLOOKUP(A430, ticker_symbol:gics_sub, 15, FALSE)</f>
        <v>Semiconductor Equipment</v>
      </c>
    </row>
    <row r="431" spans="1:5" ht="17" x14ac:dyDescent="0.2">
      <c r="A431" s="3" t="s">
        <v>67</v>
      </c>
      <c r="B431" t="s">
        <v>603</v>
      </c>
      <c r="C431" s="21" t="s">
        <v>608</v>
      </c>
      <c r="D431" s="56" t="str">
        <f>VLOOKUP(A431, ticker_symbol:gics_sector, 14, FALSE)</f>
        <v>Information Technology</v>
      </c>
      <c r="E431" t="str">
        <f>VLOOKUP(A431, ticker_symbol:gics_sub, 15, FALSE)</f>
        <v>Semiconductor Equipment</v>
      </c>
    </row>
    <row r="432" spans="1:5" ht="17" x14ac:dyDescent="0.2">
      <c r="A432" s="3" t="s">
        <v>67</v>
      </c>
      <c r="B432" t="s">
        <v>604</v>
      </c>
      <c r="C432" s="21" t="s">
        <v>608</v>
      </c>
      <c r="D432" s="56" t="str">
        <f>VLOOKUP(A432, ticker_symbol:gics_sector, 14, FALSE)</f>
        <v>Information Technology</v>
      </c>
      <c r="E432" t="str">
        <f>VLOOKUP(A432, ticker_symbol:gics_sub, 15, FALSE)</f>
        <v>Semiconductor Equipment</v>
      </c>
    </row>
    <row r="433" spans="1:5" ht="17" x14ac:dyDescent="0.2">
      <c r="A433" s="3" t="s">
        <v>67</v>
      </c>
      <c r="B433" t="s">
        <v>605</v>
      </c>
      <c r="C433" s="21" t="s">
        <v>608</v>
      </c>
      <c r="D433" s="56" t="str">
        <f>VLOOKUP(A433, ticker_symbol:gics_sector, 14, FALSE)</f>
        <v>Information Technology</v>
      </c>
      <c r="E433" t="str">
        <f>VLOOKUP(A433, ticker_symbol:gics_sub, 15, FALSE)</f>
        <v>Semiconductor Equipment</v>
      </c>
    </row>
    <row r="434" spans="1:5" ht="17" x14ac:dyDescent="0.2">
      <c r="A434" s="3" t="s">
        <v>69</v>
      </c>
      <c r="B434" t="s">
        <v>600</v>
      </c>
      <c r="C434" t="s">
        <v>610</v>
      </c>
      <c r="D434" s="56" t="str">
        <f>VLOOKUP(A434, ticker_symbol:gics_sector, 14, FALSE)</f>
        <v>Industrials</v>
      </c>
      <c r="E434" t="str">
        <f>VLOOKUP(A434, ticker_symbol:gics_sub, 15, FALSE)</f>
        <v>Electrical Components &amp; Equipment</v>
      </c>
    </row>
    <row r="435" spans="1:5" ht="17" x14ac:dyDescent="0.2">
      <c r="A435" s="3" t="s">
        <v>69</v>
      </c>
      <c r="B435" t="s">
        <v>601</v>
      </c>
      <c r="C435" t="s">
        <v>610</v>
      </c>
      <c r="D435" s="56" t="str">
        <f>VLOOKUP(A435, ticker_symbol:gics_sector, 14, FALSE)</f>
        <v>Industrials</v>
      </c>
      <c r="E435" t="str">
        <f>VLOOKUP(A435, ticker_symbol:gics_sub, 15, FALSE)</f>
        <v>Electrical Components &amp; Equipment</v>
      </c>
    </row>
    <row r="436" spans="1:5" ht="17" x14ac:dyDescent="0.2">
      <c r="A436" s="3" t="s">
        <v>69</v>
      </c>
      <c r="B436" t="s">
        <v>602</v>
      </c>
      <c r="C436" t="s">
        <v>610</v>
      </c>
      <c r="D436" s="56" t="str">
        <f>VLOOKUP(A436, ticker_symbol:gics_sector, 14, FALSE)</f>
        <v>Industrials</v>
      </c>
      <c r="E436" t="str">
        <f>VLOOKUP(A436, ticker_symbol:gics_sub, 15, FALSE)</f>
        <v>Electrical Components &amp; Equipment</v>
      </c>
    </row>
    <row r="437" spans="1:5" ht="17" x14ac:dyDescent="0.2">
      <c r="A437" s="3" t="s">
        <v>69</v>
      </c>
      <c r="B437" t="s">
        <v>603</v>
      </c>
      <c r="C437" t="s">
        <v>610</v>
      </c>
      <c r="D437" s="56" t="str">
        <f>VLOOKUP(A437, ticker_symbol:gics_sector, 14, FALSE)</f>
        <v>Industrials</v>
      </c>
      <c r="E437" t="str">
        <f>VLOOKUP(A437, ticker_symbol:gics_sub, 15, FALSE)</f>
        <v>Electrical Components &amp; Equipment</v>
      </c>
    </row>
    <row r="438" spans="1:5" ht="17" x14ac:dyDescent="0.2">
      <c r="A438" s="3" t="s">
        <v>69</v>
      </c>
      <c r="B438" t="s">
        <v>604</v>
      </c>
      <c r="C438" t="s">
        <v>610</v>
      </c>
      <c r="D438" s="56" t="str">
        <f>VLOOKUP(A438, ticker_symbol:gics_sector, 14, FALSE)</f>
        <v>Industrials</v>
      </c>
      <c r="E438" t="str">
        <f>VLOOKUP(A438, ticker_symbol:gics_sub, 15, FALSE)</f>
        <v>Electrical Components &amp; Equipment</v>
      </c>
    </row>
    <row r="439" spans="1:5" ht="17" x14ac:dyDescent="0.2">
      <c r="A439" s="3" t="s">
        <v>69</v>
      </c>
      <c r="B439" t="s">
        <v>605</v>
      </c>
      <c r="C439" t="s">
        <v>610</v>
      </c>
      <c r="D439" s="56" t="str">
        <f>VLOOKUP(A439, ticker_symbol:gics_sector, 14, FALSE)</f>
        <v>Industrials</v>
      </c>
      <c r="E439" t="str">
        <f>VLOOKUP(A439, ticker_symbol:gics_sub, 15, FALSE)</f>
        <v>Electrical Components &amp; Equipment</v>
      </c>
    </row>
    <row r="440" spans="1:5" ht="17" x14ac:dyDescent="0.2">
      <c r="A440" s="3" t="s">
        <v>69</v>
      </c>
      <c r="B440" t="s">
        <v>600</v>
      </c>
      <c r="C440" t="s">
        <v>609</v>
      </c>
      <c r="D440" s="56" t="str">
        <f>VLOOKUP(A440, ticker_symbol:gics_sector, 14, FALSE)</f>
        <v>Industrials</v>
      </c>
      <c r="E440" t="str">
        <f>VLOOKUP(A440, ticker_symbol:gics_sub, 15, FALSE)</f>
        <v>Electrical Components &amp; Equipment</v>
      </c>
    </row>
    <row r="441" spans="1:5" ht="17" x14ac:dyDescent="0.2">
      <c r="A441" s="3" t="s">
        <v>69</v>
      </c>
      <c r="B441" t="s">
        <v>601</v>
      </c>
      <c r="C441" t="s">
        <v>609</v>
      </c>
      <c r="D441" s="56" t="str">
        <f>VLOOKUP(A441, ticker_symbol:gics_sector, 14, FALSE)</f>
        <v>Industrials</v>
      </c>
      <c r="E441" t="str">
        <f>VLOOKUP(A441, ticker_symbol:gics_sub, 15, FALSE)</f>
        <v>Electrical Components &amp; Equipment</v>
      </c>
    </row>
    <row r="442" spans="1:5" ht="17" x14ac:dyDescent="0.2">
      <c r="A442" s="3" t="s">
        <v>69</v>
      </c>
      <c r="B442" t="s">
        <v>602</v>
      </c>
      <c r="C442" t="s">
        <v>609</v>
      </c>
      <c r="D442" s="56" t="str">
        <f>VLOOKUP(A442, ticker_symbol:gics_sector, 14, FALSE)</f>
        <v>Industrials</v>
      </c>
      <c r="E442" t="str">
        <f>VLOOKUP(A442, ticker_symbol:gics_sub, 15, FALSE)</f>
        <v>Electrical Components &amp; Equipment</v>
      </c>
    </row>
    <row r="443" spans="1:5" ht="17" x14ac:dyDescent="0.2">
      <c r="A443" s="3" t="s">
        <v>69</v>
      </c>
      <c r="B443" t="s">
        <v>603</v>
      </c>
      <c r="C443" t="s">
        <v>609</v>
      </c>
      <c r="D443" s="56" t="str">
        <f>VLOOKUP(A443, ticker_symbol:gics_sector, 14, FALSE)</f>
        <v>Industrials</v>
      </c>
      <c r="E443" t="str">
        <f>VLOOKUP(A443, ticker_symbol:gics_sub, 15, FALSE)</f>
        <v>Electrical Components &amp; Equipment</v>
      </c>
    </row>
    <row r="444" spans="1:5" ht="17" x14ac:dyDescent="0.2">
      <c r="A444" s="3" t="s">
        <v>69</v>
      </c>
      <c r="B444" t="s">
        <v>604</v>
      </c>
      <c r="C444" t="s">
        <v>609</v>
      </c>
      <c r="D444" s="56" t="str">
        <f>VLOOKUP(A444, ticker_symbol:gics_sector, 14, FALSE)</f>
        <v>Industrials</v>
      </c>
      <c r="E444" t="str">
        <f>VLOOKUP(A444, ticker_symbol:gics_sub, 15, FALSE)</f>
        <v>Electrical Components &amp; Equipment</v>
      </c>
    </row>
    <row r="445" spans="1:5" ht="17" x14ac:dyDescent="0.2">
      <c r="A445" s="3" t="s">
        <v>69</v>
      </c>
      <c r="B445" t="s">
        <v>605</v>
      </c>
      <c r="C445" t="s">
        <v>609</v>
      </c>
      <c r="D445" s="56" t="str">
        <f>VLOOKUP(A445, ticker_symbol:gics_sector, 14, FALSE)</f>
        <v>Industrials</v>
      </c>
      <c r="E445" t="str">
        <f>VLOOKUP(A445, ticker_symbol:gics_sub, 15, FALSE)</f>
        <v>Electrical Components &amp; Equipment</v>
      </c>
    </row>
    <row r="446" spans="1:5" ht="17" x14ac:dyDescent="0.2">
      <c r="A446" s="3" t="s">
        <v>69</v>
      </c>
      <c r="B446" t="s">
        <v>600</v>
      </c>
      <c r="C446" s="21" t="s">
        <v>608</v>
      </c>
      <c r="D446" s="56" t="str">
        <f>VLOOKUP(A446, ticker_symbol:gics_sector, 14, FALSE)</f>
        <v>Industrials</v>
      </c>
      <c r="E446" t="str">
        <f>VLOOKUP(A446, ticker_symbol:gics_sub, 15, FALSE)</f>
        <v>Electrical Components &amp; Equipment</v>
      </c>
    </row>
    <row r="447" spans="1:5" ht="17" x14ac:dyDescent="0.2">
      <c r="A447" s="3" t="s">
        <v>69</v>
      </c>
      <c r="B447" t="s">
        <v>601</v>
      </c>
      <c r="C447" s="21" t="s">
        <v>608</v>
      </c>
      <c r="D447" s="56" t="str">
        <f>VLOOKUP(A447, ticker_symbol:gics_sector, 14, FALSE)</f>
        <v>Industrials</v>
      </c>
      <c r="E447" t="str">
        <f>VLOOKUP(A447, ticker_symbol:gics_sub, 15, FALSE)</f>
        <v>Electrical Components &amp; Equipment</v>
      </c>
    </row>
    <row r="448" spans="1:5" ht="17" x14ac:dyDescent="0.2">
      <c r="A448" s="3" t="s">
        <v>69</v>
      </c>
      <c r="B448" t="s">
        <v>602</v>
      </c>
      <c r="C448" s="21" t="s">
        <v>608</v>
      </c>
      <c r="D448" s="56" t="str">
        <f>VLOOKUP(A448, ticker_symbol:gics_sector, 14, FALSE)</f>
        <v>Industrials</v>
      </c>
      <c r="E448" t="str">
        <f>VLOOKUP(A448, ticker_symbol:gics_sub, 15, FALSE)</f>
        <v>Electrical Components &amp; Equipment</v>
      </c>
    </row>
    <row r="449" spans="1:5" ht="17" x14ac:dyDescent="0.2">
      <c r="A449" s="3" t="s">
        <v>69</v>
      </c>
      <c r="B449" t="s">
        <v>603</v>
      </c>
      <c r="C449" s="21" t="s">
        <v>608</v>
      </c>
      <c r="D449" s="56" t="str">
        <f>VLOOKUP(A449, ticker_symbol:gics_sector, 14, FALSE)</f>
        <v>Industrials</v>
      </c>
      <c r="E449" t="str">
        <f>VLOOKUP(A449, ticker_symbol:gics_sub, 15, FALSE)</f>
        <v>Electrical Components &amp; Equipment</v>
      </c>
    </row>
    <row r="450" spans="1:5" ht="17" x14ac:dyDescent="0.2">
      <c r="A450" s="3" t="s">
        <v>69</v>
      </c>
      <c r="B450" t="s">
        <v>604</v>
      </c>
      <c r="C450" s="21" t="s">
        <v>608</v>
      </c>
      <c r="D450" s="56" t="str">
        <f>VLOOKUP(A450, ticker_symbol:gics_sector, 14, FALSE)</f>
        <v>Industrials</v>
      </c>
      <c r="E450" t="str">
        <f>VLOOKUP(A450, ticker_symbol:gics_sub, 15, FALSE)</f>
        <v>Electrical Components &amp; Equipment</v>
      </c>
    </row>
    <row r="451" spans="1:5" ht="17" x14ac:dyDescent="0.2">
      <c r="A451" s="3" t="s">
        <v>69</v>
      </c>
      <c r="B451" t="s">
        <v>605</v>
      </c>
      <c r="C451" s="21" t="s">
        <v>608</v>
      </c>
      <c r="D451" s="56" t="str">
        <f>VLOOKUP(A451, ticker_symbol:gics_sector, 14, FALSE)</f>
        <v>Industrials</v>
      </c>
      <c r="E451" t="str">
        <f>VLOOKUP(A451, ticker_symbol:gics_sub, 15, FALSE)</f>
        <v>Electrical Components &amp; Equipment</v>
      </c>
    </row>
    <row r="452" spans="1:5" ht="17" x14ac:dyDescent="0.2">
      <c r="A452" s="3" t="s">
        <v>71</v>
      </c>
      <c r="B452" t="s">
        <v>600</v>
      </c>
      <c r="C452" t="s">
        <v>610</v>
      </c>
      <c r="D452" s="56" t="str">
        <f>VLOOKUP(A452, ticker_symbol:gics_sector, 14, FALSE)</f>
        <v>Health Care</v>
      </c>
      <c r="E452" t="str">
        <f>VLOOKUP(A452, ticker_symbol:gics_sub, 15, FALSE)</f>
        <v>Biotechnology</v>
      </c>
    </row>
    <row r="453" spans="1:5" ht="17" x14ac:dyDescent="0.2">
      <c r="A453" s="3" t="s">
        <v>71</v>
      </c>
      <c r="B453" t="s">
        <v>601</v>
      </c>
      <c r="C453" t="s">
        <v>610</v>
      </c>
      <c r="D453" s="56" t="str">
        <f>VLOOKUP(A453, ticker_symbol:gics_sector, 14, FALSE)</f>
        <v>Health Care</v>
      </c>
      <c r="E453" t="str">
        <f>VLOOKUP(A453, ticker_symbol:gics_sub, 15, FALSE)</f>
        <v>Biotechnology</v>
      </c>
    </row>
    <row r="454" spans="1:5" ht="17" x14ac:dyDescent="0.2">
      <c r="A454" s="3" t="s">
        <v>71</v>
      </c>
      <c r="B454" t="s">
        <v>602</v>
      </c>
      <c r="C454" t="s">
        <v>610</v>
      </c>
      <c r="D454" s="56" t="str">
        <f>VLOOKUP(A454, ticker_symbol:gics_sector, 14, FALSE)</f>
        <v>Health Care</v>
      </c>
      <c r="E454" t="str">
        <f>VLOOKUP(A454, ticker_symbol:gics_sub, 15, FALSE)</f>
        <v>Biotechnology</v>
      </c>
    </row>
    <row r="455" spans="1:5" ht="17" x14ac:dyDescent="0.2">
      <c r="A455" s="3" t="s">
        <v>71</v>
      </c>
      <c r="B455" t="s">
        <v>603</v>
      </c>
      <c r="C455" t="s">
        <v>610</v>
      </c>
      <c r="D455" s="56" t="str">
        <f>VLOOKUP(A455, ticker_symbol:gics_sector, 14, FALSE)</f>
        <v>Health Care</v>
      </c>
      <c r="E455" t="str">
        <f>VLOOKUP(A455, ticker_symbol:gics_sub, 15, FALSE)</f>
        <v>Biotechnology</v>
      </c>
    </row>
    <row r="456" spans="1:5" ht="17" x14ac:dyDescent="0.2">
      <c r="A456" s="3" t="s">
        <v>71</v>
      </c>
      <c r="B456" t="s">
        <v>604</v>
      </c>
      <c r="C456" t="s">
        <v>610</v>
      </c>
      <c r="D456" s="56" t="str">
        <f>VLOOKUP(A456, ticker_symbol:gics_sector, 14, FALSE)</f>
        <v>Health Care</v>
      </c>
      <c r="E456" t="str">
        <f>VLOOKUP(A456, ticker_symbol:gics_sub, 15, FALSE)</f>
        <v>Biotechnology</v>
      </c>
    </row>
    <row r="457" spans="1:5" ht="17" x14ac:dyDescent="0.2">
      <c r="A457" s="3" t="s">
        <v>71</v>
      </c>
      <c r="B457" t="s">
        <v>605</v>
      </c>
      <c r="C457" t="s">
        <v>610</v>
      </c>
      <c r="D457" s="56" t="str">
        <f>VLOOKUP(A457, ticker_symbol:gics_sector, 14, FALSE)</f>
        <v>Health Care</v>
      </c>
      <c r="E457" t="str">
        <f>VLOOKUP(A457, ticker_symbol:gics_sub, 15, FALSE)</f>
        <v>Biotechnology</v>
      </c>
    </row>
    <row r="458" spans="1:5" ht="17" x14ac:dyDescent="0.2">
      <c r="A458" s="3" t="s">
        <v>71</v>
      </c>
      <c r="B458" t="s">
        <v>600</v>
      </c>
      <c r="C458" t="s">
        <v>609</v>
      </c>
      <c r="D458" s="56" t="str">
        <f>VLOOKUP(A458, ticker_symbol:gics_sector, 14, FALSE)</f>
        <v>Health Care</v>
      </c>
      <c r="E458" t="str">
        <f>VLOOKUP(A458, ticker_symbol:gics_sub, 15, FALSE)</f>
        <v>Biotechnology</v>
      </c>
    </row>
    <row r="459" spans="1:5" ht="17" x14ac:dyDescent="0.2">
      <c r="A459" s="3" t="s">
        <v>71</v>
      </c>
      <c r="B459" t="s">
        <v>601</v>
      </c>
      <c r="C459" t="s">
        <v>609</v>
      </c>
      <c r="D459" s="56" t="str">
        <f>VLOOKUP(A459, ticker_symbol:gics_sector, 14, FALSE)</f>
        <v>Health Care</v>
      </c>
      <c r="E459" t="str">
        <f>VLOOKUP(A459, ticker_symbol:gics_sub, 15, FALSE)</f>
        <v>Biotechnology</v>
      </c>
    </row>
    <row r="460" spans="1:5" ht="17" x14ac:dyDescent="0.2">
      <c r="A460" s="3" t="s">
        <v>71</v>
      </c>
      <c r="B460" t="s">
        <v>602</v>
      </c>
      <c r="C460" t="s">
        <v>609</v>
      </c>
      <c r="D460" s="56" t="str">
        <f>VLOOKUP(A460, ticker_symbol:gics_sector, 14, FALSE)</f>
        <v>Health Care</v>
      </c>
      <c r="E460" t="str">
        <f>VLOOKUP(A460, ticker_symbol:gics_sub, 15, FALSE)</f>
        <v>Biotechnology</v>
      </c>
    </row>
    <row r="461" spans="1:5" ht="17" x14ac:dyDescent="0.2">
      <c r="A461" s="3" t="s">
        <v>71</v>
      </c>
      <c r="B461" t="s">
        <v>603</v>
      </c>
      <c r="C461" t="s">
        <v>609</v>
      </c>
      <c r="D461" s="56" t="str">
        <f>VLOOKUP(A461, ticker_symbol:gics_sector, 14, FALSE)</f>
        <v>Health Care</v>
      </c>
      <c r="E461" t="str">
        <f>VLOOKUP(A461, ticker_symbol:gics_sub, 15, FALSE)</f>
        <v>Biotechnology</v>
      </c>
    </row>
    <row r="462" spans="1:5" ht="17" x14ac:dyDescent="0.2">
      <c r="A462" s="3" t="s">
        <v>71</v>
      </c>
      <c r="B462" t="s">
        <v>604</v>
      </c>
      <c r="C462" t="s">
        <v>609</v>
      </c>
      <c r="D462" s="56" t="str">
        <f>VLOOKUP(A462, ticker_symbol:gics_sector, 14, FALSE)</f>
        <v>Health Care</v>
      </c>
      <c r="E462" t="str">
        <f>VLOOKUP(A462, ticker_symbol:gics_sub, 15, FALSE)</f>
        <v>Biotechnology</v>
      </c>
    </row>
    <row r="463" spans="1:5" ht="17" x14ac:dyDescent="0.2">
      <c r="A463" s="3" t="s">
        <v>71</v>
      </c>
      <c r="B463" t="s">
        <v>605</v>
      </c>
      <c r="C463" t="s">
        <v>609</v>
      </c>
      <c r="D463" s="56" t="str">
        <f>VLOOKUP(A463, ticker_symbol:gics_sector, 14, FALSE)</f>
        <v>Health Care</v>
      </c>
      <c r="E463" t="str">
        <f>VLOOKUP(A463, ticker_symbol:gics_sub, 15, FALSE)</f>
        <v>Biotechnology</v>
      </c>
    </row>
    <row r="464" spans="1:5" ht="17" x14ac:dyDescent="0.2">
      <c r="A464" s="3" t="s">
        <v>71</v>
      </c>
      <c r="B464" t="s">
        <v>600</v>
      </c>
      <c r="C464" s="21" t="s">
        <v>608</v>
      </c>
      <c r="D464" s="56" t="str">
        <f>VLOOKUP(A464, ticker_symbol:gics_sector, 14, FALSE)</f>
        <v>Health Care</v>
      </c>
      <c r="E464" t="str">
        <f>VLOOKUP(A464, ticker_symbol:gics_sub, 15, FALSE)</f>
        <v>Biotechnology</v>
      </c>
    </row>
    <row r="465" spans="1:5" ht="17" x14ac:dyDescent="0.2">
      <c r="A465" s="3" t="s">
        <v>71</v>
      </c>
      <c r="B465" t="s">
        <v>601</v>
      </c>
      <c r="C465" s="21" t="s">
        <v>608</v>
      </c>
      <c r="D465" s="56" t="str">
        <f>VLOOKUP(A465, ticker_symbol:gics_sector, 14, FALSE)</f>
        <v>Health Care</v>
      </c>
      <c r="E465" t="str">
        <f>VLOOKUP(A465, ticker_symbol:gics_sub, 15, FALSE)</f>
        <v>Biotechnology</v>
      </c>
    </row>
    <row r="466" spans="1:5" ht="17" x14ac:dyDescent="0.2">
      <c r="A466" s="3" t="s">
        <v>71</v>
      </c>
      <c r="B466" t="s">
        <v>602</v>
      </c>
      <c r="C466" s="21" t="s">
        <v>608</v>
      </c>
      <c r="D466" s="56" t="str">
        <f>VLOOKUP(A466, ticker_symbol:gics_sector, 14, FALSE)</f>
        <v>Health Care</v>
      </c>
      <c r="E466" t="str">
        <f>VLOOKUP(A466, ticker_symbol:gics_sub, 15, FALSE)</f>
        <v>Biotechnology</v>
      </c>
    </row>
    <row r="467" spans="1:5" ht="17" x14ac:dyDescent="0.2">
      <c r="A467" s="3" t="s">
        <v>71</v>
      </c>
      <c r="B467" t="s">
        <v>603</v>
      </c>
      <c r="C467" s="21" t="s">
        <v>608</v>
      </c>
      <c r="D467" s="56" t="str">
        <f>VLOOKUP(A467, ticker_symbol:gics_sector, 14, FALSE)</f>
        <v>Health Care</v>
      </c>
      <c r="E467" t="str">
        <f>VLOOKUP(A467, ticker_symbol:gics_sub, 15, FALSE)</f>
        <v>Biotechnology</v>
      </c>
    </row>
    <row r="468" spans="1:5" ht="17" x14ac:dyDescent="0.2">
      <c r="A468" s="3" t="s">
        <v>71</v>
      </c>
      <c r="B468" t="s">
        <v>604</v>
      </c>
      <c r="C468" s="21" t="s">
        <v>608</v>
      </c>
      <c r="D468" s="56" t="str">
        <f>VLOOKUP(A468, ticker_symbol:gics_sector, 14, FALSE)</f>
        <v>Health Care</v>
      </c>
      <c r="E468" t="str">
        <f>VLOOKUP(A468, ticker_symbol:gics_sub, 15, FALSE)</f>
        <v>Biotechnology</v>
      </c>
    </row>
    <row r="469" spans="1:5" ht="17" x14ac:dyDescent="0.2">
      <c r="A469" s="3" t="s">
        <v>71</v>
      </c>
      <c r="B469" t="s">
        <v>605</v>
      </c>
      <c r="C469" s="21" t="s">
        <v>608</v>
      </c>
      <c r="D469" s="56" t="str">
        <f>VLOOKUP(A469, ticker_symbol:gics_sector, 14, FALSE)</f>
        <v>Health Care</v>
      </c>
      <c r="E469" t="str">
        <f>VLOOKUP(A469, ticker_symbol:gics_sub, 15, FALSE)</f>
        <v>Biotechnology</v>
      </c>
    </row>
    <row r="470" spans="1:5" ht="17" x14ac:dyDescent="0.2">
      <c r="A470" s="3" t="s">
        <v>72</v>
      </c>
      <c r="B470" t="s">
        <v>600</v>
      </c>
      <c r="C470" t="s">
        <v>610</v>
      </c>
      <c r="D470" s="56" t="str">
        <f>VLOOKUP(A470, ticker_symbol:gics_sector, 14, FALSE)</f>
        <v>Financials</v>
      </c>
      <c r="E470" t="str">
        <f>VLOOKUP(A470, ticker_symbol:gics_sub, 15, FALSE)</f>
        <v>Asset Management &amp; Custody Banks</v>
      </c>
    </row>
    <row r="471" spans="1:5" ht="17" x14ac:dyDescent="0.2">
      <c r="A471" s="3" t="s">
        <v>72</v>
      </c>
      <c r="B471" t="s">
        <v>601</v>
      </c>
      <c r="C471" t="s">
        <v>610</v>
      </c>
      <c r="D471" s="56" t="str">
        <f>VLOOKUP(A471, ticker_symbol:gics_sector, 14, FALSE)</f>
        <v>Financials</v>
      </c>
      <c r="E471" t="str">
        <f>VLOOKUP(A471, ticker_symbol:gics_sub, 15, FALSE)</f>
        <v>Asset Management &amp; Custody Banks</v>
      </c>
    </row>
    <row r="472" spans="1:5" ht="17" x14ac:dyDescent="0.2">
      <c r="A472" s="3" t="s">
        <v>72</v>
      </c>
      <c r="B472" t="s">
        <v>602</v>
      </c>
      <c r="C472" t="s">
        <v>610</v>
      </c>
      <c r="D472" s="56" t="str">
        <f>VLOOKUP(A472, ticker_symbol:gics_sector, 14, FALSE)</f>
        <v>Financials</v>
      </c>
      <c r="E472" t="str">
        <f>VLOOKUP(A472, ticker_symbol:gics_sub, 15, FALSE)</f>
        <v>Asset Management &amp; Custody Banks</v>
      </c>
    </row>
    <row r="473" spans="1:5" ht="17" x14ac:dyDescent="0.2">
      <c r="A473" s="3" t="s">
        <v>72</v>
      </c>
      <c r="B473" t="s">
        <v>603</v>
      </c>
      <c r="C473" t="s">
        <v>610</v>
      </c>
      <c r="D473" s="56" t="str">
        <f>VLOOKUP(A473, ticker_symbol:gics_sector, 14, FALSE)</f>
        <v>Financials</v>
      </c>
      <c r="E473" t="str">
        <f>VLOOKUP(A473, ticker_symbol:gics_sub, 15, FALSE)</f>
        <v>Asset Management &amp; Custody Banks</v>
      </c>
    </row>
    <row r="474" spans="1:5" ht="17" x14ac:dyDescent="0.2">
      <c r="A474" s="3" t="s">
        <v>72</v>
      </c>
      <c r="B474" t="s">
        <v>604</v>
      </c>
      <c r="C474" t="s">
        <v>610</v>
      </c>
      <c r="D474" s="56" t="str">
        <f>VLOOKUP(A474, ticker_symbol:gics_sector, 14, FALSE)</f>
        <v>Financials</v>
      </c>
      <c r="E474" t="str">
        <f>VLOOKUP(A474, ticker_symbol:gics_sub, 15, FALSE)</f>
        <v>Asset Management &amp; Custody Banks</v>
      </c>
    </row>
    <row r="475" spans="1:5" ht="17" x14ac:dyDescent="0.2">
      <c r="A475" s="3" t="s">
        <v>72</v>
      </c>
      <c r="B475" t="s">
        <v>605</v>
      </c>
      <c r="C475" t="s">
        <v>610</v>
      </c>
      <c r="D475" s="56" t="str">
        <f>VLOOKUP(A475, ticker_symbol:gics_sector, 14, FALSE)</f>
        <v>Financials</v>
      </c>
      <c r="E475" t="str">
        <f>VLOOKUP(A475, ticker_symbol:gics_sub, 15, FALSE)</f>
        <v>Asset Management &amp; Custody Banks</v>
      </c>
    </row>
    <row r="476" spans="1:5" ht="17" x14ac:dyDescent="0.2">
      <c r="A476" s="3" t="s">
        <v>72</v>
      </c>
      <c r="B476" t="s">
        <v>600</v>
      </c>
      <c r="C476" t="s">
        <v>609</v>
      </c>
      <c r="D476" s="56" t="str">
        <f>VLOOKUP(A476, ticker_symbol:gics_sector, 14, FALSE)</f>
        <v>Financials</v>
      </c>
      <c r="E476" t="str">
        <f>VLOOKUP(A476, ticker_symbol:gics_sub, 15, FALSE)</f>
        <v>Asset Management &amp; Custody Banks</v>
      </c>
    </row>
    <row r="477" spans="1:5" ht="17" x14ac:dyDescent="0.2">
      <c r="A477" s="3" t="s">
        <v>72</v>
      </c>
      <c r="B477" t="s">
        <v>601</v>
      </c>
      <c r="C477" t="s">
        <v>609</v>
      </c>
      <c r="D477" s="56" t="str">
        <f>VLOOKUP(A477, ticker_symbol:gics_sector, 14, FALSE)</f>
        <v>Financials</v>
      </c>
      <c r="E477" t="str">
        <f>VLOOKUP(A477, ticker_symbol:gics_sub, 15, FALSE)</f>
        <v>Asset Management &amp; Custody Banks</v>
      </c>
    </row>
    <row r="478" spans="1:5" ht="17" x14ac:dyDescent="0.2">
      <c r="A478" s="3" t="s">
        <v>72</v>
      </c>
      <c r="B478" t="s">
        <v>602</v>
      </c>
      <c r="C478" t="s">
        <v>609</v>
      </c>
      <c r="D478" s="56" t="str">
        <f>VLOOKUP(A478, ticker_symbol:gics_sector, 14, FALSE)</f>
        <v>Financials</v>
      </c>
      <c r="E478" t="str">
        <f>VLOOKUP(A478, ticker_symbol:gics_sub, 15, FALSE)</f>
        <v>Asset Management &amp; Custody Banks</v>
      </c>
    </row>
    <row r="479" spans="1:5" ht="17" x14ac:dyDescent="0.2">
      <c r="A479" s="3" t="s">
        <v>72</v>
      </c>
      <c r="B479" t="s">
        <v>603</v>
      </c>
      <c r="C479" t="s">
        <v>609</v>
      </c>
      <c r="D479" s="56" t="str">
        <f>VLOOKUP(A479, ticker_symbol:gics_sector, 14, FALSE)</f>
        <v>Financials</v>
      </c>
      <c r="E479" t="str">
        <f>VLOOKUP(A479, ticker_symbol:gics_sub, 15, FALSE)</f>
        <v>Asset Management &amp; Custody Banks</v>
      </c>
    </row>
    <row r="480" spans="1:5" ht="17" x14ac:dyDescent="0.2">
      <c r="A480" s="3" t="s">
        <v>72</v>
      </c>
      <c r="B480" t="s">
        <v>604</v>
      </c>
      <c r="C480" t="s">
        <v>609</v>
      </c>
      <c r="D480" s="56" t="str">
        <f>VLOOKUP(A480, ticker_symbol:gics_sector, 14, FALSE)</f>
        <v>Financials</v>
      </c>
      <c r="E480" t="str">
        <f>VLOOKUP(A480, ticker_symbol:gics_sub, 15, FALSE)</f>
        <v>Asset Management &amp; Custody Banks</v>
      </c>
    </row>
    <row r="481" spans="1:5" ht="17" x14ac:dyDescent="0.2">
      <c r="A481" s="3" t="s">
        <v>72</v>
      </c>
      <c r="B481" t="s">
        <v>605</v>
      </c>
      <c r="C481" t="s">
        <v>609</v>
      </c>
      <c r="D481" s="56" t="str">
        <f>VLOOKUP(A481, ticker_symbol:gics_sector, 14, FALSE)</f>
        <v>Financials</v>
      </c>
      <c r="E481" t="str">
        <f>VLOOKUP(A481, ticker_symbol:gics_sub, 15, FALSE)</f>
        <v>Asset Management &amp; Custody Banks</v>
      </c>
    </row>
    <row r="482" spans="1:5" ht="17" x14ac:dyDescent="0.2">
      <c r="A482" s="3" t="s">
        <v>72</v>
      </c>
      <c r="B482" t="s">
        <v>600</v>
      </c>
      <c r="C482" s="21" t="s">
        <v>608</v>
      </c>
      <c r="D482" s="56" t="str">
        <f>VLOOKUP(A482, ticker_symbol:gics_sector, 14, FALSE)</f>
        <v>Financials</v>
      </c>
      <c r="E482" t="str">
        <f>VLOOKUP(A482, ticker_symbol:gics_sub, 15, FALSE)</f>
        <v>Asset Management &amp; Custody Banks</v>
      </c>
    </row>
    <row r="483" spans="1:5" ht="17" x14ac:dyDescent="0.2">
      <c r="A483" s="3" t="s">
        <v>72</v>
      </c>
      <c r="B483" t="s">
        <v>601</v>
      </c>
      <c r="C483" s="21" t="s">
        <v>608</v>
      </c>
      <c r="D483" s="56" t="str">
        <f>VLOOKUP(A483, ticker_symbol:gics_sector, 14, FALSE)</f>
        <v>Financials</v>
      </c>
      <c r="E483" t="str">
        <f>VLOOKUP(A483, ticker_symbol:gics_sub, 15, FALSE)</f>
        <v>Asset Management &amp; Custody Banks</v>
      </c>
    </row>
    <row r="484" spans="1:5" ht="17" x14ac:dyDescent="0.2">
      <c r="A484" s="3" t="s">
        <v>72</v>
      </c>
      <c r="B484" t="s">
        <v>602</v>
      </c>
      <c r="C484" s="21" t="s">
        <v>608</v>
      </c>
      <c r="D484" s="56" t="str">
        <f>VLOOKUP(A484, ticker_symbol:gics_sector, 14, FALSE)</f>
        <v>Financials</v>
      </c>
      <c r="E484" t="str">
        <f>VLOOKUP(A484, ticker_symbol:gics_sub, 15, FALSE)</f>
        <v>Asset Management &amp; Custody Banks</v>
      </c>
    </row>
    <row r="485" spans="1:5" ht="17" x14ac:dyDescent="0.2">
      <c r="A485" s="3" t="s">
        <v>72</v>
      </c>
      <c r="B485" t="s">
        <v>603</v>
      </c>
      <c r="C485" s="21" t="s">
        <v>608</v>
      </c>
      <c r="D485" s="56" t="str">
        <f>VLOOKUP(A485, ticker_symbol:gics_sector, 14, FALSE)</f>
        <v>Financials</v>
      </c>
      <c r="E485" t="str">
        <f>VLOOKUP(A485, ticker_symbol:gics_sub, 15, FALSE)</f>
        <v>Asset Management &amp; Custody Banks</v>
      </c>
    </row>
    <row r="486" spans="1:5" ht="17" x14ac:dyDescent="0.2">
      <c r="A486" s="3" t="s">
        <v>72</v>
      </c>
      <c r="B486" t="s">
        <v>604</v>
      </c>
      <c r="C486" s="21" t="s">
        <v>608</v>
      </c>
      <c r="D486" s="56" t="str">
        <f>VLOOKUP(A486, ticker_symbol:gics_sector, 14, FALSE)</f>
        <v>Financials</v>
      </c>
      <c r="E486" t="str">
        <f>VLOOKUP(A486, ticker_symbol:gics_sub, 15, FALSE)</f>
        <v>Asset Management &amp; Custody Banks</v>
      </c>
    </row>
    <row r="487" spans="1:5" ht="17" x14ac:dyDescent="0.2">
      <c r="A487" s="3" t="s">
        <v>72</v>
      </c>
      <c r="B487" t="s">
        <v>605</v>
      </c>
      <c r="C487" s="21" t="s">
        <v>608</v>
      </c>
      <c r="D487" s="56" t="str">
        <f>VLOOKUP(A487, ticker_symbol:gics_sector, 14, FALSE)</f>
        <v>Financials</v>
      </c>
      <c r="E487" t="str">
        <f>VLOOKUP(A487, ticker_symbol:gics_sub, 15, FALSE)</f>
        <v>Asset Management &amp; Custody Banks</v>
      </c>
    </row>
    <row r="488" spans="1:5" ht="17" x14ac:dyDescent="0.2">
      <c r="A488" s="3" t="s">
        <v>74</v>
      </c>
      <c r="B488" t="s">
        <v>600</v>
      </c>
      <c r="C488" t="s">
        <v>610</v>
      </c>
      <c r="D488" s="56" t="str">
        <f>VLOOKUP(A488, ticker_symbol:gics_sector, 14, FALSE)</f>
        <v>Real Estate</v>
      </c>
      <c r="E488" t="str">
        <f>VLOOKUP(A488, ticker_symbol:gics_sub, 15, FALSE)</f>
        <v>Specialized REITs</v>
      </c>
    </row>
    <row r="489" spans="1:5" ht="17" x14ac:dyDescent="0.2">
      <c r="A489" s="3" t="s">
        <v>74</v>
      </c>
      <c r="B489" t="s">
        <v>601</v>
      </c>
      <c r="C489" t="s">
        <v>610</v>
      </c>
      <c r="D489" s="56" t="str">
        <f>VLOOKUP(A489, ticker_symbol:gics_sector, 14, FALSE)</f>
        <v>Real Estate</v>
      </c>
      <c r="E489" t="str">
        <f>VLOOKUP(A489, ticker_symbol:gics_sub, 15, FALSE)</f>
        <v>Specialized REITs</v>
      </c>
    </row>
    <row r="490" spans="1:5" ht="17" x14ac:dyDescent="0.2">
      <c r="A490" s="3" t="s">
        <v>74</v>
      </c>
      <c r="B490" t="s">
        <v>602</v>
      </c>
      <c r="C490" t="s">
        <v>610</v>
      </c>
      <c r="D490" s="56" t="str">
        <f>VLOOKUP(A490, ticker_symbol:gics_sector, 14, FALSE)</f>
        <v>Real Estate</v>
      </c>
      <c r="E490" t="str">
        <f>VLOOKUP(A490, ticker_symbol:gics_sub, 15, FALSE)</f>
        <v>Specialized REITs</v>
      </c>
    </row>
    <row r="491" spans="1:5" ht="17" x14ac:dyDescent="0.2">
      <c r="A491" s="3" t="s">
        <v>74</v>
      </c>
      <c r="B491" t="s">
        <v>603</v>
      </c>
      <c r="C491" t="s">
        <v>610</v>
      </c>
      <c r="D491" s="56" t="str">
        <f>VLOOKUP(A491, ticker_symbol:gics_sector, 14, FALSE)</f>
        <v>Real Estate</v>
      </c>
      <c r="E491" t="str">
        <f>VLOOKUP(A491, ticker_symbol:gics_sub, 15, FALSE)</f>
        <v>Specialized REITs</v>
      </c>
    </row>
    <row r="492" spans="1:5" ht="17" x14ac:dyDescent="0.2">
      <c r="A492" s="3" t="s">
        <v>74</v>
      </c>
      <c r="B492" t="s">
        <v>604</v>
      </c>
      <c r="C492" t="s">
        <v>610</v>
      </c>
      <c r="D492" s="56" t="str">
        <f>VLOOKUP(A492, ticker_symbol:gics_sector, 14, FALSE)</f>
        <v>Real Estate</v>
      </c>
      <c r="E492" t="str">
        <f>VLOOKUP(A492, ticker_symbol:gics_sub, 15, FALSE)</f>
        <v>Specialized REITs</v>
      </c>
    </row>
    <row r="493" spans="1:5" ht="17" x14ac:dyDescent="0.2">
      <c r="A493" s="3" t="s">
        <v>74</v>
      </c>
      <c r="B493" t="s">
        <v>605</v>
      </c>
      <c r="C493" t="s">
        <v>610</v>
      </c>
      <c r="D493" s="56" t="str">
        <f>VLOOKUP(A493, ticker_symbol:gics_sector, 14, FALSE)</f>
        <v>Real Estate</v>
      </c>
      <c r="E493" t="str">
        <f>VLOOKUP(A493, ticker_symbol:gics_sub, 15, FALSE)</f>
        <v>Specialized REITs</v>
      </c>
    </row>
    <row r="494" spans="1:5" ht="17" x14ac:dyDescent="0.2">
      <c r="A494" s="3" t="s">
        <v>74</v>
      </c>
      <c r="B494" t="s">
        <v>600</v>
      </c>
      <c r="C494" t="s">
        <v>609</v>
      </c>
      <c r="D494" s="56" t="str">
        <f>VLOOKUP(A494, ticker_symbol:gics_sector, 14, FALSE)</f>
        <v>Real Estate</v>
      </c>
      <c r="E494" t="str">
        <f>VLOOKUP(A494, ticker_symbol:gics_sub, 15, FALSE)</f>
        <v>Specialized REITs</v>
      </c>
    </row>
    <row r="495" spans="1:5" ht="17" x14ac:dyDescent="0.2">
      <c r="A495" s="3" t="s">
        <v>74</v>
      </c>
      <c r="B495" t="s">
        <v>601</v>
      </c>
      <c r="C495" t="s">
        <v>609</v>
      </c>
      <c r="D495" s="56" t="str">
        <f>VLOOKUP(A495, ticker_symbol:gics_sector, 14, FALSE)</f>
        <v>Real Estate</v>
      </c>
      <c r="E495" t="str">
        <f>VLOOKUP(A495, ticker_symbol:gics_sub, 15, FALSE)</f>
        <v>Specialized REITs</v>
      </c>
    </row>
    <row r="496" spans="1:5" ht="17" x14ac:dyDescent="0.2">
      <c r="A496" s="3" t="s">
        <v>74</v>
      </c>
      <c r="B496" t="s">
        <v>602</v>
      </c>
      <c r="C496" t="s">
        <v>609</v>
      </c>
      <c r="D496" s="56" t="str">
        <f>VLOOKUP(A496, ticker_symbol:gics_sector, 14, FALSE)</f>
        <v>Real Estate</v>
      </c>
      <c r="E496" t="str">
        <f>VLOOKUP(A496, ticker_symbol:gics_sub, 15, FALSE)</f>
        <v>Specialized REITs</v>
      </c>
    </row>
    <row r="497" spans="1:5" ht="17" x14ac:dyDescent="0.2">
      <c r="A497" s="3" t="s">
        <v>74</v>
      </c>
      <c r="B497" t="s">
        <v>603</v>
      </c>
      <c r="C497" t="s">
        <v>609</v>
      </c>
      <c r="D497" s="56" t="str">
        <f>VLOOKUP(A497, ticker_symbol:gics_sector, 14, FALSE)</f>
        <v>Real Estate</v>
      </c>
      <c r="E497" t="str">
        <f>VLOOKUP(A497, ticker_symbol:gics_sub, 15, FALSE)</f>
        <v>Specialized REITs</v>
      </c>
    </row>
    <row r="498" spans="1:5" ht="17" x14ac:dyDescent="0.2">
      <c r="A498" s="3" t="s">
        <v>74</v>
      </c>
      <c r="B498" t="s">
        <v>604</v>
      </c>
      <c r="C498" t="s">
        <v>609</v>
      </c>
      <c r="D498" s="56" t="str">
        <f>VLOOKUP(A498, ticker_symbol:gics_sector, 14, FALSE)</f>
        <v>Real Estate</v>
      </c>
      <c r="E498" t="str">
        <f>VLOOKUP(A498, ticker_symbol:gics_sub, 15, FALSE)</f>
        <v>Specialized REITs</v>
      </c>
    </row>
    <row r="499" spans="1:5" ht="17" x14ac:dyDescent="0.2">
      <c r="A499" s="3" t="s">
        <v>74</v>
      </c>
      <c r="B499" t="s">
        <v>605</v>
      </c>
      <c r="C499" t="s">
        <v>609</v>
      </c>
      <c r="D499" s="56" t="str">
        <f>VLOOKUP(A499, ticker_symbol:gics_sector, 14, FALSE)</f>
        <v>Real Estate</v>
      </c>
      <c r="E499" t="str">
        <f>VLOOKUP(A499, ticker_symbol:gics_sub, 15, FALSE)</f>
        <v>Specialized REITs</v>
      </c>
    </row>
    <row r="500" spans="1:5" ht="17" x14ac:dyDescent="0.2">
      <c r="A500" s="3" t="s">
        <v>74</v>
      </c>
      <c r="B500" t="s">
        <v>600</v>
      </c>
      <c r="C500" s="21" t="s">
        <v>608</v>
      </c>
      <c r="D500" s="56" t="str">
        <f>VLOOKUP(A500, ticker_symbol:gics_sector, 14, FALSE)</f>
        <v>Real Estate</v>
      </c>
      <c r="E500" t="str">
        <f>VLOOKUP(A500, ticker_symbol:gics_sub, 15, FALSE)</f>
        <v>Specialized REITs</v>
      </c>
    </row>
    <row r="501" spans="1:5" ht="17" x14ac:dyDescent="0.2">
      <c r="A501" s="3" t="s">
        <v>74</v>
      </c>
      <c r="B501" t="s">
        <v>601</v>
      </c>
      <c r="C501" s="21" t="s">
        <v>608</v>
      </c>
      <c r="D501" s="56" t="str">
        <f>VLOOKUP(A501, ticker_symbol:gics_sector, 14, FALSE)</f>
        <v>Real Estate</v>
      </c>
      <c r="E501" t="str">
        <f>VLOOKUP(A501, ticker_symbol:gics_sub, 15, FALSE)</f>
        <v>Specialized REITs</v>
      </c>
    </row>
    <row r="502" spans="1:5" ht="17" x14ac:dyDescent="0.2">
      <c r="A502" s="3" t="s">
        <v>74</v>
      </c>
      <c r="B502" t="s">
        <v>602</v>
      </c>
      <c r="C502" s="21" t="s">
        <v>608</v>
      </c>
      <c r="D502" s="56" t="str">
        <f>VLOOKUP(A502, ticker_symbol:gics_sector, 14, FALSE)</f>
        <v>Real Estate</v>
      </c>
      <c r="E502" t="str">
        <f>VLOOKUP(A502, ticker_symbol:gics_sub, 15, FALSE)</f>
        <v>Specialized REITs</v>
      </c>
    </row>
    <row r="503" spans="1:5" ht="17" x14ac:dyDescent="0.2">
      <c r="A503" s="3" t="s">
        <v>74</v>
      </c>
      <c r="B503" t="s">
        <v>603</v>
      </c>
      <c r="C503" s="21" t="s">
        <v>608</v>
      </c>
      <c r="D503" s="56" t="str">
        <f>VLOOKUP(A503, ticker_symbol:gics_sector, 14, FALSE)</f>
        <v>Real Estate</v>
      </c>
      <c r="E503" t="str">
        <f>VLOOKUP(A503, ticker_symbol:gics_sub, 15, FALSE)</f>
        <v>Specialized REITs</v>
      </c>
    </row>
    <row r="504" spans="1:5" ht="17" x14ac:dyDescent="0.2">
      <c r="A504" s="3" t="s">
        <v>74</v>
      </c>
      <c r="B504" t="s">
        <v>604</v>
      </c>
      <c r="C504" s="21" t="s">
        <v>608</v>
      </c>
      <c r="D504" s="56" t="str">
        <f>VLOOKUP(A504, ticker_symbol:gics_sector, 14, FALSE)</f>
        <v>Real Estate</v>
      </c>
      <c r="E504" t="str">
        <f>VLOOKUP(A504, ticker_symbol:gics_sub, 15, FALSE)</f>
        <v>Specialized REITs</v>
      </c>
    </row>
    <row r="505" spans="1:5" ht="17" x14ac:dyDescent="0.2">
      <c r="A505" s="3" t="s">
        <v>74</v>
      </c>
      <c r="B505" t="s">
        <v>605</v>
      </c>
      <c r="C505" s="21" t="s">
        <v>608</v>
      </c>
      <c r="D505" s="56" t="str">
        <f>VLOOKUP(A505, ticker_symbol:gics_sector, 14, FALSE)</f>
        <v>Real Estate</v>
      </c>
      <c r="E505" t="str">
        <f>VLOOKUP(A505, ticker_symbol:gics_sub, 15, FALSE)</f>
        <v>Specialized REITs</v>
      </c>
    </row>
    <row r="506" spans="1:5" ht="17" x14ac:dyDescent="0.2">
      <c r="A506" s="3" t="s">
        <v>76</v>
      </c>
      <c r="B506" t="s">
        <v>600</v>
      </c>
      <c r="C506" t="s">
        <v>610</v>
      </c>
      <c r="D506" s="56" t="str">
        <f>VLOOKUP(A506, ticker_symbol:gics_sector, 14, FALSE)</f>
        <v>Consumer Discretionary</v>
      </c>
      <c r="E506" t="str">
        <f>VLOOKUP(A506, ticker_symbol:gics_sub, 15, FALSE)</f>
        <v>Internet &amp; Direct Marketing Retail</v>
      </c>
    </row>
    <row r="507" spans="1:5" ht="17" x14ac:dyDescent="0.2">
      <c r="A507" s="3" t="s">
        <v>76</v>
      </c>
      <c r="B507" t="s">
        <v>601</v>
      </c>
      <c r="C507" t="s">
        <v>610</v>
      </c>
      <c r="D507" s="56" t="str">
        <f>VLOOKUP(A507, ticker_symbol:gics_sector, 14, FALSE)</f>
        <v>Consumer Discretionary</v>
      </c>
      <c r="E507" t="str">
        <f>VLOOKUP(A507, ticker_symbol:gics_sub, 15, FALSE)</f>
        <v>Internet &amp; Direct Marketing Retail</v>
      </c>
    </row>
    <row r="508" spans="1:5" ht="17" x14ac:dyDescent="0.2">
      <c r="A508" s="3" t="s">
        <v>76</v>
      </c>
      <c r="B508" t="s">
        <v>602</v>
      </c>
      <c r="C508" t="s">
        <v>610</v>
      </c>
      <c r="D508" s="56" t="str">
        <f>VLOOKUP(A508, ticker_symbol:gics_sector, 14, FALSE)</f>
        <v>Consumer Discretionary</v>
      </c>
      <c r="E508" t="str">
        <f>VLOOKUP(A508, ticker_symbol:gics_sub, 15, FALSE)</f>
        <v>Internet &amp; Direct Marketing Retail</v>
      </c>
    </row>
    <row r="509" spans="1:5" ht="17" x14ac:dyDescent="0.2">
      <c r="A509" s="3" t="s">
        <v>76</v>
      </c>
      <c r="B509" t="s">
        <v>603</v>
      </c>
      <c r="C509" t="s">
        <v>610</v>
      </c>
      <c r="D509" s="56" t="str">
        <f>VLOOKUP(A509, ticker_symbol:gics_sector, 14, FALSE)</f>
        <v>Consumer Discretionary</v>
      </c>
      <c r="E509" t="str">
        <f>VLOOKUP(A509, ticker_symbol:gics_sub, 15, FALSE)</f>
        <v>Internet &amp; Direct Marketing Retail</v>
      </c>
    </row>
    <row r="510" spans="1:5" ht="17" x14ac:dyDescent="0.2">
      <c r="A510" s="3" t="s">
        <v>76</v>
      </c>
      <c r="B510" t="s">
        <v>604</v>
      </c>
      <c r="C510" t="s">
        <v>610</v>
      </c>
      <c r="D510" s="56" t="str">
        <f>VLOOKUP(A510, ticker_symbol:gics_sector, 14, FALSE)</f>
        <v>Consumer Discretionary</v>
      </c>
      <c r="E510" t="str">
        <f>VLOOKUP(A510, ticker_symbol:gics_sub, 15, FALSE)</f>
        <v>Internet &amp; Direct Marketing Retail</v>
      </c>
    </row>
    <row r="511" spans="1:5" ht="17" x14ac:dyDescent="0.2">
      <c r="A511" s="3" t="s">
        <v>76</v>
      </c>
      <c r="B511" t="s">
        <v>605</v>
      </c>
      <c r="C511" t="s">
        <v>610</v>
      </c>
      <c r="D511" s="56" t="str">
        <f>VLOOKUP(A511, ticker_symbol:gics_sector, 14, FALSE)</f>
        <v>Consumer Discretionary</v>
      </c>
      <c r="E511" t="str">
        <f>VLOOKUP(A511, ticker_symbol:gics_sub, 15, FALSE)</f>
        <v>Internet &amp; Direct Marketing Retail</v>
      </c>
    </row>
    <row r="512" spans="1:5" ht="17" x14ac:dyDescent="0.2">
      <c r="A512" s="3" t="s">
        <v>76</v>
      </c>
      <c r="B512" t="s">
        <v>600</v>
      </c>
      <c r="C512" t="s">
        <v>609</v>
      </c>
      <c r="D512" s="56" t="str">
        <f>VLOOKUP(A512, ticker_symbol:gics_sector, 14, FALSE)</f>
        <v>Consumer Discretionary</v>
      </c>
      <c r="E512" t="str">
        <f>VLOOKUP(A512, ticker_symbol:gics_sub, 15, FALSE)</f>
        <v>Internet &amp; Direct Marketing Retail</v>
      </c>
    </row>
    <row r="513" spans="1:5" ht="17" x14ac:dyDescent="0.2">
      <c r="A513" s="3" t="s">
        <v>76</v>
      </c>
      <c r="B513" t="s">
        <v>601</v>
      </c>
      <c r="C513" t="s">
        <v>609</v>
      </c>
      <c r="D513" s="56" t="str">
        <f>VLOOKUP(A513, ticker_symbol:gics_sector, 14, FALSE)</f>
        <v>Consumer Discretionary</v>
      </c>
      <c r="E513" t="str">
        <f>VLOOKUP(A513, ticker_symbol:gics_sub, 15, FALSE)</f>
        <v>Internet &amp; Direct Marketing Retail</v>
      </c>
    </row>
    <row r="514" spans="1:5" ht="17" x14ac:dyDescent="0.2">
      <c r="A514" s="3" t="s">
        <v>76</v>
      </c>
      <c r="B514" t="s">
        <v>602</v>
      </c>
      <c r="C514" t="s">
        <v>609</v>
      </c>
      <c r="D514" s="56" t="str">
        <f>VLOOKUP(A514, ticker_symbol:gics_sector, 14, FALSE)</f>
        <v>Consumer Discretionary</v>
      </c>
      <c r="E514" t="str">
        <f>VLOOKUP(A514, ticker_symbol:gics_sub, 15, FALSE)</f>
        <v>Internet &amp; Direct Marketing Retail</v>
      </c>
    </row>
    <row r="515" spans="1:5" ht="17" x14ac:dyDescent="0.2">
      <c r="A515" s="3" t="s">
        <v>76</v>
      </c>
      <c r="B515" t="s">
        <v>603</v>
      </c>
      <c r="C515" t="s">
        <v>609</v>
      </c>
      <c r="D515" s="56" t="str">
        <f>VLOOKUP(A515, ticker_symbol:gics_sector, 14, FALSE)</f>
        <v>Consumer Discretionary</v>
      </c>
      <c r="E515" t="str">
        <f>VLOOKUP(A515, ticker_symbol:gics_sub, 15, FALSE)</f>
        <v>Internet &amp; Direct Marketing Retail</v>
      </c>
    </row>
    <row r="516" spans="1:5" ht="17" x14ac:dyDescent="0.2">
      <c r="A516" s="3" t="s">
        <v>76</v>
      </c>
      <c r="B516" t="s">
        <v>604</v>
      </c>
      <c r="C516" t="s">
        <v>609</v>
      </c>
      <c r="D516" s="56" t="str">
        <f>VLOOKUP(A516, ticker_symbol:gics_sector, 14, FALSE)</f>
        <v>Consumer Discretionary</v>
      </c>
      <c r="E516" t="str">
        <f>VLOOKUP(A516, ticker_symbol:gics_sub, 15, FALSE)</f>
        <v>Internet &amp; Direct Marketing Retail</v>
      </c>
    </row>
    <row r="517" spans="1:5" ht="17" x14ac:dyDescent="0.2">
      <c r="A517" s="3" t="s">
        <v>76</v>
      </c>
      <c r="B517" t="s">
        <v>605</v>
      </c>
      <c r="C517" t="s">
        <v>609</v>
      </c>
      <c r="D517" s="56" t="str">
        <f>VLOOKUP(A517, ticker_symbol:gics_sector, 14, FALSE)</f>
        <v>Consumer Discretionary</v>
      </c>
      <c r="E517" t="str">
        <f>VLOOKUP(A517, ticker_symbol:gics_sub, 15, FALSE)</f>
        <v>Internet &amp; Direct Marketing Retail</v>
      </c>
    </row>
    <row r="518" spans="1:5" ht="17" x14ac:dyDescent="0.2">
      <c r="A518" s="3" t="s">
        <v>76</v>
      </c>
      <c r="B518" t="s">
        <v>600</v>
      </c>
      <c r="C518" s="21" t="s">
        <v>608</v>
      </c>
      <c r="D518" s="56" t="str">
        <f>VLOOKUP(A518, ticker_symbol:gics_sector, 14, FALSE)</f>
        <v>Consumer Discretionary</v>
      </c>
      <c r="E518" t="str">
        <f>VLOOKUP(A518, ticker_symbol:gics_sub, 15, FALSE)</f>
        <v>Internet &amp; Direct Marketing Retail</v>
      </c>
    </row>
    <row r="519" spans="1:5" ht="17" x14ac:dyDescent="0.2">
      <c r="A519" s="3" t="s">
        <v>76</v>
      </c>
      <c r="B519" t="s">
        <v>601</v>
      </c>
      <c r="C519" s="21" t="s">
        <v>608</v>
      </c>
      <c r="D519" s="56" t="str">
        <f>VLOOKUP(A519, ticker_symbol:gics_sector, 14, FALSE)</f>
        <v>Consumer Discretionary</v>
      </c>
      <c r="E519" t="str">
        <f>VLOOKUP(A519, ticker_symbol:gics_sub, 15, FALSE)</f>
        <v>Internet &amp; Direct Marketing Retail</v>
      </c>
    </row>
    <row r="520" spans="1:5" ht="17" x14ac:dyDescent="0.2">
      <c r="A520" s="3" t="s">
        <v>76</v>
      </c>
      <c r="B520" t="s">
        <v>602</v>
      </c>
      <c r="C520" s="21" t="s">
        <v>608</v>
      </c>
      <c r="D520" s="56" t="str">
        <f>VLOOKUP(A520, ticker_symbol:gics_sector, 14, FALSE)</f>
        <v>Consumer Discretionary</v>
      </c>
      <c r="E520" t="str">
        <f>VLOOKUP(A520, ticker_symbol:gics_sub, 15, FALSE)</f>
        <v>Internet &amp; Direct Marketing Retail</v>
      </c>
    </row>
    <row r="521" spans="1:5" ht="17" x14ac:dyDescent="0.2">
      <c r="A521" s="3" t="s">
        <v>76</v>
      </c>
      <c r="B521" t="s">
        <v>603</v>
      </c>
      <c r="C521" s="21" t="s">
        <v>608</v>
      </c>
      <c r="D521" s="56" t="str">
        <f>VLOOKUP(A521, ticker_symbol:gics_sector, 14, FALSE)</f>
        <v>Consumer Discretionary</v>
      </c>
      <c r="E521" t="str">
        <f>VLOOKUP(A521, ticker_symbol:gics_sub, 15, FALSE)</f>
        <v>Internet &amp; Direct Marketing Retail</v>
      </c>
    </row>
    <row r="522" spans="1:5" ht="17" x14ac:dyDescent="0.2">
      <c r="A522" s="3" t="s">
        <v>76</v>
      </c>
      <c r="B522" t="s">
        <v>604</v>
      </c>
      <c r="C522" s="21" t="s">
        <v>608</v>
      </c>
      <c r="D522" s="56" t="str">
        <f>VLOOKUP(A522, ticker_symbol:gics_sector, 14, FALSE)</f>
        <v>Consumer Discretionary</v>
      </c>
      <c r="E522" t="str">
        <f>VLOOKUP(A522, ticker_symbol:gics_sub, 15, FALSE)</f>
        <v>Internet &amp; Direct Marketing Retail</v>
      </c>
    </row>
    <row r="523" spans="1:5" ht="17" x14ac:dyDescent="0.2">
      <c r="A523" s="3" t="s">
        <v>76</v>
      </c>
      <c r="B523" t="s">
        <v>605</v>
      </c>
      <c r="C523" s="21" t="s">
        <v>608</v>
      </c>
      <c r="D523" s="56" t="str">
        <f>VLOOKUP(A523, ticker_symbol:gics_sector, 14, FALSE)</f>
        <v>Consumer Discretionary</v>
      </c>
      <c r="E523" t="str">
        <f>VLOOKUP(A523, ticker_symbol:gics_sub, 15, FALSE)</f>
        <v>Internet &amp; Direct Marketing Retail</v>
      </c>
    </row>
    <row r="524" spans="1:5" ht="17" x14ac:dyDescent="0.2">
      <c r="A524" s="3" t="s">
        <v>78</v>
      </c>
      <c r="B524" t="s">
        <v>600</v>
      </c>
      <c r="C524" t="s">
        <v>610</v>
      </c>
      <c r="D524" s="56" t="str">
        <f>VLOOKUP(A524, ticker_symbol:gics_sector, 14, FALSE)</f>
        <v>Consumer Discretionary</v>
      </c>
      <c r="E524" t="str">
        <f>VLOOKUP(A524, ticker_symbol:gics_sub, 15, FALSE)</f>
        <v>Specialty Stores</v>
      </c>
    </row>
    <row r="525" spans="1:5" ht="17" x14ac:dyDescent="0.2">
      <c r="A525" s="3" t="s">
        <v>78</v>
      </c>
      <c r="B525" t="s">
        <v>601</v>
      </c>
      <c r="C525" t="s">
        <v>610</v>
      </c>
      <c r="D525" s="56" t="str">
        <f>VLOOKUP(A525, ticker_symbol:gics_sector, 14, FALSE)</f>
        <v>Consumer Discretionary</v>
      </c>
      <c r="E525" t="str">
        <f>VLOOKUP(A525, ticker_symbol:gics_sub, 15, FALSE)</f>
        <v>Specialty Stores</v>
      </c>
    </row>
    <row r="526" spans="1:5" ht="17" x14ac:dyDescent="0.2">
      <c r="A526" s="3" t="s">
        <v>78</v>
      </c>
      <c r="B526" t="s">
        <v>602</v>
      </c>
      <c r="C526" t="s">
        <v>610</v>
      </c>
      <c r="D526" s="56" t="str">
        <f>VLOOKUP(A526, ticker_symbol:gics_sector, 14, FALSE)</f>
        <v>Consumer Discretionary</v>
      </c>
      <c r="E526" t="str">
        <f>VLOOKUP(A526, ticker_symbol:gics_sub, 15, FALSE)</f>
        <v>Specialty Stores</v>
      </c>
    </row>
    <row r="527" spans="1:5" ht="17" x14ac:dyDescent="0.2">
      <c r="A527" s="3" t="s">
        <v>78</v>
      </c>
      <c r="B527" t="s">
        <v>603</v>
      </c>
      <c r="C527" t="s">
        <v>610</v>
      </c>
      <c r="D527" s="56" t="str">
        <f>VLOOKUP(A527, ticker_symbol:gics_sector, 14, FALSE)</f>
        <v>Consumer Discretionary</v>
      </c>
      <c r="E527" t="str">
        <f>VLOOKUP(A527, ticker_symbol:gics_sub, 15, FALSE)</f>
        <v>Specialty Stores</v>
      </c>
    </row>
    <row r="528" spans="1:5" ht="17" x14ac:dyDescent="0.2">
      <c r="A528" s="3" t="s">
        <v>78</v>
      </c>
      <c r="B528" t="s">
        <v>604</v>
      </c>
      <c r="C528" t="s">
        <v>610</v>
      </c>
      <c r="D528" s="56" t="str">
        <f>VLOOKUP(A528, ticker_symbol:gics_sector, 14, FALSE)</f>
        <v>Consumer Discretionary</v>
      </c>
      <c r="E528" t="str">
        <f>VLOOKUP(A528, ticker_symbol:gics_sub, 15, FALSE)</f>
        <v>Specialty Stores</v>
      </c>
    </row>
    <row r="529" spans="1:5" ht="17" x14ac:dyDescent="0.2">
      <c r="A529" s="3" t="s">
        <v>78</v>
      </c>
      <c r="B529" t="s">
        <v>605</v>
      </c>
      <c r="C529" t="s">
        <v>610</v>
      </c>
      <c r="D529" s="56" t="str">
        <f>VLOOKUP(A529, ticker_symbol:gics_sector, 14, FALSE)</f>
        <v>Consumer Discretionary</v>
      </c>
      <c r="E529" t="str">
        <f>VLOOKUP(A529, ticker_symbol:gics_sub, 15, FALSE)</f>
        <v>Specialty Stores</v>
      </c>
    </row>
    <row r="530" spans="1:5" ht="17" x14ac:dyDescent="0.2">
      <c r="A530" s="3" t="s">
        <v>78</v>
      </c>
      <c r="B530" t="s">
        <v>600</v>
      </c>
      <c r="C530" t="s">
        <v>609</v>
      </c>
      <c r="D530" s="56" t="str">
        <f>VLOOKUP(A530, ticker_symbol:gics_sector, 14, FALSE)</f>
        <v>Consumer Discretionary</v>
      </c>
      <c r="E530" t="str">
        <f>VLOOKUP(A530, ticker_symbol:gics_sub, 15, FALSE)</f>
        <v>Specialty Stores</v>
      </c>
    </row>
    <row r="531" spans="1:5" ht="17" x14ac:dyDescent="0.2">
      <c r="A531" s="3" t="s">
        <v>78</v>
      </c>
      <c r="B531" t="s">
        <v>601</v>
      </c>
      <c r="C531" t="s">
        <v>609</v>
      </c>
      <c r="D531" s="56" t="str">
        <f>VLOOKUP(A531, ticker_symbol:gics_sector, 14, FALSE)</f>
        <v>Consumer Discretionary</v>
      </c>
      <c r="E531" t="str">
        <f>VLOOKUP(A531, ticker_symbol:gics_sub, 15, FALSE)</f>
        <v>Specialty Stores</v>
      </c>
    </row>
    <row r="532" spans="1:5" ht="17" x14ac:dyDescent="0.2">
      <c r="A532" s="3" t="s">
        <v>78</v>
      </c>
      <c r="B532" t="s">
        <v>602</v>
      </c>
      <c r="C532" t="s">
        <v>609</v>
      </c>
      <c r="D532" s="56" t="str">
        <f>VLOOKUP(A532, ticker_symbol:gics_sector, 14, FALSE)</f>
        <v>Consumer Discretionary</v>
      </c>
      <c r="E532" t="str">
        <f>VLOOKUP(A532, ticker_symbol:gics_sub, 15, FALSE)</f>
        <v>Specialty Stores</v>
      </c>
    </row>
    <row r="533" spans="1:5" ht="17" x14ac:dyDescent="0.2">
      <c r="A533" s="3" t="s">
        <v>78</v>
      </c>
      <c r="B533" t="s">
        <v>603</v>
      </c>
      <c r="C533" t="s">
        <v>609</v>
      </c>
      <c r="D533" s="56" t="str">
        <f>VLOOKUP(A533, ticker_symbol:gics_sector, 14, FALSE)</f>
        <v>Consumer Discretionary</v>
      </c>
      <c r="E533" t="str">
        <f>VLOOKUP(A533, ticker_symbol:gics_sub, 15, FALSE)</f>
        <v>Specialty Stores</v>
      </c>
    </row>
    <row r="534" spans="1:5" ht="17" x14ac:dyDescent="0.2">
      <c r="A534" s="3" t="s">
        <v>78</v>
      </c>
      <c r="B534" t="s">
        <v>604</v>
      </c>
      <c r="C534" t="s">
        <v>609</v>
      </c>
      <c r="D534" s="56" t="str">
        <f>VLOOKUP(A534, ticker_symbol:gics_sector, 14, FALSE)</f>
        <v>Consumer Discretionary</v>
      </c>
      <c r="E534" t="str">
        <f>VLOOKUP(A534, ticker_symbol:gics_sub, 15, FALSE)</f>
        <v>Specialty Stores</v>
      </c>
    </row>
    <row r="535" spans="1:5" ht="17" x14ac:dyDescent="0.2">
      <c r="A535" s="3" t="s">
        <v>78</v>
      </c>
      <c r="B535" t="s">
        <v>605</v>
      </c>
      <c r="C535" t="s">
        <v>609</v>
      </c>
      <c r="D535" s="56" t="str">
        <f>VLOOKUP(A535, ticker_symbol:gics_sector, 14, FALSE)</f>
        <v>Consumer Discretionary</v>
      </c>
      <c r="E535" t="str">
        <f>VLOOKUP(A535, ticker_symbol:gics_sub, 15, FALSE)</f>
        <v>Specialty Stores</v>
      </c>
    </row>
    <row r="536" spans="1:5" ht="17" x14ac:dyDescent="0.2">
      <c r="A536" s="3" t="s">
        <v>78</v>
      </c>
      <c r="B536" t="s">
        <v>600</v>
      </c>
      <c r="C536" s="21" t="s">
        <v>608</v>
      </c>
      <c r="D536" s="56" t="str">
        <f>VLOOKUP(A536, ticker_symbol:gics_sector, 14, FALSE)</f>
        <v>Consumer Discretionary</v>
      </c>
      <c r="E536" t="str">
        <f>VLOOKUP(A536, ticker_symbol:gics_sub, 15, FALSE)</f>
        <v>Specialty Stores</v>
      </c>
    </row>
    <row r="537" spans="1:5" ht="17" x14ac:dyDescent="0.2">
      <c r="A537" s="3" t="s">
        <v>78</v>
      </c>
      <c r="B537" t="s">
        <v>601</v>
      </c>
      <c r="C537" s="21" t="s">
        <v>608</v>
      </c>
      <c r="D537" s="56" t="str">
        <f>VLOOKUP(A537, ticker_symbol:gics_sector, 14, FALSE)</f>
        <v>Consumer Discretionary</v>
      </c>
      <c r="E537" t="str">
        <f>VLOOKUP(A537, ticker_symbol:gics_sub, 15, FALSE)</f>
        <v>Specialty Stores</v>
      </c>
    </row>
    <row r="538" spans="1:5" ht="17" x14ac:dyDescent="0.2">
      <c r="A538" s="3" t="s">
        <v>78</v>
      </c>
      <c r="B538" t="s">
        <v>602</v>
      </c>
      <c r="C538" s="21" t="s">
        <v>608</v>
      </c>
      <c r="D538" s="56" t="str">
        <f>VLOOKUP(A538, ticker_symbol:gics_sector, 14, FALSE)</f>
        <v>Consumer Discretionary</v>
      </c>
      <c r="E538" t="str">
        <f>VLOOKUP(A538, ticker_symbol:gics_sub, 15, FALSE)</f>
        <v>Specialty Stores</v>
      </c>
    </row>
    <row r="539" spans="1:5" ht="17" x14ac:dyDescent="0.2">
      <c r="A539" s="3" t="s">
        <v>78</v>
      </c>
      <c r="B539" t="s">
        <v>603</v>
      </c>
      <c r="C539" s="21" t="s">
        <v>608</v>
      </c>
      <c r="D539" s="56" t="str">
        <f>VLOOKUP(A539, ticker_symbol:gics_sector, 14, FALSE)</f>
        <v>Consumer Discretionary</v>
      </c>
      <c r="E539" t="str">
        <f>VLOOKUP(A539, ticker_symbol:gics_sub, 15, FALSE)</f>
        <v>Specialty Stores</v>
      </c>
    </row>
    <row r="540" spans="1:5" ht="17" x14ac:dyDescent="0.2">
      <c r="A540" s="3" t="s">
        <v>78</v>
      </c>
      <c r="B540" t="s">
        <v>604</v>
      </c>
      <c r="C540" s="21" t="s">
        <v>608</v>
      </c>
      <c r="D540" s="56" t="str">
        <f>VLOOKUP(A540, ticker_symbol:gics_sector, 14, FALSE)</f>
        <v>Consumer Discretionary</v>
      </c>
      <c r="E540" t="str">
        <f>VLOOKUP(A540, ticker_symbol:gics_sub, 15, FALSE)</f>
        <v>Specialty Stores</v>
      </c>
    </row>
    <row r="541" spans="1:5" ht="17" x14ac:dyDescent="0.2">
      <c r="A541" s="3" t="s">
        <v>78</v>
      </c>
      <c r="B541" t="s">
        <v>605</v>
      </c>
      <c r="C541" s="21" t="s">
        <v>608</v>
      </c>
      <c r="D541" s="56" t="str">
        <f>VLOOKUP(A541, ticker_symbol:gics_sector, 14, FALSE)</f>
        <v>Consumer Discretionary</v>
      </c>
      <c r="E541" t="str">
        <f>VLOOKUP(A541, ticker_symbol:gics_sub, 15, FALSE)</f>
        <v>Specialty Stores</v>
      </c>
    </row>
    <row r="542" spans="1:5" ht="17" x14ac:dyDescent="0.2">
      <c r="A542" s="3" t="s">
        <v>80</v>
      </c>
      <c r="B542" t="s">
        <v>600</v>
      </c>
      <c r="C542" t="s">
        <v>610</v>
      </c>
      <c r="D542" s="56" t="str">
        <f>VLOOKUP(A542, ticker_symbol:gics_sector, 14, FALSE)</f>
        <v>Health Care</v>
      </c>
      <c r="E542" t="str">
        <f>VLOOKUP(A542, ticker_symbol:gics_sub, 15, FALSE)</f>
        <v>Managed Health Care</v>
      </c>
    </row>
    <row r="543" spans="1:5" ht="17" x14ac:dyDescent="0.2">
      <c r="A543" s="3" t="s">
        <v>80</v>
      </c>
      <c r="B543" t="s">
        <v>601</v>
      </c>
      <c r="C543" t="s">
        <v>610</v>
      </c>
      <c r="D543" s="56" t="str">
        <f>VLOOKUP(A543, ticker_symbol:gics_sector, 14, FALSE)</f>
        <v>Health Care</v>
      </c>
      <c r="E543" t="str">
        <f>VLOOKUP(A543, ticker_symbol:gics_sub, 15, FALSE)</f>
        <v>Managed Health Care</v>
      </c>
    </row>
    <row r="544" spans="1:5" ht="17" x14ac:dyDescent="0.2">
      <c r="A544" s="3" t="s">
        <v>80</v>
      </c>
      <c r="B544" t="s">
        <v>602</v>
      </c>
      <c r="C544" t="s">
        <v>610</v>
      </c>
      <c r="D544" s="56" t="str">
        <f>VLOOKUP(A544, ticker_symbol:gics_sector, 14, FALSE)</f>
        <v>Health Care</v>
      </c>
      <c r="E544" t="str">
        <f>VLOOKUP(A544, ticker_symbol:gics_sub, 15, FALSE)</f>
        <v>Managed Health Care</v>
      </c>
    </row>
    <row r="545" spans="1:5" ht="17" x14ac:dyDescent="0.2">
      <c r="A545" s="3" t="s">
        <v>80</v>
      </c>
      <c r="B545" t="s">
        <v>603</v>
      </c>
      <c r="C545" t="s">
        <v>610</v>
      </c>
      <c r="D545" s="56" t="str">
        <f>VLOOKUP(A545, ticker_symbol:gics_sector, 14, FALSE)</f>
        <v>Health Care</v>
      </c>
      <c r="E545" t="str">
        <f>VLOOKUP(A545, ticker_symbol:gics_sub, 15, FALSE)</f>
        <v>Managed Health Care</v>
      </c>
    </row>
    <row r="546" spans="1:5" ht="17" x14ac:dyDescent="0.2">
      <c r="A546" s="3" t="s">
        <v>80</v>
      </c>
      <c r="B546" t="s">
        <v>604</v>
      </c>
      <c r="C546" t="s">
        <v>610</v>
      </c>
      <c r="D546" s="56" t="str">
        <f>VLOOKUP(A546, ticker_symbol:gics_sector, 14, FALSE)</f>
        <v>Health Care</v>
      </c>
      <c r="E546" t="str">
        <f>VLOOKUP(A546, ticker_symbol:gics_sub, 15, FALSE)</f>
        <v>Managed Health Care</v>
      </c>
    </row>
    <row r="547" spans="1:5" ht="17" x14ac:dyDescent="0.2">
      <c r="A547" s="3" t="s">
        <v>80</v>
      </c>
      <c r="B547" t="s">
        <v>605</v>
      </c>
      <c r="C547" t="s">
        <v>610</v>
      </c>
      <c r="D547" s="56" t="str">
        <f>VLOOKUP(A547, ticker_symbol:gics_sector, 14, FALSE)</f>
        <v>Health Care</v>
      </c>
      <c r="E547" t="str">
        <f>VLOOKUP(A547, ticker_symbol:gics_sub, 15, FALSE)</f>
        <v>Managed Health Care</v>
      </c>
    </row>
    <row r="548" spans="1:5" ht="17" x14ac:dyDescent="0.2">
      <c r="A548" s="3" t="s">
        <v>80</v>
      </c>
      <c r="B548" t="s">
        <v>600</v>
      </c>
      <c r="C548" t="s">
        <v>609</v>
      </c>
      <c r="D548" s="56" t="str">
        <f>VLOOKUP(A548, ticker_symbol:gics_sector, 14, FALSE)</f>
        <v>Health Care</v>
      </c>
      <c r="E548" t="str">
        <f>VLOOKUP(A548, ticker_symbol:gics_sub, 15, FALSE)</f>
        <v>Managed Health Care</v>
      </c>
    </row>
    <row r="549" spans="1:5" ht="17" x14ac:dyDescent="0.2">
      <c r="A549" s="3" t="s">
        <v>80</v>
      </c>
      <c r="B549" t="s">
        <v>601</v>
      </c>
      <c r="C549" t="s">
        <v>609</v>
      </c>
      <c r="D549" s="56" t="str">
        <f>VLOOKUP(A549, ticker_symbol:gics_sector, 14, FALSE)</f>
        <v>Health Care</v>
      </c>
      <c r="E549" t="str">
        <f>VLOOKUP(A549, ticker_symbol:gics_sub, 15, FALSE)</f>
        <v>Managed Health Care</v>
      </c>
    </row>
    <row r="550" spans="1:5" ht="17" x14ac:dyDescent="0.2">
      <c r="A550" s="3" t="s">
        <v>80</v>
      </c>
      <c r="B550" t="s">
        <v>602</v>
      </c>
      <c r="C550" t="s">
        <v>609</v>
      </c>
      <c r="D550" s="56" t="str">
        <f>VLOOKUP(A550, ticker_symbol:gics_sector, 14, FALSE)</f>
        <v>Health Care</v>
      </c>
      <c r="E550" t="str">
        <f>VLOOKUP(A550, ticker_symbol:gics_sub, 15, FALSE)</f>
        <v>Managed Health Care</v>
      </c>
    </row>
    <row r="551" spans="1:5" ht="17" x14ac:dyDescent="0.2">
      <c r="A551" s="3" t="s">
        <v>80</v>
      </c>
      <c r="B551" t="s">
        <v>603</v>
      </c>
      <c r="C551" t="s">
        <v>609</v>
      </c>
      <c r="D551" s="56" t="str">
        <f>VLOOKUP(A551, ticker_symbol:gics_sector, 14, FALSE)</f>
        <v>Health Care</v>
      </c>
      <c r="E551" t="str">
        <f>VLOOKUP(A551, ticker_symbol:gics_sub, 15, FALSE)</f>
        <v>Managed Health Care</v>
      </c>
    </row>
    <row r="552" spans="1:5" ht="17" x14ac:dyDescent="0.2">
      <c r="A552" s="3" t="s">
        <v>80</v>
      </c>
      <c r="B552" t="s">
        <v>604</v>
      </c>
      <c r="C552" t="s">
        <v>609</v>
      </c>
      <c r="D552" s="56" t="str">
        <f>VLOOKUP(A552, ticker_symbol:gics_sector, 14, FALSE)</f>
        <v>Health Care</v>
      </c>
      <c r="E552" t="str">
        <f>VLOOKUP(A552, ticker_symbol:gics_sub, 15, FALSE)</f>
        <v>Managed Health Care</v>
      </c>
    </row>
    <row r="553" spans="1:5" ht="17" x14ac:dyDescent="0.2">
      <c r="A553" s="3" t="s">
        <v>80</v>
      </c>
      <c r="B553" t="s">
        <v>605</v>
      </c>
      <c r="C553" t="s">
        <v>609</v>
      </c>
      <c r="D553" s="56" t="str">
        <f>VLOOKUP(A553, ticker_symbol:gics_sector, 14, FALSE)</f>
        <v>Health Care</v>
      </c>
      <c r="E553" t="str">
        <f>VLOOKUP(A553, ticker_symbol:gics_sub, 15, FALSE)</f>
        <v>Managed Health Care</v>
      </c>
    </row>
    <row r="554" spans="1:5" ht="17" x14ac:dyDescent="0.2">
      <c r="A554" s="3" t="s">
        <v>80</v>
      </c>
      <c r="B554" t="s">
        <v>600</v>
      </c>
      <c r="C554" s="21" t="s">
        <v>608</v>
      </c>
      <c r="D554" s="56" t="str">
        <f>VLOOKUP(A554, ticker_symbol:gics_sector, 14, FALSE)</f>
        <v>Health Care</v>
      </c>
      <c r="E554" t="str">
        <f>VLOOKUP(A554, ticker_symbol:gics_sub, 15, FALSE)</f>
        <v>Managed Health Care</v>
      </c>
    </row>
    <row r="555" spans="1:5" ht="17" x14ac:dyDescent="0.2">
      <c r="A555" s="3" t="s">
        <v>80</v>
      </c>
      <c r="B555" t="s">
        <v>601</v>
      </c>
      <c r="C555" s="21" t="s">
        <v>608</v>
      </c>
      <c r="D555" s="56" t="str">
        <f>VLOOKUP(A555, ticker_symbol:gics_sector, 14, FALSE)</f>
        <v>Health Care</v>
      </c>
      <c r="E555" t="str">
        <f>VLOOKUP(A555, ticker_symbol:gics_sub, 15, FALSE)</f>
        <v>Managed Health Care</v>
      </c>
    </row>
    <row r="556" spans="1:5" ht="17" x14ac:dyDescent="0.2">
      <c r="A556" s="3" t="s">
        <v>80</v>
      </c>
      <c r="B556" t="s">
        <v>602</v>
      </c>
      <c r="C556" s="21" t="s">
        <v>608</v>
      </c>
      <c r="D556" s="56" t="str">
        <f>VLOOKUP(A556, ticker_symbol:gics_sector, 14, FALSE)</f>
        <v>Health Care</v>
      </c>
      <c r="E556" t="str">
        <f>VLOOKUP(A556, ticker_symbol:gics_sub, 15, FALSE)</f>
        <v>Managed Health Care</v>
      </c>
    </row>
    <row r="557" spans="1:5" ht="17" x14ac:dyDescent="0.2">
      <c r="A557" s="3" t="s">
        <v>80</v>
      </c>
      <c r="B557" t="s">
        <v>603</v>
      </c>
      <c r="C557" s="21" t="s">
        <v>608</v>
      </c>
      <c r="D557" s="56" t="str">
        <f>VLOOKUP(A557, ticker_symbol:gics_sector, 14, FALSE)</f>
        <v>Health Care</v>
      </c>
      <c r="E557" t="str">
        <f>VLOOKUP(A557, ticker_symbol:gics_sub, 15, FALSE)</f>
        <v>Managed Health Care</v>
      </c>
    </row>
    <row r="558" spans="1:5" ht="17" x14ac:dyDescent="0.2">
      <c r="A558" s="3" t="s">
        <v>80</v>
      </c>
      <c r="B558" t="s">
        <v>604</v>
      </c>
      <c r="C558" s="21" t="s">
        <v>608</v>
      </c>
      <c r="D558" s="56" t="str">
        <f>VLOOKUP(A558, ticker_symbol:gics_sector, 14, FALSE)</f>
        <v>Health Care</v>
      </c>
      <c r="E558" t="str">
        <f>VLOOKUP(A558, ticker_symbol:gics_sub, 15, FALSE)</f>
        <v>Managed Health Care</v>
      </c>
    </row>
    <row r="559" spans="1:5" ht="17" x14ac:dyDescent="0.2">
      <c r="A559" s="3" t="s">
        <v>80</v>
      </c>
      <c r="B559" t="s">
        <v>605</v>
      </c>
      <c r="C559" s="21" t="s">
        <v>608</v>
      </c>
      <c r="D559" s="56" t="str">
        <f>VLOOKUP(A559, ticker_symbol:gics_sector, 14, FALSE)</f>
        <v>Health Care</v>
      </c>
      <c r="E559" t="str">
        <f>VLOOKUP(A559, ticker_symbol:gics_sub, 15, FALSE)</f>
        <v>Managed Health Care</v>
      </c>
    </row>
    <row r="560" spans="1:5" ht="17" x14ac:dyDescent="0.2">
      <c r="A560" s="3" t="s">
        <v>82</v>
      </c>
      <c r="B560" t="s">
        <v>600</v>
      </c>
      <c r="C560" t="s">
        <v>610</v>
      </c>
      <c r="D560" s="56" t="str">
        <f>VLOOKUP(A560, ticker_symbol:gics_sector, 14, FALSE)</f>
        <v>Energy</v>
      </c>
      <c r="E560" t="str">
        <f>VLOOKUP(A560, ticker_symbol:gics_sub, 15, FALSE)</f>
        <v>Oil &amp; Gas Exploration &amp; Production</v>
      </c>
    </row>
    <row r="561" spans="1:5" ht="17" x14ac:dyDescent="0.2">
      <c r="A561" s="3" t="s">
        <v>82</v>
      </c>
      <c r="B561" t="s">
        <v>601</v>
      </c>
      <c r="C561" t="s">
        <v>610</v>
      </c>
      <c r="D561" s="56" t="str">
        <f>VLOOKUP(A561, ticker_symbol:gics_sector, 14, FALSE)</f>
        <v>Energy</v>
      </c>
      <c r="E561" t="str">
        <f>VLOOKUP(A561, ticker_symbol:gics_sub, 15, FALSE)</f>
        <v>Oil &amp; Gas Exploration &amp; Production</v>
      </c>
    </row>
    <row r="562" spans="1:5" ht="17" x14ac:dyDescent="0.2">
      <c r="A562" s="3" t="s">
        <v>82</v>
      </c>
      <c r="B562" t="s">
        <v>602</v>
      </c>
      <c r="C562" t="s">
        <v>610</v>
      </c>
      <c r="D562" s="56" t="str">
        <f>VLOOKUP(A562, ticker_symbol:gics_sector, 14, FALSE)</f>
        <v>Energy</v>
      </c>
      <c r="E562" t="str">
        <f>VLOOKUP(A562, ticker_symbol:gics_sub, 15, FALSE)</f>
        <v>Oil &amp; Gas Exploration &amp; Production</v>
      </c>
    </row>
    <row r="563" spans="1:5" ht="17" x14ac:dyDescent="0.2">
      <c r="A563" s="3" t="s">
        <v>82</v>
      </c>
      <c r="B563" t="s">
        <v>603</v>
      </c>
      <c r="C563" t="s">
        <v>610</v>
      </c>
      <c r="D563" s="56" t="str">
        <f>VLOOKUP(A563, ticker_symbol:gics_sector, 14, FALSE)</f>
        <v>Energy</v>
      </c>
      <c r="E563" t="str">
        <f>VLOOKUP(A563, ticker_symbol:gics_sub, 15, FALSE)</f>
        <v>Oil &amp; Gas Exploration &amp; Production</v>
      </c>
    </row>
    <row r="564" spans="1:5" ht="17" x14ac:dyDescent="0.2">
      <c r="A564" s="3" t="s">
        <v>82</v>
      </c>
      <c r="B564" t="s">
        <v>604</v>
      </c>
      <c r="C564" t="s">
        <v>610</v>
      </c>
      <c r="D564" s="56" t="str">
        <f>VLOOKUP(A564, ticker_symbol:gics_sector, 14, FALSE)</f>
        <v>Energy</v>
      </c>
      <c r="E564" t="str">
        <f>VLOOKUP(A564, ticker_symbol:gics_sub, 15, FALSE)</f>
        <v>Oil &amp; Gas Exploration &amp; Production</v>
      </c>
    </row>
    <row r="565" spans="1:5" ht="17" x14ac:dyDescent="0.2">
      <c r="A565" s="3" t="s">
        <v>82</v>
      </c>
      <c r="B565" t="s">
        <v>605</v>
      </c>
      <c r="C565" t="s">
        <v>610</v>
      </c>
      <c r="D565" s="56" t="str">
        <f>VLOOKUP(A565, ticker_symbol:gics_sector, 14, FALSE)</f>
        <v>Energy</v>
      </c>
      <c r="E565" t="str">
        <f>VLOOKUP(A565, ticker_symbol:gics_sub, 15, FALSE)</f>
        <v>Oil &amp; Gas Exploration &amp; Production</v>
      </c>
    </row>
    <row r="566" spans="1:5" ht="17" x14ac:dyDescent="0.2">
      <c r="A566" s="3" t="s">
        <v>82</v>
      </c>
      <c r="B566" t="s">
        <v>600</v>
      </c>
      <c r="C566" t="s">
        <v>609</v>
      </c>
      <c r="D566" s="56" t="str">
        <f>VLOOKUP(A566, ticker_symbol:gics_sector, 14, FALSE)</f>
        <v>Energy</v>
      </c>
      <c r="E566" t="str">
        <f>VLOOKUP(A566, ticker_symbol:gics_sub, 15, FALSE)</f>
        <v>Oil &amp; Gas Exploration &amp; Production</v>
      </c>
    </row>
    <row r="567" spans="1:5" ht="17" x14ac:dyDescent="0.2">
      <c r="A567" s="3" t="s">
        <v>82</v>
      </c>
      <c r="B567" t="s">
        <v>601</v>
      </c>
      <c r="C567" t="s">
        <v>609</v>
      </c>
      <c r="D567" s="56" t="str">
        <f>VLOOKUP(A567, ticker_symbol:gics_sector, 14, FALSE)</f>
        <v>Energy</v>
      </c>
      <c r="E567" t="str">
        <f>VLOOKUP(A567, ticker_symbol:gics_sub, 15, FALSE)</f>
        <v>Oil &amp; Gas Exploration &amp; Production</v>
      </c>
    </row>
    <row r="568" spans="1:5" ht="17" x14ac:dyDescent="0.2">
      <c r="A568" s="3" t="s">
        <v>82</v>
      </c>
      <c r="B568" t="s">
        <v>602</v>
      </c>
      <c r="C568" t="s">
        <v>609</v>
      </c>
      <c r="D568" s="56" t="str">
        <f>VLOOKUP(A568, ticker_symbol:gics_sector, 14, FALSE)</f>
        <v>Energy</v>
      </c>
      <c r="E568" t="str">
        <f>VLOOKUP(A568, ticker_symbol:gics_sub, 15, FALSE)</f>
        <v>Oil &amp; Gas Exploration &amp; Production</v>
      </c>
    </row>
    <row r="569" spans="1:5" ht="17" x14ac:dyDescent="0.2">
      <c r="A569" s="3" t="s">
        <v>82</v>
      </c>
      <c r="B569" t="s">
        <v>603</v>
      </c>
      <c r="C569" t="s">
        <v>609</v>
      </c>
      <c r="D569" s="56" t="str">
        <f>VLOOKUP(A569, ticker_symbol:gics_sector, 14, FALSE)</f>
        <v>Energy</v>
      </c>
      <c r="E569" t="str">
        <f>VLOOKUP(A569, ticker_symbol:gics_sub, 15, FALSE)</f>
        <v>Oil &amp; Gas Exploration &amp; Production</v>
      </c>
    </row>
    <row r="570" spans="1:5" ht="17" x14ac:dyDescent="0.2">
      <c r="A570" s="3" t="s">
        <v>82</v>
      </c>
      <c r="B570" t="s">
        <v>604</v>
      </c>
      <c r="C570" t="s">
        <v>609</v>
      </c>
      <c r="D570" s="56" t="str">
        <f>VLOOKUP(A570, ticker_symbol:gics_sector, 14, FALSE)</f>
        <v>Energy</v>
      </c>
      <c r="E570" t="str">
        <f>VLOOKUP(A570, ticker_symbol:gics_sub, 15, FALSE)</f>
        <v>Oil &amp; Gas Exploration &amp; Production</v>
      </c>
    </row>
    <row r="571" spans="1:5" ht="17" x14ac:dyDescent="0.2">
      <c r="A571" s="3" t="s">
        <v>82</v>
      </c>
      <c r="B571" t="s">
        <v>605</v>
      </c>
      <c r="C571" t="s">
        <v>609</v>
      </c>
      <c r="D571" s="56" t="str">
        <f>VLOOKUP(A571, ticker_symbol:gics_sector, 14, FALSE)</f>
        <v>Energy</v>
      </c>
      <c r="E571" t="str">
        <f>VLOOKUP(A571, ticker_symbol:gics_sub, 15, FALSE)</f>
        <v>Oil &amp; Gas Exploration &amp; Production</v>
      </c>
    </row>
    <row r="572" spans="1:5" ht="17" x14ac:dyDescent="0.2">
      <c r="A572" s="3" t="s">
        <v>82</v>
      </c>
      <c r="B572" t="s">
        <v>600</v>
      </c>
      <c r="C572" s="21" t="s">
        <v>608</v>
      </c>
      <c r="D572" s="56" t="str">
        <f>VLOOKUP(A572, ticker_symbol:gics_sector, 14, FALSE)</f>
        <v>Energy</v>
      </c>
      <c r="E572" t="str">
        <f>VLOOKUP(A572, ticker_symbol:gics_sub, 15, FALSE)</f>
        <v>Oil &amp; Gas Exploration &amp; Production</v>
      </c>
    </row>
    <row r="573" spans="1:5" ht="17" x14ac:dyDescent="0.2">
      <c r="A573" s="3" t="s">
        <v>82</v>
      </c>
      <c r="B573" t="s">
        <v>601</v>
      </c>
      <c r="C573" s="21" t="s">
        <v>608</v>
      </c>
      <c r="D573" s="56" t="str">
        <f>VLOOKUP(A573, ticker_symbol:gics_sector, 14, FALSE)</f>
        <v>Energy</v>
      </c>
      <c r="E573" t="str">
        <f>VLOOKUP(A573, ticker_symbol:gics_sub, 15, FALSE)</f>
        <v>Oil &amp; Gas Exploration &amp; Production</v>
      </c>
    </row>
    <row r="574" spans="1:5" ht="17" x14ac:dyDescent="0.2">
      <c r="A574" s="3" t="s">
        <v>82</v>
      </c>
      <c r="B574" t="s">
        <v>602</v>
      </c>
      <c r="C574" s="21" t="s">
        <v>608</v>
      </c>
      <c r="D574" s="56" t="str">
        <f>VLOOKUP(A574, ticker_symbol:gics_sector, 14, FALSE)</f>
        <v>Energy</v>
      </c>
      <c r="E574" t="str">
        <f>VLOOKUP(A574, ticker_symbol:gics_sub, 15, FALSE)</f>
        <v>Oil &amp; Gas Exploration &amp; Production</v>
      </c>
    </row>
    <row r="575" spans="1:5" ht="17" x14ac:dyDescent="0.2">
      <c r="A575" s="3" t="s">
        <v>82</v>
      </c>
      <c r="B575" t="s">
        <v>603</v>
      </c>
      <c r="C575" s="21" t="s">
        <v>608</v>
      </c>
      <c r="D575" s="56" t="str">
        <f>VLOOKUP(A575, ticker_symbol:gics_sector, 14, FALSE)</f>
        <v>Energy</v>
      </c>
      <c r="E575" t="str">
        <f>VLOOKUP(A575, ticker_symbol:gics_sub, 15, FALSE)</f>
        <v>Oil &amp; Gas Exploration &amp; Production</v>
      </c>
    </row>
    <row r="576" spans="1:5" ht="17" x14ac:dyDescent="0.2">
      <c r="A576" s="3" t="s">
        <v>82</v>
      </c>
      <c r="B576" t="s">
        <v>604</v>
      </c>
      <c r="C576" s="21" t="s">
        <v>608</v>
      </c>
      <c r="D576" s="56" t="str">
        <f>VLOOKUP(A576, ticker_symbol:gics_sector, 14, FALSE)</f>
        <v>Energy</v>
      </c>
      <c r="E576" t="str">
        <f>VLOOKUP(A576, ticker_symbol:gics_sub, 15, FALSE)</f>
        <v>Oil &amp; Gas Exploration &amp; Production</v>
      </c>
    </row>
    <row r="577" spans="1:5" ht="17" x14ac:dyDescent="0.2">
      <c r="A577" s="3" t="s">
        <v>82</v>
      </c>
      <c r="B577" t="s">
        <v>605</v>
      </c>
      <c r="C577" s="21" t="s">
        <v>608</v>
      </c>
      <c r="D577" s="56" t="str">
        <f>VLOOKUP(A577, ticker_symbol:gics_sector, 14, FALSE)</f>
        <v>Energy</v>
      </c>
      <c r="E577" t="str">
        <f>VLOOKUP(A577, ticker_symbol:gics_sub, 15, FALSE)</f>
        <v>Oil &amp; Gas Exploration &amp; Production</v>
      </c>
    </row>
    <row r="578" spans="1:5" ht="17" x14ac:dyDescent="0.2">
      <c r="A578" s="3" t="s">
        <v>85</v>
      </c>
      <c r="B578" t="s">
        <v>600</v>
      </c>
      <c r="C578" t="s">
        <v>610</v>
      </c>
      <c r="D578" s="56" t="str">
        <f>VLOOKUP(A578, ticker_symbol:gics_sector, 14, FALSE)</f>
        <v>Energy</v>
      </c>
      <c r="E578" t="str">
        <f>VLOOKUP(A578, ticker_symbol:gics_sub, 15, FALSE)</f>
        <v>Oil &amp; Gas Exploration &amp; Production</v>
      </c>
    </row>
    <row r="579" spans="1:5" ht="17" x14ac:dyDescent="0.2">
      <c r="A579" s="3" t="s">
        <v>85</v>
      </c>
      <c r="B579" t="s">
        <v>601</v>
      </c>
      <c r="C579" t="s">
        <v>610</v>
      </c>
      <c r="D579" s="56" t="str">
        <f>VLOOKUP(A579, ticker_symbol:gics_sector, 14, FALSE)</f>
        <v>Energy</v>
      </c>
      <c r="E579" t="str">
        <f>VLOOKUP(A579, ticker_symbol:gics_sub, 15, FALSE)</f>
        <v>Oil &amp; Gas Exploration &amp; Production</v>
      </c>
    </row>
    <row r="580" spans="1:5" ht="17" x14ac:dyDescent="0.2">
      <c r="A580" s="3" t="s">
        <v>85</v>
      </c>
      <c r="B580" t="s">
        <v>602</v>
      </c>
      <c r="C580" t="s">
        <v>610</v>
      </c>
      <c r="D580" s="56" t="str">
        <f>VLOOKUP(A580, ticker_symbol:gics_sector, 14, FALSE)</f>
        <v>Energy</v>
      </c>
      <c r="E580" t="str">
        <f>VLOOKUP(A580, ticker_symbol:gics_sub, 15, FALSE)</f>
        <v>Oil &amp; Gas Exploration &amp; Production</v>
      </c>
    </row>
    <row r="581" spans="1:5" ht="17" x14ac:dyDescent="0.2">
      <c r="A581" s="3" t="s">
        <v>85</v>
      </c>
      <c r="B581" t="s">
        <v>603</v>
      </c>
      <c r="C581" t="s">
        <v>610</v>
      </c>
      <c r="D581" s="56" t="str">
        <f>VLOOKUP(A581, ticker_symbol:gics_sector, 14, FALSE)</f>
        <v>Energy</v>
      </c>
      <c r="E581" t="str">
        <f>VLOOKUP(A581, ticker_symbol:gics_sub, 15, FALSE)</f>
        <v>Oil &amp; Gas Exploration &amp; Production</v>
      </c>
    </row>
    <row r="582" spans="1:5" ht="17" x14ac:dyDescent="0.2">
      <c r="A582" s="3" t="s">
        <v>85</v>
      </c>
      <c r="B582" t="s">
        <v>604</v>
      </c>
      <c r="C582" t="s">
        <v>610</v>
      </c>
      <c r="D582" s="56" t="str">
        <f>VLOOKUP(A582, ticker_symbol:gics_sector, 14, FALSE)</f>
        <v>Energy</v>
      </c>
      <c r="E582" t="str">
        <f>VLOOKUP(A582, ticker_symbol:gics_sub, 15, FALSE)</f>
        <v>Oil &amp; Gas Exploration &amp; Production</v>
      </c>
    </row>
    <row r="583" spans="1:5" ht="17" x14ac:dyDescent="0.2">
      <c r="A583" s="3" t="s">
        <v>85</v>
      </c>
      <c r="B583" t="s">
        <v>605</v>
      </c>
      <c r="C583" t="s">
        <v>610</v>
      </c>
      <c r="D583" s="56" t="str">
        <f>VLOOKUP(A583, ticker_symbol:gics_sector, 14, FALSE)</f>
        <v>Energy</v>
      </c>
      <c r="E583" t="str">
        <f>VLOOKUP(A583, ticker_symbol:gics_sub, 15, FALSE)</f>
        <v>Oil &amp; Gas Exploration &amp; Production</v>
      </c>
    </row>
    <row r="584" spans="1:5" ht="17" x14ac:dyDescent="0.2">
      <c r="A584" s="3" t="s">
        <v>85</v>
      </c>
      <c r="B584" t="s">
        <v>600</v>
      </c>
      <c r="C584" t="s">
        <v>609</v>
      </c>
      <c r="D584" s="56" t="str">
        <f>VLOOKUP(A584, ticker_symbol:gics_sector, 14, FALSE)</f>
        <v>Energy</v>
      </c>
      <c r="E584" t="str">
        <f>VLOOKUP(A584, ticker_symbol:gics_sub, 15, FALSE)</f>
        <v>Oil &amp; Gas Exploration &amp; Production</v>
      </c>
    </row>
    <row r="585" spans="1:5" ht="17" x14ac:dyDescent="0.2">
      <c r="A585" s="3" t="s">
        <v>85</v>
      </c>
      <c r="B585" t="s">
        <v>601</v>
      </c>
      <c r="C585" t="s">
        <v>609</v>
      </c>
      <c r="D585" s="56" t="str">
        <f>VLOOKUP(A585, ticker_symbol:gics_sector, 14, FALSE)</f>
        <v>Energy</v>
      </c>
      <c r="E585" t="str">
        <f>VLOOKUP(A585, ticker_symbol:gics_sub, 15, FALSE)</f>
        <v>Oil &amp; Gas Exploration &amp; Production</v>
      </c>
    </row>
    <row r="586" spans="1:5" ht="17" x14ac:dyDescent="0.2">
      <c r="A586" s="3" t="s">
        <v>85</v>
      </c>
      <c r="B586" t="s">
        <v>602</v>
      </c>
      <c r="C586" t="s">
        <v>609</v>
      </c>
      <c r="D586" s="56" t="str">
        <f>VLOOKUP(A586, ticker_symbol:gics_sector, 14, FALSE)</f>
        <v>Energy</v>
      </c>
      <c r="E586" t="str">
        <f>VLOOKUP(A586, ticker_symbol:gics_sub, 15, FALSE)</f>
        <v>Oil &amp; Gas Exploration &amp; Production</v>
      </c>
    </row>
    <row r="587" spans="1:5" ht="17" x14ac:dyDescent="0.2">
      <c r="A587" s="3" t="s">
        <v>85</v>
      </c>
      <c r="B587" t="s">
        <v>603</v>
      </c>
      <c r="C587" t="s">
        <v>609</v>
      </c>
      <c r="D587" s="56" t="str">
        <f>VLOOKUP(A587, ticker_symbol:gics_sector, 14, FALSE)</f>
        <v>Energy</v>
      </c>
      <c r="E587" t="str">
        <f>VLOOKUP(A587, ticker_symbol:gics_sub, 15, FALSE)</f>
        <v>Oil &amp; Gas Exploration &amp; Production</v>
      </c>
    </row>
    <row r="588" spans="1:5" ht="17" x14ac:dyDescent="0.2">
      <c r="A588" s="3" t="s">
        <v>85</v>
      </c>
      <c r="B588" t="s">
        <v>604</v>
      </c>
      <c r="C588" t="s">
        <v>609</v>
      </c>
      <c r="D588" s="56" t="str">
        <f>VLOOKUP(A588, ticker_symbol:gics_sector, 14, FALSE)</f>
        <v>Energy</v>
      </c>
      <c r="E588" t="str">
        <f>VLOOKUP(A588, ticker_symbol:gics_sub, 15, FALSE)</f>
        <v>Oil &amp; Gas Exploration &amp; Production</v>
      </c>
    </row>
    <row r="589" spans="1:5" ht="17" x14ac:dyDescent="0.2">
      <c r="A589" s="3" t="s">
        <v>85</v>
      </c>
      <c r="B589" t="s">
        <v>605</v>
      </c>
      <c r="C589" t="s">
        <v>609</v>
      </c>
      <c r="D589" s="56" t="str">
        <f>VLOOKUP(A589, ticker_symbol:gics_sector, 14, FALSE)</f>
        <v>Energy</v>
      </c>
      <c r="E589" t="str">
        <f>VLOOKUP(A589, ticker_symbol:gics_sub, 15, FALSE)</f>
        <v>Oil &amp; Gas Exploration &amp; Production</v>
      </c>
    </row>
    <row r="590" spans="1:5" ht="17" x14ac:dyDescent="0.2">
      <c r="A590" s="3" t="s">
        <v>85</v>
      </c>
      <c r="B590" t="s">
        <v>600</v>
      </c>
      <c r="C590" s="21" t="s">
        <v>608</v>
      </c>
      <c r="D590" s="56" t="str">
        <f>VLOOKUP(A590, ticker_symbol:gics_sector, 14, FALSE)</f>
        <v>Energy</v>
      </c>
      <c r="E590" t="str">
        <f>VLOOKUP(A590, ticker_symbol:gics_sub, 15, FALSE)</f>
        <v>Oil &amp; Gas Exploration &amp; Production</v>
      </c>
    </row>
    <row r="591" spans="1:5" ht="17" x14ac:dyDescent="0.2">
      <c r="A591" s="3" t="s">
        <v>85</v>
      </c>
      <c r="B591" t="s">
        <v>601</v>
      </c>
      <c r="C591" s="21" t="s">
        <v>608</v>
      </c>
      <c r="D591" s="56" t="str">
        <f>VLOOKUP(A591, ticker_symbol:gics_sector, 14, FALSE)</f>
        <v>Energy</v>
      </c>
      <c r="E591" t="str">
        <f>VLOOKUP(A591, ticker_symbol:gics_sub, 15, FALSE)</f>
        <v>Oil &amp; Gas Exploration &amp; Production</v>
      </c>
    </row>
    <row r="592" spans="1:5" ht="17" x14ac:dyDescent="0.2">
      <c r="A592" s="3" t="s">
        <v>85</v>
      </c>
      <c r="B592" t="s">
        <v>602</v>
      </c>
      <c r="C592" s="21" t="s">
        <v>608</v>
      </c>
      <c r="D592" s="56" t="str">
        <f>VLOOKUP(A592, ticker_symbol:gics_sector, 14, FALSE)</f>
        <v>Energy</v>
      </c>
      <c r="E592" t="str">
        <f>VLOOKUP(A592, ticker_symbol:gics_sub, 15, FALSE)</f>
        <v>Oil &amp; Gas Exploration &amp; Production</v>
      </c>
    </row>
    <row r="593" spans="1:5" ht="17" x14ac:dyDescent="0.2">
      <c r="A593" s="3" t="s">
        <v>85</v>
      </c>
      <c r="B593" t="s">
        <v>603</v>
      </c>
      <c r="C593" s="21" t="s">
        <v>608</v>
      </c>
      <c r="D593" s="56" t="str">
        <f>VLOOKUP(A593, ticker_symbol:gics_sector, 14, FALSE)</f>
        <v>Energy</v>
      </c>
      <c r="E593" t="str">
        <f>VLOOKUP(A593, ticker_symbol:gics_sub, 15, FALSE)</f>
        <v>Oil &amp; Gas Exploration &amp; Production</v>
      </c>
    </row>
    <row r="594" spans="1:5" ht="17" x14ac:dyDescent="0.2">
      <c r="A594" s="3" t="s">
        <v>85</v>
      </c>
      <c r="B594" t="s">
        <v>604</v>
      </c>
      <c r="C594" s="21" t="s">
        <v>608</v>
      </c>
      <c r="D594" s="56" t="str">
        <f>VLOOKUP(A594, ticker_symbol:gics_sector, 14, FALSE)</f>
        <v>Energy</v>
      </c>
      <c r="E594" t="str">
        <f>VLOOKUP(A594, ticker_symbol:gics_sub, 15, FALSE)</f>
        <v>Oil &amp; Gas Exploration &amp; Production</v>
      </c>
    </row>
    <row r="595" spans="1:5" ht="17" x14ac:dyDescent="0.2">
      <c r="A595" s="3" t="s">
        <v>85</v>
      </c>
      <c r="B595" t="s">
        <v>605</v>
      </c>
      <c r="C595" s="21" t="s">
        <v>608</v>
      </c>
      <c r="D595" s="56" t="str">
        <f>VLOOKUP(A595, ticker_symbol:gics_sector, 14, FALSE)</f>
        <v>Energy</v>
      </c>
      <c r="E595" t="str">
        <f>VLOOKUP(A595, ticker_symbol:gics_sub, 15, FALSE)</f>
        <v>Oil &amp; Gas Exploration &amp; Production</v>
      </c>
    </row>
    <row r="596" spans="1:5" ht="17" x14ac:dyDescent="0.2">
      <c r="A596" s="3" t="s">
        <v>86</v>
      </c>
      <c r="B596" t="s">
        <v>600</v>
      </c>
      <c r="C596" t="s">
        <v>610</v>
      </c>
      <c r="D596" s="56" t="str">
        <f>VLOOKUP(A596, ticker_symbol:gics_sector, 14, FALSE)</f>
        <v>Materials</v>
      </c>
      <c r="E596" t="str">
        <f>VLOOKUP(A596, ticker_symbol:gics_sub, 15, FALSE)</f>
        <v>Industrial Gases</v>
      </c>
    </row>
    <row r="597" spans="1:5" ht="17" x14ac:dyDescent="0.2">
      <c r="A597" s="3" t="s">
        <v>86</v>
      </c>
      <c r="B597" t="s">
        <v>601</v>
      </c>
      <c r="C597" t="s">
        <v>610</v>
      </c>
      <c r="D597" s="56" t="str">
        <f>VLOOKUP(A597, ticker_symbol:gics_sector, 14, FALSE)</f>
        <v>Materials</v>
      </c>
      <c r="E597" t="str">
        <f>VLOOKUP(A597, ticker_symbol:gics_sub, 15, FALSE)</f>
        <v>Industrial Gases</v>
      </c>
    </row>
    <row r="598" spans="1:5" ht="17" x14ac:dyDescent="0.2">
      <c r="A598" s="3" t="s">
        <v>86</v>
      </c>
      <c r="B598" t="s">
        <v>602</v>
      </c>
      <c r="C598" t="s">
        <v>610</v>
      </c>
      <c r="D598" s="56" t="str">
        <f>VLOOKUP(A598, ticker_symbol:gics_sector, 14, FALSE)</f>
        <v>Materials</v>
      </c>
      <c r="E598" t="str">
        <f>VLOOKUP(A598, ticker_symbol:gics_sub, 15, FALSE)</f>
        <v>Industrial Gases</v>
      </c>
    </row>
    <row r="599" spans="1:5" ht="17" x14ac:dyDescent="0.2">
      <c r="A599" s="3" t="s">
        <v>86</v>
      </c>
      <c r="B599" t="s">
        <v>603</v>
      </c>
      <c r="C599" t="s">
        <v>610</v>
      </c>
      <c r="D599" s="56" t="str">
        <f>VLOOKUP(A599, ticker_symbol:gics_sector, 14, FALSE)</f>
        <v>Materials</v>
      </c>
      <c r="E599" t="str">
        <f>VLOOKUP(A599, ticker_symbol:gics_sub, 15, FALSE)</f>
        <v>Industrial Gases</v>
      </c>
    </row>
    <row r="600" spans="1:5" ht="17" x14ac:dyDescent="0.2">
      <c r="A600" s="3" t="s">
        <v>86</v>
      </c>
      <c r="B600" t="s">
        <v>604</v>
      </c>
      <c r="C600" t="s">
        <v>610</v>
      </c>
      <c r="D600" s="56" t="str">
        <f>VLOOKUP(A600, ticker_symbol:gics_sector, 14, FALSE)</f>
        <v>Materials</v>
      </c>
      <c r="E600" t="str">
        <f>VLOOKUP(A600, ticker_symbol:gics_sub, 15, FALSE)</f>
        <v>Industrial Gases</v>
      </c>
    </row>
    <row r="601" spans="1:5" ht="17" x14ac:dyDescent="0.2">
      <c r="A601" s="3" t="s">
        <v>86</v>
      </c>
      <c r="B601" t="s">
        <v>605</v>
      </c>
      <c r="C601" t="s">
        <v>610</v>
      </c>
      <c r="D601" s="56" t="str">
        <f>VLOOKUP(A601, ticker_symbol:gics_sector, 14, FALSE)</f>
        <v>Materials</v>
      </c>
      <c r="E601" t="str">
        <f>VLOOKUP(A601, ticker_symbol:gics_sub, 15, FALSE)</f>
        <v>Industrial Gases</v>
      </c>
    </row>
    <row r="602" spans="1:5" ht="17" x14ac:dyDescent="0.2">
      <c r="A602" s="3" t="s">
        <v>86</v>
      </c>
      <c r="B602" t="s">
        <v>600</v>
      </c>
      <c r="C602" t="s">
        <v>609</v>
      </c>
      <c r="D602" s="56" t="str">
        <f>VLOOKUP(A602, ticker_symbol:gics_sector, 14, FALSE)</f>
        <v>Materials</v>
      </c>
      <c r="E602" t="str">
        <f>VLOOKUP(A602, ticker_symbol:gics_sub, 15, FALSE)</f>
        <v>Industrial Gases</v>
      </c>
    </row>
    <row r="603" spans="1:5" ht="17" x14ac:dyDescent="0.2">
      <c r="A603" s="3" t="s">
        <v>86</v>
      </c>
      <c r="B603" t="s">
        <v>601</v>
      </c>
      <c r="C603" t="s">
        <v>609</v>
      </c>
      <c r="D603" s="56" t="str">
        <f>VLOOKUP(A603, ticker_symbol:gics_sector, 14, FALSE)</f>
        <v>Materials</v>
      </c>
      <c r="E603" t="str">
        <f>VLOOKUP(A603, ticker_symbol:gics_sub, 15, FALSE)</f>
        <v>Industrial Gases</v>
      </c>
    </row>
    <row r="604" spans="1:5" ht="17" x14ac:dyDescent="0.2">
      <c r="A604" s="3" t="s">
        <v>86</v>
      </c>
      <c r="B604" t="s">
        <v>602</v>
      </c>
      <c r="C604" t="s">
        <v>609</v>
      </c>
      <c r="D604" s="56" t="str">
        <f>VLOOKUP(A604, ticker_symbol:gics_sector, 14, FALSE)</f>
        <v>Materials</v>
      </c>
      <c r="E604" t="str">
        <f>VLOOKUP(A604, ticker_symbol:gics_sub, 15, FALSE)</f>
        <v>Industrial Gases</v>
      </c>
    </row>
    <row r="605" spans="1:5" ht="17" x14ac:dyDescent="0.2">
      <c r="A605" s="3" t="s">
        <v>86</v>
      </c>
      <c r="B605" t="s">
        <v>603</v>
      </c>
      <c r="C605" t="s">
        <v>609</v>
      </c>
      <c r="D605" s="56" t="str">
        <f>VLOOKUP(A605, ticker_symbol:gics_sector, 14, FALSE)</f>
        <v>Materials</v>
      </c>
      <c r="E605" t="str">
        <f>VLOOKUP(A605, ticker_symbol:gics_sub, 15, FALSE)</f>
        <v>Industrial Gases</v>
      </c>
    </row>
    <row r="606" spans="1:5" ht="17" x14ac:dyDescent="0.2">
      <c r="A606" s="3" t="s">
        <v>86</v>
      </c>
      <c r="B606" t="s">
        <v>604</v>
      </c>
      <c r="C606" t="s">
        <v>609</v>
      </c>
      <c r="D606" s="56" t="str">
        <f>VLOOKUP(A606, ticker_symbol:gics_sector, 14, FALSE)</f>
        <v>Materials</v>
      </c>
      <c r="E606" t="str">
        <f>VLOOKUP(A606, ticker_symbol:gics_sub, 15, FALSE)</f>
        <v>Industrial Gases</v>
      </c>
    </row>
    <row r="607" spans="1:5" ht="17" x14ac:dyDescent="0.2">
      <c r="A607" s="3" t="s">
        <v>86</v>
      </c>
      <c r="B607" t="s">
        <v>605</v>
      </c>
      <c r="C607" t="s">
        <v>609</v>
      </c>
      <c r="D607" s="56" t="str">
        <f>VLOOKUP(A607, ticker_symbol:gics_sector, 14, FALSE)</f>
        <v>Materials</v>
      </c>
      <c r="E607" t="str">
        <f>VLOOKUP(A607, ticker_symbol:gics_sub, 15, FALSE)</f>
        <v>Industrial Gases</v>
      </c>
    </row>
    <row r="608" spans="1:5" ht="17" x14ac:dyDescent="0.2">
      <c r="A608" s="3" t="s">
        <v>86</v>
      </c>
      <c r="B608" t="s">
        <v>600</v>
      </c>
      <c r="C608" s="21" t="s">
        <v>608</v>
      </c>
      <c r="D608" s="56" t="str">
        <f>VLOOKUP(A608, ticker_symbol:gics_sector, 14, FALSE)</f>
        <v>Materials</v>
      </c>
      <c r="E608" t="str">
        <f>VLOOKUP(A608, ticker_symbol:gics_sub, 15, FALSE)</f>
        <v>Industrial Gases</v>
      </c>
    </row>
    <row r="609" spans="1:5" ht="17" x14ac:dyDescent="0.2">
      <c r="A609" s="3" t="s">
        <v>86</v>
      </c>
      <c r="B609" t="s">
        <v>601</v>
      </c>
      <c r="C609" s="21" t="s">
        <v>608</v>
      </c>
      <c r="D609" s="56" t="str">
        <f>VLOOKUP(A609, ticker_symbol:gics_sector, 14, FALSE)</f>
        <v>Materials</v>
      </c>
      <c r="E609" t="str">
        <f>VLOOKUP(A609, ticker_symbol:gics_sub, 15, FALSE)</f>
        <v>Industrial Gases</v>
      </c>
    </row>
    <row r="610" spans="1:5" ht="17" x14ac:dyDescent="0.2">
      <c r="A610" s="3" t="s">
        <v>86</v>
      </c>
      <c r="B610" t="s">
        <v>602</v>
      </c>
      <c r="C610" s="21" t="s">
        <v>608</v>
      </c>
      <c r="D610" s="56" t="str">
        <f>VLOOKUP(A610, ticker_symbol:gics_sector, 14, FALSE)</f>
        <v>Materials</v>
      </c>
      <c r="E610" t="str">
        <f>VLOOKUP(A610, ticker_symbol:gics_sub, 15, FALSE)</f>
        <v>Industrial Gases</v>
      </c>
    </row>
    <row r="611" spans="1:5" ht="17" x14ac:dyDescent="0.2">
      <c r="A611" s="3" t="s">
        <v>86</v>
      </c>
      <c r="B611" t="s">
        <v>603</v>
      </c>
      <c r="C611" s="21" t="s">
        <v>608</v>
      </c>
      <c r="D611" s="56" t="str">
        <f>VLOOKUP(A611, ticker_symbol:gics_sector, 14, FALSE)</f>
        <v>Materials</v>
      </c>
      <c r="E611" t="str">
        <f>VLOOKUP(A611, ticker_symbol:gics_sub, 15, FALSE)</f>
        <v>Industrial Gases</v>
      </c>
    </row>
    <row r="612" spans="1:5" ht="17" x14ac:dyDescent="0.2">
      <c r="A612" s="3" t="s">
        <v>86</v>
      </c>
      <c r="B612" t="s">
        <v>604</v>
      </c>
      <c r="C612" s="21" t="s">
        <v>608</v>
      </c>
      <c r="D612" s="56" t="str">
        <f>VLOOKUP(A612, ticker_symbol:gics_sector, 14, FALSE)</f>
        <v>Materials</v>
      </c>
      <c r="E612" t="str">
        <f>VLOOKUP(A612, ticker_symbol:gics_sub, 15, FALSE)</f>
        <v>Industrial Gases</v>
      </c>
    </row>
    <row r="613" spans="1:5" ht="17" x14ac:dyDescent="0.2">
      <c r="A613" s="3" t="s">
        <v>86</v>
      </c>
      <c r="B613" t="s">
        <v>605</v>
      </c>
      <c r="C613" s="21" t="s">
        <v>608</v>
      </c>
      <c r="D613" s="56" t="str">
        <f>VLOOKUP(A613, ticker_symbol:gics_sector, 14, FALSE)</f>
        <v>Materials</v>
      </c>
      <c r="E613" t="str">
        <f>VLOOKUP(A613, ticker_symbol:gics_sub, 15, FALSE)</f>
        <v>Industrial Gases</v>
      </c>
    </row>
    <row r="614" spans="1:5" ht="17" x14ac:dyDescent="0.2">
      <c r="A614" s="3" t="s">
        <v>88</v>
      </c>
      <c r="B614" t="s">
        <v>600</v>
      </c>
      <c r="C614" t="s">
        <v>610</v>
      </c>
      <c r="D614" s="56" t="str">
        <f>VLOOKUP(A614, ticker_symbol:gics_sector, 14, FALSE)</f>
        <v>Information Technology</v>
      </c>
      <c r="E614" t="str">
        <f>VLOOKUP(A614, ticker_symbol:gics_sub, 15, FALSE)</f>
        <v>Electronic Components</v>
      </c>
    </row>
    <row r="615" spans="1:5" ht="17" x14ac:dyDescent="0.2">
      <c r="A615" s="3" t="s">
        <v>88</v>
      </c>
      <c r="B615" t="s">
        <v>601</v>
      </c>
      <c r="C615" t="s">
        <v>610</v>
      </c>
      <c r="D615" s="56" t="str">
        <f>VLOOKUP(A615, ticker_symbol:gics_sector, 14, FALSE)</f>
        <v>Information Technology</v>
      </c>
      <c r="E615" t="str">
        <f>VLOOKUP(A615, ticker_symbol:gics_sub, 15, FALSE)</f>
        <v>Electronic Components</v>
      </c>
    </row>
    <row r="616" spans="1:5" ht="17" x14ac:dyDescent="0.2">
      <c r="A616" s="3" t="s">
        <v>88</v>
      </c>
      <c r="B616" t="s">
        <v>602</v>
      </c>
      <c r="C616" t="s">
        <v>610</v>
      </c>
      <c r="D616" s="56" t="str">
        <f>VLOOKUP(A616, ticker_symbol:gics_sector, 14, FALSE)</f>
        <v>Information Technology</v>
      </c>
      <c r="E616" t="str">
        <f>VLOOKUP(A616, ticker_symbol:gics_sub, 15, FALSE)</f>
        <v>Electronic Components</v>
      </c>
    </row>
    <row r="617" spans="1:5" ht="17" x14ac:dyDescent="0.2">
      <c r="A617" s="3" t="s">
        <v>88</v>
      </c>
      <c r="B617" t="s">
        <v>603</v>
      </c>
      <c r="C617" t="s">
        <v>610</v>
      </c>
      <c r="D617" s="56" t="str">
        <f>VLOOKUP(A617, ticker_symbol:gics_sector, 14, FALSE)</f>
        <v>Information Technology</v>
      </c>
      <c r="E617" t="str">
        <f>VLOOKUP(A617, ticker_symbol:gics_sub, 15, FALSE)</f>
        <v>Electronic Components</v>
      </c>
    </row>
    <row r="618" spans="1:5" ht="17" x14ac:dyDescent="0.2">
      <c r="A618" s="3" t="s">
        <v>88</v>
      </c>
      <c r="B618" t="s">
        <v>604</v>
      </c>
      <c r="C618" t="s">
        <v>610</v>
      </c>
      <c r="D618" s="56" t="str">
        <f>VLOOKUP(A618, ticker_symbol:gics_sector, 14, FALSE)</f>
        <v>Information Technology</v>
      </c>
      <c r="E618" t="str">
        <f>VLOOKUP(A618, ticker_symbol:gics_sub, 15, FALSE)</f>
        <v>Electronic Components</v>
      </c>
    </row>
    <row r="619" spans="1:5" ht="17" x14ac:dyDescent="0.2">
      <c r="A619" s="3" t="s">
        <v>88</v>
      </c>
      <c r="B619" t="s">
        <v>605</v>
      </c>
      <c r="C619" t="s">
        <v>610</v>
      </c>
      <c r="D619" s="56" t="str">
        <f>VLOOKUP(A619, ticker_symbol:gics_sector, 14, FALSE)</f>
        <v>Information Technology</v>
      </c>
      <c r="E619" t="str">
        <f>VLOOKUP(A619, ticker_symbol:gics_sub, 15, FALSE)</f>
        <v>Electronic Components</v>
      </c>
    </row>
    <row r="620" spans="1:5" ht="17" x14ac:dyDescent="0.2">
      <c r="A620" s="3" t="s">
        <v>88</v>
      </c>
      <c r="B620" t="s">
        <v>600</v>
      </c>
      <c r="C620" t="s">
        <v>609</v>
      </c>
      <c r="D620" s="56" t="str">
        <f>VLOOKUP(A620, ticker_symbol:gics_sector, 14, FALSE)</f>
        <v>Information Technology</v>
      </c>
      <c r="E620" t="str">
        <f>VLOOKUP(A620, ticker_symbol:gics_sub, 15, FALSE)</f>
        <v>Electronic Components</v>
      </c>
    </row>
    <row r="621" spans="1:5" ht="17" x14ac:dyDescent="0.2">
      <c r="A621" s="3" t="s">
        <v>88</v>
      </c>
      <c r="B621" t="s">
        <v>601</v>
      </c>
      <c r="C621" t="s">
        <v>609</v>
      </c>
      <c r="D621" s="56" t="str">
        <f>VLOOKUP(A621, ticker_symbol:gics_sector, 14, FALSE)</f>
        <v>Information Technology</v>
      </c>
      <c r="E621" t="str">
        <f>VLOOKUP(A621, ticker_symbol:gics_sub, 15, FALSE)</f>
        <v>Electronic Components</v>
      </c>
    </row>
    <row r="622" spans="1:5" ht="17" x14ac:dyDescent="0.2">
      <c r="A622" s="3" t="s">
        <v>88</v>
      </c>
      <c r="B622" t="s">
        <v>602</v>
      </c>
      <c r="C622" t="s">
        <v>609</v>
      </c>
      <c r="D622" s="56" t="str">
        <f>VLOOKUP(A622, ticker_symbol:gics_sector, 14, FALSE)</f>
        <v>Information Technology</v>
      </c>
      <c r="E622" t="str">
        <f>VLOOKUP(A622, ticker_symbol:gics_sub, 15, FALSE)</f>
        <v>Electronic Components</v>
      </c>
    </row>
    <row r="623" spans="1:5" ht="17" x14ac:dyDescent="0.2">
      <c r="A623" s="3" t="s">
        <v>88</v>
      </c>
      <c r="B623" t="s">
        <v>603</v>
      </c>
      <c r="C623" t="s">
        <v>609</v>
      </c>
      <c r="D623" s="56" t="str">
        <f>VLOOKUP(A623, ticker_symbol:gics_sector, 14, FALSE)</f>
        <v>Information Technology</v>
      </c>
      <c r="E623" t="str">
        <f>VLOOKUP(A623, ticker_symbol:gics_sub, 15, FALSE)</f>
        <v>Electronic Components</v>
      </c>
    </row>
    <row r="624" spans="1:5" ht="17" x14ac:dyDescent="0.2">
      <c r="A624" s="3" t="s">
        <v>88</v>
      </c>
      <c r="B624" t="s">
        <v>604</v>
      </c>
      <c r="C624" t="s">
        <v>609</v>
      </c>
      <c r="D624" s="56" t="str">
        <f>VLOOKUP(A624, ticker_symbol:gics_sector, 14, FALSE)</f>
        <v>Information Technology</v>
      </c>
      <c r="E624" t="str">
        <f>VLOOKUP(A624, ticker_symbol:gics_sub, 15, FALSE)</f>
        <v>Electronic Components</v>
      </c>
    </row>
    <row r="625" spans="1:5" ht="17" x14ac:dyDescent="0.2">
      <c r="A625" s="3" t="s">
        <v>88</v>
      </c>
      <c r="B625" t="s">
        <v>605</v>
      </c>
      <c r="C625" t="s">
        <v>609</v>
      </c>
      <c r="D625" s="56" t="str">
        <f>VLOOKUP(A625, ticker_symbol:gics_sector, 14, FALSE)</f>
        <v>Information Technology</v>
      </c>
      <c r="E625" t="str">
        <f>VLOOKUP(A625, ticker_symbol:gics_sub, 15, FALSE)</f>
        <v>Electronic Components</v>
      </c>
    </row>
    <row r="626" spans="1:5" ht="17" x14ac:dyDescent="0.2">
      <c r="A626" s="3" t="s">
        <v>88</v>
      </c>
      <c r="B626" t="s">
        <v>600</v>
      </c>
      <c r="C626" s="21" t="s">
        <v>608</v>
      </c>
      <c r="D626" s="56" t="str">
        <f>VLOOKUP(A626, ticker_symbol:gics_sector, 14, FALSE)</f>
        <v>Information Technology</v>
      </c>
      <c r="E626" t="str">
        <f>VLOOKUP(A626, ticker_symbol:gics_sub, 15, FALSE)</f>
        <v>Electronic Components</v>
      </c>
    </row>
    <row r="627" spans="1:5" ht="17" x14ac:dyDescent="0.2">
      <c r="A627" s="3" t="s">
        <v>88</v>
      </c>
      <c r="B627" t="s">
        <v>601</v>
      </c>
      <c r="C627" s="21" t="s">
        <v>608</v>
      </c>
      <c r="D627" s="56" t="str">
        <f>VLOOKUP(A627, ticker_symbol:gics_sector, 14, FALSE)</f>
        <v>Information Technology</v>
      </c>
      <c r="E627" t="str">
        <f>VLOOKUP(A627, ticker_symbol:gics_sub, 15, FALSE)</f>
        <v>Electronic Components</v>
      </c>
    </row>
    <row r="628" spans="1:5" ht="17" x14ac:dyDescent="0.2">
      <c r="A628" s="3" t="s">
        <v>88</v>
      </c>
      <c r="B628" t="s">
        <v>602</v>
      </c>
      <c r="C628" s="21" t="s">
        <v>608</v>
      </c>
      <c r="D628" s="56" t="str">
        <f>VLOOKUP(A628, ticker_symbol:gics_sector, 14, FALSE)</f>
        <v>Information Technology</v>
      </c>
      <c r="E628" t="str">
        <f>VLOOKUP(A628, ticker_symbol:gics_sub, 15, FALSE)</f>
        <v>Electronic Components</v>
      </c>
    </row>
    <row r="629" spans="1:5" ht="17" x14ac:dyDescent="0.2">
      <c r="A629" s="3" t="s">
        <v>88</v>
      </c>
      <c r="B629" t="s">
        <v>603</v>
      </c>
      <c r="C629" s="21" t="s">
        <v>608</v>
      </c>
      <c r="D629" s="56" t="str">
        <f>VLOOKUP(A629, ticker_symbol:gics_sector, 14, FALSE)</f>
        <v>Information Technology</v>
      </c>
      <c r="E629" t="str">
        <f>VLOOKUP(A629, ticker_symbol:gics_sub, 15, FALSE)</f>
        <v>Electronic Components</v>
      </c>
    </row>
    <row r="630" spans="1:5" ht="17" x14ac:dyDescent="0.2">
      <c r="A630" s="3" t="s">
        <v>88</v>
      </c>
      <c r="B630" t="s">
        <v>604</v>
      </c>
      <c r="C630" s="21" t="s">
        <v>608</v>
      </c>
      <c r="D630" s="56" t="str">
        <f>VLOOKUP(A630, ticker_symbol:gics_sector, 14, FALSE)</f>
        <v>Information Technology</v>
      </c>
      <c r="E630" t="str">
        <f>VLOOKUP(A630, ticker_symbol:gics_sub, 15, FALSE)</f>
        <v>Electronic Components</v>
      </c>
    </row>
    <row r="631" spans="1:5" ht="17" x14ac:dyDescent="0.2">
      <c r="A631" s="3" t="s">
        <v>88</v>
      </c>
      <c r="B631" t="s">
        <v>605</v>
      </c>
      <c r="C631" s="21" t="s">
        <v>608</v>
      </c>
      <c r="D631" s="56" t="str">
        <f>VLOOKUP(A631, ticker_symbol:gics_sector, 14, FALSE)</f>
        <v>Information Technology</v>
      </c>
      <c r="E631" t="str">
        <f>VLOOKUP(A631, ticker_symbol:gics_sub, 15, FALSE)</f>
        <v>Electronic Components</v>
      </c>
    </row>
    <row r="632" spans="1:5" ht="17" x14ac:dyDescent="0.2">
      <c r="A632" s="3" t="s">
        <v>90</v>
      </c>
      <c r="B632" t="s">
        <v>600</v>
      </c>
      <c r="C632" t="s">
        <v>610</v>
      </c>
      <c r="D632" s="56" t="str">
        <f>VLOOKUP(A632, ticker_symbol:gics_sector, 14, FALSE)</f>
        <v>Industrials</v>
      </c>
      <c r="E632" t="str">
        <f>VLOOKUP(A632, ticker_symbol:gics_sub, 15, FALSE)</f>
        <v>Aerospace &amp; Defense</v>
      </c>
    </row>
    <row r="633" spans="1:5" ht="17" x14ac:dyDescent="0.2">
      <c r="A633" s="3" t="s">
        <v>90</v>
      </c>
      <c r="B633" t="s">
        <v>601</v>
      </c>
      <c r="C633" t="s">
        <v>610</v>
      </c>
      <c r="D633" s="56" t="str">
        <f>VLOOKUP(A633, ticker_symbol:gics_sector, 14, FALSE)</f>
        <v>Industrials</v>
      </c>
      <c r="E633" t="str">
        <f>VLOOKUP(A633, ticker_symbol:gics_sub, 15, FALSE)</f>
        <v>Aerospace &amp; Defense</v>
      </c>
    </row>
    <row r="634" spans="1:5" ht="17" x14ac:dyDescent="0.2">
      <c r="A634" s="3" t="s">
        <v>90</v>
      </c>
      <c r="B634" t="s">
        <v>602</v>
      </c>
      <c r="C634" t="s">
        <v>610</v>
      </c>
      <c r="D634" s="56" t="str">
        <f>VLOOKUP(A634, ticker_symbol:gics_sector, 14, FALSE)</f>
        <v>Industrials</v>
      </c>
      <c r="E634" t="str">
        <f>VLOOKUP(A634, ticker_symbol:gics_sub, 15, FALSE)</f>
        <v>Aerospace &amp; Defense</v>
      </c>
    </row>
    <row r="635" spans="1:5" ht="17" x14ac:dyDescent="0.2">
      <c r="A635" s="3" t="s">
        <v>90</v>
      </c>
      <c r="B635" t="s">
        <v>603</v>
      </c>
      <c r="C635" t="s">
        <v>610</v>
      </c>
      <c r="D635" s="56" t="str">
        <f>VLOOKUP(A635, ticker_symbol:gics_sector, 14, FALSE)</f>
        <v>Industrials</v>
      </c>
      <c r="E635" t="str">
        <f>VLOOKUP(A635, ticker_symbol:gics_sub, 15, FALSE)</f>
        <v>Aerospace &amp; Defense</v>
      </c>
    </row>
    <row r="636" spans="1:5" ht="17" x14ac:dyDescent="0.2">
      <c r="A636" s="3" t="s">
        <v>90</v>
      </c>
      <c r="B636" t="s">
        <v>604</v>
      </c>
      <c r="C636" t="s">
        <v>610</v>
      </c>
      <c r="D636" s="56" t="str">
        <f>VLOOKUP(A636, ticker_symbol:gics_sector, 14, FALSE)</f>
        <v>Industrials</v>
      </c>
      <c r="E636" t="str">
        <f>VLOOKUP(A636, ticker_symbol:gics_sub, 15, FALSE)</f>
        <v>Aerospace &amp; Defense</v>
      </c>
    </row>
    <row r="637" spans="1:5" ht="17" x14ac:dyDescent="0.2">
      <c r="A637" s="3" t="s">
        <v>90</v>
      </c>
      <c r="B637" t="s">
        <v>605</v>
      </c>
      <c r="C637" t="s">
        <v>610</v>
      </c>
      <c r="D637" s="56" t="str">
        <f>VLOOKUP(A637, ticker_symbol:gics_sector, 14, FALSE)</f>
        <v>Industrials</v>
      </c>
      <c r="E637" t="str">
        <f>VLOOKUP(A637, ticker_symbol:gics_sub, 15, FALSE)</f>
        <v>Aerospace &amp; Defense</v>
      </c>
    </row>
    <row r="638" spans="1:5" ht="17" x14ac:dyDescent="0.2">
      <c r="A638" s="3" t="s">
        <v>90</v>
      </c>
      <c r="B638" t="s">
        <v>600</v>
      </c>
      <c r="C638" t="s">
        <v>609</v>
      </c>
      <c r="D638" s="56" t="str">
        <f>VLOOKUP(A638, ticker_symbol:gics_sector, 14, FALSE)</f>
        <v>Industrials</v>
      </c>
      <c r="E638" t="str">
        <f>VLOOKUP(A638, ticker_symbol:gics_sub, 15, FALSE)</f>
        <v>Aerospace &amp; Defense</v>
      </c>
    </row>
    <row r="639" spans="1:5" ht="17" x14ac:dyDescent="0.2">
      <c r="A639" s="3" t="s">
        <v>90</v>
      </c>
      <c r="B639" t="s">
        <v>601</v>
      </c>
      <c r="C639" t="s">
        <v>609</v>
      </c>
      <c r="D639" s="56" t="str">
        <f>VLOOKUP(A639, ticker_symbol:gics_sector, 14, FALSE)</f>
        <v>Industrials</v>
      </c>
      <c r="E639" t="str">
        <f>VLOOKUP(A639, ticker_symbol:gics_sub, 15, FALSE)</f>
        <v>Aerospace &amp; Defense</v>
      </c>
    </row>
    <row r="640" spans="1:5" ht="17" x14ac:dyDescent="0.2">
      <c r="A640" s="3" t="s">
        <v>90</v>
      </c>
      <c r="B640" t="s">
        <v>602</v>
      </c>
      <c r="C640" t="s">
        <v>609</v>
      </c>
      <c r="D640" s="56" t="str">
        <f>VLOOKUP(A640, ticker_symbol:gics_sector, 14, FALSE)</f>
        <v>Industrials</v>
      </c>
      <c r="E640" t="str">
        <f>VLOOKUP(A640, ticker_symbol:gics_sub, 15, FALSE)</f>
        <v>Aerospace &amp; Defense</v>
      </c>
    </row>
    <row r="641" spans="1:5" ht="17" x14ac:dyDescent="0.2">
      <c r="A641" s="3" t="s">
        <v>90</v>
      </c>
      <c r="B641" t="s">
        <v>603</v>
      </c>
      <c r="C641" t="s">
        <v>609</v>
      </c>
      <c r="D641" s="56" t="str">
        <f>VLOOKUP(A641, ticker_symbol:gics_sector, 14, FALSE)</f>
        <v>Industrials</v>
      </c>
      <c r="E641" t="str">
        <f>VLOOKUP(A641, ticker_symbol:gics_sub, 15, FALSE)</f>
        <v>Aerospace &amp; Defense</v>
      </c>
    </row>
    <row r="642" spans="1:5" ht="17" x14ac:dyDescent="0.2">
      <c r="A642" s="3" t="s">
        <v>90</v>
      </c>
      <c r="B642" t="s">
        <v>604</v>
      </c>
      <c r="C642" t="s">
        <v>609</v>
      </c>
      <c r="D642" s="56" t="str">
        <f>VLOOKUP(A642, ticker_symbol:gics_sector, 14, FALSE)</f>
        <v>Industrials</v>
      </c>
      <c r="E642" t="str">
        <f>VLOOKUP(A642, ticker_symbol:gics_sub, 15, FALSE)</f>
        <v>Aerospace &amp; Defense</v>
      </c>
    </row>
    <row r="643" spans="1:5" ht="17" x14ac:dyDescent="0.2">
      <c r="A643" s="3" t="s">
        <v>90</v>
      </c>
      <c r="B643" t="s">
        <v>605</v>
      </c>
      <c r="C643" t="s">
        <v>609</v>
      </c>
      <c r="D643" s="56" t="str">
        <f>VLOOKUP(A643, ticker_symbol:gics_sector, 14, FALSE)</f>
        <v>Industrials</v>
      </c>
      <c r="E643" t="str">
        <f>VLOOKUP(A643, ticker_symbol:gics_sub, 15, FALSE)</f>
        <v>Aerospace &amp; Defense</v>
      </c>
    </row>
    <row r="644" spans="1:5" ht="17" x14ac:dyDescent="0.2">
      <c r="A644" s="3" t="s">
        <v>90</v>
      </c>
      <c r="B644" t="s">
        <v>600</v>
      </c>
      <c r="C644" s="21" t="s">
        <v>608</v>
      </c>
      <c r="D644" s="56" t="str">
        <f>VLOOKUP(A644, ticker_symbol:gics_sector, 14, FALSE)</f>
        <v>Industrials</v>
      </c>
      <c r="E644" t="str">
        <f>VLOOKUP(A644, ticker_symbol:gics_sub, 15, FALSE)</f>
        <v>Aerospace &amp; Defense</v>
      </c>
    </row>
    <row r="645" spans="1:5" ht="17" x14ac:dyDescent="0.2">
      <c r="A645" s="3" t="s">
        <v>90</v>
      </c>
      <c r="B645" t="s">
        <v>601</v>
      </c>
      <c r="C645" s="21" t="s">
        <v>608</v>
      </c>
      <c r="D645" s="56" t="str">
        <f>VLOOKUP(A645, ticker_symbol:gics_sector, 14, FALSE)</f>
        <v>Industrials</v>
      </c>
      <c r="E645" t="str">
        <f>VLOOKUP(A645, ticker_symbol:gics_sub, 15, FALSE)</f>
        <v>Aerospace &amp; Defense</v>
      </c>
    </row>
    <row r="646" spans="1:5" ht="17" x14ac:dyDescent="0.2">
      <c r="A646" s="3" t="s">
        <v>90</v>
      </c>
      <c r="B646" t="s">
        <v>602</v>
      </c>
      <c r="C646" s="21" t="s">
        <v>608</v>
      </c>
      <c r="D646" s="56" t="str">
        <f>VLOOKUP(A646, ticker_symbol:gics_sector, 14, FALSE)</f>
        <v>Industrials</v>
      </c>
      <c r="E646" t="str">
        <f>VLOOKUP(A646, ticker_symbol:gics_sub, 15, FALSE)</f>
        <v>Aerospace &amp; Defense</v>
      </c>
    </row>
    <row r="647" spans="1:5" ht="17" x14ac:dyDescent="0.2">
      <c r="A647" s="3" t="s">
        <v>90</v>
      </c>
      <c r="B647" t="s">
        <v>603</v>
      </c>
      <c r="C647" s="21" t="s">
        <v>608</v>
      </c>
      <c r="D647" s="56" t="str">
        <f>VLOOKUP(A647, ticker_symbol:gics_sector, 14, FALSE)</f>
        <v>Industrials</v>
      </c>
      <c r="E647" t="str">
        <f>VLOOKUP(A647, ticker_symbol:gics_sub, 15, FALSE)</f>
        <v>Aerospace &amp; Defense</v>
      </c>
    </row>
    <row r="648" spans="1:5" ht="17" x14ac:dyDescent="0.2">
      <c r="A648" s="3" t="s">
        <v>90</v>
      </c>
      <c r="B648" t="s">
        <v>604</v>
      </c>
      <c r="C648" s="21" t="s">
        <v>608</v>
      </c>
      <c r="D648" s="56" t="str">
        <f>VLOOKUP(A648, ticker_symbol:gics_sector, 14, FALSE)</f>
        <v>Industrials</v>
      </c>
      <c r="E648" t="str">
        <f>VLOOKUP(A648, ticker_symbol:gics_sub, 15, FALSE)</f>
        <v>Aerospace &amp; Defense</v>
      </c>
    </row>
    <row r="649" spans="1:5" ht="17" x14ac:dyDescent="0.2">
      <c r="A649" s="3" t="s">
        <v>90</v>
      </c>
      <c r="B649" t="s">
        <v>605</v>
      </c>
      <c r="C649" s="21" t="s">
        <v>608</v>
      </c>
      <c r="D649" s="56" t="str">
        <f>VLOOKUP(A649, ticker_symbol:gics_sector, 14, FALSE)</f>
        <v>Industrials</v>
      </c>
      <c r="E649" t="str">
        <f>VLOOKUP(A649, ticker_symbol:gics_sub, 15, FALSE)</f>
        <v>Aerospace &amp; Defense</v>
      </c>
    </row>
    <row r="650" spans="1:5" ht="17" x14ac:dyDescent="0.2">
      <c r="A650" s="3" t="s">
        <v>92</v>
      </c>
      <c r="B650" t="s">
        <v>600</v>
      </c>
      <c r="C650" t="s">
        <v>610</v>
      </c>
      <c r="D650" s="56" t="str">
        <f>VLOOKUP(A650, ticker_symbol:gics_sector, 14, FALSE)</f>
        <v>Information Technology</v>
      </c>
      <c r="E650" t="str">
        <f>VLOOKUP(A650, ticker_symbol:gics_sub, 15, FALSE)</f>
        <v>Home Entertainment Software</v>
      </c>
    </row>
    <row r="651" spans="1:5" ht="17" x14ac:dyDescent="0.2">
      <c r="A651" s="3" t="s">
        <v>92</v>
      </c>
      <c r="B651" t="s">
        <v>601</v>
      </c>
      <c r="C651" t="s">
        <v>610</v>
      </c>
      <c r="D651" s="56" t="str">
        <f>VLOOKUP(A651, ticker_symbol:gics_sector, 14, FALSE)</f>
        <v>Information Technology</v>
      </c>
      <c r="E651" t="str">
        <f>VLOOKUP(A651, ticker_symbol:gics_sub, 15, FALSE)</f>
        <v>Home Entertainment Software</v>
      </c>
    </row>
    <row r="652" spans="1:5" ht="17" x14ac:dyDescent="0.2">
      <c r="A652" s="3" t="s">
        <v>92</v>
      </c>
      <c r="B652" t="s">
        <v>602</v>
      </c>
      <c r="C652" t="s">
        <v>610</v>
      </c>
      <c r="D652" s="56" t="str">
        <f>VLOOKUP(A652, ticker_symbol:gics_sector, 14, FALSE)</f>
        <v>Information Technology</v>
      </c>
      <c r="E652" t="str">
        <f>VLOOKUP(A652, ticker_symbol:gics_sub, 15, FALSE)</f>
        <v>Home Entertainment Software</v>
      </c>
    </row>
    <row r="653" spans="1:5" ht="17" x14ac:dyDescent="0.2">
      <c r="A653" s="3" t="s">
        <v>92</v>
      </c>
      <c r="B653" t="s">
        <v>603</v>
      </c>
      <c r="C653" t="s">
        <v>610</v>
      </c>
      <c r="D653" s="56" t="str">
        <f>VLOOKUP(A653, ticker_symbol:gics_sector, 14, FALSE)</f>
        <v>Information Technology</v>
      </c>
      <c r="E653" t="str">
        <f>VLOOKUP(A653, ticker_symbol:gics_sub, 15, FALSE)</f>
        <v>Home Entertainment Software</v>
      </c>
    </row>
    <row r="654" spans="1:5" ht="17" x14ac:dyDescent="0.2">
      <c r="A654" s="3" t="s">
        <v>92</v>
      </c>
      <c r="B654" t="s">
        <v>604</v>
      </c>
      <c r="C654" t="s">
        <v>610</v>
      </c>
      <c r="D654" s="56" t="str">
        <f>VLOOKUP(A654, ticker_symbol:gics_sector, 14, FALSE)</f>
        <v>Information Technology</v>
      </c>
      <c r="E654" t="str">
        <f>VLOOKUP(A654, ticker_symbol:gics_sub, 15, FALSE)</f>
        <v>Home Entertainment Software</v>
      </c>
    </row>
    <row r="655" spans="1:5" ht="17" x14ac:dyDescent="0.2">
      <c r="A655" s="3" t="s">
        <v>92</v>
      </c>
      <c r="B655" t="s">
        <v>605</v>
      </c>
      <c r="C655" t="s">
        <v>610</v>
      </c>
      <c r="D655" s="56" t="str">
        <f>VLOOKUP(A655, ticker_symbol:gics_sector, 14, FALSE)</f>
        <v>Information Technology</v>
      </c>
      <c r="E655" t="str">
        <f>VLOOKUP(A655, ticker_symbol:gics_sub, 15, FALSE)</f>
        <v>Home Entertainment Software</v>
      </c>
    </row>
    <row r="656" spans="1:5" ht="17" x14ac:dyDescent="0.2">
      <c r="A656" s="3" t="s">
        <v>92</v>
      </c>
      <c r="B656" t="s">
        <v>600</v>
      </c>
      <c r="C656" t="s">
        <v>609</v>
      </c>
      <c r="D656" s="56" t="str">
        <f>VLOOKUP(A656, ticker_symbol:gics_sector, 14, FALSE)</f>
        <v>Information Technology</v>
      </c>
      <c r="E656" t="str">
        <f>VLOOKUP(A656, ticker_symbol:gics_sub, 15, FALSE)</f>
        <v>Home Entertainment Software</v>
      </c>
    </row>
    <row r="657" spans="1:5" ht="17" x14ac:dyDescent="0.2">
      <c r="A657" s="3" t="s">
        <v>92</v>
      </c>
      <c r="B657" t="s">
        <v>601</v>
      </c>
      <c r="C657" t="s">
        <v>609</v>
      </c>
      <c r="D657" s="56" t="str">
        <f>VLOOKUP(A657, ticker_symbol:gics_sector, 14, FALSE)</f>
        <v>Information Technology</v>
      </c>
      <c r="E657" t="str">
        <f>VLOOKUP(A657, ticker_symbol:gics_sub, 15, FALSE)</f>
        <v>Home Entertainment Software</v>
      </c>
    </row>
    <row r="658" spans="1:5" ht="17" x14ac:dyDescent="0.2">
      <c r="A658" s="3" t="s">
        <v>92</v>
      </c>
      <c r="B658" t="s">
        <v>602</v>
      </c>
      <c r="C658" t="s">
        <v>609</v>
      </c>
      <c r="D658" s="56" t="str">
        <f>VLOOKUP(A658, ticker_symbol:gics_sector, 14, FALSE)</f>
        <v>Information Technology</v>
      </c>
      <c r="E658" t="str">
        <f>VLOOKUP(A658, ticker_symbol:gics_sub, 15, FALSE)</f>
        <v>Home Entertainment Software</v>
      </c>
    </row>
    <row r="659" spans="1:5" ht="17" x14ac:dyDescent="0.2">
      <c r="A659" s="3" t="s">
        <v>92</v>
      </c>
      <c r="B659" t="s">
        <v>603</v>
      </c>
      <c r="C659" t="s">
        <v>609</v>
      </c>
      <c r="D659" s="56" t="str">
        <f>VLOOKUP(A659, ticker_symbol:gics_sector, 14, FALSE)</f>
        <v>Information Technology</v>
      </c>
      <c r="E659" t="str">
        <f>VLOOKUP(A659, ticker_symbol:gics_sub, 15, FALSE)</f>
        <v>Home Entertainment Software</v>
      </c>
    </row>
    <row r="660" spans="1:5" ht="17" x14ac:dyDescent="0.2">
      <c r="A660" s="3" t="s">
        <v>92</v>
      </c>
      <c r="B660" t="s">
        <v>604</v>
      </c>
      <c r="C660" t="s">
        <v>609</v>
      </c>
      <c r="D660" s="56" t="str">
        <f>VLOOKUP(A660, ticker_symbol:gics_sector, 14, FALSE)</f>
        <v>Information Technology</v>
      </c>
      <c r="E660" t="str">
        <f>VLOOKUP(A660, ticker_symbol:gics_sub, 15, FALSE)</f>
        <v>Home Entertainment Software</v>
      </c>
    </row>
    <row r="661" spans="1:5" ht="17" x14ac:dyDescent="0.2">
      <c r="A661" s="3" t="s">
        <v>92</v>
      </c>
      <c r="B661" t="s">
        <v>605</v>
      </c>
      <c r="C661" t="s">
        <v>609</v>
      </c>
      <c r="D661" s="56" t="str">
        <f>VLOOKUP(A661, ticker_symbol:gics_sector, 14, FALSE)</f>
        <v>Information Technology</v>
      </c>
      <c r="E661" t="str">
        <f>VLOOKUP(A661, ticker_symbol:gics_sub, 15, FALSE)</f>
        <v>Home Entertainment Software</v>
      </c>
    </row>
    <row r="662" spans="1:5" ht="17" x14ac:dyDescent="0.2">
      <c r="A662" s="3" t="s">
        <v>92</v>
      </c>
      <c r="B662" t="s">
        <v>600</v>
      </c>
      <c r="C662" s="21" t="s">
        <v>608</v>
      </c>
      <c r="D662" s="56" t="str">
        <f>VLOOKUP(A662, ticker_symbol:gics_sector, 14, FALSE)</f>
        <v>Information Technology</v>
      </c>
      <c r="E662" t="str">
        <f>VLOOKUP(A662, ticker_symbol:gics_sub, 15, FALSE)</f>
        <v>Home Entertainment Software</v>
      </c>
    </row>
    <row r="663" spans="1:5" ht="17" x14ac:dyDescent="0.2">
      <c r="A663" s="3" t="s">
        <v>92</v>
      </c>
      <c r="B663" t="s">
        <v>601</v>
      </c>
      <c r="C663" s="21" t="s">
        <v>608</v>
      </c>
      <c r="D663" s="56" t="str">
        <f>VLOOKUP(A663, ticker_symbol:gics_sector, 14, FALSE)</f>
        <v>Information Technology</v>
      </c>
      <c r="E663" t="str">
        <f>VLOOKUP(A663, ticker_symbol:gics_sub, 15, FALSE)</f>
        <v>Home Entertainment Software</v>
      </c>
    </row>
    <row r="664" spans="1:5" ht="17" x14ac:dyDescent="0.2">
      <c r="A664" s="3" t="s">
        <v>92</v>
      </c>
      <c r="B664" t="s">
        <v>602</v>
      </c>
      <c r="C664" s="21" t="s">
        <v>608</v>
      </c>
      <c r="D664" s="56" t="str">
        <f>VLOOKUP(A664, ticker_symbol:gics_sector, 14, FALSE)</f>
        <v>Information Technology</v>
      </c>
      <c r="E664" t="str">
        <f>VLOOKUP(A664, ticker_symbol:gics_sub, 15, FALSE)</f>
        <v>Home Entertainment Software</v>
      </c>
    </row>
    <row r="665" spans="1:5" ht="17" x14ac:dyDescent="0.2">
      <c r="A665" s="3" t="s">
        <v>92</v>
      </c>
      <c r="B665" t="s">
        <v>603</v>
      </c>
      <c r="C665" s="21" t="s">
        <v>608</v>
      </c>
      <c r="D665" s="56" t="str">
        <f>VLOOKUP(A665, ticker_symbol:gics_sector, 14, FALSE)</f>
        <v>Information Technology</v>
      </c>
      <c r="E665" t="str">
        <f>VLOOKUP(A665, ticker_symbol:gics_sub, 15, FALSE)</f>
        <v>Home Entertainment Software</v>
      </c>
    </row>
    <row r="666" spans="1:5" ht="17" x14ac:dyDescent="0.2">
      <c r="A666" s="3" t="s">
        <v>92</v>
      </c>
      <c r="B666" t="s">
        <v>604</v>
      </c>
      <c r="C666" s="21" t="s">
        <v>608</v>
      </c>
      <c r="D666" s="56" t="str">
        <f>VLOOKUP(A666, ticker_symbol:gics_sector, 14, FALSE)</f>
        <v>Information Technology</v>
      </c>
      <c r="E666" t="str">
        <f>VLOOKUP(A666, ticker_symbol:gics_sub, 15, FALSE)</f>
        <v>Home Entertainment Software</v>
      </c>
    </row>
    <row r="667" spans="1:5" ht="17" x14ac:dyDescent="0.2">
      <c r="A667" s="3" t="s">
        <v>92</v>
      </c>
      <c r="B667" t="s">
        <v>605</v>
      </c>
      <c r="C667" s="21" t="s">
        <v>608</v>
      </c>
      <c r="D667" s="56" t="str">
        <f>VLOOKUP(A667, ticker_symbol:gics_sector, 14, FALSE)</f>
        <v>Information Technology</v>
      </c>
      <c r="E667" t="str">
        <f>VLOOKUP(A667, ticker_symbol:gics_sub, 15, FALSE)</f>
        <v>Home Entertainment Software</v>
      </c>
    </row>
    <row r="668" spans="1:5" ht="17" x14ac:dyDescent="0.2">
      <c r="A668" s="3" t="s">
        <v>94</v>
      </c>
      <c r="B668" t="s">
        <v>600</v>
      </c>
      <c r="C668" t="s">
        <v>610</v>
      </c>
      <c r="D668" s="56" t="str">
        <f>VLOOKUP(A668, ticker_symbol:gics_sector, 14, FALSE)</f>
        <v>Information Technology</v>
      </c>
      <c r="E668" t="str">
        <f>VLOOKUP(A668, ticker_symbol:gics_sub, 15, FALSE)</f>
        <v>Semiconductors</v>
      </c>
    </row>
    <row r="669" spans="1:5" ht="17" x14ac:dyDescent="0.2">
      <c r="A669" s="3" t="s">
        <v>94</v>
      </c>
      <c r="B669" t="s">
        <v>601</v>
      </c>
      <c r="C669" t="s">
        <v>610</v>
      </c>
      <c r="D669" s="56" t="str">
        <f>VLOOKUP(A669, ticker_symbol:gics_sector, 14, FALSE)</f>
        <v>Information Technology</v>
      </c>
      <c r="E669" t="str">
        <f>VLOOKUP(A669, ticker_symbol:gics_sub, 15, FALSE)</f>
        <v>Semiconductors</v>
      </c>
    </row>
    <row r="670" spans="1:5" ht="17" x14ac:dyDescent="0.2">
      <c r="A670" s="3" t="s">
        <v>94</v>
      </c>
      <c r="B670" t="s">
        <v>602</v>
      </c>
      <c r="C670" t="s">
        <v>610</v>
      </c>
      <c r="D670" s="56" t="str">
        <f>VLOOKUP(A670, ticker_symbol:gics_sector, 14, FALSE)</f>
        <v>Information Technology</v>
      </c>
      <c r="E670" t="str">
        <f>VLOOKUP(A670, ticker_symbol:gics_sub, 15, FALSE)</f>
        <v>Semiconductors</v>
      </c>
    </row>
    <row r="671" spans="1:5" ht="17" x14ac:dyDescent="0.2">
      <c r="A671" s="3" t="s">
        <v>94</v>
      </c>
      <c r="B671" t="s">
        <v>603</v>
      </c>
      <c r="C671" t="s">
        <v>610</v>
      </c>
      <c r="D671" s="56" t="str">
        <f>VLOOKUP(A671, ticker_symbol:gics_sector, 14, FALSE)</f>
        <v>Information Technology</v>
      </c>
      <c r="E671" t="str">
        <f>VLOOKUP(A671, ticker_symbol:gics_sub, 15, FALSE)</f>
        <v>Semiconductors</v>
      </c>
    </row>
    <row r="672" spans="1:5" ht="17" x14ac:dyDescent="0.2">
      <c r="A672" s="3" t="s">
        <v>94</v>
      </c>
      <c r="B672" t="s">
        <v>604</v>
      </c>
      <c r="C672" t="s">
        <v>610</v>
      </c>
      <c r="D672" s="56" t="str">
        <f>VLOOKUP(A672, ticker_symbol:gics_sector, 14, FALSE)</f>
        <v>Information Technology</v>
      </c>
      <c r="E672" t="str">
        <f>VLOOKUP(A672, ticker_symbol:gics_sub, 15, FALSE)</f>
        <v>Semiconductors</v>
      </c>
    </row>
    <row r="673" spans="1:5" ht="17" x14ac:dyDescent="0.2">
      <c r="A673" s="3" t="s">
        <v>94</v>
      </c>
      <c r="B673" t="s">
        <v>605</v>
      </c>
      <c r="C673" t="s">
        <v>610</v>
      </c>
      <c r="D673" s="56" t="str">
        <f>VLOOKUP(A673, ticker_symbol:gics_sector, 14, FALSE)</f>
        <v>Information Technology</v>
      </c>
      <c r="E673" t="str">
        <f>VLOOKUP(A673, ticker_symbol:gics_sub, 15, FALSE)</f>
        <v>Semiconductors</v>
      </c>
    </row>
    <row r="674" spans="1:5" ht="17" x14ac:dyDescent="0.2">
      <c r="A674" s="3" t="s">
        <v>94</v>
      </c>
      <c r="B674" t="s">
        <v>600</v>
      </c>
      <c r="C674" t="s">
        <v>609</v>
      </c>
      <c r="D674" s="56" t="str">
        <f>VLOOKUP(A674, ticker_symbol:gics_sector, 14, FALSE)</f>
        <v>Information Technology</v>
      </c>
      <c r="E674" t="str">
        <f>VLOOKUP(A674, ticker_symbol:gics_sub, 15, FALSE)</f>
        <v>Semiconductors</v>
      </c>
    </row>
    <row r="675" spans="1:5" ht="17" x14ac:dyDescent="0.2">
      <c r="A675" s="3" t="s">
        <v>94</v>
      </c>
      <c r="B675" t="s">
        <v>601</v>
      </c>
      <c r="C675" t="s">
        <v>609</v>
      </c>
      <c r="D675" s="56" t="str">
        <f>VLOOKUP(A675, ticker_symbol:gics_sector, 14, FALSE)</f>
        <v>Information Technology</v>
      </c>
      <c r="E675" t="str">
        <f>VLOOKUP(A675, ticker_symbol:gics_sub, 15, FALSE)</f>
        <v>Semiconductors</v>
      </c>
    </row>
    <row r="676" spans="1:5" ht="17" x14ac:dyDescent="0.2">
      <c r="A676" s="3" t="s">
        <v>94</v>
      </c>
      <c r="B676" t="s">
        <v>602</v>
      </c>
      <c r="C676" t="s">
        <v>609</v>
      </c>
      <c r="D676" s="56" t="str">
        <f>VLOOKUP(A676, ticker_symbol:gics_sector, 14, FALSE)</f>
        <v>Information Technology</v>
      </c>
      <c r="E676" t="str">
        <f>VLOOKUP(A676, ticker_symbol:gics_sub, 15, FALSE)</f>
        <v>Semiconductors</v>
      </c>
    </row>
    <row r="677" spans="1:5" ht="17" x14ac:dyDescent="0.2">
      <c r="A677" s="3" t="s">
        <v>94</v>
      </c>
      <c r="B677" t="s">
        <v>603</v>
      </c>
      <c r="C677" t="s">
        <v>609</v>
      </c>
      <c r="D677" s="56" t="str">
        <f>VLOOKUP(A677, ticker_symbol:gics_sector, 14, FALSE)</f>
        <v>Information Technology</v>
      </c>
      <c r="E677" t="str">
        <f>VLOOKUP(A677, ticker_symbol:gics_sub, 15, FALSE)</f>
        <v>Semiconductors</v>
      </c>
    </row>
    <row r="678" spans="1:5" ht="17" x14ac:dyDescent="0.2">
      <c r="A678" s="3" t="s">
        <v>94</v>
      </c>
      <c r="B678" t="s">
        <v>604</v>
      </c>
      <c r="C678" t="s">
        <v>609</v>
      </c>
      <c r="D678" s="56" t="str">
        <f>VLOOKUP(A678, ticker_symbol:gics_sector, 14, FALSE)</f>
        <v>Information Technology</v>
      </c>
      <c r="E678" t="str">
        <f>VLOOKUP(A678, ticker_symbol:gics_sub, 15, FALSE)</f>
        <v>Semiconductors</v>
      </c>
    </row>
    <row r="679" spans="1:5" ht="17" x14ac:dyDescent="0.2">
      <c r="A679" s="3" t="s">
        <v>94</v>
      </c>
      <c r="B679" t="s">
        <v>605</v>
      </c>
      <c r="C679" t="s">
        <v>609</v>
      </c>
      <c r="D679" s="56" t="str">
        <f>VLOOKUP(A679, ticker_symbol:gics_sector, 14, FALSE)</f>
        <v>Information Technology</v>
      </c>
      <c r="E679" t="str">
        <f>VLOOKUP(A679, ticker_symbol:gics_sub, 15, FALSE)</f>
        <v>Semiconductors</v>
      </c>
    </row>
    <row r="680" spans="1:5" ht="17" x14ac:dyDescent="0.2">
      <c r="A680" s="3" t="s">
        <v>94</v>
      </c>
      <c r="B680" t="s">
        <v>600</v>
      </c>
      <c r="C680" s="21" t="s">
        <v>608</v>
      </c>
      <c r="D680" s="56" t="str">
        <f>VLOOKUP(A680, ticker_symbol:gics_sector, 14, FALSE)</f>
        <v>Information Technology</v>
      </c>
      <c r="E680" t="str">
        <f>VLOOKUP(A680, ticker_symbol:gics_sub, 15, FALSE)</f>
        <v>Semiconductors</v>
      </c>
    </row>
    <row r="681" spans="1:5" ht="17" x14ac:dyDescent="0.2">
      <c r="A681" s="3" t="s">
        <v>94</v>
      </c>
      <c r="B681" t="s">
        <v>601</v>
      </c>
      <c r="C681" s="21" t="s">
        <v>608</v>
      </c>
      <c r="D681" s="56" t="str">
        <f>VLOOKUP(A681, ticker_symbol:gics_sector, 14, FALSE)</f>
        <v>Information Technology</v>
      </c>
      <c r="E681" t="str">
        <f>VLOOKUP(A681, ticker_symbol:gics_sub, 15, FALSE)</f>
        <v>Semiconductors</v>
      </c>
    </row>
    <row r="682" spans="1:5" ht="17" x14ac:dyDescent="0.2">
      <c r="A682" s="3" t="s">
        <v>94</v>
      </c>
      <c r="B682" t="s">
        <v>602</v>
      </c>
      <c r="C682" s="21" t="s">
        <v>608</v>
      </c>
      <c r="D682" s="56" t="str">
        <f>VLOOKUP(A682, ticker_symbol:gics_sector, 14, FALSE)</f>
        <v>Information Technology</v>
      </c>
      <c r="E682" t="str">
        <f>VLOOKUP(A682, ticker_symbol:gics_sub, 15, FALSE)</f>
        <v>Semiconductors</v>
      </c>
    </row>
    <row r="683" spans="1:5" ht="17" x14ac:dyDescent="0.2">
      <c r="A683" s="3" t="s">
        <v>94</v>
      </c>
      <c r="B683" t="s">
        <v>603</v>
      </c>
      <c r="C683" s="21" t="s">
        <v>608</v>
      </c>
      <c r="D683" s="56" t="str">
        <f>VLOOKUP(A683, ticker_symbol:gics_sector, 14, FALSE)</f>
        <v>Information Technology</v>
      </c>
      <c r="E683" t="str">
        <f>VLOOKUP(A683, ticker_symbol:gics_sub, 15, FALSE)</f>
        <v>Semiconductors</v>
      </c>
    </row>
    <row r="684" spans="1:5" ht="17" x14ac:dyDescent="0.2">
      <c r="A684" s="3" t="s">
        <v>94</v>
      </c>
      <c r="B684" t="s">
        <v>604</v>
      </c>
      <c r="C684" s="21" t="s">
        <v>608</v>
      </c>
      <c r="D684" s="56" t="str">
        <f>VLOOKUP(A684, ticker_symbol:gics_sector, 14, FALSE)</f>
        <v>Information Technology</v>
      </c>
      <c r="E684" t="str">
        <f>VLOOKUP(A684, ticker_symbol:gics_sub, 15, FALSE)</f>
        <v>Semiconductors</v>
      </c>
    </row>
    <row r="685" spans="1:5" ht="17" x14ac:dyDescent="0.2">
      <c r="A685" s="3" t="s">
        <v>94</v>
      </c>
      <c r="B685" t="s">
        <v>605</v>
      </c>
      <c r="C685" s="21" t="s">
        <v>608</v>
      </c>
      <c r="D685" s="56" t="str">
        <f>VLOOKUP(A685, ticker_symbol:gics_sector, 14, FALSE)</f>
        <v>Information Technology</v>
      </c>
      <c r="E685" t="str">
        <f>VLOOKUP(A685, ticker_symbol:gics_sub, 15, FALSE)</f>
        <v>Semiconductors</v>
      </c>
    </row>
    <row r="686" spans="1:5" ht="17" x14ac:dyDescent="0.2">
      <c r="A686" s="3" t="s">
        <v>95</v>
      </c>
      <c r="B686" t="s">
        <v>600</v>
      </c>
      <c r="C686" t="s">
        <v>610</v>
      </c>
      <c r="D686" s="56" t="str">
        <f>VLOOKUP(A686, ticker_symbol:gics_sector, 14, FALSE)</f>
        <v>Materials</v>
      </c>
      <c r="E686" t="str">
        <f>VLOOKUP(A686, ticker_symbol:gics_sub, 15, FALSE)</f>
        <v>Paper Packaging</v>
      </c>
    </row>
    <row r="687" spans="1:5" ht="17" x14ac:dyDescent="0.2">
      <c r="A687" s="3" t="s">
        <v>95</v>
      </c>
      <c r="B687" t="s">
        <v>601</v>
      </c>
      <c r="C687" t="s">
        <v>610</v>
      </c>
      <c r="D687" s="56" t="str">
        <f>VLOOKUP(A687, ticker_symbol:gics_sector, 14, FALSE)</f>
        <v>Materials</v>
      </c>
      <c r="E687" t="str">
        <f>VLOOKUP(A687, ticker_symbol:gics_sub, 15, FALSE)</f>
        <v>Paper Packaging</v>
      </c>
    </row>
    <row r="688" spans="1:5" ht="17" x14ac:dyDescent="0.2">
      <c r="A688" s="3" t="s">
        <v>95</v>
      </c>
      <c r="B688" t="s">
        <v>602</v>
      </c>
      <c r="C688" t="s">
        <v>610</v>
      </c>
      <c r="D688" s="56" t="str">
        <f>VLOOKUP(A688, ticker_symbol:gics_sector, 14, FALSE)</f>
        <v>Materials</v>
      </c>
      <c r="E688" t="str">
        <f>VLOOKUP(A688, ticker_symbol:gics_sub, 15, FALSE)</f>
        <v>Paper Packaging</v>
      </c>
    </row>
    <row r="689" spans="1:5" ht="17" x14ac:dyDescent="0.2">
      <c r="A689" s="3" t="s">
        <v>95</v>
      </c>
      <c r="B689" t="s">
        <v>603</v>
      </c>
      <c r="C689" t="s">
        <v>610</v>
      </c>
      <c r="D689" s="56" t="str">
        <f>VLOOKUP(A689, ticker_symbol:gics_sector, 14, FALSE)</f>
        <v>Materials</v>
      </c>
      <c r="E689" t="str">
        <f>VLOOKUP(A689, ticker_symbol:gics_sub, 15, FALSE)</f>
        <v>Paper Packaging</v>
      </c>
    </row>
    <row r="690" spans="1:5" ht="17" x14ac:dyDescent="0.2">
      <c r="A690" s="3" t="s">
        <v>95</v>
      </c>
      <c r="B690" t="s">
        <v>604</v>
      </c>
      <c r="C690" t="s">
        <v>610</v>
      </c>
      <c r="D690" s="56" t="str">
        <f>VLOOKUP(A690, ticker_symbol:gics_sector, 14, FALSE)</f>
        <v>Materials</v>
      </c>
      <c r="E690" t="str">
        <f>VLOOKUP(A690, ticker_symbol:gics_sub, 15, FALSE)</f>
        <v>Paper Packaging</v>
      </c>
    </row>
    <row r="691" spans="1:5" ht="17" x14ac:dyDescent="0.2">
      <c r="A691" s="3" t="s">
        <v>95</v>
      </c>
      <c r="B691" t="s">
        <v>605</v>
      </c>
      <c r="C691" t="s">
        <v>610</v>
      </c>
      <c r="D691" s="56" t="str">
        <f>VLOOKUP(A691, ticker_symbol:gics_sector, 14, FALSE)</f>
        <v>Materials</v>
      </c>
      <c r="E691" t="str">
        <f>VLOOKUP(A691, ticker_symbol:gics_sub, 15, FALSE)</f>
        <v>Paper Packaging</v>
      </c>
    </row>
    <row r="692" spans="1:5" ht="17" x14ac:dyDescent="0.2">
      <c r="A692" s="3" t="s">
        <v>95</v>
      </c>
      <c r="B692" t="s">
        <v>600</v>
      </c>
      <c r="C692" t="s">
        <v>609</v>
      </c>
      <c r="D692" s="56" t="str">
        <f>VLOOKUP(A692, ticker_symbol:gics_sector, 14, FALSE)</f>
        <v>Materials</v>
      </c>
      <c r="E692" t="str">
        <f>VLOOKUP(A692, ticker_symbol:gics_sub, 15, FALSE)</f>
        <v>Paper Packaging</v>
      </c>
    </row>
    <row r="693" spans="1:5" ht="17" x14ac:dyDescent="0.2">
      <c r="A693" s="3" t="s">
        <v>95</v>
      </c>
      <c r="B693" t="s">
        <v>601</v>
      </c>
      <c r="C693" t="s">
        <v>609</v>
      </c>
      <c r="D693" s="56" t="str">
        <f>VLOOKUP(A693, ticker_symbol:gics_sector, 14, FALSE)</f>
        <v>Materials</v>
      </c>
      <c r="E693" t="str">
        <f>VLOOKUP(A693, ticker_symbol:gics_sub, 15, FALSE)</f>
        <v>Paper Packaging</v>
      </c>
    </row>
    <row r="694" spans="1:5" ht="17" x14ac:dyDescent="0.2">
      <c r="A694" s="3" t="s">
        <v>95</v>
      </c>
      <c r="B694" t="s">
        <v>602</v>
      </c>
      <c r="C694" t="s">
        <v>609</v>
      </c>
      <c r="D694" s="56" t="str">
        <f>VLOOKUP(A694, ticker_symbol:gics_sector, 14, FALSE)</f>
        <v>Materials</v>
      </c>
      <c r="E694" t="str">
        <f>VLOOKUP(A694, ticker_symbol:gics_sub, 15, FALSE)</f>
        <v>Paper Packaging</v>
      </c>
    </row>
    <row r="695" spans="1:5" ht="17" x14ac:dyDescent="0.2">
      <c r="A695" s="3" t="s">
        <v>95</v>
      </c>
      <c r="B695" t="s">
        <v>603</v>
      </c>
      <c r="C695" t="s">
        <v>609</v>
      </c>
      <c r="D695" s="56" t="str">
        <f>VLOOKUP(A695, ticker_symbol:gics_sector, 14, FALSE)</f>
        <v>Materials</v>
      </c>
      <c r="E695" t="str">
        <f>VLOOKUP(A695, ticker_symbol:gics_sub, 15, FALSE)</f>
        <v>Paper Packaging</v>
      </c>
    </row>
    <row r="696" spans="1:5" ht="17" x14ac:dyDescent="0.2">
      <c r="A696" s="3" t="s">
        <v>95</v>
      </c>
      <c r="B696" t="s">
        <v>604</v>
      </c>
      <c r="C696" t="s">
        <v>609</v>
      </c>
      <c r="D696" s="56" t="str">
        <f>VLOOKUP(A696, ticker_symbol:gics_sector, 14, FALSE)</f>
        <v>Materials</v>
      </c>
      <c r="E696" t="str">
        <f>VLOOKUP(A696, ticker_symbol:gics_sub, 15, FALSE)</f>
        <v>Paper Packaging</v>
      </c>
    </row>
    <row r="697" spans="1:5" ht="17" x14ac:dyDescent="0.2">
      <c r="A697" s="3" t="s">
        <v>95</v>
      </c>
      <c r="B697" t="s">
        <v>605</v>
      </c>
      <c r="C697" t="s">
        <v>609</v>
      </c>
      <c r="D697" s="56" t="str">
        <f>VLOOKUP(A697, ticker_symbol:gics_sector, 14, FALSE)</f>
        <v>Materials</v>
      </c>
      <c r="E697" t="str">
        <f>VLOOKUP(A697, ticker_symbol:gics_sub, 15, FALSE)</f>
        <v>Paper Packaging</v>
      </c>
    </row>
    <row r="698" spans="1:5" ht="17" x14ac:dyDescent="0.2">
      <c r="A698" s="3" t="s">
        <v>95</v>
      </c>
      <c r="B698" t="s">
        <v>600</v>
      </c>
      <c r="C698" s="21" t="s">
        <v>608</v>
      </c>
      <c r="D698" s="56" t="str">
        <f>VLOOKUP(A698, ticker_symbol:gics_sector, 14, FALSE)</f>
        <v>Materials</v>
      </c>
      <c r="E698" t="str">
        <f>VLOOKUP(A698, ticker_symbol:gics_sub, 15, FALSE)</f>
        <v>Paper Packaging</v>
      </c>
    </row>
    <row r="699" spans="1:5" ht="17" x14ac:dyDescent="0.2">
      <c r="A699" s="3" t="s">
        <v>95</v>
      </c>
      <c r="B699" t="s">
        <v>601</v>
      </c>
      <c r="C699" s="21" t="s">
        <v>608</v>
      </c>
      <c r="D699" s="56" t="str">
        <f>VLOOKUP(A699, ticker_symbol:gics_sector, 14, FALSE)</f>
        <v>Materials</v>
      </c>
      <c r="E699" t="str">
        <f>VLOOKUP(A699, ticker_symbol:gics_sub, 15, FALSE)</f>
        <v>Paper Packaging</v>
      </c>
    </row>
    <row r="700" spans="1:5" ht="17" x14ac:dyDescent="0.2">
      <c r="A700" s="3" t="s">
        <v>95</v>
      </c>
      <c r="B700" t="s">
        <v>602</v>
      </c>
      <c r="C700" s="21" t="s">
        <v>608</v>
      </c>
      <c r="D700" s="56" t="str">
        <f>VLOOKUP(A700, ticker_symbol:gics_sector, 14, FALSE)</f>
        <v>Materials</v>
      </c>
      <c r="E700" t="str">
        <f>VLOOKUP(A700, ticker_symbol:gics_sub, 15, FALSE)</f>
        <v>Paper Packaging</v>
      </c>
    </row>
    <row r="701" spans="1:5" ht="17" x14ac:dyDescent="0.2">
      <c r="A701" s="3" t="s">
        <v>95</v>
      </c>
      <c r="B701" t="s">
        <v>603</v>
      </c>
      <c r="C701" s="21" t="s">
        <v>608</v>
      </c>
      <c r="D701" s="56" t="str">
        <f>VLOOKUP(A701, ticker_symbol:gics_sector, 14, FALSE)</f>
        <v>Materials</v>
      </c>
      <c r="E701" t="str">
        <f>VLOOKUP(A701, ticker_symbol:gics_sub, 15, FALSE)</f>
        <v>Paper Packaging</v>
      </c>
    </row>
    <row r="702" spans="1:5" ht="17" x14ac:dyDescent="0.2">
      <c r="A702" s="3" t="s">
        <v>95</v>
      </c>
      <c r="B702" t="s">
        <v>604</v>
      </c>
      <c r="C702" s="21" t="s">
        <v>608</v>
      </c>
      <c r="D702" s="56" t="str">
        <f>VLOOKUP(A702, ticker_symbol:gics_sector, 14, FALSE)</f>
        <v>Materials</v>
      </c>
      <c r="E702" t="str">
        <f>VLOOKUP(A702, ticker_symbol:gics_sub, 15, FALSE)</f>
        <v>Paper Packaging</v>
      </c>
    </row>
    <row r="703" spans="1:5" ht="17" x14ac:dyDescent="0.2">
      <c r="A703" s="3" t="s">
        <v>95</v>
      </c>
      <c r="B703" t="s">
        <v>605</v>
      </c>
      <c r="C703" s="21" t="s">
        <v>608</v>
      </c>
      <c r="D703" s="56" t="str">
        <f>VLOOKUP(A703, ticker_symbol:gics_sector, 14, FALSE)</f>
        <v>Materials</v>
      </c>
      <c r="E703" t="str">
        <f>VLOOKUP(A703, ticker_symbol:gics_sub, 15, FALSE)</f>
        <v>Paper Packaging</v>
      </c>
    </row>
    <row r="704" spans="1:5" ht="17" x14ac:dyDescent="0.2">
      <c r="A704" s="3" t="s">
        <v>97</v>
      </c>
      <c r="B704" t="s">
        <v>600</v>
      </c>
      <c r="C704" t="s">
        <v>610</v>
      </c>
      <c r="D704" s="56" t="str">
        <f>VLOOKUP(A704, ticker_symbol:gics_sector, 14, FALSE)</f>
        <v>Utilities</v>
      </c>
      <c r="E704" t="str">
        <f>VLOOKUP(A704, ticker_symbol:gics_sub, 15, FALSE)</f>
        <v>Water Utilities</v>
      </c>
    </row>
    <row r="705" spans="1:5" ht="17" x14ac:dyDescent="0.2">
      <c r="A705" s="3" t="s">
        <v>97</v>
      </c>
      <c r="B705" t="s">
        <v>601</v>
      </c>
      <c r="C705" t="s">
        <v>610</v>
      </c>
      <c r="D705" s="56" t="str">
        <f>VLOOKUP(A705, ticker_symbol:gics_sector, 14, FALSE)</f>
        <v>Utilities</v>
      </c>
      <c r="E705" t="str">
        <f>VLOOKUP(A705, ticker_symbol:gics_sub, 15, FALSE)</f>
        <v>Water Utilities</v>
      </c>
    </row>
    <row r="706" spans="1:5" ht="17" x14ac:dyDescent="0.2">
      <c r="A706" s="3" t="s">
        <v>97</v>
      </c>
      <c r="B706" t="s">
        <v>602</v>
      </c>
      <c r="C706" t="s">
        <v>610</v>
      </c>
      <c r="D706" s="56" t="str">
        <f>VLOOKUP(A706, ticker_symbol:gics_sector, 14, FALSE)</f>
        <v>Utilities</v>
      </c>
      <c r="E706" t="str">
        <f>VLOOKUP(A706, ticker_symbol:gics_sub, 15, FALSE)</f>
        <v>Water Utilities</v>
      </c>
    </row>
    <row r="707" spans="1:5" ht="17" x14ac:dyDescent="0.2">
      <c r="A707" s="3" t="s">
        <v>97</v>
      </c>
      <c r="B707" t="s">
        <v>603</v>
      </c>
      <c r="C707" t="s">
        <v>610</v>
      </c>
      <c r="D707" s="56" t="str">
        <f>VLOOKUP(A707, ticker_symbol:gics_sector, 14, FALSE)</f>
        <v>Utilities</v>
      </c>
      <c r="E707" t="str">
        <f>VLOOKUP(A707, ticker_symbol:gics_sub, 15, FALSE)</f>
        <v>Water Utilities</v>
      </c>
    </row>
    <row r="708" spans="1:5" ht="17" x14ac:dyDescent="0.2">
      <c r="A708" s="3" t="s">
        <v>97</v>
      </c>
      <c r="B708" t="s">
        <v>604</v>
      </c>
      <c r="C708" t="s">
        <v>610</v>
      </c>
      <c r="D708" s="56" t="str">
        <f>VLOOKUP(A708, ticker_symbol:gics_sector, 14, FALSE)</f>
        <v>Utilities</v>
      </c>
      <c r="E708" t="str">
        <f>VLOOKUP(A708, ticker_symbol:gics_sub, 15, FALSE)</f>
        <v>Water Utilities</v>
      </c>
    </row>
    <row r="709" spans="1:5" ht="17" x14ac:dyDescent="0.2">
      <c r="A709" s="3" t="s">
        <v>97</v>
      </c>
      <c r="B709" t="s">
        <v>605</v>
      </c>
      <c r="C709" t="s">
        <v>610</v>
      </c>
      <c r="D709" s="56" t="str">
        <f>VLOOKUP(A709, ticker_symbol:gics_sector, 14, FALSE)</f>
        <v>Utilities</v>
      </c>
      <c r="E709" t="str">
        <f>VLOOKUP(A709, ticker_symbol:gics_sub, 15, FALSE)</f>
        <v>Water Utilities</v>
      </c>
    </row>
    <row r="710" spans="1:5" ht="17" x14ac:dyDescent="0.2">
      <c r="A710" s="3" t="s">
        <v>97</v>
      </c>
      <c r="B710" t="s">
        <v>600</v>
      </c>
      <c r="C710" t="s">
        <v>609</v>
      </c>
      <c r="D710" s="56" t="str">
        <f>VLOOKUP(A710, ticker_symbol:gics_sector, 14, FALSE)</f>
        <v>Utilities</v>
      </c>
      <c r="E710" t="str">
        <f>VLOOKUP(A710, ticker_symbol:gics_sub, 15, FALSE)</f>
        <v>Water Utilities</v>
      </c>
    </row>
    <row r="711" spans="1:5" ht="17" x14ac:dyDescent="0.2">
      <c r="A711" s="3" t="s">
        <v>97</v>
      </c>
      <c r="B711" t="s">
        <v>601</v>
      </c>
      <c r="C711" t="s">
        <v>609</v>
      </c>
      <c r="D711" s="56" t="str">
        <f>VLOOKUP(A711, ticker_symbol:gics_sector, 14, FALSE)</f>
        <v>Utilities</v>
      </c>
      <c r="E711" t="str">
        <f>VLOOKUP(A711, ticker_symbol:gics_sub, 15, FALSE)</f>
        <v>Water Utilities</v>
      </c>
    </row>
    <row r="712" spans="1:5" ht="17" x14ac:dyDescent="0.2">
      <c r="A712" s="3" t="s">
        <v>97</v>
      </c>
      <c r="B712" t="s">
        <v>602</v>
      </c>
      <c r="C712" t="s">
        <v>609</v>
      </c>
      <c r="D712" s="56" t="str">
        <f>VLOOKUP(A712, ticker_symbol:gics_sector, 14, FALSE)</f>
        <v>Utilities</v>
      </c>
      <c r="E712" t="str">
        <f>VLOOKUP(A712, ticker_symbol:gics_sub, 15, FALSE)</f>
        <v>Water Utilities</v>
      </c>
    </row>
    <row r="713" spans="1:5" ht="17" x14ac:dyDescent="0.2">
      <c r="A713" s="3" t="s">
        <v>97</v>
      </c>
      <c r="B713" t="s">
        <v>603</v>
      </c>
      <c r="C713" t="s">
        <v>609</v>
      </c>
      <c r="D713" s="56" t="str">
        <f>VLOOKUP(A713, ticker_symbol:gics_sector, 14, FALSE)</f>
        <v>Utilities</v>
      </c>
      <c r="E713" t="str">
        <f>VLOOKUP(A713, ticker_symbol:gics_sub, 15, FALSE)</f>
        <v>Water Utilities</v>
      </c>
    </row>
    <row r="714" spans="1:5" ht="17" x14ac:dyDescent="0.2">
      <c r="A714" s="3" t="s">
        <v>97</v>
      </c>
      <c r="B714" t="s">
        <v>604</v>
      </c>
      <c r="C714" t="s">
        <v>609</v>
      </c>
      <c r="D714" s="56" t="str">
        <f>VLOOKUP(A714, ticker_symbol:gics_sector, 14, FALSE)</f>
        <v>Utilities</v>
      </c>
      <c r="E714" t="str">
        <f>VLOOKUP(A714, ticker_symbol:gics_sub, 15, FALSE)</f>
        <v>Water Utilities</v>
      </c>
    </row>
    <row r="715" spans="1:5" ht="17" x14ac:dyDescent="0.2">
      <c r="A715" s="3" t="s">
        <v>97</v>
      </c>
      <c r="B715" t="s">
        <v>605</v>
      </c>
      <c r="C715" t="s">
        <v>609</v>
      </c>
      <c r="D715" s="56" t="str">
        <f>VLOOKUP(A715, ticker_symbol:gics_sector, 14, FALSE)</f>
        <v>Utilities</v>
      </c>
      <c r="E715" t="str">
        <f>VLOOKUP(A715, ticker_symbol:gics_sub, 15, FALSE)</f>
        <v>Water Utilities</v>
      </c>
    </row>
    <row r="716" spans="1:5" ht="17" x14ac:dyDescent="0.2">
      <c r="A716" s="3" t="s">
        <v>97</v>
      </c>
      <c r="B716" t="s">
        <v>600</v>
      </c>
      <c r="C716" s="21" t="s">
        <v>608</v>
      </c>
      <c r="D716" s="56" t="str">
        <f>VLOOKUP(A716, ticker_symbol:gics_sector, 14, FALSE)</f>
        <v>Utilities</v>
      </c>
      <c r="E716" t="str">
        <f>VLOOKUP(A716, ticker_symbol:gics_sub, 15, FALSE)</f>
        <v>Water Utilities</v>
      </c>
    </row>
    <row r="717" spans="1:5" ht="17" x14ac:dyDescent="0.2">
      <c r="A717" s="3" t="s">
        <v>97</v>
      </c>
      <c r="B717" t="s">
        <v>601</v>
      </c>
      <c r="C717" s="21" t="s">
        <v>608</v>
      </c>
      <c r="D717" s="56" t="str">
        <f>VLOOKUP(A717, ticker_symbol:gics_sector, 14, FALSE)</f>
        <v>Utilities</v>
      </c>
      <c r="E717" t="str">
        <f>VLOOKUP(A717, ticker_symbol:gics_sub, 15, FALSE)</f>
        <v>Water Utilities</v>
      </c>
    </row>
    <row r="718" spans="1:5" ht="17" x14ac:dyDescent="0.2">
      <c r="A718" s="3" t="s">
        <v>97</v>
      </c>
      <c r="B718" t="s">
        <v>602</v>
      </c>
      <c r="C718" s="21" t="s">
        <v>608</v>
      </c>
      <c r="D718" s="56" t="str">
        <f>VLOOKUP(A718, ticker_symbol:gics_sector, 14, FALSE)</f>
        <v>Utilities</v>
      </c>
      <c r="E718" t="str">
        <f>VLOOKUP(A718, ticker_symbol:gics_sub, 15, FALSE)</f>
        <v>Water Utilities</v>
      </c>
    </row>
    <row r="719" spans="1:5" ht="17" x14ac:dyDescent="0.2">
      <c r="A719" s="3" t="s">
        <v>97</v>
      </c>
      <c r="B719" t="s">
        <v>603</v>
      </c>
      <c r="C719" s="21" t="s">
        <v>608</v>
      </c>
      <c r="D719" s="56" t="str">
        <f>VLOOKUP(A719, ticker_symbol:gics_sector, 14, FALSE)</f>
        <v>Utilities</v>
      </c>
      <c r="E719" t="str">
        <f>VLOOKUP(A719, ticker_symbol:gics_sub, 15, FALSE)</f>
        <v>Water Utilities</v>
      </c>
    </row>
    <row r="720" spans="1:5" ht="17" x14ac:dyDescent="0.2">
      <c r="A720" s="3" t="s">
        <v>97</v>
      </c>
      <c r="B720" t="s">
        <v>604</v>
      </c>
      <c r="C720" s="21" t="s">
        <v>608</v>
      </c>
      <c r="D720" s="56" t="str">
        <f>VLOOKUP(A720, ticker_symbol:gics_sector, 14, FALSE)</f>
        <v>Utilities</v>
      </c>
      <c r="E720" t="str">
        <f>VLOOKUP(A720, ticker_symbol:gics_sub, 15, FALSE)</f>
        <v>Water Utilities</v>
      </c>
    </row>
    <row r="721" spans="1:5" ht="17" x14ac:dyDescent="0.2">
      <c r="A721" s="3" t="s">
        <v>97</v>
      </c>
      <c r="B721" t="s">
        <v>605</v>
      </c>
      <c r="C721" s="21" t="s">
        <v>608</v>
      </c>
      <c r="D721" s="56" t="str">
        <f>VLOOKUP(A721, ticker_symbol:gics_sector, 14, FALSE)</f>
        <v>Utilities</v>
      </c>
      <c r="E721" t="str">
        <f>VLOOKUP(A721, ticker_symbol:gics_sub, 15, FALSE)</f>
        <v>Water Utilities</v>
      </c>
    </row>
    <row r="722" spans="1:5" ht="17" x14ac:dyDescent="0.2">
      <c r="A722" s="3" t="s">
        <v>99</v>
      </c>
      <c r="B722" t="s">
        <v>600</v>
      </c>
      <c r="C722" t="s">
        <v>610</v>
      </c>
      <c r="D722" s="56" t="str">
        <f>VLOOKUP(A722, ticker_symbol:gics_sector, 14, FALSE)</f>
        <v>Financials</v>
      </c>
      <c r="E722" t="str">
        <f>VLOOKUP(A722, ticker_symbol:gics_sub, 15, FALSE)</f>
        <v>Consumer Finance</v>
      </c>
    </row>
    <row r="723" spans="1:5" ht="17" x14ac:dyDescent="0.2">
      <c r="A723" s="3" t="s">
        <v>99</v>
      </c>
      <c r="B723" t="s">
        <v>601</v>
      </c>
      <c r="C723" t="s">
        <v>610</v>
      </c>
      <c r="D723" s="56" t="str">
        <f>VLOOKUP(A723, ticker_symbol:gics_sector, 14, FALSE)</f>
        <v>Financials</v>
      </c>
      <c r="E723" t="str">
        <f>VLOOKUP(A723, ticker_symbol:gics_sub, 15, FALSE)</f>
        <v>Consumer Finance</v>
      </c>
    </row>
    <row r="724" spans="1:5" ht="17" x14ac:dyDescent="0.2">
      <c r="A724" s="3" t="s">
        <v>99</v>
      </c>
      <c r="B724" t="s">
        <v>602</v>
      </c>
      <c r="C724" t="s">
        <v>610</v>
      </c>
      <c r="D724" s="56" t="str">
        <f>VLOOKUP(A724, ticker_symbol:gics_sector, 14, FALSE)</f>
        <v>Financials</v>
      </c>
      <c r="E724" t="str">
        <f>VLOOKUP(A724, ticker_symbol:gics_sub, 15, FALSE)</f>
        <v>Consumer Finance</v>
      </c>
    </row>
    <row r="725" spans="1:5" ht="17" x14ac:dyDescent="0.2">
      <c r="A725" s="3" t="s">
        <v>99</v>
      </c>
      <c r="B725" t="s">
        <v>603</v>
      </c>
      <c r="C725" t="s">
        <v>610</v>
      </c>
      <c r="D725" s="56" t="str">
        <f>VLOOKUP(A725, ticker_symbol:gics_sector, 14, FALSE)</f>
        <v>Financials</v>
      </c>
      <c r="E725" t="str">
        <f>VLOOKUP(A725, ticker_symbol:gics_sub, 15, FALSE)</f>
        <v>Consumer Finance</v>
      </c>
    </row>
    <row r="726" spans="1:5" ht="17" x14ac:dyDescent="0.2">
      <c r="A726" s="3" t="s">
        <v>99</v>
      </c>
      <c r="B726" t="s">
        <v>604</v>
      </c>
      <c r="C726" t="s">
        <v>610</v>
      </c>
      <c r="D726" s="56" t="str">
        <f>VLOOKUP(A726, ticker_symbol:gics_sector, 14, FALSE)</f>
        <v>Financials</v>
      </c>
      <c r="E726" t="str">
        <f>VLOOKUP(A726, ticker_symbol:gics_sub, 15, FALSE)</f>
        <v>Consumer Finance</v>
      </c>
    </row>
    <row r="727" spans="1:5" ht="17" x14ac:dyDescent="0.2">
      <c r="A727" s="3" t="s">
        <v>99</v>
      </c>
      <c r="B727" t="s">
        <v>605</v>
      </c>
      <c r="C727" t="s">
        <v>610</v>
      </c>
      <c r="D727" s="56" t="str">
        <f>VLOOKUP(A727, ticker_symbol:gics_sector, 14, FALSE)</f>
        <v>Financials</v>
      </c>
      <c r="E727" t="str">
        <f>VLOOKUP(A727, ticker_symbol:gics_sub, 15, FALSE)</f>
        <v>Consumer Finance</v>
      </c>
    </row>
    <row r="728" spans="1:5" ht="17" x14ac:dyDescent="0.2">
      <c r="A728" s="3" t="s">
        <v>99</v>
      </c>
      <c r="B728" t="s">
        <v>600</v>
      </c>
      <c r="C728" t="s">
        <v>609</v>
      </c>
      <c r="D728" s="56" t="str">
        <f>VLOOKUP(A728, ticker_symbol:gics_sector, 14, FALSE)</f>
        <v>Financials</v>
      </c>
      <c r="E728" t="str">
        <f>VLOOKUP(A728, ticker_symbol:gics_sub, 15, FALSE)</f>
        <v>Consumer Finance</v>
      </c>
    </row>
    <row r="729" spans="1:5" ht="17" x14ac:dyDescent="0.2">
      <c r="A729" s="3" t="s">
        <v>99</v>
      </c>
      <c r="B729" t="s">
        <v>601</v>
      </c>
      <c r="C729" t="s">
        <v>609</v>
      </c>
      <c r="D729" s="56" t="str">
        <f>VLOOKUP(A729, ticker_symbol:gics_sector, 14, FALSE)</f>
        <v>Financials</v>
      </c>
      <c r="E729" t="str">
        <f>VLOOKUP(A729, ticker_symbol:gics_sub, 15, FALSE)</f>
        <v>Consumer Finance</v>
      </c>
    </row>
    <row r="730" spans="1:5" ht="17" x14ac:dyDescent="0.2">
      <c r="A730" s="3" t="s">
        <v>99</v>
      </c>
      <c r="B730" t="s">
        <v>602</v>
      </c>
      <c r="C730" t="s">
        <v>609</v>
      </c>
      <c r="D730" s="56" t="str">
        <f>VLOOKUP(A730, ticker_symbol:gics_sector, 14, FALSE)</f>
        <v>Financials</v>
      </c>
      <c r="E730" t="str">
        <f>VLOOKUP(A730, ticker_symbol:gics_sub, 15, FALSE)</f>
        <v>Consumer Finance</v>
      </c>
    </row>
    <row r="731" spans="1:5" ht="17" x14ac:dyDescent="0.2">
      <c r="A731" s="3" t="s">
        <v>99</v>
      </c>
      <c r="B731" t="s">
        <v>603</v>
      </c>
      <c r="C731" t="s">
        <v>609</v>
      </c>
      <c r="D731" s="56" t="str">
        <f>VLOOKUP(A731, ticker_symbol:gics_sector, 14, FALSE)</f>
        <v>Financials</v>
      </c>
      <c r="E731" t="str">
        <f>VLOOKUP(A731, ticker_symbol:gics_sub, 15, FALSE)</f>
        <v>Consumer Finance</v>
      </c>
    </row>
    <row r="732" spans="1:5" ht="17" x14ac:dyDescent="0.2">
      <c r="A732" s="3" t="s">
        <v>99</v>
      </c>
      <c r="B732" t="s">
        <v>604</v>
      </c>
      <c r="C732" t="s">
        <v>609</v>
      </c>
      <c r="D732" s="56" t="str">
        <f>VLOOKUP(A732, ticker_symbol:gics_sector, 14, FALSE)</f>
        <v>Financials</v>
      </c>
      <c r="E732" t="str">
        <f>VLOOKUP(A732, ticker_symbol:gics_sub, 15, FALSE)</f>
        <v>Consumer Finance</v>
      </c>
    </row>
    <row r="733" spans="1:5" ht="17" x14ac:dyDescent="0.2">
      <c r="A733" s="3" t="s">
        <v>99</v>
      </c>
      <c r="B733" t="s">
        <v>605</v>
      </c>
      <c r="C733" t="s">
        <v>609</v>
      </c>
      <c r="D733" s="56" t="str">
        <f>VLOOKUP(A733, ticker_symbol:gics_sector, 14, FALSE)</f>
        <v>Financials</v>
      </c>
      <c r="E733" t="str">
        <f>VLOOKUP(A733, ticker_symbol:gics_sub, 15, FALSE)</f>
        <v>Consumer Finance</v>
      </c>
    </row>
    <row r="734" spans="1:5" ht="17" x14ac:dyDescent="0.2">
      <c r="A734" s="3" t="s">
        <v>99</v>
      </c>
      <c r="B734" t="s">
        <v>600</v>
      </c>
      <c r="C734" s="21" t="s">
        <v>608</v>
      </c>
      <c r="D734" s="56" t="str">
        <f>VLOOKUP(A734, ticker_symbol:gics_sector, 14, FALSE)</f>
        <v>Financials</v>
      </c>
      <c r="E734" t="str">
        <f>VLOOKUP(A734, ticker_symbol:gics_sub, 15, FALSE)</f>
        <v>Consumer Finance</v>
      </c>
    </row>
    <row r="735" spans="1:5" ht="17" x14ac:dyDescent="0.2">
      <c r="A735" s="3" t="s">
        <v>99</v>
      </c>
      <c r="B735" t="s">
        <v>601</v>
      </c>
      <c r="C735" s="21" t="s">
        <v>608</v>
      </c>
      <c r="D735" s="56" t="str">
        <f>VLOOKUP(A735, ticker_symbol:gics_sector, 14, FALSE)</f>
        <v>Financials</v>
      </c>
      <c r="E735" t="str">
        <f>VLOOKUP(A735, ticker_symbol:gics_sub, 15, FALSE)</f>
        <v>Consumer Finance</v>
      </c>
    </row>
    <row r="736" spans="1:5" ht="17" x14ac:dyDescent="0.2">
      <c r="A736" s="3" t="s">
        <v>99</v>
      </c>
      <c r="B736" t="s">
        <v>602</v>
      </c>
      <c r="C736" s="21" t="s">
        <v>608</v>
      </c>
      <c r="D736" s="56" t="str">
        <f>VLOOKUP(A736, ticker_symbol:gics_sector, 14, FALSE)</f>
        <v>Financials</v>
      </c>
      <c r="E736" t="str">
        <f>VLOOKUP(A736, ticker_symbol:gics_sub, 15, FALSE)</f>
        <v>Consumer Finance</v>
      </c>
    </row>
    <row r="737" spans="1:5" ht="17" x14ac:dyDescent="0.2">
      <c r="A737" s="3" t="s">
        <v>99</v>
      </c>
      <c r="B737" t="s">
        <v>603</v>
      </c>
      <c r="C737" s="21" t="s">
        <v>608</v>
      </c>
      <c r="D737" s="56" t="str">
        <f>VLOOKUP(A737, ticker_symbol:gics_sector, 14, FALSE)</f>
        <v>Financials</v>
      </c>
      <c r="E737" t="str">
        <f>VLOOKUP(A737, ticker_symbol:gics_sub, 15, FALSE)</f>
        <v>Consumer Finance</v>
      </c>
    </row>
    <row r="738" spans="1:5" ht="17" x14ac:dyDescent="0.2">
      <c r="A738" s="3" t="s">
        <v>99</v>
      </c>
      <c r="B738" t="s">
        <v>604</v>
      </c>
      <c r="C738" s="21" t="s">
        <v>608</v>
      </c>
      <c r="D738" s="56" t="str">
        <f>VLOOKUP(A738, ticker_symbol:gics_sector, 14, FALSE)</f>
        <v>Financials</v>
      </c>
      <c r="E738" t="str">
        <f>VLOOKUP(A738, ticker_symbol:gics_sub, 15, FALSE)</f>
        <v>Consumer Finance</v>
      </c>
    </row>
    <row r="739" spans="1:5" ht="17" x14ac:dyDescent="0.2">
      <c r="A739" s="3" t="s">
        <v>99</v>
      </c>
      <c r="B739" t="s">
        <v>605</v>
      </c>
      <c r="C739" s="21" t="s">
        <v>608</v>
      </c>
      <c r="D739" s="56" t="str">
        <f>VLOOKUP(A739, ticker_symbol:gics_sector, 14, FALSE)</f>
        <v>Financials</v>
      </c>
      <c r="E739" t="str">
        <f>VLOOKUP(A739, ticker_symbol:gics_sub, 15, FALSE)</f>
        <v>Consumer Finance</v>
      </c>
    </row>
    <row r="740" spans="1:5" ht="17" x14ac:dyDescent="0.2">
      <c r="A740" s="3" t="s">
        <v>101</v>
      </c>
      <c r="B740" t="s">
        <v>600</v>
      </c>
      <c r="C740" t="s">
        <v>610</v>
      </c>
      <c r="D740" s="56" t="str">
        <f>VLOOKUP(A740, ticker_symbol:gics_sector, 14, FALSE)</f>
        <v>Industrials</v>
      </c>
      <c r="E740" t="str">
        <f>VLOOKUP(A740, ticker_symbol:gics_sub, 15, FALSE)</f>
        <v>Electrical Components &amp; Equipment</v>
      </c>
    </row>
    <row r="741" spans="1:5" ht="17" x14ac:dyDescent="0.2">
      <c r="A741" s="3" t="s">
        <v>101</v>
      </c>
      <c r="B741" t="s">
        <v>601</v>
      </c>
      <c r="C741" t="s">
        <v>610</v>
      </c>
      <c r="D741" s="56" t="str">
        <f>VLOOKUP(A741, ticker_symbol:gics_sector, 14, FALSE)</f>
        <v>Industrials</v>
      </c>
      <c r="E741" t="str">
        <f>VLOOKUP(A741, ticker_symbol:gics_sub, 15, FALSE)</f>
        <v>Electrical Components &amp; Equipment</v>
      </c>
    </row>
    <row r="742" spans="1:5" ht="17" x14ac:dyDescent="0.2">
      <c r="A742" s="3" t="s">
        <v>101</v>
      </c>
      <c r="B742" t="s">
        <v>602</v>
      </c>
      <c r="C742" t="s">
        <v>610</v>
      </c>
      <c r="D742" s="56" t="str">
        <f>VLOOKUP(A742, ticker_symbol:gics_sector, 14, FALSE)</f>
        <v>Industrials</v>
      </c>
      <c r="E742" t="str">
        <f>VLOOKUP(A742, ticker_symbol:gics_sub, 15, FALSE)</f>
        <v>Electrical Components &amp; Equipment</v>
      </c>
    </row>
    <row r="743" spans="1:5" ht="17" x14ac:dyDescent="0.2">
      <c r="A743" s="3" t="s">
        <v>101</v>
      </c>
      <c r="B743" t="s">
        <v>603</v>
      </c>
      <c r="C743" t="s">
        <v>610</v>
      </c>
      <c r="D743" s="56" t="str">
        <f>VLOOKUP(A743, ticker_symbol:gics_sector, 14, FALSE)</f>
        <v>Industrials</v>
      </c>
      <c r="E743" t="str">
        <f>VLOOKUP(A743, ticker_symbol:gics_sub, 15, FALSE)</f>
        <v>Electrical Components &amp; Equipment</v>
      </c>
    </row>
    <row r="744" spans="1:5" ht="17" x14ac:dyDescent="0.2">
      <c r="A744" s="3" t="s">
        <v>101</v>
      </c>
      <c r="B744" t="s">
        <v>604</v>
      </c>
      <c r="C744" t="s">
        <v>610</v>
      </c>
      <c r="D744" s="56" t="str">
        <f>VLOOKUP(A744, ticker_symbol:gics_sector, 14, FALSE)</f>
        <v>Industrials</v>
      </c>
      <c r="E744" t="str">
        <f>VLOOKUP(A744, ticker_symbol:gics_sub, 15, FALSE)</f>
        <v>Electrical Components &amp; Equipment</v>
      </c>
    </row>
    <row r="745" spans="1:5" ht="17" x14ac:dyDescent="0.2">
      <c r="A745" s="3" t="s">
        <v>101</v>
      </c>
      <c r="B745" t="s">
        <v>605</v>
      </c>
      <c r="C745" t="s">
        <v>610</v>
      </c>
      <c r="D745" s="56" t="str">
        <f>VLOOKUP(A745, ticker_symbol:gics_sector, 14, FALSE)</f>
        <v>Industrials</v>
      </c>
      <c r="E745" t="str">
        <f>VLOOKUP(A745, ticker_symbol:gics_sub, 15, FALSE)</f>
        <v>Electrical Components &amp; Equipment</v>
      </c>
    </row>
    <row r="746" spans="1:5" ht="17" x14ac:dyDescent="0.2">
      <c r="A746" s="3" t="s">
        <v>101</v>
      </c>
      <c r="B746" t="s">
        <v>600</v>
      </c>
      <c r="C746" t="s">
        <v>609</v>
      </c>
      <c r="D746" s="56" t="str">
        <f>VLOOKUP(A746, ticker_symbol:gics_sector, 14, FALSE)</f>
        <v>Industrials</v>
      </c>
      <c r="E746" t="str">
        <f>VLOOKUP(A746, ticker_symbol:gics_sub, 15, FALSE)</f>
        <v>Electrical Components &amp; Equipment</v>
      </c>
    </row>
    <row r="747" spans="1:5" ht="17" x14ac:dyDescent="0.2">
      <c r="A747" s="3" t="s">
        <v>101</v>
      </c>
      <c r="B747" t="s">
        <v>601</v>
      </c>
      <c r="C747" t="s">
        <v>609</v>
      </c>
      <c r="D747" s="56" t="str">
        <f>VLOOKUP(A747, ticker_symbol:gics_sector, 14, FALSE)</f>
        <v>Industrials</v>
      </c>
      <c r="E747" t="str">
        <f>VLOOKUP(A747, ticker_symbol:gics_sub, 15, FALSE)</f>
        <v>Electrical Components &amp; Equipment</v>
      </c>
    </row>
    <row r="748" spans="1:5" ht="17" x14ac:dyDescent="0.2">
      <c r="A748" s="3" t="s">
        <v>101</v>
      </c>
      <c r="B748" t="s">
        <v>602</v>
      </c>
      <c r="C748" t="s">
        <v>609</v>
      </c>
      <c r="D748" s="56" t="str">
        <f>VLOOKUP(A748, ticker_symbol:gics_sector, 14, FALSE)</f>
        <v>Industrials</v>
      </c>
      <c r="E748" t="str">
        <f>VLOOKUP(A748, ticker_symbol:gics_sub, 15, FALSE)</f>
        <v>Electrical Components &amp; Equipment</v>
      </c>
    </row>
    <row r="749" spans="1:5" ht="17" x14ac:dyDescent="0.2">
      <c r="A749" s="3" t="s">
        <v>101</v>
      </c>
      <c r="B749" t="s">
        <v>603</v>
      </c>
      <c r="C749" t="s">
        <v>609</v>
      </c>
      <c r="D749" s="56" t="str">
        <f>VLOOKUP(A749, ticker_symbol:gics_sector, 14, FALSE)</f>
        <v>Industrials</v>
      </c>
      <c r="E749" t="str">
        <f>VLOOKUP(A749, ticker_symbol:gics_sub, 15, FALSE)</f>
        <v>Electrical Components &amp; Equipment</v>
      </c>
    </row>
    <row r="750" spans="1:5" ht="17" x14ac:dyDescent="0.2">
      <c r="A750" s="3" t="s">
        <v>101</v>
      </c>
      <c r="B750" t="s">
        <v>604</v>
      </c>
      <c r="C750" t="s">
        <v>609</v>
      </c>
      <c r="D750" s="56" t="str">
        <f>VLOOKUP(A750, ticker_symbol:gics_sector, 14, FALSE)</f>
        <v>Industrials</v>
      </c>
      <c r="E750" t="str">
        <f>VLOOKUP(A750, ticker_symbol:gics_sub, 15, FALSE)</f>
        <v>Electrical Components &amp; Equipment</v>
      </c>
    </row>
    <row r="751" spans="1:5" ht="17" x14ac:dyDescent="0.2">
      <c r="A751" s="3" t="s">
        <v>101</v>
      </c>
      <c r="B751" t="s">
        <v>605</v>
      </c>
      <c r="C751" t="s">
        <v>609</v>
      </c>
      <c r="D751" s="56" t="str">
        <f>VLOOKUP(A751, ticker_symbol:gics_sector, 14, FALSE)</f>
        <v>Industrials</v>
      </c>
      <c r="E751" t="str">
        <f>VLOOKUP(A751, ticker_symbol:gics_sub, 15, FALSE)</f>
        <v>Electrical Components &amp; Equipment</v>
      </c>
    </row>
    <row r="752" spans="1:5" ht="17" x14ac:dyDescent="0.2">
      <c r="A752" s="3" t="s">
        <v>101</v>
      </c>
      <c r="B752" t="s">
        <v>600</v>
      </c>
      <c r="C752" s="21" t="s">
        <v>608</v>
      </c>
      <c r="D752" s="56" t="str">
        <f>VLOOKUP(A752, ticker_symbol:gics_sector, 14, FALSE)</f>
        <v>Industrials</v>
      </c>
      <c r="E752" t="str">
        <f>VLOOKUP(A752, ticker_symbol:gics_sub, 15, FALSE)</f>
        <v>Electrical Components &amp; Equipment</v>
      </c>
    </row>
    <row r="753" spans="1:5" ht="17" x14ac:dyDescent="0.2">
      <c r="A753" s="3" t="s">
        <v>101</v>
      </c>
      <c r="B753" t="s">
        <v>601</v>
      </c>
      <c r="C753" s="21" t="s">
        <v>608</v>
      </c>
      <c r="D753" s="56" t="str">
        <f>VLOOKUP(A753, ticker_symbol:gics_sector, 14, FALSE)</f>
        <v>Industrials</v>
      </c>
      <c r="E753" t="str">
        <f>VLOOKUP(A753, ticker_symbol:gics_sub, 15, FALSE)</f>
        <v>Electrical Components &amp; Equipment</v>
      </c>
    </row>
    <row r="754" spans="1:5" ht="17" x14ac:dyDescent="0.2">
      <c r="A754" s="3" t="s">
        <v>101</v>
      </c>
      <c r="B754" t="s">
        <v>602</v>
      </c>
      <c r="C754" s="21" t="s">
        <v>608</v>
      </c>
      <c r="D754" s="56" t="str">
        <f>VLOOKUP(A754, ticker_symbol:gics_sector, 14, FALSE)</f>
        <v>Industrials</v>
      </c>
      <c r="E754" t="str">
        <f>VLOOKUP(A754, ticker_symbol:gics_sub, 15, FALSE)</f>
        <v>Electrical Components &amp; Equipment</v>
      </c>
    </row>
    <row r="755" spans="1:5" ht="17" x14ac:dyDescent="0.2">
      <c r="A755" s="3" t="s">
        <v>101</v>
      </c>
      <c r="B755" t="s">
        <v>603</v>
      </c>
      <c r="C755" s="21" t="s">
        <v>608</v>
      </c>
      <c r="D755" s="56" t="str">
        <f>VLOOKUP(A755, ticker_symbol:gics_sector, 14, FALSE)</f>
        <v>Industrials</v>
      </c>
      <c r="E755" t="str">
        <f>VLOOKUP(A755, ticker_symbol:gics_sub, 15, FALSE)</f>
        <v>Electrical Components &amp; Equipment</v>
      </c>
    </row>
    <row r="756" spans="1:5" ht="17" x14ac:dyDescent="0.2">
      <c r="A756" s="3" t="s">
        <v>101</v>
      </c>
      <c r="B756" t="s">
        <v>604</v>
      </c>
      <c r="C756" s="21" t="s">
        <v>608</v>
      </c>
      <c r="D756" s="56" t="str">
        <f>VLOOKUP(A756, ticker_symbol:gics_sector, 14, FALSE)</f>
        <v>Industrials</v>
      </c>
      <c r="E756" t="str">
        <f>VLOOKUP(A756, ticker_symbol:gics_sub, 15, FALSE)</f>
        <v>Electrical Components &amp; Equipment</v>
      </c>
    </row>
    <row r="757" spans="1:5" ht="17" x14ac:dyDescent="0.2">
      <c r="A757" s="3" t="s">
        <v>101</v>
      </c>
      <c r="B757" t="s">
        <v>605</v>
      </c>
      <c r="C757" s="21" t="s">
        <v>608</v>
      </c>
      <c r="D757" s="56" t="str">
        <f>VLOOKUP(A757, ticker_symbol:gics_sector, 14, FALSE)</f>
        <v>Industrials</v>
      </c>
      <c r="E757" t="str">
        <f>VLOOKUP(A757, ticker_symbol:gics_sub, 15, FALSE)</f>
        <v>Electrical Components &amp; Equipment</v>
      </c>
    </row>
    <row r="758" spans="1:5" ht="17" x14ac:dyDescent="0.2">
      <c r="A758" s="3" t="s">
        <v>102</v>
      </c>
      <c r="B758" t="s">
        <v>600</v>
      </c>
      <c r="C758" t="s">
        <v>610</v>
      </c>
      <c r="D758" s="56" t="str">
        <f>VLOOKUP(A758, ticker_symbol:gics_sector, 14, FALSE)</f>
        <v>Consumer Discretionary</v>
      </c>
      <c r="E758" t="str">
        <f>VLOOKUP(A758, ticker_symbol:gics_sub, 15, FALSE)</f>
        <v>Specialty Stores</v>
      </c>
    </row>
    <row r="759" spans="1:5" ht="17" x14ac:dyDescent="0.2">
      <c r="A759" s="3" t="s">
        <v>102</v>
      </c>
      <c r="B759" t="s">
        <v>601</v>
      </c>
      <c r="C759" t="s">
        <v>610</v>
      </c>
      <c r="D759" s="56" t="str">
        <f>VLOOKUP(A759, ticker_symbol:gics_sector, 14, FALSE)</f>
        <v>Consumer Discretionary</v>
      </c>
      <c r="E759" t="str">
        <f>VLOOKUP(A759, ticker_symbol:gics_sub, 15, FALSE)</f>
        <v>Specialty Stores</v>
      </c>
    </row>
    <row r="760" spans="1:5" ht="17" x14ac:dyDescent="0.2">
      <c r="A760" s="3" t="s">
        <v>102</v>
      </c>
      <c r="B760" t="s">
        <v>602</v>
      </c>
      <c r="C760" t="s">
        <v>610</v>
      </c>
      <c r="D760" s="56" t="str">
        <f>VLOOKUP(A760, ticker_symbol:gics_sector, 14, FALSE)</f>
        <v>Consumer Discretionary</v>
      </c>
      <c r="E760" t="str">
        <f>VLOOKUP(A760, ticker_symbol:gics_sub, 15, FALSE)</f>
        <v>Specialty Stores</v>
      </c>
    </row>
    <row r="761" spans="1:5" ht="17" x14ac:dyDescent="0.2">
      <c r="A761" s="3" t="s">
        <v>102</v>
      </c>
      <c r="B761" t="s">
        <v>603</v>
      </c>
      <c r="C761" t="s">
        <v>610</v>
      </c>
      <c r="D761" s="56" t="str">
        <f>VLOOKUP(A761, ticker_symbol:gics_sector, 14, FALSE)</f>
        <v>Consumer Discretionary</v>
      </c>
      <c r="E761" t="str">
        <f>VLOOKUP(A761, ticker_symbol:gics_sub, 15, FALSE)</f>
        <v>Specialty Stores</v>
      </c>
    </row>
    <row r="762" spans="1:5" ht="17" x14ac:dyDescent="0.2">
      <c r="A762" s="3" t="s">
        <v>102</v>
      </c>
      <c r="B762" t="s">
        <v>604</v>
      </c>
      <c r="C762" t="s">
        <v>610</v>
      </c>
      <c r="D762" s="56" t="str">
        <f>VLOOKUP(A762, ticker_symbol:gics_sector, 14, FALSE)</f>
        <v>Consumer Discretionary</v>
      </c>
      <c r="E762" t="str">
        <f>VLOOKUP(A762, ticker_symbol:gics_sub, 15, FALSE)</f>
        <v>Specialty Stores</v>
      </c>
    </row>
    <row r="763" spans="1:5" ht="17" x14ac:dyDescent="0.2">
      <c r="A763" s="3" t="s">
        <v>102</v>
      </c>
      <c r="B763" t="s">
        <v>605</v>
      </c>
      <c r="C763" t="s">
        <v>610</v>
      </c>
      <c r="D763" s="56" t="str">
        <f>VLOOKUP(A763, ticker_symbol:gics_sector, 14, FALSE)</f>
        <v>Consumer Discretionary</v>
      </c>
      <c r="E763" t="str">
        <f>VLOOKUP(A763, ticker_symbol:gics_sub, 15, FALSE)</f>
        <v>Specialty Stores</v>
      </c>
    </row>
    <row r="764" spans="1:5" ht="17" x14ac:dyDescent="0.2">
      <c r="A764" s="3" t="s">
        <v>102</v>
      </c>
      <c r="B764" t="s">
        <v>600</v>
      </c>
      <c r="C764" t="s">
        <v>609</v>
      </c>
      <c r="D764" s="56" t="str">
        <f>VLOOKUP(A764, ticker_symbol:gics_sector, 14, FALSE)</f>
        <v>Consumer Discretionary</v>
      </c>
      <c r="E764" t="str">
        <f>VLOOKUP(A764, ticker_symbol:gics_sub, 15, FALSE)</f>
        <v>Specialty Stores</v>
      </c>
    </row>
    <row r="765" spans="1:5" ht="17" x14ac:dyDescent="0.2">
      <c r="A765" s="3" t="s">
        <v>102</v>
      </c>
      <c r="B765" t="s">
        <v>601</v>
      </c>
      <c r="C765" t="s">
        <v>609</v>
      </c>
      <c r="D765" s="56" t="str">
        <f>VLOOKUP(A765, ticker_symbol:gics_sector, 14, FALSE)</f>
        <v>Consumer Discretionary</v>
      </c>
      <c r="E765" t="str">
        <f>VLOOKUP(A765, ticker_symbol:gics_sub, 15, FALSE)</f>
        <v>Specialty Stores</v>
      </c>
    </row>
    <row r="766" spans="1:5" ht="17" x14ac:dyDescent="0.2">
      <c r="A766" s="3" t="s">
        <v>102</v>
      </c>
      <c r="B766" t="s">
        <v>602</v>
      </c>
      <c r="C766" t="s">
        <v>609</v>
      </c>
      <c r="D766" s="56" t="str">
        <f>VLOOKUP(A766, ticker_symbol:gics_sector, 14, FALSE)</f>
        <v>Consumer Discretionary</v>
      </c>
      <c r="E766" t="str">
        <f>VLOOKUP(A766, ticker_symbol:gics_sub, 15, FALSE)</f>
        <v>Specialty Stores</v>
      </c>
    </row>
    <row r="767" spans="1:5" ht="17" x14ac:dyDescent="0.2">
      <c r="A767" s="3" t="s">
        <v>102</v>
      </c>
      <c r="B767" t="s">
        <v>603</v>
      </c>
      <c r="C767" t="s">
        <v>609</v>
      </c>
      <c r="D767" s="56" t="str">
        <f>VLOOKUP(A767, ticker_symbol:gics_sector, 14, FALSE)</f>
        <v>Consumer Discretionary</v>
      </c>
      <c r="E767" t="str">
        <f>VLOOKUP(A767, ticker_symbol:gics_sub, 15, FALSE)</f>
        <v>Specialty Stores</v>
      </c>
    </row>
    <row r="768" spans="1:5" ht="17" x14ac:dyDescent="0.2">
      <c r="A768" s="3" t="s">
        <v>102</v>
      </c>
      <c r="B768" t="s">
        <v>604</v>
      </c>
      <c r="C768" t="s">
        <v>609</v>
      </c>
      <c r="D768" s="56" t="str">
        <f>VLOOKUP(A768, ticker_symbol:gics_sector, 14, FALSE)</f>
        <v>Consumer Discretionary</v>
      </c>
      <c r="E768" t="str">
        <f>VLOOKUP(A768, ticker_symbol:gics_sub, 15, FALSE)</f>
        <v>Specialty Stores</v>
      </c>
    </row>
    <row r="769" spans="1:5" ht="17" x14ac:dyDescent="0.2">
      <c r="A769" s="3" t="s">
        <v>102</v>
      </c>
      <c r="B769" t="s">
        <v>605</v>
      </c>
      <c r="C769" t="s">
        <v>609</v>
      </c>
      <c r="D769" s="56" t="str">
        <f>VLOOKUP(A769, ticker_symbol:gics_sector, 14, FALSE)</f>
        <v>Consumer Discretionary</v>
      </c>
      <c r="E769" t="str">
        <f>VLOOKUP(A769, ticker_symbol:gics_sub, 15, FALSE)</f>
        <v>Specialty Stores</v>
      </c>
    </row>
    <row r="770" spans="1:5" ht="17" x14ac:dyDescent="0.2">
      <c r="A770" s="3" t="s">
        <v>102</v>
      </c>
      <c r="B770" t="s">
        <v>600</v>
      </c>
      <c r="C770" s="21" t="s">
        <v>608</v>
      </c>
      <c r="D770" s="56" t="str">
        <f>VLOOKUP(A770, ticker_symbol:gics_sector, 14, FALSE)</f>
        <v>Consumer Discretionary</v>
      </c>
      <c r="E770" t="str">
        <f>VLOOKUP(A770, ticker_symbol:gics_sub, 15, FALSE)</f>
        <v>Specialty Stores</v>
      </c>
    </row>
    <row r="771" spans="1:5" ht="17" x14ac:dyDescent="0.2">
      <c r="A771" s="3" t="s">
        <v>102</v>
      </c>
      <c r="B771" t="s">
        <v>601</v>
      </c>
      <c r="C771" s="21" t="s">
        <v>608</v>
      </c>
      <c r="D771" s="56" t="str">
        <f>VLOOKUP(A771, ticker_symbol:gics_sector, 14, FALSE)</f>
        <v>Consumer Discretionary</v>
      </c>
      <c r="E771" t="str">
        <f>VLOOKUP(A771, ticker_symbol:gics_sub, 15, FALSE)</f>
        <v>Specialty Stores</v>
      </c>
    </row>
    <row r="772" spans="1:5" ht="17" x14ac:dyDescent="0.2">
      <c r="A772" s="3" t="s">
        <v>102</v>
      </c>
      <c r="B772" t="s">
        <v>602</v>
      </c>
      <c r="C772" s="21" t="s">
        <v>608</v>
      </c>
      <c r="D772" s="56" t="str">
        <f>VLOOKUP(A772, ticker_symbol:gics_sector, 14, FALSE)</f>
        <v>Consumer Discretionary</v>
      </c>
      <c r="E772" t="str">
        <f>VLOOKUP(A772, ticker_symbol:gics_sub, 15, FALSE)</f>
        <v>Specialty Stores</v>
      </c>
    </row>
    <row r="773" spans="1:5" ht="17" x14ac:dyDescent="0.2">
      <c r="A773" s="3" t="s">
        <v>102</v>
      </c>
      <c r="B773" t="s">
        <v>603</v>
      </c>
      <c r="C773" s="21" t="s">
        <v>608</v>
      </c>
      <c r="D773" s="56" t="str">
        <f>VLOOKUP(A773, ticker_symbol:gics_sector, 14, FALSE)</f>
        <v>Consumer Discretionary</v>
      </c>
      <c r="E773" t="str">
        <f>VLOOKUP(A773, ticker_symbol:gics_sub, 15, FALSE)</f>
        <v>Specialty Stores</v>
      </c>
    </row>
    <row r="774" spans="1:5" ht="17" x14ac:dyDescent="0.2">
      <c r="A774" s="3" t="s">
        <v>102</v>
      </c>
      <c r="B774" t="s">
        <v>604</v>
      </c>
      <c r="C774" s="21" t="s">
        <v>608</v>
      </c>
      <c r="D774" s="56" t="str">
        <f>VLOOKUP(A774, ticker_symbol:gics_sector, 14, FALSE)</f>
        <v>Consumer Discretionary</v>
      </c>
      <c r="E774" t="str">
        <f>VLOOKUP(A774, ticker_symbol:gics_sub, 15, FALSE)</f>
        <v>Specialty Stores</v>
      </c>
    </row>
    <row r="775" spans="1:5" ht="17" x14ac:dyDescent="0.2">
      <c r="A775" s="3" t="s">
        <v>102</v>
      </c>
      <c r="B775" t="s">
        <v>605</v>
      </c>
      <c r="C775" s="21" t="s">
        <v>608</v>
      </c>
      <c r="D775" s="56" t="str">
        <f>VLOOKUP(A775, ticker_symbol:gics_sector, 14, FALSE)</f>
        <v>Consumer Discretionary</v>
      </c>
      <c r="E775" t="str">
        <f>VLOOKUP(A775, ticker_symbol:gics_sub, 15, FALSE)</f>
        <v>Specialty Stores</v>
      </c>
    </row>
    <row r="776" spans="1:5" ht="17" x14ac:dyDescent="0.2">
      <c r="A776" s="3" t="s">
        <v>104</v>
      </c>
      <c r="B776" t="s">
        <v>600</v>
      </c>
      <c r="C776" t="s">
        <v>610</v>
      </c>
      <c r="D776" s="56" t="str">
        <f>VLOOKUP(A776, ticker_symbol:gics_sector, 14, FALSE)</f>
        <v>Financials</v>
      </c>
      <c r="E776" t="str">
        <f>VLOOKUP(A776, ticker_symbol:gics_sub, 15, FALSE)</f>
        <v>Banks</v>
      </c>
    </row>
    <row r="777" spans="1:5" ht="17" x14ac:dyDescent="0.2">
      <c r="A777" s="3" t="s">
        <v>104</v>
      </c>
      <c r="B777" t="s">
        <v>601</v>
      </c>
      <c r="C777" t="s">
        <v>610</v>
      </c>
      <c r="D777" s="56" t="str">
        <f>VLOOKUP(A777, ticker_symbol:gics_sector, 14, FALSE)</f>
        <v>Financials</v>
      </c>
      <c r="E777" t="str">
        <f>VLOOKUP(A777, ticker_symbol:gics_sub, 15, FALSE)</f>
        <v>Banks</v>
      </c>
    </row>
    <row r="778" spans="1:5" ht="17" x14ac:dyDescent="0.2">
      <c r="A778" s="3" t="s">
        <v>104</v>
      </c>
      <c r="B778" t="s">
        <v>602</v>
      </c>
      <c r="C778" t="s">
        <v>610</v>
      </c>
      <c r="D778" s="56" t="str">
        <f>VLOOKUP(A778, ticker_symbol:gics_sector, 14, FALSE)</f>
        <v>Financials</v>
      </c>
      <c r="E778" t="str">
        <f>VLOOKUP(A778, ticker_symbol:gics_sub, 15, FALSE)</f>
        <v>Banks</v>
      </c>
    </row>
    <row r="779" spans="1:5" ht="17" x14ac:dyDescent="0.2">
      <c r="A779" s="3" t="s">
        <v>104</v>
      </c>
      <c r="B779" t="s">
        <v>603</v>
      </c>
      <c r="C779" t="s">
        <v>610</v>
      </c>
      <c r="D779" s="56" t="str">
        <f>VLOOKUP(A779, ticker_symbol:gics_sector, 14, FALSE)</f>
        <v>Financials</v>
      </c>
      <c r="E779" t="str">
        <f>VLOOKUP(A779, ticker_symbol:gics_sub, 15, FALSE)</f>
        <v>Banks</v>
      </c>
    </row>
    <row r="780" spans="1:5" ht="17" x14ac:dyDescent="0.2">
      <c r="A780" s="3" t="s">
        <v>104</v>
      </c>
      <c r="B780" t="s">
        <v>604</v>
      </c>
      <c r="C780" t="s">
        <v>610</v>
      </c>
      <c r="D780" s="56" t="str">
        <f>VLOOKUP(A780, ticker_symbol:gics_sector, 14, FALSE)</f>
        <v>Financials</v>
      </c>
      <c r="E780" t="str">
        <f>VLOOKUP(A780, ticker_symbol:gics_sub, 15, FALSE)</f>
        <v>Banks</v>
      </c>
    </row>
    <row r="781" spans="1:5" ht="17" x14ac:dyDescent="0.2">
      <c r="A781" s="3" t="s">
        <v>104</v>
      </c>
      <c r="B781" t="s">
        <v>605</v>
      </c>
      <c r="C781" t="s">
        <v>610</v>
      </c>
      <c r="D781" s="56" t="str">
        <f>VLOOKUP(A781, ticker_symbol:gics_sector, 14, FALSE)</f>
        <v>Financials</v>
      </c>
      <c r="E781" t="str">
        <f>VLOOKUP(A781, ticker_symbol:gics_sub, 15, FALSE)</f>
        <v>Banks</v>
      </c>
    </row>
    <row r="782" spans="1:5" ht="17" x14ac:dyDescent="0.2">
      <c r="A782" s="3" t="s">
        <v>104</v>
      </c>
      <c r="B782" t="s">
        <v>600</v>
      </c>
      <c r="C782" t="s">
        <v>609</v>
      </c>
      <c r="D782" s="56" t="str">
        <f>VLOOKUP(A782, ticker_symbol:gics_sector, 14, FALSE)</f>
        <v>Financials</v>
      </c>
      <c r="E782" t="str">
        <f>VLOOKUP(A782, ticker_symbol:gics_sub, 15, FALSE)</f>
        <v>Banks</v>
      </c>
    </row>
    <row r="783" spans="1:5" ht="17" x14ac:dyDescent="0.2">
      <c r="A783" s="3" t="s">
        <v>104</v>
      </c>
      <c r="B783" t="s">
        <v>601</v>
      </c>
      <c r="C783" t="s">
        <v>609</v>
      </c>
      <c r="D783" s="56" t="str">
        <f>VLOOKUP(A783, ticker_symbol:gics_sector, 14, FALSE)</f>
        <v>Financials</v>
      </c>
      <c r="E783" t="str">
        <f>VLOOKUP(A783, ticker_symbol:gics_sub, 15, FALSE)</f>
        <v>Banks</v>
      </c>
    </row>
    <row r="784" spans="1:5" ht="17" x14ac:dyDescent="0.2">
      <c r="A784" s="3" t="s">
        <v>104</v>
      </c>
      <c r="B784" t="s">
        <v>602</v>
      </c>
      <c r="C784" t="s">
        <v>609</v>
      </c>
      <c r="D784" s="56" t="str">
        <f>VLOOKUP(A784, ticker_symbol:gics_sector, 14, FALSE)</f>
        <v>Financials</v>
      </c>
      <c r="E784" t="str">
        <f>VLOOKUP(A784, ticker_symbol:gics_sub, 15, FALSE)</f>
        <v>Banks</v>
      </c>
    </row>
    <row r="785" spans="1:5" ht="17" x14ac:dyDescent="0.2">
      <c r="A785" s="3" t="s">
        <v>104</v>
      </c>
      <c r="B785" t="s">
        <v>603</v>
      </c>
      <c r="C785" t="s">
        <v>609</v>
      </c>
      <c r="D785" s="56" t="str">
        <f>VLOOKUP(A785, ticker_symbol:gics_sector, 14, FALSE)</f>
        <v>Financials</v>
      </c>
      <c r="E785" t="str">
        <f>VLOOKUP(A785, ticker_symbol:gics_sub, 15, FALSE)</f>
        <v>Banks</v>
      </c>
    </row>
    <row r="786" spans="1:5" ht="17" x14ac:dyDescent="0.2">
      <c r="A786" s="3" t="s">
        <v>104</v>
      </c>
      <c r="B786" t="s">
        <v>604</v>
      </c>
      <c r="C786" t="s">
        <v>609</v>
      </c>
      <c r="D786" s="56" t="str">
        <f>VLOOKUP(A786, ticker_symbol:gics_sector, 14, FALSE)</f>
        <v>Financials</v>
      </c>
      <c r="E786" t="str">
        <f>VLOOKUP(A786, ticker_symbol:gics_sub, 15, FALSE)</f>
        <v>Banks</v>
      </c>
    </row>
    <row r="787" spans="1:5" ht="17" x14ac:dyDescent="0.2">
      <c r="A787" s="3" t="s">
        <v>104</v>
      </c>
      <c r="B787" t="s">
        <v>605</v>
      </c>
      <c r="C787" t="s">
        <v>609</v>
      </c>
      <c r="D787" s="56" t="str">
        <f>VLOOKUP(A787, ticker_symbol:gics_sector, 14, FALSE)</f>
        <v>Financials</v>
      </c>
      <c r="E787" t="str">
        <f>VLOOKUP(A787, ticker_symbol:gics_sub, 15, FALSE)</f>
        <v>Banks</v>
      </c>
    </row>
    <row r="788" spans="1:5" ht="17" x14ac:dyDescent="0.2">
      <c r="A788" s="3" t="s">
        <v>104</v>
      </c>
      <c r="B788" t="s">
        <v>600</v>
      </c>
      <c r="C788" s="21" t="s">
        <v>608</v>
      </c>
      <c r="D788" s="56" t="str">
        <f>VLOOKUP(A788, ticker_symbol:gics_sector, 14, FALSE)</f>
        <v>Financials</v>
      </c>
      <c r="E788" t="str">
        <f>VLOOKUP(A788, ticker_symbol:gics_sub, 15, FALSE)</f>
        <v>Banks</v>
      </c>
    </row>
    <row r="789" spans="1:5" ht="17" x14ac:dyDescent="0.2">
      <c r="A789" s="3" t="s">
        <v>104</v>
      </c>
      <c r="B789" t="s">
        <v>601</v>
      </c>
      <c r="C789" s="21" t="s">
        <v>608</v>
      </c>
      <c r="D789" s="56" t="str">
        <f>VLOOKUP(A789, ticker_symbol:gics_sector, 14, FALSE)</f>
        <v>Financials</v>
      </c>
      <c r="E789" t="str">
        <f>VLOOKUP(A789, ticker_symbol:gics_sub, 15, FALSE)</f>
        <v>Banks</v>
      </c>
    </row>
    <row r="790" spans="1:5" ht="17" x14ac:dyDescent="0.2">
      <c r="A790" s="3" t="s">
        <v>104</v>
      </c>
      <c r="B790" t="s">
        <v>602</v>
      </c>
      <c r="C790" s="21" t="s">
        <v>608</v>
      </c>
      <c r="D790" s="56" t="str">
        <f>VLOOKUP(A790, ticker_symbol:gics_sector, 14, FALSE)</f>
        <v>Financials</v>
      </c>
      <c r="E790" t="str">
        <f>VLOOKUP(A790, ticker_symbol:gics_sub, 15, FALSE)</f>
        <v>Banks</v>
      </c>
    </row>
    <row r="791" spans="1:5" ht="17" x14ac:dyDescent="0.2">
      <c r="A791" s="3" t="s">
        <v>104</v>
      </c>
      <c r="B791" t="s">
        <v>603</v>
      </c>
      <c r="C791" s="21" t="s">
        <v>608</v>
      </c>
      <c r="D791" s="56" t="str">
        <f>VLOOKUP(A791, ticker_symbol:gics_sector, 14, FALSE)</f>
        <v>Financials</v>
      </c>
      <c r="E791" t="str">
        <f>VLOOKUP(A791, ticker_symbol:gics_sub, 15, FALSE)</f>
        <v>Banks</v>
      </c>
    </row>
    <row r="792" spans="1:5" ht="17" x14ac:dyDescent="0.2">
      <c r="A792" s="3" t="s">
        <v>104</v>
      </c>
      <c r="B792" t="s">
        <v>604</v>
      </c>
      <c r="C792" s="21" t="s">
        <v>608</v>
      </c>
      <c r="D792" s="56" t="str">
        <f>VLOOKUP(A792, ticker_symbol:gics_sector, 14, FALSE)</f>
        <v>Financials</v>
      </c>
      <c r="E792" t="str">
        <f>VLOOKUP(A792, ticker_symbol:gics_sub, 15, FALSE)</f>
        <v>Banks</v>
      </c>
    </row>
    <row r="793" spans="1:5" ht="17" x14ac:dyDescent="0.2">
      <c r="A793" s="3" t="s">
        <v>104</v>
      </c>
      <c r="B793" t="s">
        <v>605</v>
      </c>
      <c r="C793" s="21" t="s">
        <v>608</v>
      </c>
      <c r="D793" s="56" t="str">
        <f>VLOOKUP(A793, ticker_symbol:gics_sector, 14, FALSE)</f>
        <v>Financials</v>
      </c>
      <c r="E793" t="str">
        <f>VLOOKUP(A793, ticker_symbol:gics_sub, 15, FALSE)</f>
        <v>Banks</v>
      </c>
    </row>
    <row r="794" spans="1:5" ht="17" x14ac:dyDescent="0.2">
      <c r="A794" s="3" t="s">
        <v>106</v>
      </c>
      <c r="B794" t="s">
        <v>600</v>
      </c>
      <c r="C794" t="s">
        <v>610</v>
      </c>
      <c r="D794" s="56" t="str">
        <f>VLOOKUP(A794, ticker_symbol:gics_sector, 14, FALSE)</f>
        <v>Health Care</v>
      </c>
      <c r="E794" t="str">
        <f>VLOOKUP(A794, ticker_symbol:gics_sub, 15, FALSE)</f>
        <v>Health Care Equipment</v>
      </c>
    </row>
    <row r="795" spans="1:5" ht="17" x14ac:dyDescent="0.2">
      <c r="A795" s="3" t="s">
        <v>106</v>
      </c>
      <c r="B795" t="s">
        <v>601</v>
      </c>
      <c r="C795" t="s">
        <v>610</v>
      </c>
      <c r="D795" s="56" t="str">
        <f>VLOOKUP(A795, ticker_symbol:gics_sector, 14, FALSE)</f>
        <v>Health Care</v>
      </c>
      <c r="E795" t="str">
        <f>VLOOKUP(A795, ticker_symbol:gics_sub, 15, FALSE)</f>
        <v>Health Care Equipment</v>
      </c>
    </row>
    <row r="796" spans="1:5" ht="17" x14ac:dyDescent="0.2">
      <c r="A796" s="3" t="s">
        <v>106</v>
      </c>
      <c r="B796" t="s">
        <v>602</v>
      </c>
      <c r="C796" t="s">
        <v>610</v>
      </c>
      <c r="D796" s="56" t="str">
        <f>VLOOKUP(A796, ticker_symbol:gics_sector, 14, FALSE)</f>
        <v>Health Care</v>
      </c>
      <c r="E796" t="str">
        <f>VLOOKUP(A796, ticker_symbol:gics_sub, 15, FALSE)</f>
        <v>Health Care Equipment</v>
      </c>
    </row>
    <row r="797" spans="1:5" ht="17" x14ac:dyDescent="0.2">
      <c r="A797" s="3" t="s">
        <v>106</v>
      </c>
      <c r="B797" t="s">
        <v>603</v>
      </c>
      <c r="C797" t="s">
        <v>610</v>
      </c>
      <c r="D797" s="56" t="str">
        <f>VLOOKUP(A797, ticker_symbol:gics_sector, 14, FALSE)</f>
        <v>Health Care</v>
      </c>
      <c r="E797" t="str">
        <f>VLOOKUP(A797, ticker_symbol:gics_sub, 15, FALSE)</f>
        <v>Health Care Equipment</v>
      </c>
    </row>
    <row r="798" spans="1:5" ht="17" x14ac:dyDescent="0.2">
      <c r="A798" s="3" t="s">
        <v>106</v>
      </c>
      <c r="B798" t="s">
        <v>604</v>
      </c>
      <c r="C798" t="s">
        <v>610</v>
      </c>
      <c r="D798" s="56" t="str">
        <f>VLOOKUP(A798, ticker_symbol:gics_sector, 14, FALSE)</f>
        <v>Health Care</v>
      </c>
      <c r="E798" t="str">
        <f>VLOOKUP(A798, ticker_symbol:gics_sub, 15, FALSE)</f>
        <v>Health Care Equipment</v>
      </c>
    </row>
    <row r="799" spans="1:5" ht="17" x14ac:dyDescent="0.2">
      <c r="A799" s="3" t="s">
        <v>106</v>
      </c>
      <c r="B799" t="s">
        <v>605</v>
      </c>
      <c r="C799" t="s">
        <v>610</v>
      </c>
      <c r="D799" s="56" t="str">
        <f>VLOOKUP(A799, ticker_symbol:gics_sector, 14, FALSE)</f>
        <v>Health Care</v>
      </c>
      <c r="E799" t="str">
        <f>VLOOKUP(A799, ticker_symbol:gics_sub, 15, FALSE)</f>
        <v>Health Care Equipment</v>
      </c>
    </row>
    <row r="800" spans="1:5" ht="17" x14ac:dyDescent="0.2">
      <c r="A800" s="3" t="s">
        <v>106</v>
      </c>
      <c r="B800" t="s">
        <v>600</v>
      </c>
      <c r="C800" t="s">
        <v>609</v>
      </c>
      <c r="D800" s="56" t="str">
        <f>VLOOKUP(A800, ticker_symbol:gics_sector, 14, FALSE)</f>
        <v>Health Care</v>
      </c>
      <c r="E800" t="str">
        <f>VLOOKUP(A800, ticker_symbol:gics_sub, 15, FALSE)</f>
        <v>Health Care Equipment</v>
      </c>
    </row>
    <row r="801" spans="1:5" ht="17" x14ac:dyDescent="0.2">
      <c r="A801" s="3" t="s">
        <v>106</v>
      </c>
      <c r="B801" t="s">
        <v>601</v>
      </c>
      <c r="C801" t="s">
        <v>609</v>
      </c>
      <c r="D801" s="56" t="str">
        <f>VLOOKUP(A801, ticker_symbol:gics_sector, 14, FALSE)</f>
        <v>Health Care</v>
      </c>
      <c r="E801" t="str">
        <f>VLOOKUP(A801, ticker_symbol:gics_sub, 15, FALSE)</f>
        <v>Health Care Equipment</v>
      </c>
    </row>
    <row r="802" spans="1:5" ht="17" x14ac:dyDescent="0.2">
      <c r="A802" s="3" t="s">
        <v>106</v>
      </c>
      <c r="B802" t="s">
        <v>602</v>
      </c>
      <c r="C802" t="s">
        <v>609</v>
      </c>
      <c r="D802" s="56" t="str">
        <f>VLOOKUP(A802, ticker_symbol:gics_sector, 14, FALSE)</f>
        <v>Health Care</v>
      </c>
      <c r="E802" t="str">
        <f>VLOOKUP(A802, ticker_symbol:gics_sub, 15, FALSE)</f>
        <v>Health Care Equipment</v>
      </c>
    </row>
    <row r="803" spans="1:5" ht="17" x14ac:dyDescent="0.2">
      <c r="A803" s="3" t="s">
        <v>106</v>
      </c>
      <c r="B803" t="s">
        <v>603</v>
      </c>
      <c r="C803" t="s">
        <v>609</v>
      </c>
      <c r="D803" s="56" t="str">
        <f>VLOOKUP(A803, ticker_symbol:gics_sector, 14, FALSE)</f>
        <v>Health Care</v>
      </c>
      <c r="E803" t="str">
        <f>VLOOKUP(A803, ticker_symbol:gics_sub, 15, FALSE)</f>
        <v>Health Care Equipment</v>
      </c>
    </row>
    <row r="804" spans="1:5" ht="17" x14ac:dyDescent="0.2">
      <c r="A804" s="3" t="s">
        <v>106</v>
      </c>
      <c r="B804" t="s">
        <v>604</v>
      </c>
      <c r="C804" t="s">
        <v>609</v>
      </c>
      <c r="D804" s="56" t="str">
        <f>VLOOKUP(A804, ticker_symbol:gics_sector, 14, FALSE)</f>
        <v>Health Care</v>
      </c>
      <c r="E804" t="str">
        <f>VLOOKUP(A804, ticker_symbol:gics_sub, 15, FALSE)</f>
        <v>Health Care Equipment</v>
      </c>
    </row>
    <row r="805" spans="1:5" ht="17" x14ac:dyDescent="0.2">
      <c r="A805" s="3" t="s">
        <v>106</v>
      </c>
      <c r="B805" t="s">
        <v>605</v>
      </c>
      <c r="C805" t="s">
        <v>609</v>
      </c>
      <c r="D805" s="56" t="str">
        <f>VLOOKUP(A805, ticker_symbol:gics_sector, 14, FALSE)</f>
        <v>Health Care</v>
      </c>
      <c r="E805" t="str">
        <f>VLOOKUP(A805, ticker_symbol:gics_sub, 15, FALSE)</f>
        <v>Health Care Equipment</v>
      </c>
    </row>
    <row r="806" spans="1:5" ht="17" x14ac:dyDescent="0.2">
      <c r="A806" s="3" t="s">
        <v>106</v>
      </c>
      <c r="B806" t="s">
        <v>600</v>
      </c>
      <c r="C806" s="21" t="s">
        <v>608</v>
      </c>
      <c r="D806" s="56" t="str">
        <f>VLOOKUP(A806, ticker_symbol:gics_sector, 14, FALSE)</f>
        <v>Health Care</v>
      </c>
      <c r="E806" t="str">
        <f>VLOOKUP(A806, ticker_symbol:gics_sub, 15, FALSE)</f>
        <v>Health Care Equipment</v>
      </c>
    </row>
    <row r="807" spans="1:5" ht="17" x14ac:dyDescent="0.2">
      <c r="A807" s="3" t="s">
        <v>106</v>
      </c>
      <c r="B807" t="s">
        <v>601</v>
      </c>
      <c r="C807" s="21" t="s">
        <v>608</v>
      </c>
      <c r="D807" s="56" t="str">
        <f>VLOOKUP(A807, ticker_symbol:gics_sector, 14, FALSE)</f>
        <v>Health Care</v>
      </c>
      <c r="E807" t="str">
        <f>VLOOKUP(A807, ticker_symbol:gics_sub, 15, FALSE)</f>
        <v>Health Care Equipment</v>
      </c>
    </row>
    <row r="808" spans="1:5" ht="17" x14ac:dyDescent="0.2">
      <c r="A808" s="3" t="s">
        <v>106</v>
      </c>
      <c r="B808" t="s">
        <v>602</v>
      </c>
      <c r="C808" s="21" t="s">
        <v>608</v>
      </c>
      <c r="D808" s="56" t="str">
        <f>VLOOKUP(A808, ticker_symbol:gics_sector, 14, FALSE)</f>
        <v>Health Care</v>
      </c>
      <c r="E808" t="str">
        <f>VLOOKUP(A808, ticker_symbol:gics_sub, 15, FALSE)</f>
        <v>Health Care Equipment</v>
      </c>
    </row>
    <row r="809" spans="1:5" ht="17" x14ac:dyDescent="0.2">
      <c r="A809" s="3" t="s">
        <v>106</v>
      </c>
      <c r="B809" t="s">
        <v>603</v>
      </c>
      <c r="C809" s="21" t="s">
        <v>608</v>
      </c>
      <c r="D809" s="56" t="str">
        <f>VLOOKUP(A809, ticker_symbol:gics_sector, 14, FALSE)</f>
        <v>Health Care</v>
      </c>
      <c r="E809" t="str">
        <f>VLOOKUP(A809, ticker_symbol:gics_sub, 15, FALSE)</f>
        <v>Health Care Equipment</v>
      </c>
    </row>
    <row r="810" spans="1:5" ht="17" x14ac:dyDescent="0.2">
      <c r="A810" s="3" t="s">
        <v>106</v>
      </c>
      <c r="B810" t="s">
        <v>604</v>
      </c>
      <c r="C810" s="21" t="s">
        <v>608</v>
      </c>
      <c r="D810" s="56" t="str">
        <f>VLOOKUP(A810, ticker_symbol:gics_sector, 14, FALSE)</f>
        <v>Health Care</v>
      </c>
      <c r="E810" t="str">
        <f>VLOOKUP(A810, ticker_symbol:gics_sub, 15, FALSE)</f>
        <v>Health Care Equipment</v>
      </c>
    </row>
    <row r="811" spans="1:5" ht="17" x14ac:dyDescent="0.2">
      <c r="A811" s="3" t="s">
        <v>106</v>
      </c>
      <c r="B811" t="s">
        <v>605</v>
      </c>
      <c r="C811" s="21" t="s">
        <v>608</v>
      </c>
      <c r="D811" s="56" t="str">
        <f>VLOOKUP(A811, ticker_symbol:gics_sector, 14, FALSE)</f>
        <v>Health Care</v>
      </c>
      <c r="E811" t="str">
        <f>VLOOKUP(A811, ticker_symbol:gics_sub, 15, FALSE)</f>
        <v>Health Care Equipment</v>
      </c>
    </row>
    <row r="812" spans="1:5" ht="17" x14ac:dyDescent="0.2">
      <c r="A812" s="3" t="s">
        <v>107</v>
      </c>
      <c r="B812" s="21" t="s">
        <v>600</v>
      </c>
      <c r="C812" s="21" t="s">
        <v>610</v>
      </c>
      <c r="D812" s="56" t="str">
        <f>VLOOKUP(A812, ticker_symbol:gics_sector, 14, FALSE)</f>
        <v>Consumer Discretionary</v>
      </c>
      <c r="E812" t="str">
        <f>VLOOKUP(A812, ticker_symbol:gics_sub, 15, FALSE)</f>
        <v>Specialty Stores</v>
      </c>
    </row>
    <row r="813" spans="1:5" ht="17" x14ac:dyDescent="0.2">
      <c r="A813" s="3" t="s">
        <v>107</v>
      </c>
      <c r="B813" s="21" t="s">
        <v>601</v>
      </c>
      <c r="C813" s="21" t="s">
        <v>610</v>
      </c>
      <c r="D813" s="56" t="str">
        <f>VLOOKUP(A813, ticker_symbol:gics_sector, 14, FALSE)</f>
        <v>Consumer Discretionary</v>
      </c>
      <c r="E813" t="str">
        <f>VLOOKUP(A813, ticker_symbol:gics_sub, 15, FALSE)</f>
        <v>Specialty Stores</v>
      </c>
    </row>
    <row r="814" spans="1:5" ht="17" x14ac:dyDescent="0.2">
      <c r="A814" s="3" t="s">
        <v>107</v>
      </c>
      <c r="B814" s="21" t="s">
        <v>602</v>
      </c>
      <c r="C814" s="21" t="s">
        <v>610</v>
      </c>
      <c r="D814" s="56" t="str">
        <f>VLOOKUP(A814, ticker_symbol:gics_sector, 14, FALSE)</f>
        <v>Consumer Discretionary</v>
      </c>
      <c r="E814" t="str">
        <f>VLOOKUP(A814, ticker_symbol:gics_sub, 15, FALSE)</f>
        <v>Specialty Stores</v>
      </c>
    </row>
    <row r="815" spans="1:5" ht="17" x14ac:dyDescent="0.2">
      <c r="A815" s="3" t="s">
        <v>107</v>
      </c>
      <c r="B815" s="21" t="s">
        <v>603</v>
      </c>
      <c r="C815" s="21" t="s">
        <v>610</v>
      </c>
      <c r="D815" s="56" t="str">
        <f>VLOOKUP(A815, ticker_symbol:gics_sector, 14, FALSE)</f>
        <v>Consumer Discretionary</v>
      </c>
      <c r="E815" t="str">
        <f>VLOOKUP(A815, ticker_symbol:gics_sub, 15, FALSE)</f>
        <v>Specialty Stores</v>
      </c>
    </row>
    <row r="816" spans="1:5" ht="17" x14ac:dyDescent="0.2">
      <c r="A816" s="3" t="s">
        <v>107</v>
      </c>
      <c r="B816" s="21" t="s">
        <v>604</v>
      </c>
      <c r="C816" s="21" t="s">
        <v>610</v>
      </c>
      <c r="D816" s="56" t="str">
        <f>VLOOKUP(A816, ticker_symbol:gics_sector, 14, FALSE)</f>
        <v>Consumer Discretionary</v>
      </c>
      <c r="E816" t="str">
        <f>VLOOKUP(A816, ticker_symbol:gics_sub, 15, FALSE)</f>
        <v>Specialty Stores</v>
      </c>
    </row>
    <row r="817" spans="1:5" ht="17" x14ac:dyDescent="0.2">
      <c r="A817" s="3" t="s">
        <v>107</v>
      </c>
      <c r="B817" s="21" t="s">
        <v>605</v>
      </c>
      <c r="C817" s="21" t="s">
        <v>610</v>
      </c>
      <c r="D817" s="56" t="str">
        <f>VLOOKUP(A817, ticker_symbol:gics_sector, 14, FALSE)</f>
        <v>Consumer Discretionary</v>
      </c>
      <c r="E817" t="str">
        <f>VLOOKUP(A817, ticker_symbol:gics_sub, 15, FALSE)</f>
        <v>Specialty Stores</v>
      </c>
    </row>
    <row r="818" spans="1:5" ht="17" x14ac:dyDescent="0.2">
      <c r="A818" s="3" t="s">
        <v>107</v>
      </c>
      <c r="B818" s="21" t="s">
        <v>600</v>
      </c>
      <c r="C818" s="21" t="s">
        <v>609</v>
      </c>
      <c r="D818" s="56" t="str">
        <f>VLOOKUP(A818, ticker_symbol:gics_sector, 14, FALSE)</f>
        <v>Consumer Discretionary</v>
      </c>
      <c r="E818" t="str">
        <f>VLOOKUP(A818, ticker_symbol:gics_sub, 15, FALSE)</f>
        <v>Specialty Stores</v>
      </c>
    </row>
    <row r="819" spans="1:5" ht="17" x14ac:dyDescent="0.2">
      <c r="A819" s="3" t="s">
        <v>107</v>
      </c>
      <c r="B819" s="21" t="s">
        <v>601</v>
      </c>
      <c r="C819" s="21" t="s">
        <v>609</v>
      </c>
      <c r="D819" s="56" t="str">
        <f>VLOOKUP(A819, ticker_symbol:gics_sector, 14, FALSE)</f>
        <v>Consumer Discretionary</v>
      </c>
      <c r="E819" t="str">
        <f>VLOOKUP(A819, ticker_symbol:gics_sub, 15, FALSE)</f>
        <v>Specialty Stores</v>
      </c>
    </row>
    <row r="820" spans="1:5" ht="17" x14ac:dyDescent="0.2">
      <c r="A820" s="3" t="s">
        <v>107</v>
      </c>
      <c r="B820" s="21" t="s">
        <v>602</v>
      </c>
      <c r="C820" s="21" t="s">
        <v>609</v>
      </c>
      <c r="D820" s="56" t="str">
        <f>VLOOKUP(A820, ticker_symbol:gics_sector, 14, FALSE)</f>
        <v>Consumer Discretionary</v>
      </c>
      <c r="E820" t="str">
        <f>VLOOKUP(A820, ticker_symbol:gics_sub, 15, FALSE)</f>
        <v>Specialty Stores</v>
      </c>
    </row>
    <row r="821" spans="1:5" ht="17" x14ac:dyDescent="0.2">
      <c r="A821" s="3" t="s">
        <v>107</v>
      </c>
      <c r="B821" s="21" t="s">
        <v>603</v>
      </c>
      <c r="C821" s="21" t="s">
        <v>609</v>
      </c>
      <c r="D821" s="56" t="str">
        <f>VLOOKUP(A821, ticker_symbol:gics_sector, 14, FALSE)</f>
        <v>Consumer Discretionary</v>
      </c>
      <c r="E821" t="str">
        <f>VLOOKUP(A821, ticker_symbol:gics_sub, 15, FALSE)</f>
        <v>Specialty Stores</v>
      </c>
    </row>
    <row r="822" spans="1:5" ht="17" x14ac:dyDescent="0.2">
      <c r="A822" s="3" t="s">
        <v>107</v>
      </c>
      <c r="B822" s="21" t="s">
        <v>604</v>
      </c>
      <c r="C822" s="21" t="s">
        <v>609</v>
      </c>
      <c r="D822" s="56" t="str">
        <f>VLOOKUP(A822, ticker_symbol:gics_sector, 14, FALSE)</f>
        <v>Consumer Discretionary</v>
      </c>
      <c r="E822" t="str">
        <f>VLOOKUP(A822, ticker_symbol:gics_sub, 15, FALSE)</f>
        <v>Specialty Stores</v>
      </c>
    </row>
    <row r="823" spans="1:5" ht="17" x14ac:dyDescent="0.2">
      <c r="A823" s="3" t="s">
        <v>107</v>
      </c>
      <c r="B823" s="21" t="s">
        <v>605</v>
      </c>
      <c r="C823" s="21" t="s">
        <v>609</v>
      </c>
      <c r="D823" s="56" t="str">
        <f>VLOOKUP(A823, ticker_symbol:gics_sector, 14, FALSE)</f>
        <v>Consumer Discretionary</v>
      </c>
      <c r="E823" t="str">
        <f>VLOOKUP(A823, ticker_symbol:gics_sub, 15, FALSE)</f>
        <v>Specialty Stores</v>
      </c>
    </row>
    <row r="824" spans="1:5" ht="17" x14ac:dyDescent="0.2">
      <c r="A824" s="3" t="s">
        <v>107</v>
      </c>
      <c r="B824" s="21" t="s">
        <v>600</v>
      </c>
      <c r="C824" s="21" t="s">
        <v>608</v>
      </c>
      <c r="D824" s="56" t="str">
        <f>VLOOKUP(A824, ticker_symbol:gics_sector, 14, FALSE)</f>
        <v>Consumer Discretionary</v>
      </c>
      <c r="E824" t="str">
        <f>VLOOKUP(A824, ticker_symbol:gics_sub, 15, FALSE)</f>
        <v>Specialty Stores</v>
      </c>
    </row>
    <row r="825" spans="1:5" ht="17" x14ac:dyDescent="0.2">
      <c r="A825" s="3" t="s">
        <v>107</v>
      </c>
      <c r="B825" s="21" t="s">
        <v>601</v>
      </c>
      <c r="C825" s="21" t="s">
        <v>608</v>
      </c>
      <c r="D825" s="56" t="str">
        <f>VLOOKUP(A825, ticker_symbol:gics_sector, 14, FALSE)</f>
        <v>Consumer Discretionary</v>
      </c>
      <c r="E825" t="str">
        <f>VLOOKUP(A825, ticker_symbol:gics_sub, 15, FALSE)</f>
        <v>Specialty Stores</v>
      </c>
    </row>
    <row r="826" spans="1:5" ht="17" x14ac:dyDescent="0.2">
      <c r="A826" s="3" t="s">
        <v>107</v>
      </c>
      <c r="B826" s="21" t="s">
        <v>602</v>
      </c>
      <c r="C826" s="21" t="s">
        <v>608</v>
      </c>
      <c r="D826" s="56" t="str">
        <f>VLOOKUP(A826, ticker_symbol:gics_sector, 14, FALSE)</f>
        <v>Consumer Discretionary</v>
      </c>
      <c r="E826" t="str">
        <f>VLOOKUP(A826, ticker_symbol:gics_sub, 15, FALSE)</f>
        <v>Specialty Stores</v>
      </c>
    </row>
    <row r="827" spans="1:5" ht="17" x14ac:dyDescent="0.2">
      <c r="A827" s="3" t="s">
        <v>107</v>
      </c>
      <c r="B827" s="21" t="s">
        <v>603</v>
      </c>
      <c r="C827" s="21" t="s">
        <v>608</v>
      </c>
      <c r="D827" s="56" t="str">
        <f>VLOOKUP(A827, ticker_symbol:gics_sector, 14, FALSE)</f>
        <v>Consumer Discretionary</v>
      </c>
      <c r="E827" t="str">
        <f>VLOOKUP(A827, ticker_symbol:gics_sub, 15, FALSE)</f>
        <v>Specialty Stores</v>
      </c>
    </row>
    <row r="828" spans="1:5" ht="17" x14ac:dyDescent="0.2">
      <c r="A828" s="3" t="s">
        <v>107</v>
      </c>
      <c r="B828" s="21" t="s">
        <v>604</v>
      </c>
      <c r="C828" s="21" t="s">
        <v>608</v>
      </c>
      <c r="D828" s="56" t="str">
        <f>VLOOKUP(A828, ticker_symbol:gics_sector, 14, FALSE)</f>
        <v>Consumer Discretionary</v>
      </c>
      <c r="E828" t="str">
        <f>VLOOKUP(A828, ticker_symbol:gics_sub, 15, FALSE)</f>
        <v>Specialty Stores</v>
      </c>
    </row>
    <row r="829" spans="1:5" ht="17" x14ac:dyDescent="0.2">
      <c r="A829" s="3" t="s">
        <v>107</v>
      </c>
      <c r="B829" s="21" t="s">
        <v>605</v>
      </c>
      <c r="C829" s="21" t="s">
        <v>608</v>
      </c>
      <c r="D829" s="56" t="str">
        <f>VLOOKUP(A829, ticker_symbol:gics_sector, 14, FALSE)</f>
        <v>Consumer Discretionary</v>
      </c>
      <c r="E829" t="str">
        <f>VLOOKUP(A829, ticker_symbol:gics_sub, 15, FALSE)</f>
        <v>Specialty Stores</v>
      </c>
    </row>
    <row r="830" spans="1:5" ht="17" x14ac:dyDescent="0.2">
      <c r="A830" s="3" t="s">
        <v>108</v>
      </c>
      <c r="B830" s="21" t="s">
        <v>600</v>
      </c>
      <c r="C830" s="21" t="s">
        <v>610</v>
      </c>
      <c r="D830" s="56" t="str">
        <f>VLOOKUP(A830, ticker_symbol:gics_sector, 14, FALSE)</f>
        <v>Financials</v>
      </c>
      <c r="E830" t="str">
        <f>VLOOKUP(A830, ticker_symbol:gics_sub, 15, FALSE)</f>
        <v>Banks</v>
      </c>
    </row>
    <row r="831" spans="1:5" ht="17" x14ac:dyDescent="0.2">
      <c r="A831" s="3" t="s">
        <v>108</v>
      </c>
      <c r="B831" s="21" t="s">
        <v>601</v>
      </c>
      <c r="C831" s="21" t="s">
        <v>610</v>
      </c>
      <c r="D831" s="56" t="str">
        <f>VLOOKUP(A831, ticker_symbol:gics_sector, 14, FALSE)</f>
        <v>Financials</v>
      </c>
      <c r="E831" t="str">
        <f>VLOOKUP(A831, ticker_symbol:gics_sub, 15, FALSE)</f>
        <v>Banks</v>
      </c>
    </row>
    <row r="832" spans="1:5" ht="17" x14ac:dyDescent="0.2">
      <c r="A832" s="3" t="s">
        <v>108</v>
      </c>
      <c r="B832" s="21" t="s">
        <v>602</v>
      </c>
      <c r="C832" s="21" t="s">
        <v>610</v>
      </c>
      <c r="D832" s="56" t="str">
        <f>VLOOKUP(A832, ticker_symbol:gics_sector, 14, FALSE)</f>
        <v>Financials</v>
      </c>
      <c r="E832" t="str">
        <f>VLOOKUP(A832, ticker_symbol:gics_sub, 15, FALSE)</f>
        <v>Banks</v>
      </c>
    </row>
    <row r="833" spans="1:5" ht="17" x14ac:dyDescent="0.2">
      <c r="A833" s="3" t="s">
        <v>108</v>
      </c>
      <c r="B833" s="21" t="s">
        <v>603</v>
      </c>
      <c r="C833" s="21" t="s">
        <v>610</v>
      </c>
      <c r="D833" s="56" t="str">
        <f>VLOOKUP(A833, ticker_symbol:gics_sector, 14, FALSE)</f>
        <v>Financials</v>
      </c>
      <c r="E833" t="str">
        <f>VLOOKUP(A833, ticker_symbol:gics_sub, 15, FALSE)</f>
        <v>Banks</v>
      </c>
    </row>
    <row r="834" spans="1:5" ht="17" x14ac:dyDescent="0.2">
      <c r="A834" s="3" t="s">
        <v>108</v>
      </c>
      <c r="B834" s="21" t="s">
        <v>604</v>
      </c>
      <c r="C834" s="21" t="s">
        <v>610</v>
      </c>
      <c r="D834" s="56" t="str">
        <f>VLOOKUP(A834, ticker_symbol:gics_sector, 14, FALSE)</f>
        <v>Financials</v>
      </c>
      <c r="E834" t="str">
        <f>VLOOKUP(A834, ticker_symbol:gics_sub, 15, FALSE)</f>
        <v>Banks</v>
      </c>
    </row>
    <row r="835" spans="1:5" ht="17" x14ac:dyDescent="0.2">
      <c r="A835" s="3" t="s">
        <v>108</v>
      </c>
      <c r="B835" s="21" t="s">
        <v>605</v>
      </c>
      <c r="C835" s="21" t="s">
        <v>610</v>
      </c>
      <c r="D835" s="56" t="str">
        <f>VLOOKUP(A835, ticker_symbol:gics_sector, 14, FALSE)</f>
        <v>Financials</v>
      </c>
      <c r="E835" t="str">
        <f>VLOOKUP(A835, ticker_symbol:gics_sub, 15, FALSE)</f>
        <v>Banks</v>
      </c>
    </row>
    <row r="836" spans="1:5" ht="17" x14ac:dyDescent="0.2">
      <c r="A836" s="3" t="s">
        <v>108</v>
      </c>
      <c r="B836" s="21" t="s">
        <v>600</v>
      </c>
      <c r="C836" s="21" t="s">
        <v>609</v>
      </c>
      <c r="D836" s="56" t="str">
        <f>VLOOKUP(A836, ticker_symbol:gics_sector, 14, FALSE)</f>
        <v>Financials</v>
      </c>
      <c r="E836" t="str">
        <f>VLOOKUP(A836, ticker_symbol:gics_sub, 15, FALSE)</f>
        <v>Banks</v>
      </c>
    </row>
    <row r="837" spans="1:5" ht="17" x14ac:dyDescent="0.2">
      <c r="A837" s="3" t="s">
        <v>108</v>
      </c>
      <c r="B837" s="21" t="s">
        <v>601</v>
      </c>
      <c r="C837" s="21" t="s">
        <v>609</v>
      </c>
      <c r="D837" s="56" t="str">
        <f>VLOOKUP(A837, ticker_symbol:gics_sector, 14, FALSE)</f>
        <v>Financials</v>
      </c>
      <c r="E837" t="str">
        <f>VLOOKUP(A837, ticker_symbol:gics_sub, 15, FALSE)</f>
        <v>Banks</v>
      </c>
    </row>
    <row r="838" spans="1:5" ht="17" x14ac:dyDescent="0.2">
      <c r="A838" s="3" t="s">
        <v>108</v>
      </c>
      <c r="B838" s="21" t="s">
        <v>602</v>
      </c>
      <c r="C838" s="21" t="s">
        <v>609</v>
      </c>
      <c r="D838" s="56" t="str">
        <f>VLOOKUP(A838, ticker_symbol:gics_sector, 14, FALSE)</f>
        <v>Financials</v>
      </c>
      <c r="E838" t="str">
        <f>VLOOKUP(A838, ticker_symbol:gics_sub, 15, FALSE)</f>
        <v>Banks</v>
      </c>
    </row>
    <row r="839" spans="1:5" ht="17" x14ac:dyDescent="0.2">
      <c r="A839" s="3" t="s">
        <v>108</v>
      </c>
      <c r="B839" s="21" t="s">
        <v>603</v>
      </c>
      <c r="C839" s="21" t="s">
        <v>609</v>
      </c>
      <c r="D839" s="56" t="str">
        <f>VLOOKUP(A839, ticker_symbol:gics_sector, 14, FALSE)</f>
        <v>Financials</v>
      </c>
      <c r="E839" t="str">
        <f>VLOOKUP(A839, ticker_symbol:gics_sub, 15, FALSE)</f>
        <v>Banks</v>
      </c>
    </row>
    <row r="840" spans="1:5" ht="17" x14ac:dyDescent="0.2">
      <c r="A840" s="3" t="s">
        <v>108</v>
      </c>
      <c r="B840" s="21" t="s">
        <v>604</v>
      </c>
      <c r="C840" s="21" t="s">
        <v>609</v>
      </c>
      <c r="D840" s="56" t="str">
        <f>VLOOKUP(A840, ticker_symbol:gics_sector, 14, FALSE)</f>
        <v>Financials</v>
      </c>
      <c r="E840" t="str">
        <f>VLOOKUP(A840, ticker_symbol:gics_sub, 15, FALSE)</f>
        <v>Banks</v>
      </c>
    </row>
    <row r="841" spans="1:5" ht="17" x14ac:dyDescent="0.2">
      <c r="A841" s="3" t="s">
        <v>108</v>
      </c>
      <c r="B841" s="21" t="s">
        <v>605</v>
      </c>
      <c r="C841" s="21" t="s">
        <v>609</v>
      </c>
      <c r="D841" s="56" t="str">
        <f>VLOOKUP(A841, ticker_symbol:gics_sector, 14, FALSE)</f>
        <v>Financials</v>
      </c>
      <c r="E841" t="str">
        <f>VLOOKUP(A841, ticker_symbol:gics_sub, 15, FALSE)</f>
        <v>Banks</v>
      </c>
    </row>
    <row r="842" spans="1:5" ht="17" x14ac:dyDescent="0.2">
      <c r="A842" s="3" t="s">
        <v>108</v>
      </c>
      <c r="B842" s="21" t="s">
        <v>600</v>
      </c>
      <c r="C842" s="21" t="s">
        <v>608</v>
      </c>
      <c r="D842" s="56" t="str">
        <f>VLOOKUP(A842, ticker_symbol:gics_sector, 14, FALSE)</f>
        <v>Financials</v>
      </c>
      <c r="E842" t="str">
        <f>VLOOKUP(A842, ticker_symbol:gics_sub, 15, FALSE)</f>
        <v>Banks</v>
      </c>
    </row>
    <row r="843" spans="1:5" ht="17" x14ac:dyDescent="0.2">
      <c r="A843" s="3" t="s">
        <v>108</v>
      </c>
      <c r="B843" s="21" t="s">
        <v>601</v>
      </c>
      <c r="C843" s="21" t="s">
        <v>608</v>
      </c>
      <c r="D843" s="56" t="str">
        <f>VLOOKUP(A843, ticker_symbol:gics_sector, 14, FALSE)</f>
        <v>Financials</v>
      </c>
      <c r="E843" t="str">
        <f>VLOOKUP(A843, ticker_symbol:gics_sub, 15, FALSE)</f>
        <v>Banks</v>
      </c>
    </row>
    <row r="844" spans="1:5" ht="17" x14ac:dyDescent="0.2">
      <c r="A844" s="3" t="s">
        <v>108</v>
      </c>
      <c r="B844" s="21" t="s">
        <v>602</v>
      </c>
      <c r="C844" s="21" t="s">
        <v>608</v>
      </c>
      <c r="D844" s="56" t="str">
        <f>VLOOKUP(A844, ticker_symbol:gics_sector, 14, FALSE)</f>
        <v>Financials</v>
      </c>
      <c r="E844" t="str">
        <f>VLOOKUP(A844, ticker_symbol:gics_sub, 15, FALSE)</f>
        <v>Banks</v>
      </c>
    </row>
    <row r="845" spans="1:5" ht="17" x14ac:dyDescent="0.2">
      <c r="A845" s="3" t="s">
        <v>108</v>
      </c>
      <c r="B845" s="21" t="s">
        <v>603</v>
      </c>
      <c r="C845" s="21" t="s">
        <v>608</v>
      </c>
      <c r="D845" s="56" t="str">
        <f>VLOOKUP(A845, ticker_symbol:gics_sector, 14, FALSE)</f>
        <v>Financials</v>
      </c>
      <c r="E845" t="str">
        <f>VLOOKUP(A845, ticker_symbol:gics_sub, 15, FALSE)</f>
        <v>Banks</v>
      </c>
    </row>
    <row r="846" spans="1:5" ht="17" x14ac:dyDescent="0.2">
      <c r="A846" s="3" t="s">
        <v>108</v>
      </c>
      <c r="B846" s="21" t="s">
        <v>604</v>
      </c>
      <c r="C846" s="21" t="s">
        <v>608</v>
      </c>
      <c r="D846" s="56" t="str">
        <f>VLOOKUP(A846, ticker_symbol:gics_sector, 14, FALSE)</f>
        <v>Financials</v>
      </c>
      <c r="E846" t="str">
        <f>VLOOKUP(A846, ticker_symbol:gics_sub, 15, FALSE)</f>
        <v>Banks</v>
      </c>
    </row>
    <row r="847" spans="1:5" ht="17" x14ac:dyDescent="0.2">
      <c r="A847" s="3" t="s">
        <v>108</v>
      </c>
      <c r="B847" s="21" t="s">
        <v>605</v>
      </c>
      <c r="C847" s="21" t="s">
        <v>608</v>
      </c>
      <c r="D847" s="56" t="str">
        <f>VLOOKUP(A847, ticker_symbol:gics_sector, 14, FALSE)</f>
        <v>Financials</v>
      </c>
      <c r="E847" t="str">
        <f>VLOOKUP(A847, ticker_symbol:gics_sub, 15, FALSE)</f>
        <v>Banks</v>
      </c>
    </row>
    <row r="848" spans="1:5" ht="17" x14ac:dyDescent="0.2">
      <c r="A848" s="3" t="s">
        <v>109</v>
      </c>
      <c r="B848" s="21" t="s">
        <v>600</v>
      </c>
      <c r="C848" s="21" t="s">
        <v>610</v>
      </c>
      <c r="D848" s="56" t="str">
        <f>VLOOKUP(A848, ticker_symbol:gics_sector, 14, FALSE)</f>
        <v>Consumer Discretionary</v>
      </c>
      <c r="E848" t="str">
        <f>VLOOKUP(A848, ticker_symbol:gics_sub, 15, FALSE)</f>
        <v>Computer &amp; Electronics Retail</v>
      </c>
    </row>
    <row r="849" spans="1:5" ht="17" x14ac:dyDescent="0.2">
      <c r="A849" s="3" t="s">
        <v>109</v>
      </c>
      <c r="B849" s="21" t="s">
        <v>601</v>
      </c>
      <c r="C849" s="21" t="s">
        <v>610</v>
      </c>
      <c r="D849" s="56" t="str">
        <f>VLOOKUP(A849, ticker_symbol:gics_sector, 14, FALSE)</f>
        <v>Consumer Discretionary</v>
      </c>
      <c r="E849" t="str">
        <f>VLOOKUP(A849, ticker_symbol:gics_sub, 15, FALSE)</f>
        <v>Computer &amp; Electronics Retail</v>
      </c>
    </row>
    <row r="850" spans="1:5" ht="17" x14ac:dyDescent="0.2">
      <c r="A850" s="3" t="s">
        <v>109</v>
      </c>
      <c r="B850" s="21" t="s">
        <v>602</v>
      </c>
      <c r="C850" s="21" t="s">
        <v>610</v>
      </c>
      <c r="D850" s="56" t="str">
        <f>VLOOKUP(A850, ticker_symbol:gics_sector, 14, FALSE)</f>
        <v>Consumer Discretionary</v>
      </c>
      <c r="E850" t="str">
        <f>VLOOKUP(A850, ticker_symbol:gics_sub, 15, FALSE)</f>
        <v>Computer &amp; Electronics Retail</v>
      </c>
    </row>
    <row r="851" spans="1:5" ht="17" x14ac:dyDescent="0.2">
      <c r="A851" s="3" t="s">
        <v>109</v>
      </c>
      <c r="B851" s="21" t="s">
        <v>603</v>
      </c>
      <c r="C851" s="21" t="s">
        <v>610</v>
      </c>
      <c r="D851" s="56" t="str">
        <f>VLOOKUP(A851, ticker_symbol:gics_sector, 14, FALSE)</f>
        <v>Consumer Discretionary</v>
      </c>
      <c r="E851" t="str">
        <f>VLOOKUP(A851, ticker_symbol:gics_sub, 15, FALSE)</f>
        <v>Computer &amp; Electronics Retail</v>
      </c>
    </row>
    <row r="852" spans="1:5" ht="17" x14ac:dyDescent="0.2">
      <c r="A852" s="3" t="s">
        <v>109</v>
      </c>
      <c r="B852" s="21" t="s">
        <v>604</v>
      </c>
      <c r="C852" s="21" t="s">
        <v>610</v>
      </c>
      <c r="D852" s="56" t="str">
        <f>VLOOKUP(A852, ticker_symbol:gics_sector, 14, FALSE)</f>
        <v>Consumer Discretionary</v>
      </c>
      <c r="E852" t="str">
        <f>VLOOKUP(A852, ticker_symbol:gics_sub, 15, FALSE)</f>
        <v>Computer &amp; Electronics Retail</v>
      </c>
    </row>
    <row r="853" spans="1:5" ht="17" x14ac:dyDescent="0.2">
      <c r="A853" s="3" t="s">
        <v>109</v>
      </c>
      <c r="B853" s="21" t="s">
        <v>605</v>
      </c>
      <c r="C853" s="21" t="s">
        <v>610</v>
      </c>
      <c r="D853" s="56" t="str">
        <f>VLOOKUP(A853, ticker_symbol:gics_sector, 14, FALSE)</f>
        <v>Consumer Discretionary</v>
      </c>
      <c r="E853" t="str">
        <f>VLOOKUP(A853, ticker_symbol:gics_sub, 15, FALSE)</f>
        <v>Computer &amp; Electronics Retail</v>
      </c>
    </row>
    <row r="854" spans="1:5" ht="17" x14ac:dyDescent="0.2">
      <c r="A854" s="3" t="s">
        <v>109</v>
      </c>
      <c r="B854" s="21" t="s">
        <v>600</v>
      </c>
      <c r="C854" s="21" t="s">
        <v>609</v>
      </c>
      <c r="D854" s="56" t="str">
        <f>VLOOKUP(A854, ticker_symbol:gics_sector, 14, FALSE)</f>
        <v>Consumer Discretionary</v>
      </c>
      <c r="E854" t="str">
        <f>VLOOKUP(A854, ticker_symbol:gics_sub, 15, FALSE)</f>
        <v>Computer &amp; Electronics Retail</v>
      </c>
    </row>
    <row r="855" spans="1:5" ht="17" x14ac:dyDescent="0.2">
      <c r="A855" s="3" t="s">
        <v>109</v>
      </c>
      <c r="B855" s="21" t="s">
        <v>601</v>
      </c>
      <c r="C855" s="21" t="s">
        <v>609</v>
      </c>
      <c r="D855" s="56" t="str">
        <f>VLOOKUP(A855, ticker_symbol:gics_sector, 14, FALSE)</f>
        <v>Consumer Discretionary</v>
      </c>
      <c r="E855" t="str">
        <f>VLOOKUP(A855, ticker_symbol:gics_sub, 15, FALSE)</f>
        <v>Computer &amp; Electronics Retail</v>
      </c>
    </row>
    <row r="856" spans="1:5" ht="17" x14ac:dyDescent="0.2">
      <c r="A856" s="3" t="s">
        <v>109</v>
      </c>
      <c r="B856" s="21" t="s">
        <v>602</v>
      </c>
      <c r="C856" s="21" t="s">
        <v>609</v>
      </c>
      <c r="D856" s="56" t="str">
        <f>VLOOKUP(A856, ticker_symbol:gics_sector, 14, FALSE)</f>
        <v>Consumer Discretionary</v>
      </c>
      <c r="E856" t="str">
        <f>VLOOKUP(A856, ticker_symbol:gics_sub, 15, FALSE)</f>
        <v>Computer &amp; Electronics Retail</v>
      </c>
    </row>
    <row r="857" spans="1:5" ht="17" x14ac:dyDescent="0.2">
      <c r="A857" s="3" t="s">
        <v>109</v>
      </c>
      <c r="B857" s="21" t="s">
        <v>603</v>
      </c>
      <c r="C857" s="21" t="s">
        <v>609</v>
      </c>
      <c r="D857" s="56" t="str">
        <f>VLOOKUP(A857, ticker_symbol:gics_sector, 14, FALSE)</f>
        <v>Consumer Discretionary</v>
      </c>
      <c r="E857" t="str">
        <f>VLOOKUP(A857, ticker_symbol:gics_sub, 15, FALSE)</f>
        <v>Computer &amp; Electronics Retail</v>
      </c>
    </row>
    <row r="858" spans="1:5" ht="17" x14ac:dyDescent="0.2">
      <c r="A858" s="3" t="s">
        <v>109</v>
      </c>
      <c r="B858" s="21" t="s">
        <v>604</v>
      </c>
      <c r="C858" s="21" t="s">
        <v>609</v>
      </c>
      <c r="D858" s="56" t="str">
        <f>VLOOKUP(A858, ticker_symbol:gics_sector, 14, FALSE)</f>
        <v>Consumer Discretionary</v>
      </c>
      <c r="E858" t="str">
        <f>VLOOKUP(A858, ticker_symbol:gics_sub, 15, FALSE)</f>
        <v>Computer &amp; Electronics Retail</v>
      </c>
    </row>
    <row r="859" spans="1:5" ht="17" x14ac:dyDescent="0.2">
      <c r="A859" s="3" t="s">
        <v>109</v>
      </c>
      <c r="B859" s="21" t="s">
        <v>605</v>
      </c>
      <c r="C859" s="21" t="s">
        <v>609</v>
      </c>
      <c r="D859" s="56" t="str">
        <f>VLOOKUP(A859, ticker_symbol:gics_sector, 14, FALSE)</f>
        <v>Consumer Discretionary</v>
      </c>
      <c r="E859" t="str">
        <f>VLOOKUP(A859, ticker_symbol:gics_sub, 15, FALSE)</f>
        <v>Computer &amp; Electronics Retail</v>
      </c>
    </row>
    <row r="860" spans="1:5" ht="17" x14ac:dyDescent="0.2">
      <c r="A860" s="3" t="s">
        <v>109</v>
      </c>
      <c r="B860" s="21" t="s">
        <v>600</v>
      </c>
      <c r="C860" s="21" t="s">
        <v>608</v>
      </c>
      <c r="D860" s="56" t="str">
        <f>VLOOKUP(A860, ticker_symbol:gics_sector, 14, FALSE)</f>
        <v>Consumer Discretionary</v>
      </c>
      <c r="E860" t="str">
        <f>VLOOKUP(A860, ticker_symbol:gics_sub, 15, FALSE)</f>
        <v>Computer &amp; Electronics Retail</v>
      </c>
    </row>
    <row r="861" spans="1:5" ht="17" x14ac:dyDescent="0.2">
      <c r="A861" s="3" t="s">
        <v>109</v>
      </c>
      <c r="B861" s="21" t="s">
        <v>601</v>
      </c>
      <c r="C861" s="21" t="s">
        <v>608</v>
      </c>
      <c r="D861" s="56" t="str">
        <f>VLOOKUP(A861, ticker_symbol:gics_sector, 14, FALSE)</f>
        <v>Consumer Discretionary</v>
      </c>
      <c r="E861" t="str">
        <f>VLOOKUP(A861, ticker_symbol:gics_sub, 15, FALSE)</f>
        <v>Computer &amp; Electronics Retail</v>
      </c>
    </row>
    <row r="862" spans="1:5" ht="17" x14ac:dyDescent="0.2">
      <c r="A862" s="3" t="s">
        <v>109</v>
      </c>
      <c r="B862" s="21" t="s">
        <v>602</v>
      </c>
      <c r="C862" s="21" t="s">
        <v>608</v>
      </c>
      <c r="D862" s="56" t="str">
        <f>VLOOKUP(A862, ticker_symbol:gics_sector, 14, FALSE)</f>
        <v>Consumer Discretionary</v>
      </c>
      <c r="E862" t="str">
        <f>VLOOKUP(A862, ticker_symbol:gics_sub, 15, FALSE)</f>
        <v>Computer &amp; Electronics Retail</v>
      </c>
    </row>
    <row r="863" spans="1:5" ht="17" x14ac:dyDescent="0.2">
      <c r="A863" s="3" t="s">
        <v>109</v>
      </c>
      <c r="B863" s="21" t="s">
        <v>603</v>
      </c>
      <c r="C863" s="21" t="s">
        <v>608</v>
      </c>
      <c r="D863" s="56" t="str">
        <f>VLOOKUP(A863, ticker_symbol:gics_sector, 14, FALSE)</f>
        <v>Consumer Discretionary</v>
      </c>
      <c r="E863" t="str">
        <f>VLOOKUP(A863, ticker_symbol:gics_sub, 15, FALSE)</f>
        <v>Computer &amp; Electronics Retail</v>
      </c>
    </row>
    <row r="864" spans="1:5" ht="17" x14ac:dyDescent="0.2">
      <c r="A864" s="3" t="s">
        <v>109</v>
      </c>
      <c r="B864" s="21" t="s">
        <v>604</v>
      </c>
      <c r="C864" s="21" t="s">
        <v>608</v>
      </c>
      <c r="D864" s="56" t="str">
        <f>VLOOKUP(A864, ticker_symbol:gics_sector, 14, FALSE)</f>
        <v>Consumer Discretionary</v>
      </c>
      <c r="E864" t="str">
        <f>VLOOKUP(A864, ticker_symbol:gics_sub, 15, FALSE)</f>
        <v>Computer &amp; Electronics Retail</v>
      </c>
    </row>
    <row r="865" spans="1:5" ht="17" x14ac:dyDescent="0.2">
      <c r="A865" s="3" t="s">
        <v>109</v>
      </c>
      <c r="B865" s="21" t="s">
        <v>605</v>
      </c>
      <c r="C865" s="21" t="s">
        <v>608</v>
      </c>
      <c r="D865" s="56" t="str">
        <f>VLOOKUP(A865, ticker_symbol:gics_sector, 14, FALSE)</f>
        <v>Consumer Discretionary</v>
      </c>
      <c r="E865" t="str">
        <f>VLOOKUP(A865, ticker_symbol:gics_sub, 15, FALSE)</f>
        <v>Computer &amp; Electronics Retail</v>
      </c>
    </row>
    <row r="866" spans="1:5" ht="17" x14ac:dyDescent="0.2">
      <c r="A866" s="3" t="s">
        <v>111</v>
      </c>
      <c r="B866" s="21" t="s">
        <v>600</v>
      </c>
      <c r="C866" s="21" t="s">
        <v>610</v>
      </c>
      <c r="D866" s="56" t="str">
        <f>VLOOKUP(A866, ticker_symbol:gics_sector, 14, FALSE)</f>
        <v>Health Care</v>
      </c>
      <c r="E866" t="str">
        <f>VLOOKUP(A866, ticker_symbol:gics_sub, 15, FALSE)</f>
        <v>Health Care Equipment</v>
      </c>
    </row>
    <row r="867" spans="1:5" ht="17" x14ac:dyDescent="0.2">
      <c r="A867" s="3" t="s">
        <v>111</v>
      </c>
      <c r="B867" s="21" t="s">
        <v>601</v>
      </c>
      <c r="C867" s="21" t="s">
        <v>610</v>
      </c>
      <c r="D867" s="56" t="str">
        <f>VLOOKUP(A867, ticker_symbol:gics_sector, 14, FALSE)</f>
        <v>Health Care</v>
      </c>
      <c r="E867" t="str">
        <f>VLOOKUP(A867, ticker_symbol:gics_sub, 15, FALSE)</f>
        <v>Health Care Equipment</v>
      </c>
    </row>
    <row r="868" spans="1:5" ht="17" x14ac:dyDescent="0.2">
      <c r="A868" s="3" t="s">
        <v>111</v>
      </c>
      <c r="B868" s="21" t="s">
        <v>602</v>
      </c>
      <c r="C868" s="21" t="s">
        <v>610</v>
      </c>
      <c r="D868" s="56" t="str">
        <f>VLOOKUP(A868, ticker_symbol:gics_sector, 14, FALSE)</f>
        <v>Health Care</v>
      </c>
      <c r="E868" t="str">
        <f>VLOOKUP(A868, ticker_symbol:gics_sub, 15, FALSE)</f>
        <v>Health Care Equipment</v>
      </c>
    </row>
    <row r="869" spans="1:5" ht="17" x14ac:dyDescent="0.2">
      <c r="A869" s="3" t="s">
        <v>111</v>
      </c>
      <c r="B869" s="21" t="s">
        <v>603</v>
      </c>
      <c r="C869" s="21" t="s">
        <v>610</v>
      </c>
      <c r="D869" s="56" t="str">
        <f>VLOOKUP(A869, ticker_symbol:gics_sector, 14, FALSE)</f>
        <v>Health Care</v>
      </c>
      <c r="E869" t="str">
        <f>VLOOKUP(A869, ticker_symbol:gics_sub, 15, FALSE)</f>
        <v>Health Care Equipment</v>
      </c>
    </row>
    <row r="870" spans="1:5" ht="17" x14ac:dyDescent="0.2">
      <c r="A870" s="3" t="s">
        <v>111</v>
      </c>
      <c r="B870" s="21" t="s">
        <v>604</v>
      </c>
      <c r="C870" s="21" t="s">
        <v>610</v>
      </c>
      <c r="D870" s="56" t="str">
        <f>VLOOKUP(A870, ticker_symbol:gics_sector, 14, FALSE)</f>
        <v>Health Care</v>
      </c>
      <c r="E870" t="str">
        <f>VLOOKUP(A870, ticker_symbol:gics_sub, 15, FALSE)</f>
        <v>Health Care Equipment</v>
      </c>
    </row>
    <row r="871" spans="1:5" ht="17" x14ac:dyDescent="0.2">
      <c r="A871" s="3" t="s">
        <v>111</v>
      </c>
      <c r="B871" s="21" t="s">
        <v>605</v>
      </c>
      <c r="C871" s="21" t="s">
        <v>610</v>
      </c>
      <c r="D871" s="56" t="str">
        <f>VLOOKUP(A871, ticker_symbol:gics_sector, 14, FALSE)</f>
        <v>Health Care</v>
      </c>
      <c r="E871" t="str">
        <f>VLOOKUP(A871, ticker_symbol:gics_sub, 15, FALSE)</f>
        <v>Health Care Equipment</v>
      </c>
    </row>
    <row r="872" spans="1:5" ht="17" x14ac:dyDescent="0.2">
      <c r="A872" s="3" t="s">
        <v>111</v>
      </c>
      <c r="B872" s="21" t="s">
        <v>600</v>
      </c>
      <c r="C872" s="21" t="s">
        <v>609</v>
      </c>
      <c r="D872" s="56" t="str">
        <f>VLOOKUP(A872, ticker_symbol:gics_sector, 14, FALSE)</f>
        <v>Health Care</v>
      </c>
      <c r="E872" t="str">
        <f>VLOOKUP(A872, ticker_symbol:gics_sub, 15, FALSE)</f>
        <v>Health Care Equipment</v>
      </c>
    </row>
    <row r="873" spans="1:5" ht="17" x14ac:dyDescent="0.2">
      <c r="A873" s="3" t="s">
        <v>111</v>
      </c>
      <c r="B873" s="21" t="s">
        <v>601</v>
      </c>
      <c r="C873" s="21" t="s">
        <v>609</v>
      </c>
      <c r="D873" s="56" t="str">
        <f>VLOOKUP(A873, ticker_symbol:gics_sector, 14, FALSE)</f>
        <v>Health Care</v>
      </c>
      <c r="E873" t="str">
        <f>VLOOKUP(A873, ticker_symbol:gics_sub, 15, FALSE)</f>
        <v>Health Care Equipment</v>
      </c>
    </row>
    <row r="874" spans="1:5" ht="17" x14ac:dyDescent="0.2">
      <c r="A874" s="3" t="s">
        <v>111</v>
      </c>
      <c r="B874" s="21" t="s">
        <v>602</v>
      </c>
      <c r="C874" s="21" t="s">
        <v>609</v>
      </c>
      <c r="D874" s="56" t="str">
        <f>VLOOKUP(A874, ticker_symbol:gics_sector, 14, FALSE)</f>
        <v>Health Care</v>
      </c>
      <c r="E874" t="str">
        <f>VLOOKUP(A874, ticker_symbol:gics_sub, 15, FALSE)</f>
        <v>Health Care Equipment</v>
      </c>
    </row>
    <row r="875" spans="1:5" ht="17" x14ac:dyDescent="0.2">
      <c r="A875" s="3" t="s">
        <v>111</v>
      </c>
      <c r="B875" s="21" t="s">
        <v>603</v>
      </c>
      <c r="C875" s="21" t="s">
        <v>609</v>
      </c>
      <c r="D875" s="56" t="str">
        <f>VLOOKUP(A875, ticker_symbol:gics_sector, 14, FALSE)</f>
        <v>Health Care</v>
      </c>
      <c r="E875" t="str">
        <f>VLOOKUP(A875, ticker_symbol:gics_sub, 15, FALSE)</f>
        <v>Health Care Equipment</v>
      </c>
    </row>
    <row r="876" spans="1:5" ht="17" x14ac:dyDescent="0.2">
      <c r="A876" s="3" t="s">
        <v>111</v>
      </c>
      <c r="B876" s="21" t="s">
        <v>604</v>
      </c>
      <c r="C876" s="21" t="s">
        <v>609</v>
      </c>
      <c r="D876" s="56" t="str">
        <f>VLOOKUP(A876, ticker_symbol:gics_sector, 14, FALSE)</f>
        <v>Health Care</v>
      </c>
      <c r="E876" t="str">
        <f>VLOOKUP(A876, ticker_symbol:gics_sub, 15, FALSE)</f>
        <v>Health Care Equipment</v>
      </c>
    </row>
    <row r="877" spans="1:5" ht="17" x14ac:dyDescent="0.2">
      <c r="A877" s="3" t="s">
        <v>111</v>
      </c>
      <c r="B877" s="21" t="s">
        <v>605</v>
      </c>
      <c r="C877" s="21" t="s">
        <v>609</v>
      </c>
      <c r="D877" s="56" t="str">
        <f>VLOOKUP(A877, ticker_symbol:gics_sector, 14, FALSE)</f>
        <v>Health Care</v>
      </c>
      <c r="E877" t="str">
        <f>VLOOKUP(A877, ticker_symbol:gics_sub, 15, FALSE)</f>
        <v>Health Care Equipment</v>
      </c>
    </row>
    <row r="878" spans="1:5" ht="17" x14ac:dyDescent="0.2">
      <c r="A878" s="3" t="s">
        <v>111</v>
      </c>
      <c r="B878" s="21" t="s">
        <v>600</v>
      </c>
      <c r="C878" s="21" t="s">
        <v>608</v>
      </c>
      <c r="D878" s="56" t="str">
        <f>VLOOKUP(A878, ticker_symbol:gics_sector, 14, FALSE)</f>
        <v>Health Care</v>
      </c>
      <c r="E878" t="str">
        <f>VLOOKUP(A878, ticker_symbol:gics_sub, 15, FALSE)</f>
        <v>Health Care Equipment</v>
      </c>
    </row>
    <row r="879" spans="1:5" ht="17" x14ac:dyDescent="0.2">
      <c r="A879" s="3" t="s">
        <v>111</v>
      </c>
      <c r="B879" s="21" t="s">
        <v>601</v>
      </c>
      <c r="C879" s="21" t="s">
        <v>608</v>
      </c>
      <c r="D879" s="56" t="str">
        <f>VLOOKUP(A879, ticker_symbol:gics_sector, 14, FALSE)</f>
        <v>Health Care</v>
      </c>
      <c r="E879" t="str">
        <f>VLOOKUP(A879, ticker_symbol:gics_sub, 15, FALSE)</f>
        <v>Health Care Equipment</v>
      </c>
    </row>
    <row r="880" spans="1:5" ht="17" x14ac:dyDescent="0.2">
      <c r="A880" s="3" t="s">
        <v>111</v>
      </c>
      <c r="B880" s="21" t="s">
        <v>602</v>
      </c>
      <c r="C880" s="21" t="s">
        <v>608</v>
      </c>
      <c r="D880" s="56" t="str">
        <f>VLOOKUP(A880, ticker_symbol:gics_sector, 14, FALSE)</f>
        <v>Health Care</v>
      </c>
      <c r="E880" t="str">
        <f>VLOOKUP(A880, ticker_symbol:gics_sub, 15, FALSE)</f>
        <v>Health Care Equipment</v>
      </c>
    </row>
    <row r="881" spans="1:5" ht="17" x14ac:dyDescent="0.2">
      <c r="A881" s="3" t="s">
        <v>111</v>
      </c>
      <c r="B881" s="21" t="s">
        <v>603</v>
      </c>
      <c r="C881" s="21" t="s">
        <v>608</v>
      </c>
      <c r="D881" s="56" t="str">
        <f>VLOOKUP(A881, ticker_symbol:gics_sector, 14, FALSE)</f>
        <v>Health Care</v>
      </c>
      <c r="E881" t="str">
        <f>VLOOKUP(A881, ticker_symbol:gics_sub, 15, FALSE)</f>
        <v>Health Care Equipment</v>
      </c>
    </row>
    <row r="882" spans="1:5" ht="17" x14ac:dyDescent="0.2">
      <c r="A882" s="3" t="s">
        <v>111</v>
      </c>
      <c r="B882" s="21" t="s">
        <v>604</v>
      </c>
      <c r="C882" s="21" t="s">
        <v>608</v>
      </c>
      <c r="D882" s="56" t="str">
        <f>VLOOKUP(A882, ticker_symbol:gics_sector, 14, FALSE)</f>
        <v>Health Care</v>
      </c>
      <c r="E882" t="str">
        <f>VLOOKUP(A882, ticker_symbol:gics_sub, 15, FALSE)</f>
        <v>Health Care Equipment</v>
      </c>
    </row>
    <row r="883" spans="1:5" ht="17" x14ac:dyDescent="0.2">
      <c r="A883" s="3" t="s">
        <v>111</v>
      </c>
      <c r="B883" s="21" t="s">
        <v>605</v>
      </c>
      <c r="C883" s="21" t="s">
        <v>608</v>
      </c>
      <c r="D883" s="56" t="str">
        <f>VLOOKUP(A883, ticker_symbol:gics_sector, 14, FALSE)</f>
        <v>Health Care</v>
      </c>
      <c r="E883" t="str">
        <f>VLOOKUP(A883, ticker_symbol:gics_sub, 15, FALSE)</f>
        <v>Health Care Equipment</v>
      </c>
    </row>
    <row r="884" spans="1:5" ht="17" x14ac:dyDescent="0.2">
      <c r="A884" s="3" t="s">
        <v>112</v>
      </c>
      <c r="B884" s="21" t="s">
        <v>600</v>
      </c>
      <c r="C884" s="21" t="s">
        <v>610</v>
      </c>
      <c r="D884" s="56" t="str">
        <f>VLOOKUP(A884, ticker_symbol:gics_sector, 14, FALSE)</f>
        <v>Health Care</v>
      </c>
      <c r="E884" t="str">
        <f>VLOOKUP(A884, ticker_symbol:gics_sub, 15, FALSE)</f>
        <v>Health Care Equipment</v>
      </c>
    </row>
    <row r="885" spans="1:5" ht="17" x14ac:dyDescent="0.2">
      <c r="A885" s="3" t="s">
        <v>112</v>
      </c>
      <c r="B885" s="21" t="s">
        <v>601</v>
      </c>
      <c r="C885" s="21" t="s">
        <v>610</v>
      </c>
      <c r="D885" s="56" t="str">
        <f>VLOOKUP(A885, ticker_symbol:gics_sector, 14, FALSE)</f>
        <v>Health Care</v>
      </c>
      <c r="E885" t="str">
        <f>VLOOKUP(A885, ticker_symbol:gics_sub, 15, FALSE)</f>
        <v>Health Care Equipment</v>
      </c>
    </row>
    <row r="886" spans="1:5" ht="17" x14ac:dyDescent="0.2">
      <c r="A886" s="3" t="s">
        <v>112</v>
      </c>
      <c r="B886" s="21" t="s">
        <v>602</v>
      </c>
      <c r="C886" s="21" t="s">
        <v>610</v>
      </c>
      <c r="D886" s="56" t="str">
        <f>VLOOKUP(A886, ticker_symbol:gics_sector, 14, FALSE)</f>
        <v>Health Care</v>
      </c>
      <c r="E886" t="str">
        <f>VLOOKUP(A886, ticker_symbol:gics_sub, 15, FALSE)</f>
        <v>Health Care Equipment</v>
      </c>
    </row>
    <row r="887" spans="1:5" ht="17" x14ac:dyDescent="0.2">
      <c r="A887" s="3" t="s">
        <v>112</v>
      </c>
      <c r="B887" s="21" t="s">
        <v>603</v>
      </c>
      <c r="C887" s="21" t="s">
        <v>610</v>
      </c>
      <c r="D887" s="56" t="str">
        <f>VLOOKUP(A887, ticker_symbol:gics_sector, 14, FALSE)</f>
        <v>Health Care</v>
      </c>
      <c r="E887" t="str">
        <f>VLOOKUP(A887, ticker_symbol:gics_sub, 15, FALSE)</f>
        <v>Health Care Equipment</v>
      </c>
    </row>
    <row r="888" spans="1:5" ht="17" x14ac:dyDescent="0.2">
      <c r="A888" s="3" t="s">
        <v>112</v>
      </c>
      <c r="B888" s="21" t="s">
        <v>604</v>
      </c>
      <c r="C888" s="21" t="s">
        <v>610</v>
      </c>
      <c r="D888" s="56" t="str">
        <f>VLOOKUP(A888, ticker_symbol:gics_sector, 14, FALSE)</f>
        <v>Health Care</v>
      </c>
      <c r="E888" t="str">
        <f>VLOOKUP(A888, ticker_symbol:gics_sub, 15, FALSE)</f>
        <v>Health Care Equipment</v>
      </c>
    </row>
    <row r="889" spans="1:5" ht="17" x14ac:dyDescent="0.2">
      <c r="A889" s="3" t="s">
        <v>112</v>
      </c>
      <c r="B889" s="21" t="s">
        <v>605</v>
      </c>
      <c r="C889" s="21" t="s">
        <v>610</v>
      </c>
      <c r="D889" s="56" t="str">
        <f>VLOOKUP(A889, ticker_symbol:gics_sector, 14, FALSE)</f>
        <v>Health Care</v>
      </c>
      <c r="E889" t="str">
        <f>VLOOKUP(A889, ticker_symbol:gics_sub, 15, FALSE)</f>
        <v>Health Care Equipment</v>
      </c>
    </row>
    <row r="890" spans="1:5" ht="17" x14ac:dyDescent="0.2">
      <c r="A890" s="3" t="s">
        <v>112</v>
      </c>
      <c r="B890" s="21" t="s">
        <v>600</v>
      </c>
      <c r="C890" s="21" t="s">
        <v>609</v>
      </c>
      <c r="D890" s="56" t="str">
        <f>VLOOKUP(A890, ticker_symbol:gics_sector, 14, FALSE)</f>
        <v>Health Care</v>
      </c>
      <c r="E890" t="str">
        <f>VLOOKUP(A890, ticker_symbol:gics_sub, 15, FALSE)</f>
        <v>Health Care Equipment</v>
      </c>
    </row>
    <row r="891" spans="1:5" ht="17" x14ac:dyDescent="0.2">
      <c r="A891" s="3" t="s">
        <v>112</v>
      </c>
      <c r="B891" s="21" t="s">
        <v>601</v>
      </c>
      <c r="C891" s="21" t="s">
        <v>609</v>
      </c>
      <c r="D891" s="56" t="str">
        <f>VLOOKUP(A891, ticker_symbol:gics_sector, 14, FALSE)</f>
        <v>Health Care</v>
      </c>
      <c r="E891" t="str">
        <f>VLOOKUP(A891, ticker_symbol:gics_sub, 15, FALSE)</f>
        <v>Health Care Equipment</v>
      </c>
    </row>
    <row r="892" spans="1:5" ht="17" x14ac:dyDescent="0.2">
      <c r="A892" s="3" t="s">
        <v>112</v>
      </c>
      <c r="B892" s="21" t="s">
        <v>602</v>
      </c>
      <c r="C892" s="21" t="s">
        <v>609</v>
      </c>
      <c r="D892" s="56" t="str">
        <f>VLOOKUP(A892, ticker_symbol:gics_sector, 14, FALSE)</f>
        <v>Health Care</v>
      </c>
      <c r="E892" t="str">
        <f>VLOOKUP(A892, ticker_symbol:gics_sub, 15, FALSE)</f>
        <v>Health Care Equipment</v>
      </c>
    </row>
    <row r="893" spans="1:5" ht="17" x14ac:dyDescent="0.2">
      <c r="A893" s="3" t="s">
        <v>112</v>
      </c>
      <c r="B893" s="21" t="s">
        <v>603</v>
      </c>
      <c r="C893" s="21" t="s">
        <v>609</v>
      </c>
      <c r="D893" s="56" t="str">
        <f>VLOOKUP(A893, ticker_symbol:gics_sector, 14, FALSE)</f>
        <v>Health Care</v>
      </c>
      <c r="E893" t="str">
        <f>VLOOKUP(A893, ticker_symbol:gics_sub, 15, FALSE)</f>
        <v>Health Care Equipment</v>
      </c>
    </row>
    <row r="894" spans="1:5" ht="17" x14ac:dyDescent="0.2">
      <c r="A894" s="3" t="s">
        <v>112</v>
      </c>
      <c r="B894" s="21" t="s">
        <v>604</v>
      </c>
      <c r="C894" s="21" t="s">
        <v>609</v>
      </c>
      <c r="D894" s="56" t="str">
        <f>VLOOKUP(A894, ticker_symbol:gics_sector, 14, FALSE)</f>
        <v>Health Care</v>
      </c>
      <c r="E894" t="str">
        <f>VLOOKUP(A894, ticker_symbol:gics_sub, 15, FALSE)</f>
        <v>Health Care Equipment</v>
      </c>
    </row>
    <row r="895" spans="1:5" ht="17" x14ac:dyDescent="0.2">
      <c r="A895" s="3" t="s">
        <v>112</v>
      </c>
      <c r="B895" s="21" t="s">
        <v>605</v>
      </c>
      <c r="C895" s="21" t="s">
        <v>609</v>
      </c>
      <c r="D895" s="56" t="str">
        <f>VLOOKUP(A895, ticker_symbol:gics_sector, 14, FALSE)</f>
        <v>Health Care</v>
      </c>
      <c r="E895" t="str">
        <f>VLOOKUP(A895, ticker_symbol:gics_sub, 15, FALSE)</f>
        <v>Health Care Equipment</v>
      </c>
    </row>
    <row r="896" spans="1:5" ht="17" x14ac:dyDescent="0.2">
      <c r="A896" s="3" t="s">
        <v>112</v>
      </c>
      <c r="B896" s="21" t="s">
        <v>600</v>
      </c>
      <c r="C896" s="21" t="s">
        <v>608</v>
      </c>
      <c r="D896" s="56" t="str">
        <f>VLOOKUP(A896, ticker_symbol:gics_sector, 14, FALSE)</f>
        <v>Health Care</v>
      </c>
      <c r="E896" t="str">
        <f>VLOOKUP(A896, ticker_symbol:gics_sub, 15, FALSE)</f>
        <v>Health Care Equipment</v>
      </c>
    </row>
    <row r="897" spans="1:5" ht="17" x14ac:dyDescent="0.2">
      <c r="A897" s="3" t="s">
        <v>112</v>
      </c>
      <c r="B897" s="21" t="s">
        <v>601</v>
      </c>
      <c r="C897" s="21" t="s">
        <v>608</v>
      </c>
      <c r="D897" s="56" t="str">
        <f>VLOOKUP(A897, ticker_symbol:gics_sector, 14, FALSE)</f>
        <v>Health Care</v>
      </c>
      <c r="E897" t="str">
        <f>VLOOKUP(A897, ticker_symbol:gics_sub, 15, FALSE)</f>
        <v>Health Care Equipment</v>
      </c>
    </row>
    <row r="898" spans="1:5" ht="17" x14ac:dyDescent="0.2">
      <c r="A898" s="3" t="s">
        <v>112</v>
      </c>
      <c r="B898" s="21" t="s">
        <v>602</v>
      </c>
      <c r="C898" s="21" t="s">
        <v>608</v>
      </c>
      <c r="D898" s="56" t="str">
        <f>VLOOKUP(A898, ticker_symbol:gics_sector, 14, FALSE)</f>
        <v>Health Care</v>
      </c>
      <c r="E898" t="str">
        <f>VLOOKUP(A898, ticker_symbol:gics_sub, 15, FALSE)</f>
        <v>Health Care Equipment</v>
      </c>
    </row>
    <row r="899" spans="1:5" ht="17" x14ac:dyDescent="0.2">
      <c r="A899" s="3" t="s">
        <v>112</v>
      </c>
      <c r="B899" s="21" t="s">
        <v>603</v>
      </c>
      <c r="C899" s="21" t="s">
        <v>608</v>
      </c>
      <c r="D899" s="56" t="str">
        <f>VLOOKUP(A899, ticker_symbol:gics_sector, 14, FALSE)</f>
        <v>Health Care</v>
      </c>
      <c r="E899" t="str">
        <f>VLOOKUP(A899, ticker_symbol:gics_sub, 15, FALSE)</f>
        <v>Health Care Equipment</v>
      </c>
    </row>
    <row r="900" spans="1:5" ht="17" x14ac:dyDescent="0.2">
      <c r="A900" s="3" t="s">
        <v>112</v>
      </c>
      <c r="B900" s="21" t="s">
        <v>604</v>
      </c>
      <c r="C900" s="21" t="s">
        <v>608</v>
      </c>
      <c r="D900" s="56" t="str">
        <f>VLOOKUP(A900, ticker_symbol:gics_sector, 14, FALSE)</f>
        <v>Health Care</v>
      </c>
      <c r="E900" t="str">
        <f>VLOOKUP(A900, ticker_symbol:gics_sub, 15, FALSE)</f>
        <v>Health Care Equipment</v>
      </c>
    </row>
    <row r="901" spans="1:5" ht="17" x14ac:dyDescent="0.2">
      <c r="A901" s="3" t="s">
        <v>112</v>
      </c>
      <c r="B901" s="21" t="s">
        <v>605</v>
      </c>
      <c r="C901" s="21" t="s">
        <v>608</v>
      </c>
      <c r="D901" s="56" t="str">
        <f>VLOOKUP(A901, ticker_symbol:gics_sector, 14, FALSE)</f>
        <v>Health Care</v>
      </c>
      <c r="E901" t="str">
        <f>VLOOKUP(A901, ticker_symbol:gics_sub, 15, FALSE)</f>
        <v>Health Care Equipment</v>
      </c>
    </row>
    <row r="902" spans="1:5" ht="17" x14ac:dyDescent="0.2">
      <c r="A902" s="3" t="s">
        <v>113</v>
      </c>
      <c r="B902" s="21" t="s">
        <v>600</v>
      </c>
      <c r="C902" s="21" t="s">
        <v>610</v>
      </c>
      <c r="D902" s="56" t="str">
        <f>VLOOKUP(A902, ticker_symbol:gics_sector, 14, FALSE)</f>
        <v>Energy</v>
      </c>
      <c r="E902" t="str">
        <f>VLOOKUP(A902, ticker_symbol:gics_sub, 15, FALSE)</f>
        <v>Oil &amp; Gas Equipment &amp; Services</v>
      </c>
    </row>
    <row r="903" spans="1:5" ht="17" x14ac:dyDescent="0.2">
      <c r="A903" s="3" t="s">
        <v>113</v>
      </c>
      <c r="B903" s="21" t="s">
        <v>601</v>
      </c>
      <c r="C903" s="21" t="s">
        <v>610</v>
      </c>
      <c r="D903" s="56" t="str">
        <f>VLOOKUP(A903, ticker_symbol:gics_sector, 14, FALSE)</f>
        <v>Energy</v>
      </c>
      <c r="E903" t="str">
        <f>VLOOKUP(A903, ticker_symbol:gics_sub, 15, FALSE)</f>
        <v>Oil &amp; Gas Equipment &amp; Services</v>
      </c>
    </row>
    <row r="904" spans="1:5" ht="17" x14ac:dyDescent="0.2">
      <c r="A904" s="3" t="s">
        <v>113</v>
      </c>
      <c r="B904" s="21" t="s">
        <v>602</v>
      </c>
      <c r="C904" s="21" t="s">
        <v>610</v>
      </c>
      <c r="D904" s="56" t="str">
        <f>VLOOKUP(A904, ticker_symbol:gics_sector, 14, FALSE)</f>
        <v>Energy</v>
      </c>
      <c r="E904" t="str">
        <f>VLOOKUP(A904, ticker_symbol:gics_sub, 15, FALSE)</f>
        <v>Oil &amp; Gas Equipment &amp; Services</v>
      </c>
    </row>
    <row r="905" spans="1:5" ht="17" x14ac:dyDescent="0.2">
      <c r="A905" s="3" t="s">
        <v>113</v>
      </c>
      <c r="B905" s="21" t="s">
        <v>603</v>
      </c>
      <c r="C905" s="21" t="s">
        <v>610</v>
      </c>
      <c r="D905" s="56" t="str">
        <f>VLOOKUP(A905, ticker_symbol:gics_sector, 14, FALSE)</f>
        <v>Energy</v>
      </c>
      <c r="E905" t="str">
        <f>VLOOKUP(A905, ticker_symbol:gics_sub, 15, FALSE)</f>
        <v>Oil &amp; Gas Equipment &amp; Services</v>
      </c>
    </row>
    <row r="906" spans="1:5" ht="17" x14ac:dyDescent="0.2">
      <c r="A906" s="3" t="s">
        <v>113</v>
      </c>
      <c r="B906" s="21" t="s">
        <v>604</v>
      </c>
      <c r="C906" s="21" t="s">
        <v>610</v>
      </c>
      <c r="D906" s="56" t="str">
        <f>VLOOKUP(A906, ticker_symbol:gics_sector, 14, FALSE)</f>
        <v>Energy</v>
      </c>
      <c r="E906" t="str">
        <f>VLOOKUP(A906, ticker_symbol:gics_sub, 15, FALSE)</f>
        <v>Oil &amp; Gas Equipment &amp; Services</v>
      </c>
    </row>
    <row r="907" spans="1:5" ht="17" x14ac:dyDescent="0.2">
      <c r="A907" s="3" t="s">
        <v>113</v>
      </c>
      <c r="B907" s="21" t="s">
        <v>605</v>
      </c>
      <c r="C907" s="21" t="s">
        <v>610</v>
      </c>
      <c r="D907" s="56" t="str">
        <f>VLOOKUP(A907, ticker_symbol:gics_sector, 14, FALSE)</f>
        <v>Energy</v>
      </c>
      <c r="E907" t="str">
        <f>VLOOKUP(A907, ticker_symbol:gics_sub, 15, FALSE)</f>
        <v>Oil &amp; Gas Equipment &amp; Services</v>
      </c>
    </row>
    <row r="908" spans="1:5" ht="17" x14ac:dyDescent="0.2">
      <c r="A908" s="3" t="s">
        <v>113</v>
      </c>
      <c r="B908" s="21" t="s">
        <v>600</v>
      </c>
      <c r="C908" s="21" t="s">
        <v>609</v>
      </c>
      <c r="D908" s="56" t="str">
        <f>VLOOKUP(A908, ticker_symbol:gics_sector, 14, FALSE)</f>
        <v>Energy</v>
      </c>
      <c r="E908" t="str">
        <f>VLOOKUP(A908, ticker_symbol:gics_sub, 15, FALSE)</f>
        <v>Oil &amp; Gas Equipment &amp; Services</v>
      </c>
    </row>
    <row r="909" spans="1:5" ht="17" x14ac:dyDescent="0.2">
      <c r="A909" s="3" t="s">
        <v>113</v>
      </c>
      <c r="B909" s="21" t="s">
        <v>601</v>
      </c>
      <c r="C909" s="21" t="s">
        <v>609</v>
      </c>
      <c r="D909" s="56" t="str">
        <f>VLOOKUP(A909, ticker_symbol:gics_sector, 14, FALSE)</f>
        <v>Energy</v>
      </c>
      <c r="E909" t="str">
        <f>VLOOKUP(A909, ticker_symbol:gics_sub, 15, FALSE)</f>
        <v>Oil &amp; Gas Equipment &amp; Services</v>
      </c>
    </row>
    <row r="910" spans="1:5" ht="17" x14ac:dyDescent="0.2">
      <c r="A910" s="3" t="s">
        <v>113</v>
      </c>
      <c r="B910" s="21" t="s">
        <v>602</v>
      </c>
      <c r="C910" s="21" t="s">
        <v>609</v>
      </c>
      <c r="D910" s="56" t="str">
        <f>VLOOKUP(A910, ticker_symbol:gics_sector, 14, FALSE)</f>
        <v>Energy</v>
      </c>
      <c r="E910" t="str">
        <f>VLOOKUP(A910, ticker_symbol:gics_sub, 15, FALSE)</f>
        <v>Oil &amp; Gas Equipment &amp; Services</v>
      </c>
    </row>
    <row r="911" spans="1:5" ht="17" x14ac:dyDescent="0.2">
      <c r="A911" s="3" t="s">
        <v>113</v>
      </c>
      <c r="B911" s="21" t="s">
        <v>603</v>
      </c>
      <c r="C911" s="21" t="s">
        <v>609</v>
      </c>
      <c r="D911" s="56" t="str">
        <f>VLOOKUP(A911, ticker_symbol:gics_sector, 14, FALSE)</f>
        <v>Energy</v>
      </c>
      <c r="E911" t="str">
        <f>VLOOKUP(A911, ticker_symbol:gics_sub, 15, FALSE)</f>
        <v>Oil &amp; Gas Equipment &amp; Services</v>
      </c>
    </row>
    <row r="912" spans="1:5" ht="17" x14ac:dyDescent="0.2">
      <c r="A912" s="3" t="s">
        <v>113</v>
      </c>
      <c r="B912" s="21" t="s">
        <v>604</v>
      </c>
      <c r="C912" s="21" t="s">
        <v>609</v>
      </c>
      <c r="D912" s="56" t="str">
        <f>VLOOKUP(A912, ticker_symbol:gics_sector, 14, FALSE)</f>
        <v>Energy</v>
      </c>
      <c r="E912" t="str">
        <f>VLOOKUP(A912, ticker_symbol:gics_sub, 15, FALSE)</f>
        <v>Oil &amp; Gas Equipment &amp; Services</v>
      </c>
    </row>
    <row r="913" spans="1:5" ht="17" x14ac:dyDescent="0.2">
      <c r="A913" s="3" t="s">
        <v>113</v>
      </c>
      <c r="B913" s="21" t="s">
        <v>605</v>
      </c>
      <c r="C913" s="21" t="s">
        <v>609</v>
      </c>
      <c r="D913" s="56" t="str">
        <f>VLOOKUP(A913, ticker_symbol:gics_sector, 14, FALSE)</f>
        <v>Energy</v>
      </c>
      <c r="E913" t="str">
        <f>VLOOKUP(A913, ticker_symbol:gics_sub, 15, FALSE)</f>
        <v>Oil &amp; Gas Equipment &amp; Services</v>
      </c>
    </row>
    <row r="914" spans="1:5" ht="17" x14ac:dyDescent="0.2">
      <c r="A914" s="3" t="s">
        <v>113</v>
      </c>
      <c r="B914" s="21" t="s">
        <v>600</v>
      </c>
      <c r="C914" s="21" t="s">
        <v>608</v>
      </c>
      <c r="D914" s="56" t="str">
        <f>VLOOKUP(A914, ticker_symbol:gics_sector, 14, FALSE)</f>
        <v>Energy</v>
      </c>
      <c r="E914" t="str">
        <f>VLOOKUP(A914, ticker_symbol:gics_sub, 15, FALSE)</f>
        <v>Oil &amp; Gas Equipment &amp; Services</v>
      </c>
    </row>
    <row r="915" spans="1:5" ht="17" x14ac:dyDescent="0.2">
      <c r="A915" s="3" t="s">
        <v>113</v>
      </c>
      <c r="B915" s="21" t="s">
        <v>601</v>
      </c>
      <c r="C915" s="21" t="s">
        <v>608</v>
      </c>
      <c r="D915" s="56" t="str">
        <f>VLOOKUP(A915, ticker_symbol:gics_sector, 14, FALSE)</f>
        <v>Energy</v>
      </c>
      <c r="E915" t="str">
        <f>VLOOKUP(A915, ticker_symbol:gics_sub, 15, FALSE)</f>
        <v>Oil &amp; Gas Equipment &amp; Services</v>
      </c>
    </row>
    <row r="916" spans="1:5" ht="17" x14ac:dyDescent="0.2">
      <c r="A916" s="3" t="s">
        <v>113</v>
      </c>
      <c r="B916" s="21" t="s">
        <v>602</v>
      </c>
      <c r="C916" s="21" t="s">
        <v>608</v>
      </c>
      <c r="D916" s="56" t="str">
        <f>VLOOKUP(A916, ticker_symbol:gics_sector, 14, FALSE)</f>
        <v>Energy</v>
      </c>
      <c r="E916" t="str">
        <f>VLOOKUP(A916, ticker_symbol:gics_sub, 15, FALSE)</f>
        <v>Oil &amp; Gas Equipment &amp; Services</v>
      </c>
    </row>
    <row r="917" spans="1:5" ht="17" x14ac:dyDescent="0.2">
      <c r="A917" s="3" t="s">
        <v>113</v>
      </c>
      <c r="B917" s="21" t="s">
        <v>603</v>
      </c>
      <c r="C917" s="21" t="s">
        <v>608</v>
      </c>
      <c r="D917" s="56" t="str">
        <f>VLOOKUP(A917, ticker_symbol:gics_sector, 14, FALSE)</f>
        <v>Energy</v>
      </c>
      <c r="E917" t="str">
        <f>VLOOKUP(A917, ticker_symbol:gics_sub, 15, FALSE)</f>
        <v>Oil &amp; Gas Equipment &amp; Services</v>
      </c>
    </row>
    <row r="918" spans="1:5" ht="17" x14ac:dyDescent="0.2">
      <c r="A918" s="3" t="s">
        <v>113</v>
      </c>
      <c r="B918" s="21" t="s">
        <v>604</v>
      </c>
      <c r="C918" s="21" t="s">
        <v>608</v>
      </c>
      <c r="D918" s="56" t="str">
        <f>VLOOKUP(A918, ticker_symbol:gics_sector, 14, FALSE)</f>
        <v>Energy</v>
      </c>
      <c r="E918" t="str">
        <f>VLOOKUP(A918, ticker_symbol:gics_sub, 15, FALSE)</f>
        <v>Oil &amp; Gas Equipment &amp; Services</v>
      </c>
    </row>
    <row r="919" spans="1:5" ht="17" x14ac:dyDescent="0.2">
      <c r="A919" s="3" t="s">
        <v>113</v>
      </c>
      <c r="B919" s="21" t="s">
        <v>605</v>
      </c>
      <c r="C919" s="21" t="s">
        <v>608</v>
      </c>
      <c r="D919" s="56" t="str">
        <f>VLOOKUP(A919, ticker_symbol:gics_sector, 14, FALSE)</f>
        <v>Energy</v>
      </c>
      <c r="E919" t="str">
        <f>VLOOKUP(A919, ticker_symbol:gics_sub, 15, FALSE)</f>
        <v>Oil &amp; Gas Equipment &amp; Services</v>
      </c>
    </row>
    <row r="920" spans="1:5" ht="17" x14ac:dyDescent="0.2">
      <c r="A920" s="3" t="s">
        <v>115</v>
      </c>
      <c r="B920" s="21" t="s">
        <v>600</v>
      </c>
      <c r="C920" s="21" t="s">
        <v>610</v>
      </c>
      <c r="D920" s="56" t="str">
        <f>VLOOKUP(A920, ticker_symbol:gics_sector, 14, FALSE)</f>
        <v>Health Care</v>
      </c>
      <c r="E920" t="str">
        <f>VLOOKUP(A920, ticker_symbol:gics_sub, 15, FALSE)</f>
        <v>Biotechnology</v>
      </c>
    </row>
    <row r="921" spans="1:5" ht="17" x14ac:dyDescent="0.2">
      <c r="A921" s="3" t="s">
        <v>115</v>
      </c>
      <c r="B921" s="21" t="s">
        <v>601</v>
      </c>
      <c r="C921" s="21" t="s">
        <v>610</v>
      </c>
      <c r="D921" s="56" t="str">
        <f>VLOOKUP(A921, ticker_symbol:gics_sector, 14, FALSE)</f>
        <v>Health Care</v>
      </c>
      <c r="E921" t="str">
        <f>VLOOKUP(A921, ticker_symbol:gics_sub, 15, FALSE)</f>
        <v>Biotechnology</v>
      </c>
    </row>
    <row r="922" spans="1:5" ht="17" x14ac:dyDescent="0.2">
      <c r="A922" s="3" t="s">
        <v>115</v>
      </c>
      <c r="B922" s="21" t="s">
        <v>602</v>
      </c>
      <c r="C922" s="21" t="s">
        <v>610</v>
      </c>
      <c r="D922" s="56" t="str">
        <f>VLOOKUP(A922, ticker_symbol:gics_sector, 14, FALSE)</f>
        <v>Health Care</v>
      </c>
      <c r="E922" t="str">
        <f>VLOOKUP(A922, ticker_symbol:gics_sub, 15, FALSE)</f>
        <v>Biotechnology</v>
      </c>
    </row>
    <row r="923" spans="1:5" ht="17" x14ac:dyDescent="0.2">
      <c r="A923" s="3" t="s">
        <v>115</v>
      </c>
      <c r="B923" s="21" t="s">
        <v>603</v>
      </c>
      <c r="C923" s="21" t="s">
        <v>610</v>
      </c>
      <c r="D923" s="56" t="str">
        <f>VLOOKUP(A923, ticker_symbol:gics_sector, 14, FALSE)</f>
        <v>Health Care</v>
      </c>
      <c r="E923" t="str">
        <f>VLOOKUP(A923, ticker_symbol:gics_sub, 15, FALSE)</f>
        <v>Biotechnology</v>
      </c>
    </row>
    <row r="924" spans="1:5" ht="17" x14ac:dyDescent="0.2">
      <c r="A924" s="3" t="s">
        <v>115</v>
      </c>
      <c r="B924" s="21" t="s">
        <v>604</v>
      </c>
      <c r="C924" s="21" t="s">
        <v>610</v>
      </c>
      <c r="D924" s="56" t="str">
        <f>VLOOKUP(A924, ticker_symbol:gics_sector, 14, FALSE)</f>
        <v>Health Care</v>
      </c>
      <c r="E924" t="str">
        <f>VLOOKUP(A924, ticker_symbol:gics_sub, 15, FALSE)</f>
        <v>Biotechnology</v>
      </c>
    </row>
    <row r="925" spans="1:5" ht="17" x14ac:dyDescent="0.2">
      <c r="A925" s="3" t="s">
        <v>115</v>
      </c>
      <c r="B925" s="21" t="s">
        <v>605</v>
      </c>
      <c r="C925" s="21" t="s">
        <v>610</v>
      </c>
      <c r="D925" s="56" t="str">
        <f>VLOOKUP(A925, ticker_symbol:gics_sector, 14, FALSE)</f>
        <v>Health Care</v>
      </c>
      <c r="E925" t="str">
        <f>VLOOKUP(A925, ticker_symbol:gics_sub, 15, FALSE)</f>
        <v>Biotechnology</v>
      </c>
    </row>
    <row r="926" spans="1:5" ht="17" x14ac:dyDescent="0.2">
      <c r="A926" s="3" t="s">
        <v>115</v>
      </c>
      <c r="B926" s="21" t="s">
        <v>600</v>
      </c>
      <c r="C926" s="21" t="s">
        <v>609</v>
      </c>
      <c r="D926" s="56" t="str">
        <f>VLOOKUP(A926, ticker_symbol:gics_sector, 14, FALSE)</f>
        <v>Health Care</v>
      </c>
      <c r="E926" t="str">
        <f>VLOOKUP(A926, ticker_symbol:gics_sub, 15, FALSE)</f>
        <v>Biotechnology</v>
      </c>
    </row>
    <row r="927" spans="1:5" ht="17" x14ac:dyDescent="0.2">
      <c r="A927" s="3" t="s">
        <v>115</v>
      </c>
      <c r="B927" s="21" t="s">
        <v>601</v>
      </c>
      <c r="C927" s="21" t="s">
        <v>609</v>
      </c>
      <c r="D927" s="56" t="str">
        <f>VLOOKUP(A927, ticker_symbol:gics_sector, 14, FALSE)</f>
        <v>Health Care</v>
      </c>
      <c r="E927" t="str">
        <f>VLOOKUP(A927, ticker_symbol:gics_sub, 15, FALSE)</f>
        <v>Biotechnology</v>
      </c>
    </row>
    <row r="928" spans="1:5" ht="17" x14ac:dyDescent="0.2">
      <c r="A928" s="3" t="s">
        <v>115</v>
      </c>
      <c r="B928" s="21" t="s">
        <v>602</v>
      </c>
      <c r="C928" s="21" t="s">
        <v>609</v>
      </c>
      <c r="D928" s="56" t="str">
        <f>VLOOKUP(A928, ticker_symbol:gics_sector, 14, FALSE)</f>
        <v>Health Care</v>
      </c>
      <c r="E928" t="str">
        <f>VLOOKUP(A928, ticker_symbol:gics_sub, 15, FALSE)</f>
        <v>Biotechnology</v>
      </c>
    </row>
    <row r="929" spans="1:5" ht="17" x14ac:dyDescent="0.2">
      <c r="A929" s="3" t="s">
        <v>115</v>
      </c>
      <c r="B929" s="21" t="s">
        <v>603</v>
      </c>
      <c r="C929" s="21" t="s">
        <v>609</v>
      </c>
      <c r="D929" s="56" t="str">
        <f>VLOOKUP(A929, ticker_symbol:gics_sector, 14, FALSE)</f>
        <v>Health Care</v>
      </c>
      <c r="E929" t="str">
        <f>VLOOKUP(A929, ticker_symbol:gics_sub, 15, FALSE)</f>
        <v>Biotechnology</v>
      </c>
    </row>
    <row r="930" spans="1:5" ht="17" x14ac:dyDescent="0.2">
      <c r="A930" s="3" t="s">
        <v>115</v>
      </c>
      <c r="B930" s="21" t="s">
        <v>604</v>
      </c>
      <c r="C930" s="21" t="s">
        <v>609</v>
      </c>
      <c r="D930" s="56" t="str">
        <f>VLOOKUP(A930, ticker_symbol:gics_sector, 14, FALSE)</f>
        <v>Health Care</v>
      </c>
      <c r="E930" t="str">
        <f>VLOOKUP(A930, ticker_symbol:gics_sub, 15, FALSE)</f>
        <v>Biotechnology</v>
      </c>
    </row>
    <row r="931" spans="1:5" ht="17" x14ac:dyDescent="0.2">
      <c r="A931" s="3" t="s">
        <v>115</v>
      </c>
      <c r="B931" s="21" t="s">
        <v>605</v>
      </c>
      <c r="C931" s="21" t="s">
        <v>609</v>
      </c>
      <c r="D931" s="56" t="str">
        <f>VLOOKUP(A931, ticker_symbol:gics_sector, 14, FALSE)</f>
        <v>Health Care</v>
      </c>
      <c r="E931" t="str">
        <f>VLOOKUP(A931, ticker_symbol:gics_sub, 15, FALSE)</f>
        <v>Biotechnology</v>
      </c>
    </row>
    <row r="932" spans="1:5" ht="17" x14ac:dyDescent="0.2">
      <c r="A932" s="3" t="s">
        <v>115</v>
      </c>
      <c r="B932" s="21" t="s">
        <v>600</v>
      </c>
      <c r="C932" s="21" t="s">
        <v>608</v>
      </c>
      <c r="D932" s="56" t="str">
        <f>VLOOKUP(A932, ticker_symbol:gics_sector, 14, FALSE)</f>
        <v>Health Care</v>
      </c>
      <c r="E932" t="str">
        <f>VLOOKUP(A932, ticker_symbol:gics_sub, 15, FALSE)</f>
        <v>Biotechnology</v>
      </c>
    </row>
    <row r="933" spans="1:5" ht="17" x14ac:dyDescent="0.2">
      <c r="A933" s="3" t="s">
        <v>115</v>
      </c>
      <c r="B933" s="21" t="s">
        <v>601</v>
      </c>
      <c r="C933" s="21" t="s">
        <v>608</v>
      </c>
      <c r="D933" s="56" t="str">
        <f>VLOOKUP(A933, ticker_symbol:gics_sector, 14, FALSE)</f>
        <v>Health Care</v>
      </c>
      <c r="E933" t="str">
        <f>VLOOKUP(A933, ticker_symbol:gics_sub, 15, FALSE)</f>
        <v>Biotechnology</v>
      </c>
    </row>
    <row r="934" spans="1:5" ht="17" x14ac:dyDescent="0.2">
      <c r="A934" s="3" t="s">
        <v>115</v>
      </c>
      <c r="B934" s="21" t="s">
        <v>602</v>
      </c>
      <c r="C934" s="21" t="s">
        <v>608</v>
      </c>
      <c r="D934" s="56" t="str">
        <f>VLOOKUP(A934, ticker_symbol:gics_sector, 14, FALSE)</f>
        <v>Health Care</v>
      </c>
      <c r="E934" t="str">
        <f>VLOOKUP(A934, ticker_symbol:gics_sub, 15, FALSE)</f>
        <v>Biotechnology</v>
      </c>
    </row>
    <row r="935" spans="1:5" ht="17" x14ac:dyDescent="0.2">
      <c r="A935" s="3" t="s">
        <v>115</v>
      </c>
      <c r="B935" s="21" t="s">
        <v>603</v>
      </c>
      <c r="C935" s="21" t="s">
        <v>608</v>
      </c>
      <c r="D935" s="56" t="str">
        <f>VLOOKUP(A935, ticker_symbol:gics_sector, 14, FALSE)</f>
        <v>Health Care</v>
      </c>
      <c r="E935" t="str">
        <f>VLOOKUP(A935, ticker_symbol:gics_sub, 15, FALSE)</f>
        <v>Biotechnology</v>
      </c>
    </row>
    <row r="936" spans="1:5" ht="17" x14ac:dyDescent="0.2">
      <c r="A936" s="3" t="s">
        <v>115</v>
      </c>
      <c r="B936" s="21" t="s">
        <v>604</v>
      </c>
      <c r="C936" s="21" t="s">
        <v>608</v>
      </c>
      <c r="D936" s="56" t="str">
        <f>VLOOKUP(A936, ticker_symbol:gics_sector, 14, FALSE)</f>
        <v>Health Care</v>
      </c>
      <c r="E936" t="str">
        <f>VLOOKUP(A936, ticker_symbol:gics_sub, 15, FALSE)</f>
        <v>Biotechnology</v>
      </c>
    </row>
    <row r="937" spans="1:5" ht="17" x14ac:dyDescent="0.2">
      <c r="A937" s="3" t="s">
        <v>115</v>
      </c>
      <c r="B937" s="21" t="s">
        <v>605</v>
      </c>
      <c r="C937" s="21" t="s">
        <v>608</v>
      </c>
      <c r="D937" s="56" t="str">
        <f>VLOOKUP(A937, ticker_symbol:gics_sector, 14, FALSE)</f>
        <v>Health Care</v>
      </c>
      <c r="E937" t="str">
        <f>VLOOKUP(A937, ticker_symbol:gics_sub, 15, FALSE)</f>
        <v>Biotechnology</v>
      </c>
    </row>
    <row r="938" spans="1:5" ht="17" x14ac:dyDescent="0.2">
      <c r="A938" s="3" t="s">
        <v>116</v>
      </c>
      <c r="B938" s="21" t="s">
        <v>600</v>
      </c>
      <c r="C938" s="21" t="s">
        <v>610</v>
      </c>
      <c r="D938" s="56" t="str">
        <f>VLOOKUP(A938, ticker_symbol:gics_sector, 14, FALSE)</f>
        <v>Materials</v>
      </c>
      <c r="E938" t="str">
        <f>VLOOKUP(A938, ticker_symbol:gics_sub, 15, FALSE)</f>
        <v>Metal &amp; Glass Containers</v>
      </c>
    </row>
    <row r="939" spans="1:5" ht="17" x14ac:dyDescent="0.2">
      <c r="A939" s="3" t="s">
        <v>116</v>
      </c>
      <c r="B939" s="21" t="s">
        <v>601</v>
      </c>
      <c r="C939" s="21" t="s">
        <v>610</v>
      </c>
      <c r="D939" s="56" t="str">
        <f>VLOOKUP(A939, ticker_symbol:gics_sector, 14, FALSE)</f>
        <v>Materials</v>
      </c>
      <c r="E939" t="str">
        <f>VLOOKUP(A939, ticker_symbol:gics_sub, 15, FALSE)</f>
        <v>Metal &amp; Glass Containers</v>
      </c>
    </row>
    <row r="940" spans="1:5" ht="17" x14ac:dyDescent="0.2">
      <c r="A940" s="3" t="s">
        <v>116</v>
      </c>
      <c r="B940" s="21" t="s">
        <v>602</v>
      </c>
      <c r="C940" s="21" t="s">
        <v>610</v>
      </c>
      <c r="D940" s="56" t="str">
        <f>VLOOKUP(A940, ticker_symbol:gics_sector, 14, FALSE)</f>
        <v>Materials</v>
      </c>
      <c r="E940" t="str">
        <f>VLOOKUP(A940, ticker_symbol:gics_sub, 15, FALSE)</f>
        <v>Metal &amp; Glass Containers</v>
      </c>
    </row>
    <row r="941" spans="1:5" ht="17" x14ac:dyDescent="0.2">
      <c r="A941" s="3" t="s">
        <v>116</v>
      </c>
      <c r="B941" s="21" t="s">
        <v>603</v>
      </c>
      <c r="C941" s="21" t="s">
        <v>610</v>
      </c>
      <c r="D941" s="56" t="str">
        <f>VLOOKUP(A941, ticker_symbol:gics_sector, 14, FALSE)</f>
        <v>Materials</v>
      </c>
      <c r="E941" t="str">
        <f>VLOOKUP(A941, ticker_symbol:gics_sub, 15, FALSE)</f>
        <v>Metal &amp; Glass Containers</v>
      </c>
    </row>
    <row r="942" spans="1:5" ht="17" x14ac:dyDescent="0.2">
      <c r="A942" s="3" t="s">
        <v>116</v>
      </c>
      <c r="B942" s="21" t="s">
        <v>604</v>
      </c>
      <c r="C942" s="21" t="s">
        <v>610</v>
      </c>
      <c r="D942" s="56" t="str">
        <f>VLOOKUP(A942, ticker_symbol:gics_sector, 14, FALSE)</f>
        <v>Materials</v>
      </c>
      <c r="E942" t="str">
        <f>VLOOKUP(A942, ticker_symbol:gics_sub, 15, FALSE)</f>
        <v>Metal &amp; Glass Containers</v>
      </c>
    </row>
    <row r="943" spans="1:5" ht="17" x14ac:dyDescent="0.2">
      <c r="A943" s="3" t="s">
        <v>116</v>
      </c>
      <c r="B943" s="21" t="s">
        <v>605</v>
      </c>
      <c r="C943" s="21" t="s">
        <v>610</v>
      </c>
      <c r="D943" s="56" t="str">
        <f>VLOOKUP(A943, ticker_symbol:gics_sector, 14, FALSE)</f>
        <v>Materials</v>
      </c>
      <c r="E943" t="str">
        <f>VLOOKUP(A943, ticker_symbol:gics_sub, 15, FALSE)</f>
        <v>Metal &amp; Glass Containers</v>
      </c>
    </row>
    <row r="944" spans="1:5" ht="17" x14ac:dyDescent="0.2">
      <c r="A944" s="3" t="s">
        <v>116</v>
      </c>
      <c r="B944" s="21" t="s">
        <v>600</v>
      </c>
      <c r="C944" s="21" t="s">
        <v>609</v>
      </c>
      <c r="D944" s="56" t="str">
        <f>VLOOKUP(A944, ticker_symbol:gics_sector, 14, FALSE)</f>
        <v>Materials</v>
      </c>
      <c r="E944" t="str">
        <f>VLOOKUP(A944, ticker_symbol:gics_sub, 15, FALSE)</f>
        <v>Metal &amp; Glass Containers</v>
      </c>
    </row>
    <row r="945" spans="1:5" ht="17" x14ac:dyDescent="0.2">
      <c r="A945" s="3" t="s">
        <v>116</v>
      </c>
      <c r="B945" s="21" t="s">
        <v>601</v>
      </c>
      <c r="C945" s="21" t="s">
        <v>609</v>
      </c>
      <c r="D945" s="56" t="str">
        <f>VLOOKUP(A945, ticker_symbol:gics_sector, 14, FALSE)</f>
        <v>Materials</v>
      </c>
      <c r="E945" t="str">
        <f>VLOOKUP(A945, ticker_symbol:gics_sub, 15, FALSE)</f>
        <v>Metal &amp; Glass Containers</v>
      </c>
    </row>
    <row r="946" spans="1:5" ht="17" x14ac:dyDescent="0.2">
      <c r="A946" s="3" t="s">
        <v>116</v>
      </c>
      <c r="B946" s="21" t="s">
        <v>602</v>
      </c>
      <c r="C946" s="21" t="s">
        <v>609</v>
      </c>
      <c r="D946" s="56" t="str">
        <f>VLOOKUP(A946, ticker_symbol:gics_sector, 14, FALSE)</f>
        <v>Materials</v>
      </c>
      <c r="E946" t="str">
        <f>VLOOKUP(A946, ticker_symbol:gics_sub, 15, FALSE)</f>
        <v>Metal &amp; Glass Containers</v>
      </c>
    </row>
    <row r="947" spans="1:5" ht="17" x14ac:dyDescent="0.2">
      <c r="A947" s="3" t="s">
        <v>116</v>
      </c>
      <c r="B947" s="21" t="s">
        <v>603</v>
      </c>
      <c r="C947" s="21" t="s">
        <v>609</v>
      </c>
      <c r="D947" s="56" t="str">
        <f>VLOOKUP(A947, ticker_symbol:gics_sector, 14, FALSE)</f>
        <v>Materials</v>
      </c>
      <c r="E947" t="str">
        <f>VLOOKUP(A947, ticker_symbol:gics_sub, 15, FALSE)</f>
        <v>Metal &amp; Glass Containers</v>
      </c>
    </row>
    <row r="948" spans="1:5" ht="17" x14ac:dyDescent="0.2">
      <c r="A948" s="3" t="s">
        <v>116</v>
      </c>
      <c r="B948" s="21" t="s">
        <v>604</v>
      </c>
      <c r="C948" s="21" t="s">
        <v>609</v>
      </c>
      <c r="D948" s="56" t="str">
        <f>VLOOKUP(A948, ticker_symbol:gics_sector, 14, FALSE)</f>
        <v>Materials</v>
      </c>
      <c r="E948" t="str">
        <f>VLOOKUP(A948, ticker_symbol:gics_sub, 15, FALSE)</f>
        <v>Metal &amp; Glass Containers</v>
      </c>
    </row>
    <row r="949" spans="1:5" ht="17" x14ac:dyDescent="0.2">
      <c r="A949" s="3" t="s">
        <v>116</v>
      </c>
      <c r="B949" s="21" t="s">
        <v>605</v>
      </c>
      <c r="C949" s="21" t="s">
        <v>609</v>
      </c>
      <c r="D949" s="56" t="str">
        <f>VLOOKUP(A949, ticker_symbol:gics_sector, 14, FALSE)</f>
        <v>Materials</v>
      </c>
      <c r="E949" t="str">
        <f>VLOOKUP(A949, ticker_symbol:gics_sub, 15, FALSE)</f>
        <v>Metal &amp; Glass Containers</v>
      </c>
    </row>
    <row r="950" spans="1:5" ht="17" x14ac:dyDescent="0.2">
      <c r="A950" s="3" t="s">
        <v>116</v>
      </c>
      <c r="B950" s="21" t="s">
        <v>600</v>
      </c>
      <c r="C950" s="21" t="s">
        <v>608</v>
      </c>
      <c r="D950" s="56" t="str">
        <f>VLOOKUP(A950, ticker_symbol:gics_sector, 14, FALSE)</f>
        <v>Materials</v>
      </c>
      <c r="E950" t="str">
        <f>VLOOKUP(A950, ticker_symbol:gics_sub, 15, FALSE)</f>
        <v>Metal &amp; Glass Containers</v>
      </c>
    </row>
    <row r="951" spans="1:5" ht="17" x14ac:dyDescent="0.2">
      <c r="A951" s="3" t="s">
        <v>116</v>
      </c>
      <c r="B951" s="21" t="s">
        <v>601</v>
      </c>
      <c r="C951" s="21" t="s">
        <v>608</v>
      </c>
      <c r="D951" s="56" t="str">
        <f>VLOOKUP(A951, ticker_symbol:gics_sector, 14, FALSE)</f>
        <v>Materials</v>
      </c>
      <c r="E951" t="str">
        <f>VLOOKUP(A951, ticker_symbol:gics_sub, 15, FALSE)</f>
        <v>Metal &amp; Glass Containers</v>
      </c>
    </row>
    <row r="952" spans="1:5" ht="17" x14ac:dyDescent="0.2">
      <c r="A952" s="3" t="s">
        <v>116</v>
      </c>
      <c r="B952" s="21" t="s">
        <v>602</v>
      </c>
      <c r="C952" s="21" t="s">
        <v>608</v>
      </c>
      <c r="D952" s="56" t="str">
        <f>VLOOKUP(A952, ticker_symbol:gics_sector, 14, FALSE)</f>
        <v>Materials</v>
      </c>
      <c r="E952" t="str">
        <f>VLOOKUP(A952, ticker_symbol:gics_sub, 15, FALSE)</f>
        <v>Metal &amp; Glass Containers</v>
      </c>
    </row>
    <row r="953" spans="1:5" ht="17" x14ac:dyDescent="0.2">
      <c r="A953" s="3" t="s">
        <v>116</v>
      </c>
      <c r="B953" s="21" t="s">
        <v>603</v>
      </c>
      <c r="C953" s="21" t="s">
        <v>608</v>
      </c>
      <c r="D953" s="56" t="str">
        <f>VLOOKUP(A953, ticker_symbol:gics_sector, 14, FALSE)</f>
        <v>Materials</v>
      </c>
      <c r="E953" t="str">
        <f>VLOOKUP(A953, ticker_symbol:gics_sub, 15, FALSE)</f>
        <v>Metal &amp; Glass Containers</v>
      </c>
    </row>
    <row r="954" spans="1:5" ht="17" x14ac:dyDescent="0.2">
      <c r="A954" s="3" t="s">
        <v>116</v>
      </c>
      <c r="B954" s="21" t="s">
        <v>604</v>
      </c>
      <c r="C954" s="21" t="s">
        <v>608</v>
      </c>
      <c r="D954" s="56" t="str">
        <f>VLOOKUP(A954, ticker_symbol:gics_sector, 14, FALSE)</f>
        <v>Materials</v>
      </c>
      <c r="E954" t="str">
        <f>VLOOKUP(A954, ticker_symbol:gics_sub, 15, FALSE)</f>
        <v>Metal &amp; Glass Containers</v>
      </c>
    </row>
    <row r="955" spans="1:5" ht="17" x14ac:dyDescent="0.2">
      <c r="A955" s="3" t="s">
        <v>116</v>
      </c>
      <c r="B955" s="21" t="s">
        <v>605</v>
      </c>
      <c r="C955" s="21" t="s">
        <v>608</v>
      </c>
      <c r="D955" s="56" t="str">
        <f>VLOOKUP(A955, ticker_symbol:gics_sector, 14, FALSE)</f>
        <v>Materials</v>
      </c>
      <c r="E955" t="str">
        <f>VLOOKUP(A955, ticker_symbol:gics_sub, 15, FALSE)</f>
        <v>Metal &amp; Glass Containers</v>
      </c>
    </row>
    <row r="956" spans="1:5" ht="17" x14ac:dyDescent="0.2">
      <c r="A956" s="3" t="s">
        <v>118</v>
      </c>
      <c r="B956" t="s">
        <v>600</v>
      </c>
      <c r="C956" t="s">
        <v>610</v>
      </c>
      <c r="D956" s="56" t="str">
        <f>VLOOKUP(A956, ticker_symbol:gics_sector, 14, FALSE)</f>
        <v>Health Care</v>
      </c>
      <c r="E956" t="str">
        <f>VLOOKUP(A956, ticker_symbol:gics_sub, 15, FALSE)</f>
        <v>Health Care Distributors</v>
      </c>
    </row>
    <row r="957" spans="1:5" ht="17" x14ac:dyDescent="0.2">
      <c r="A957" s="3" t="s">
        <v>118</v>
      </c>
      <c r="B957" t="s">
        <v>601</v>
      </c>
      <c r="C957" t="s">
        <v>610</v>
      </c>
      <c r="D957" s="56" t="str">
        <f>VLOOKUP(A957, ticker_symbol:gics_sector, 14, FALSE)</f>
        <v>Health Care</v>
      </c>
      <c r="E957" t="str">
        <f>VLOOKUP(A957, ticker_symbol:gics_sub, 15, FALSE)</f>
        <v>Health Care Distributors</v>
      </c>
    </row>
    <row r="958" spans="1:5" ht="17" x14ac:dyDescent="0.2">
      <c r="A958" s="3" t="s">
        <v>118</v>
      </c>
      <c r="B958" t="s">
        <v>602</v>
      </c>
      <c r="C958" t="s">
        <v>610</v>
      </c>
      <c r="D958" s="56" t="str">
        <f>VLOOKUP(A958, ticker_symbol:gics_sector, 14, FALSE)</f>
        <v>Health Care</v>
      </c>
      <c r="E958" t="str">
        <f>VLOOKUP(A958, ticker_symbol:gics_sub, 15, FALSE)</f>
        <v>Health Care Distributors</v>
      </c>
    </row>
    <row r="959" spans="1:5" ht="17" x14ac:dyDescent="0.2">
      <c r="A959" s="3" t="s">
        <v>118</v>
      </c>
      <c r="B959" t="s">
        <v>603</v>
      </c>
      <c r="C959" t="s">
        <v>610</v>
      </c>
      <c r="D959" s="56" t="str">
        <f>VLOOKUP(A959, ticker_symbol:gics_sector, 14, FALSE)</f>
        <v>Health Care</v>
      </c>
      <c r="E959" t="str">
        <f>VLOOKUP(A959, ticker_symbol:gics_sub, 15, FALSE)</f>
        <v>Health Care Distributors</v>
      </c>
    </row>
    <row r="960" spans="1:5" ht="17" x14ac:dyDescent="0.2">
      <c r="A960" s="3" t="s">
        <v>118</v>
      </c>
      <c r="B960" t="s">
        <v>604</v>
      </c>
      <c r="C960" t="s">
        <v>610</v>
      </c>
      <c r="D960" s="56" t="str">
        <f>VLOOKUP(A960, ticker_symbol:gics_sector, 14, FALSE)</f>
        <v>Health Care</v>
      </c>
      <c r="E960" t="str">
        <f>VLOOKUP(A960, ticker_symbol:gics_sub, 15, FALSE)</f>
        <v>Health Care Distributors</v>
      </c>
    </row>
    <row r="961" spans="1:5" ht="17" x14ac:dyDescent="0.2">
      <c r="A961" s="3" t="s">
        <v>118</v>
      </c>
      <c r="B961" t="s">
        <v>605</v>
      </c>
      <c r="C961" t="s">
        <v>610</v>
      </c>
      <c r="D961" s="56" t="str">
        <f>VLOOKUP(A961, ticker_symbol:gics_sector, 14, FALSE)</f>
        <v>Health Care</v>
      </c>
      <c r="E961" t="str">
        <f>VLOOKUP(A961, ticker_symbol:gics_sub, 15, FALSE)</f>
        <v>Health Care Distributors</v>
      </c>
    </row>
    <row r="962" spans="1:5" ht="17" x14ac:dyDescent="0.2">
      <c r="A962" s="3" t="s">
        <v>118</v>
      </c>
      <c r="B962" t="s">
        <v>600</v>
      </c>
      <c r="C962" t="s">
        <v>609</v>
      </c>
      <c r="D962" s="56" t="str">
        <f>VLOOKUP(A962, ticker_symbol:gics_sector, 14, FALSE)</f>
        <v>Health Care</v>
      </c>
      <c r="E962" t="str">
        <f>VLOOKUP(A962, ticker_symbol:gics_sub, 15, FALSE)</f>
        <v>Health Care Distributors</v>
      </c>
    </row>
    <row r="963" spans="1:5" ht="17" x14ac:dyDescent="0.2">
      <c r="A963" s="3" t="s">
        <v>118</v>
      </c>
      <c r="B963" t="s">
        <v>601</v>
      </c>
      <c r="C963" t="s">
        <v>609</v>
      </c>
      <c r="D963" s="56" t="str">
        <f>VLOOKUP(A963, ticker_symbol:gics_sector, 14, FALSE)</f>
        <v>Health Care</v>
      </c>
      <c r="E963" t="str">
        <f>VLOOKUP(A963, ticker_symbol:gics_sub, 15, FALSE)</f>
        <v>Health Care Distributors</v>
      </c>
    </row>
    <row r="964" spans="1:5" ht="17" x14ac:dyDescent="0.2">
      <c r="A964" s="3" t="s">
        <v>118</v>
      </c>
      <c r="B964" t="s">
        <v>602</v>
      </c>
      <c r="C964" t="s">
        <v>609</v>
      </c>
      <c r="D964" s="56" t="str">
        <f>VLOOKUP(A964, ticker_symbol:gics_sector, 14, FALSE)</f>
        <v>Health Care</v>
      </c>
      <c r="E964" t="str">
        <f>VLOOKUP(A964, ticker_symbol:gics_sub, 15, FALSE)</f>
        <v>Health Care Distributors</v>
      </c>
    </row>
    <row r="965" spans="1:5" ht="17" x14ac:dyDescent="0.2">
      <c r="A965" s="3" t="s">
        <v>118</v>
      </c>
      <c r="B965" t="s">
        <v>603</v>
      </c>
      <c r="C965" t="s">
        <v>609</v>
      </c>
      <c r="D965" s="56" t="str">
        <f>VLOOKUP(A965, ticker_symbol:gics_sector, 14, FALSE)</f>
        <v>Health Care</v>
      </c>
      <c r="E965" t="str">
        <f>VLOOKUP(A965, ticker_symbol:gics_sub, 15, FALSE)</f>
        <v>Health Care Distributors</v>
      </c>
    </row>
    <row r="966" spans="1:5" ht="17" x14ac:dyDescent="0.2">
      <c r="A966" s="3" t="s">
        <v>118</v>
      </c>
      <c r="B966" t="s">
        <v>604</v>
      </c>
      <c r="C966" t="s">
        <v>609</v>
      </c>
      <c r="D966" s="56" t="str">
        <f>VLOOKUP(A966, ticker_symbol:gics_sector, 14, FALSE)</f>
        <v>Health Care</v>
      </c>
      <c r="E966" t="str">
        <f>VLOOKUP(A966, ticker_symbol:gics_sub, 15, FALSE)</f>
        <v>Health Care Distributors</v>
      </c>
    </row>
    <row r="967" spans="1:5" ht="17" x14ac:dyDescent="0.2">
      <c r="A967" s="3" t="s">
        <v>118</v>
      </c>
      <c r="B967" t="s">
        <v>605</v>
      </c>
      <c r="C967" t="s">
        <v>609</v>
      </c>
      <c r="D967" s="56" t="str">
        <f>VLOOKUP(A967, ticker_symbol:gics_sector, 14, FALSE)</f>
        <v>Health Care</v>
      </c>
      <c r="E967" t="str">
        <f>VLOOKUP(A967, ticker_symbol:gics_sub, 15, FALSE)</f>
        <v>Health Care Distributors</v>
      </c>
    </row>
    <row r="968" spans="1:5" ht="17" x14ac:dyDescent="0.2">
      <c r="A968" s="3" t="s">
        <v>118</v>
      </c>
      <c r="B968" t="s">
        <v>600</v>
      </c>
      <c r="C968" s="21" t="s">
        <v>608</v>
      </c>
      <c r="D968" s="56" t="str">
        <f>VLOOKUP(A968, ticker_symbol:gics_sector, 14, FALSE)</f>
        <v>Health Care</v>
      </c>
      <c r="E968" t="str">
        <f>VLOOKUP(A968, ticker_symbol:gics_sub, 15, FALSE)</f>
        <v>Health Care Distributors</v>
      </c>
    </row>
    <row r="969" spans="1:5" ht="17" x14ac:dyDescent="0.2">
      <c r="A969" s="3" t="s">
        <v>118</v>
      </c>
      <c r="B969" t="s">
        <v>601</v>
      </c>
      <c r="C969" s="21" t="s">
        <v>608</v>
      </c>
      <c r="D969" s="56" t="str">
        <f>VLOOKUP(A969, ticker_symbol:gics_sector, 14, FALSE)</f>
        <v>Health Care</v>
      </c>
      <c r="E969" t="str">
        <f>VLOOKUP(A969, ticker_symbol:gics_sub, 15, FALSE)</f>
        <v>Health Care Distributors</v>
      </c>
    </row>
    <row r="970" spans="1:5" ht="17" x14ac:dyDescent="0.2">
      <c r="A970" s="3" t="s">
        <v>118</v>
      </c>
      <c r="B970" t="s">
        <v>602</v>
      </c>
      <c r="C970" s="21" t="s">
        <v>608</v>
      </c>
      <c r="D970" s="56" t="str">
        <f>VLOOKUP(A970, ticker_symbol:gics_sector, 14, FALSE)</f>
        <v>Health Care</v>
      </c>
      <c r="E970" t="str">
        <f>VLOOKUP(A970, ticker_symbol:gics_sub, 15, FALSE)</f>
        <v>Health Care Distributors</v>
      </c>
    </row>
    <row r="971" spans="1:5" ht="17" x14ac:dyDescent="0.2">
      <c r="A971" s="3" t="s">
        <v>118</v>
      </c>
      <c r="B971" t="s">
        <v>603</v>
      </c>
      <c r="C971" s="21" t="s">
        <v>608</v>
      </c>
      <c r="D971" s="56" t="str">
        <f>VLOOKUP(A971, ticker_symbol:gics_sector, 14, FALSE)</f>
        <v>Health Care</v>
      </c>
      <c r="E971" t="str">
        <f>VLOOKUP(A971, ticker_symbol:gics_sub, 15, FALSE)</f>
        <v>Health Care Distributors</v>
      </c>
    </row>
    <row r="972" spans="1:5" ht="17" x14ac:dyDescent="0.2">
      <c r="A972" s="3" t="s">
        <v>118</v>
      </c>
      <c r="B972" t="s">
        <v>604</v>
      </c>
      <c r="C972" s="21" t="s">
        <v>608</v>
      </c>
      <c r="D972" s="56" t="str">
        <f>VLOOKUP(A972, ticker_symbol:gics_sector, 14, FALSE)</f>
        <v>Health Care</v>
      </c>
      <c r="E972" t="str">
        <f>VLOOKUP(A972, ticker_symbol:gics_sub, 15, FALSE)</f>
        <v>Health Care Distributors</v>
      </c>
    </row>
    <row r="973" spans="1:5" ht="17" x14ac:dyDescent="0.2">
      <c r="A973" s="3" t="s">
        <v>118</v>
      </c>
      <c r="B973" t="s">
        <v>605</v>
      </c>
      <c r="C973" s="21" t="s">
        <v>608</v>
      </c>
      <c r="D973" s="56" t="str">
        <f>VLOOKUP(A973, ticker_symbol:gics_sector, 14, FALSE)</f>
        <v>Health Care</v>
      </c>
      <c r="E973" t="str">
        <f>VLOOKUP(A973, ticker_symbol:gics_sub, 15, FALSE)</f>
        <v>Health Care Distributors</v>
      </c>
    </row>
    <row r="974" spans="1:5" ht="17" x14ac:dyDescent="0.2">
      <c r="A974" s="3" t="s">
        <v>119</v>
      </c>
      <c r="B974" t="s">
        <v>600</v>
      </c>
      <c r="C974" t="s">
        <v>610</v>
      </c>
      <c r="D974" s="56" t="str">
        <f>VLOOKUP(A974, ticker_symbol:gics_sector, 14, FALSE)</f>
        <v>Health Care</v>
      </c>
      <c r="E974" t="str">
        <f>VLOOKUP(A974, ticker_symbol:gics_sub, 15, FALSE)</f>
        <v>Health Care Equipment</v>
      </c>
    </row>
    <row r="975" spans="1:5" ht="17" x14ac:dyDescent="0.2">
      <c r="A975" s="3" t="s">
        <v>119</v>
      </c>
      <c r="B975" t="s">
        <v>601</v>
      </c>
      <c r="C975" t="s">
        <v>610</v>
      </c>
      <c r="D975" s="56" t="str">
        <f>VLOOKUP(A975, ticker_symbol:gics_sector, 14, FALSE)</f>
        <v>Health Care</v>
      </c>
      <c r="E975" t="str">
        <f>VLOOKUP(A975, ticker_symbol:gics_sub, 15, FALSE)</f>
        <v>Health Care Equipment</v>
      </c>
    </row>
    <row r="976" spans="1:5" ht="17" x14ac:dyDescent="0.2">
      <c r="A976" s="3" t="s">
        <v>119</v>
      </c>
      <c r="B976" t="s">
        <v>602</v>
      </c>
      <c r="C976" t="s">
        <v>610</v>
      </c>
      <c r="D976" s="56" t="str">
        <f>VLOOKUP(A976, ticker_symbol:gics_sector, 14, FALSE)</f>
        <v>Health Care</v>
      </c>
      <c r="E976" t="str">
        <f>VLOOKUP(A976, ticker_symbol:gics_sub, 15, FALSE)</f>
        <v>Health Care Equipment</v>
      </c>
    </row>
    <row r="977" spans="1:5" ht="17" x14ac:dyDescent="0.2">
      <c r="A977" s="3" t="s">
        <v>119</v>
      </c>
      <c r="B977" t="s">
        <v>603</v>
      </c>
      <c r="C977" t="s">
        <v>610</v>
      </c>
      <c r="D977" s="56" t="str">
        <f>VLOOKUP(A977, ticker_symbol:gics_sector, 14, FALSE)</f>
        <v>Health Care</v>
      </c>
      <c r="E977" t="str">
        <f>VLOOKUP(A977, ticker_symbol:gics_sub, 15, FALSE)</f>
        <v>Health Care Equipment</v>
      </c>
    </row>
    <row r="978" spans="1:5" ht="17" x14ac:dyDescent="0.2">
      <c r="A978" s="3" t="s">
        <v>119</v>
      </c>
      <c r="B978" t="s">
        <v>604</v>
      </c>
      <c r="C978" t="s">
        <v>610</v>
      </c>
      <c r="D978" s="56" t="str">
        <f>VLOOKUP(A978, ticker_symbol:gics_sector, 14, FALSE)</f>
        <v>Health Care</v>
      </c>
      <c r="E978" t="str">
        <f>VLOOKUP(A978, ticker_symbol:gics_sub, 15, FALSE)</f>
        <v>Health Care Equipment</v>
      </c>
    </row>
    <row r="979" spans="1:5" ht="17" x14ac:dyDescent="0.2">
      <c r="A979" s="3" t="s">
        <v>119</v>
      </c>
      <c r="B979" t="s">
        <v>605</v>
      </c>
      <c r="C979" t="s">
        <v>610</v>
      </c>
      <c r="D979" s="56" t="str">
        <f>VLOOKUP(A979, ticker_symbol:gics_sector, 14, FALSE)</f>
        <v>Health Care</v>
      </c>
      <c r="E979" t="str">
        <f>VLOOKUP(A979, ticker_symbol:gics_sub, 15, FALSE)</f>
        <v>Health Care Equipment</v>
      </c>
    </row>
    <row r="980" spans="1:5" ht="17" x14ac:dyDescent="0.2">
      <c r="A980" s="3" t="s">
        <v>119</v>
      </c>
      <c r="B980" t="s">
        <v>600</v>
      </c>
      <c r="C980" t="s">
        <v>609</v>
      </c>
      <c r="D980" s="56" t="str">
        <f>VLOOKUP(A980, ticker_symbol:gics_sector, 14, FALSE)</f>
        <v>Health Care</v>
      </c>
      <c r="E980" t="str">
        <f>VLOOKUP(A980, ticker_symbol:gics_sub, 15, FALSE)</f>
        <v>Health Care Equipment</v>
      </c>
    </row>
    <row r="981" spans="1:5" ht="17" x14ac:dyDescent="0.2">
      <c r="A981" s="3" t="s">
        <v>119</v>
      </c>
      <c r="B981" t="s">
        <v>601</v>
      </c>
      <c r="C981" t="s">
        <v>609</v>
      </c>
      <c r="D981" s="56" t="str">
        <f>VLOOKUP(A981, ticker_symbol:gics_sector, 14, FALSE)</f>
        <v>Health Care</v>
      </c>
      <c r="E981" t="str">
        <f>VLOOKUP(A981, ticker_symbol:gics_sub, 15, FALSE)</f>
        <v>Health Care Equipment</v>
      </c>
    </row>
    <row r="982" spans="1:5" ht="17" x14ac:dyDescent="0.2">
      <c r="A982" s="3" t="s">
        <v>119</v>
      </c>
      <c r="B982" t="s">
        <v>602</v>
      </c>
      <c r="C982" t="s">
        <v>609</v>
      </c>
      <c r="D982" s="56" t="str">
        <f>VLOOKUP(A982, ticker_symbol:gics_sector, 14, FALSE)</f>
        <v>Health Care</v>
      </c>
      <c r="E982" t="str">
        <f>VLOOKUP(A982, ticker_symbol:gics_sub, 15, FALSE)</f>
        <v>Health Care Equipment</v>
      </c>
    </row>
    <row r="983" spans="1:5" ht="17" x14ac:dyDescent="0.2">
      <c r="A983" s="3" t="s">
        <v>119</v>
      </c>
      <c r="B983" t="s">
        <v>603</v>
      </c>
      <c r="C983" t="s">
        <v>609</v>
      </c>
      <c r="D983" s="56" t="str">
        <f>VLOOKUP(A983, ticker_symbol:gics_sector, 14, FALSE)</f>
        <v>Health Care</v>
      </c>
      <c r="E983" t="str">
        <f>VLOOKUP(A983, ticker_symbol:gics_sub, 15, FALSE)</f>
        <v>Health Care Equipment</v>
      </c>
    </row>
    <row r="984" spans="1:5" ht="17" x14ac:dyDescent="0.2">
      <c r="A984" s="3" t="s">
        <v>119</v>
      </c>
      <c r="B984" t="s">
        <v>604</v>
      </c>
      <c r="C984" t="s">
        <v>609</v>
      </c>
      <c r="D984" s="56" t="str">
        <f>VLOOKUP(A984, ticker_symbol:gics_sector, 14, FALSE)</f>
        <v>Health Care</v>
      </c>
      <c r="E984" t="str">
        <f>VLOOKUP(A984, ticker_symbol:gics_sub, 15, FALSE)</f>
        <v>Health Care Equipment</v>
      </c>
    </row>
    <row r="985" spans="1:5" ht="17" x14ac:dyDescent="0.2">
      <c r="A985" s="3" t="s">
        <v>119</v>
      </c>
      <c r="B985" t="s">
        <v>605</v>
      </c>
      <c r="C985" t="s">
        <v>609</v>
      </c>
      <c r="D985" s="56" t="str">
        <f>VLOOKUP(A985, ticker_symbol:gics_sector, 14, FALSE)</f>
        <v>Health Care</v>
      </c>
      <c r="E985" t="str">
        <f>VLOOKUP(A985, ticker_symbol:gics_sub, 15, FALSE)</f>
        <v>Health Care Equipment</v>
      </c>
    </row>
    <row r="986" spans="1:5" ht="17" x14ac:dyDescent="0.2">
      <c r="A986" s="3" t="s">
        <v>119</v>
      </c>
      <c r="B986" t="s">
        <v>600</v>
      </c>
      <c r="C986" s="21" t="s">
        <v>608</v>
      </c>
      <c r="D986" s="56" t="str">
        <f>VLOOKUP(A986, ticker_symbol:gics_sector, 14, FALSE)</f>
        <v>Health Care</v>
      </c>
      <c r="E986" t="str">
        <f>VLOOKUP(A986, ticker_symbol:gics_sub, 15, FALSE)</f>
        <v>Health Care Equipment</v>
      </c>
    </row>
    <row r="987" spans="1:5" ht="17" x14ac:dyDescent="0.2">
      <c r="A987" s="3" t="s">
        <v>119</v>
      </c>
      <c r="B987" t="s">
        <v>601</v>
      </c>
      <c r="C987" s="21" t="s">
        <v>608</v>
      </c>
      <c r="D987" s="56" t="str">
        <f>VLOOKUP(A987, ticker_symbol:gics_sector, 14, FALSE)</f>
        <v>Health Care</v>
      </c>
      <c r="E987" t="str">
        <f>VLOOKUP(A987, ticker_symbol:gics_sub, 15, FALSE)</f>
        <v>Health Care Equipment</v>
      </c>
    </row>
    <row r="988" spans="1:5" ht="17" x14ac:dyDescent="0.2">
      <c r="A988" s="3" t="s">
        <v>119</v>
      </c>
      <c r="B988" t="s">
        <v>602</v>
      </c>
      <c r="C988" s="21" t="s">
        <v>608</v>
      </c>
      <c r="D988" s="56" t="str">
        <f>VLOOKUP(A988, ticker_symbol:gics_sector, 14, FALSE)</f>
        <v>Health Care</v>
      </c>
      <c r="E988" t="str">
        <f>VLOOKUP(A988, ticker_symbol:gics_sub, 15, FALSE)</f>
        <v>Health Care Equipment</v>
      </c>
    </row>
    <row r="989" spans="1:5" ht="17" x14ac:dyDescent="0.2">
      <c r="A989" s="3" t="s">
        <v>119</v>
      </c>
      <c r="B989" t="s">
        <v>603</v>
      </c>
      <c r="C989" s="21" t="s">
        <v>608</v>
      </c>
      <c r="D989" s="56" t="str">
        <f>VLOOKUP(A989, ticker_symbol:gics_sector, 14, FALSE)</f>
        <v>Health Care</v>
      </c>
      <c r="E989" t="str">
        <f>VLOOKUP(A989, ticker_symbol:gics_sub, 15, FALSE)</f>
        <v>Health Care Equipment</v>
      </c>
    </row>
    <row r="990" spans="1:5" ht="17" x14ac:dyDescent="0.2">
      <c r="A990" s="3" t="s">
        <v>119</v>
      </c>
      <c r="B990" t="s">
        <v>604</v>
      </c>
      <c r="C990" s="21" t="s">
        <v>608</v>
      </c>
      <c r="D990" s="56" t="str">
        <f>VLOOKUP(A990, ticker_symbol:gics_sector, 14, FALSE)</f>
        <v>Health Care</v>
      </c>
      <c r="E990" t="str">
        <f>VLOOKUP(A990, ticker_symbol:gics_sub, 15, FALSE)</f>
        <v>Health Care Equipment</v>
      </c>
    </row>
    <row r="991" spans="1:5" ht="17" x14ac:dyDescent="0.2">
      <c r="A991" s="3" t="s">
        <v>119</v>
      </c>
      <c r="B991" t="s">
        <v>605</v>
      </c>
      <c r="C991" s="21" t="s">
        <v>608</v>
      </c>
      <c r="D991" s="56" t="str">
        <f>VLOOKUP(A991, ticker_symbol:gics_sector, 14, FALSE)</f>
        <v>Health Care</v>
      </c>
      <c r="E991" t="str">
        <f>VLOOKUP(A991, ticker_symbol:gics_sub, 15, FALSE)</f>
        <v>Health Care Equipment</v>
      </c>
    </row>
    <row r="992" spans="1:5" ht="17" x14ac:dyDescent="0.2">
      <c r="A992" s="3" t="s">
        <v>120</v>
      </c>
      <c r="B992" t="s">
        <v>600</v>
      </c>
      <c r="C992" t="s">
        <v>610</v>
      </c>
      <c r="D992" s="56" t="str">
        <f>VLOOKUP(A992, ticker_symbol:gics_sector, 14, FALSE)</f>
        <v>Consumer Discretionary</v>
      </c>
      <c r="E992" t="str">
        <f>VLOOKUP(A992, ticker_symbol:gics_sub, 15, FALSE)</f>
        <v>Auto Parts &amp; Equipment</v>
      </c>
    </row>
    <row r="993" spans="1:5" ht="17" x14ac:dyDescent="0.2">
      <c r="A993" s="3" t="s">
        <v>120</v>
      </c>
      <c r="B993" t="s">
        <v>601</v>
      </c>
      <c r="C993" t="s">
        <v>610</v>
      </c>
      <c r="D993" s="56" t="str">
        <f>VLOOKUP(A993, ticker_symbol:gics_sector, 14, FALSE)</f>
        <v>Consumer Discretionary</v>
      </c>
      <c r="E993" t="str">
        <f>VLOOKUP(A993, ticker_symbol:gics_sub, 15, FALSE)</f>
        <v>Auto Parts &amp; Equipment</v>
      </c>
    </row>
    <row r="994" spans="1:5" ht="17" x14ac:dyDescent="0.2">
      <c r="A994" s="3" t="s">
        <v>120</v>
      </c>
      <c r="B994" t="s">
        <v>602</v>
      </c>
      <c r="C994" t="s">
        <v>610</v>
      </c>
      <c r="D994" s="56" t="str">
        <f>VLOOKUP(A994, ticker_symbol:gics_sector, 14, FALSE)</f>
        <v>Consumer Discretionary</v>
      </c>
      <c r="E994" t="str">
        <f>VLOOKUP(A994, ticker_symbol:gics_sub, 15, FALSE)</f>
        <v>Auto Parts &amp; Equipment</v>
      </c>
    </row>
    <row r="995" spans="1:5" ht="17" x14ac:dyDescent="0.2">
      <c r="A995" s="3" t="s">
        <v>120</v>
      </c>
      <c r="B995" t="s">
        <v>603</v>
      </c>
      <c r="C995" t="s">
        <v>610</v>
      </c>
      <c r="D995" s="56" t="str">
        <f>VLOOKUP(A995, ticker_symbol:gics_sector, 14, FALSE)</f>
        <v>Consumer Discretionary</v>
      </c>
      <c r="E995" t="str">
        <f>VLOOKUP(A995, ticker_symbol:gics_sub, 15, FALSE)</f>
        <v>Auto Parts &amp; Equipment</v>
      </c>
    </row>
    <row r="996" spans="1:5" ht="17" x14ac:dyDescent="0.2">
      <c r="A996" s="3" t="s">
        <v>120</v>
      </c>
      <c r="B996" t="s">
        <v>604</v>
      </c>
      <c r="C996" t="s">
        <v>610</v>
      </c>
      <c r="D996" s="56" t="str">
        <f>VLOOKUP(A996, ticker_symbol:gics_sector, 14, FALSE)</f>
        <v>Consumer Discretionary</v>
      </c>
      <c r="E996" t="str">
        <f>VLOOKUP(A996, ticker_symbol:gics_sub, 15, FALSE)</f>
        <v>Auto Parts &amp; Equipment</v>
      </c>
    </row>
    <row r="997" spans="1:5" ht="17" x14ac:dyDescent="0.2">
      <c r="A997" s="3" t="s">
        <v>120</v>
      </c>
      <c r="B997" t="s">
        <v>605</v>
      </c>
      <c r="C997" t="s">
        <v>610</v>
      </c>
      <c r="D997" s="56" t="str">
        <f>VLOOKUP(A997, ticker_symbol:gics_sector, 14, FALSE)</f>
        <v>Consumer Discretionary</v>
      </c>
      <c r="E997" t="str">
        <f>VLOOKUP(A997, ticker_symbol:gics_sub, 15, FALSE)</f>
        <v>Auto Parts &amp; Equipment</v>
      </c>
    </row>
    <row r="998" spans="1:5" ht="17" x14ac:dyDescent="0.2">
      <c r="A998" s="3" t="s">
        <v>120</v>
      </c>
      <c r="B998" t="s">
        <v>600</v>
      </c>
      <c r="C998" t="s">
        <v>609</v>
      </c>
      <c r="D998" s="56" t="str">
        <f>VLOOKUP(A998, ticker_symbol:gics_sector, 14, FALSE)</f>
        <v>Consumer Discretionary</v>
      </c>
      <c r="E998" t="str">
        <f>VLOOKUP(A998, ticker_symbol:gics_sub, 15, FALSE)</f>
        <v>Auto Parts &amp; Equipment</v>
      </c>
    </row>
    <row r="999" spans="1:5" ht="17" x14ac:dyDescent="0.2">
      <c r="A999" s="3" t="s">
        <v>120</v>
      </c>
      <c r="B999" t="s">
        <v>601</v>
      </c>
      <c r="C999" t="s">
        <v>609</v>
      </c>
      <c r="D999" s="56" t="str">
        <f>VLOOKUP(A999, ticker_symbol:gics_sector, 14, FALSE)</f>
        <v>Consumer Discretionary</v>
      </c>
      <c r="E999" t="str">
        <f>VLOOKUP(A999, ticker_symbol:gics_sub, 15, FALSE)</f>
        <v>Auto Parts &amp; Equipment</v>
      </c>
    </row>
    <row r="1000" spans="1:5" ht="17" x14ac:dyDescent="0.2">
      <c r="A1000" s="3" t="s">
        <v>120</v>
      </c>
      <c r="B1000" t="s">
        <v>602</v>
      </c>
      <c r="C1000" t="s">
        <v>609</v>
      </c>
      <c r="D1000" s="56" t="str">
        <f>VLOOKUP(A1000, ticker_symbol:gics_sector, 14, FALSE)</f>
        <v>Consumer Discretionary</v>
      </c>
      <c r="E1000" t="str">
        <f>VLOOKUP(A1000, ticker_symbol:gics_sub, 15, FALSE)</f>
        <v>Auto Parts &amp; Equipment</v>
      </c>
    </row>
    <row r="1001" spans="1:5" ht="17" x14ac:dyDescent="0.2">
      <c r="A1001" s="3" t="s">
        <v>120</v>
      </c>
      <c r="B1001" t="s">
        <v>603</v>
      </c>
      <c r="C1001" t="s">
        <v>609</v>
      </c>
      <c r="D1001" s="56" t="str">
        <f>VLOOKUP(A1001, ticker_symbol:gics_sector, 14, FALSE)</f>
        <v>Consumer Discretionary</v>
      </c>
      <c r="E1001" t="str">
        <f>VLOOKUP(A1001, ticker_symbol:gics_sub, 15, FALSE)</f>
        <v>Auto Parts &amp; Equipment</v>
      </c>
    </row>
    <row r="1002" spans="1:5" ht="17" x14ac:dyDescent="0.2">
      <c r="A1002" s="3" t="s">
        <v>120</v>
      </c>
      <c r="B1002" t="s">
        <v>604</v>
      </c>
      <c r="C1002" t="s">
        <v>609</v>
      </c>
      <c r="D1002" s="56" t="str">
        <f>VLOOKUP(A1002, ticker_symbol:gics_sector, 14, FALSE)</f>
        <v>Consumer Discretionary</v>
      </c>
      <c r="E1002" t="str">
        <f>VLOOKUP(A1002, ticker_symbol:gics_sub, 15, FALSE)</f>
        <v>Auto Parts &amp; Equipment</v>
      </c>
    </row>
    <row r="1003" spans="1:5" ht="17" x14ac:dyDescent="0.2">
      <c r="A1003" s="3" t="s">
        <v>120</v>
      </c>
      <c r="B1003" t="s">
        <v>605</v>
      </c>
      <c r="C1003" t="s">
        <v>609</v>
      </c>
      <c r="D1003" s="56" t="str">
        <f>VLOOKUP(A1003, ticker_symbol:gics_sector, 14, FALSE)</f>
        <v>Consumer Discretionary</v>
      </c>
      <c r="E1003" t="str">
        <f>VLOOKUP(A1003, ticker_symbol:gics_sub, 15, FALSE)</f>
        <v>Auto Parts &amp; Equipment</v>
      </c>
    </row>
    <row r="1004" spans="1:5" ht="17" x14ac:dyDescent="0.2">
      <c r="A1004" s="3" t="s">
        <v>120</v>
      </c>
      <c r="B1004" t="s">
        <v>600</v>
      </c>
      <c r="C1004" s="21" t="s">
        <v>608</v>
      </c>
      <c r="D1004" s="56" t="str">
        <f>VLOOKUP(A1004, ticker_symbol:gics_sector, 14, FALSE)</f>
        <v>Consumer Discretionary</v>
      </c>
      <c r="E1004" t="str">
        <f>VLOOKUP(A1004, ticker_symbol:gics_sub, 15, FALSE)</f>
        <v>Auto Parts &amp; Equipment</v>
      </c>
    </row>
    <row r="1005" spans="1:5" ht="17" x14ac:dyDescent="0.2">
      <c r="A1005" s="3" t="s">
        <v>120</v>
      </c>
      <c r="B1005" t="s">
        <v>601</v>
      </c>
      <c r="C1005" s="21" t="s">
        <v>608</v>
      </c>
      <c r="D1005" s="56" t="str">
        <f>VLOOKUP(A1005, ticker_symbol:gics_sector, 14, FALSE)</f>
        <v>Consumer Discretionary</v>
      </c>
      <c r="E1005" t="str">
        <f>VLOOKUP(A1005, ticker_symbol:gics_sub, 15, FALSE)</f>
        <v>Auto Parts &amp; Equipment</v>
      </c>
    </row>
    <row r="1006" spans="1:5" ht="17" x14ac:dyDescent="0.2">
      <c r="A1006" s="3" t="s">
        <v>120</v>
      </c>
      <c r="B1006" t="s">
        <v>602</v>
      </c>
      <c r="C1006" s="21" t="s">
        <v>608</v>
      </c>
      <c r="D1006" s="56" t="str">
        <f>VLOOKUP(A1006, ticker_symbol:gics_sector, 14, FALSE)</f>
        <v>Consumer Discretionary</v>
      </c>
      <c r="E1006" t="str">
        <f>VLOOKUP(A1006, ticker_symbol:gics_sub, 15, FALSE)</f>
        <v>Auto Parts &amp; Equipment</v>
      </c>
    </row>
    <row r="1007" spans="1:5" ht="17" x14ac:dyDescent="0.2">
      <c r="A1007" s="3" t="s">
        <v>120</v>
      </c>
      <c r="B1007" t="s">
        <v>603</v>
      </c>
      <c r="C1007" s="21" t="s">
        <v>608</v>
      </c>
      <c r="D1007" s="56" t="str">
        <f>VLOOKUP(A1007, ticker_symbol:gics_sector, 14, FALSE)</f>
        <v>Consumer Discretionary</v>
      </c>
      <c r="E1007" t="str">
        <f>VLOOKUP(A1007, ticker_symbol:gics_sub, 15, FALSE)</f>
        <v>Auto Parts &amp; Equipment</v>
      </c>
    </row>
    <row r="1008" spans="1:5" ht="17" x14ac:dyDescent="0.2">
      <c r="A1008" s="3" t="s">
        <v>120</v>
      </c>
      <c r="B1008" t="s">
        <v>604</v>
      </c>
      <c r="C1008" s="21" t="s">
        <v>608</v>
      </c>
      <c r="D1008" s="56" t="str">
        <f>VLOOKUP(A1008, ticker_symbol:gics_sector, 14, FALSE)</f>
        <v>Consumer Discretionary</v>
      </c>
      <c r="E1008" t="str">
        <f>VLOOKUP(A1008, ticker_symbol:gics_sub, 15, FALSE)</f>
        <v>Auto Parts &amp; Equipment</v>
      </c>
    </row>
    <row r="1009" spans="1:5" ht="17" x14ac:dyDescent="0.2">
      <c r="A1009" s="3" t="s">
        <v>120</v>
      </c>
      <c r="B1009" t="s">
        <v>605</v>
      </c>
      <c r="C1009" s="21" t="s">
        <v>608</v>
      </c>
      <c r="D1009" s="56" t="str">
        <f>VLOOKUP(A1009, ticker_symbol:gics_sector, 14, FALSE)</f>
        <v>Consumer Discretionary</v>
      </c>
      <c r="E1009" t="str">
        <f>VLOOKUP(A1009, ticker_symbol:gics_sub, 15, FALSE)</f>
        <v>Auto Parts &amp; Equipment</v>
      </c>
    </row>
    <row r="1010" spans="1:5" ht="17" x14ac:dyDescent="0.2">
      <c r="A1010" s="3" t="s">
        <v>122</v>
      </c>
      <c r="B1010" t="s">
        <v>600</v>
      </c>
      <c r="C1010" t="s">
        <v>610</v>
      </c>
      <c r="D1010" s="56" t="str">
        <f>VLOOKUP(A1010, ticker_symbol:gics_sector, 14, FALSE)</f>
        <v>Real Estate</v>
      </c>
      <c r="E1010" t="str">
        <f>VLOOKUP(A1010, ticker_symbol:gics_sub, 15, FALSE)</f>
        <v>REITs</v>
      </c>
    </row>
    <row r="1011" spans="1:5" ht="17" x14ac:dyDescent="0.2">
      <c r="A1011" s="3" t="s">
        <v>122</v>
      </c>
      <c r="B1011" t="s">
        <v>601</v>
      </c>
      <c r="C1011" t="s">
        <v>610</v>
      </c>
      <c r="D1011" s="56" t="str">
        <f>VLOOKUP(A1011, ticker_symbol:gics_sector, 14, FALSE)</f>
        <v>Real Estate</v>
      </c>
      <c r="E1011" t="str">
        <f>VLOOKUP(A1011, ticker_symbol:gics_sub, 15, FALSE)</f>
        <v>REITs</v>
      </c>
    </row>
    <row r="1012" spans="1:5" ht="17" x14ac:dyDescent="0.2">
      <c r="A1012" s="3" t="s">
        <v>122</v>
      </c>
      <c r="B1012" t="s">
        <v>602</v>
      </c>
      <c r="C1012" t="s">
        <v>610</v>
      </c>
      <c r="D1012" s="56" t="str">
        <f>VLOOKUP(A1012, ticker_symbol:gics_sector, 14, FALSE)</f>
        <v>Real Estate</v>
      </c>
      <c r="E1012" t="str">
        <f>VLOOKUP(A1012, ticker_symbol:gics_sub, 15, FALSE)</f>
        <v>REITs</v>
      </c>
    </row>
    <row r="1013" spans="1:5" ht="17" x14ac:dyDescent="0.2">
      <c r="A1013" s="3" t="s">
        <v>122</v>
      </c>
      <c r="B1013" t="s">
        <v>603</v>
      </c>
      <c r="C1013" t="s">
        <v>610</v>
      </c>
      <c r="D1013" s="56" t="str">
        <f>VLOOKUP(A1013, ticker_symbol:gics_sector, 14, FALSE)</f>
        <v>Real Estate</v>
      </c>
      <c r="E1013" t="str">
        <f>VLOOKUP(A1013, ticker_symbol:gics_sub, 15, FALSE)</f>
        <v>REITs</v>
      </c>
    </row>
    <row r="1014" spans="1:5" ht="17" x14ac:dyDescent="0.2">
      <c r="A1014" s="3" t="s">
        <v>122</v>
      </c>
      <c r="B1014" t="s">
        <v>604</v>
      </c>
      <c r="C1014" t="s">
        <v>610</v>
      </c>
      <c r="D1014" s="56" t="str">
        <f>VLOOKUP(A1014, ticker_symbol:gics_sector, 14, FALSE)</f>
        <v>Real Estate</v>
      </c>
      <c r="E1014" t="str">
        <f>VLOOKUP(A1014, ticker_symbol:gics_sub, 15, FALSE)</f>
        <v>REITs</v>
      </c>
    </row>
    <row r="1015" spans="1:5" ht="17" x14ac:dyDescent="0.2">
      <c r="A1015" s="3" t="s">
        <v>122</v>
      </c>
      <c r="B1015" t="s">
        <v>605</v>
      </c>
      <c r="C1015" t="s">
        <v>610</v>
      </c>
      <c r="D1015" s="56" t="str">
        <f>VLOOKUP(A1015, ticker_symbol:gics_sector, 14, FALSE)</f>
        <v>Real Estate</v>
      </c>
      <c r="E1015" t="str">
        <f>VLOOKUP(A1015, ticker_symbol:gics_sub, 15, FALSE)</f>
        <v>REITs</v>
      </c>
    </row>
    <row r="1016" spans="1:5" ht="17" x14ac:dyDescent="0.2">
      <c r="A1016" s="3" t="s">
        <v>122</v>
      </c>
      <c r="B1016" t="s">
        <v>600</v>
      </c>
      <c r="C1016" t="s">
        <v>609</v>
      </c>
      <c r="D1016" s="56" t="str">
        <f>VLOOKUP(A1016, ticker_symbol:gics_sector, 14, FALSE)</f>
        <v>Real Estate</v>
      </c>
      <c r="E1016" t="str">
        <f>VLOOKUP(A1016, ticker_symbol:gics_sub, 15, FALSE)</f>
        <v>REITs</v>
      </c>
    </row>
    <row r="1017" spans="1:5" ht="17" x14ac:dyDescent="0.2">
      <c r="A1017" s="3" t="s">
        <v>122</v>
      </c>
      <c r="B1017" t="s">
        <v>601</v>
      </c>
      <c r="C1017" t="s">
        <v>609</v>
      </c>
      <c r="D1017" s="56" t="str">
        <f>VLOOKUP(A1017, ticker_symbol:gics_sector, 14, FALSE)</f>
        <v>Real Estate</v>
      </c>
      <c r="E1017" t="str">
        <f>VLOOKUP(A1017, ticker_symbol:gics_sub, 15, FALSE)</f>
        <v>REITs</v>
      </c>
    </row>
    <row r="1018" spans="1:5" ht="17" x14ac:dyDescent="0.2">
      <c r="A1018" s="3" t="s">
        <v>122</v>
      </c>
      <c r="B1018" t="s">
        <v>602</v>
      </c>
      <c r="C1018" t="s">
        <v>609</v>
      </c>
      <c r="D1018" s="56" t="str">
        <f>VLOOKUP(A1018, ticker_symbol:gics_sector, 14, FALSE)</f>
        <v>Real Estate</v>
      </c>
      <c r="E1018" t="str">
        <f>VLOOKUP(A1018, ticker_symbol:gics_sub, 15, FALSE)</f>
        <v>REITs</v>
      </c>
    </row>
    <row r="1019" spans="1:5" ht="17" x14ac:dyDescent="0.2">
      <c r="A1019" s="3" t="s">
        <v>122</v>
      </c>
      <c r="B1019" t="s">
        <v>603</v>
      </c>
      <c r="C1019" t="s">
        <v>609</v>
      </c>
      <c r="D1019" s="56" t="str">
        <f>VLOOKUP(A1019, ticker_symbol:gics_sector, 14, FALSE)</f>
        <v>Real Estate</v>
      </c>
      <c r="E1019" t="str">
        <f>VLOOKUP(A1019, ticker_symbol:gics_sub, 15, FALSE)</f>
        <v>REITs</v>
      </c>
    </row>
    <row r="1020" spans="1:5" ht="17" x14ac:dyDescent="0.2">
      <c r="A1020" s="3" t="s">
        <v>122</v>
      </c>
      <c r="B1020" t="s">
        <v>604</v>
      </c>
      <c r="C1020" t="s">
        <v>609</v>
      </c>
      <c r="D1020" s="56" t="str">
        <f>VLOOKUP(A1020, ticker_symbol:gics_sector, 14, FALSE)</f>
        <v>Real Estate</v>
      </c>
      <c r="E1020" t="str">
        <f>VLOOKUP(A1020, ticker_symbol:gics_sub, 15, FALSE)</f>
        <v>REITs</v>
      </c>
    </row>
    <row r="1021" spans="1:5" ht="17" x14ac:dyDescent="0.2">
      <c r="A1021" s="3" t="s">
        <v>122</v>
      </c>
      <c r="B1021" t="s">
        <v>605</v>
      </c>
      <c r="C1021" t="s">
        <v>609</v>
      </c>
      <c r="D1021" s="56" t="str">
        <f>VLOOKUP(A1021, ticker_symbol:gics_sector, 14, FALSE)</f>
        <v>Real Estate</v>
      </c>
      <c r="E1021" t="str">
        <f>VLOOKUP(A1021, ticker_symbol:gics_sub, 15, FALSE)</f>
        <v>REITs</v>
      </c>
    </row>
    <row r="1022" spans="1:5" ht="17" x14ac:dyDescent="0.2">
      <c r="A1022" s="3" t="s">
        <v>122</v>
      </c>
      <c r="B1022" t="s">
        <v>600</v>
      </c>
      <c r="C1022" s="21" t="s">
        <v>608</v>
      </c>
      <c r="D1022" s="56" t="str">
        <f>VLOOKUP(A1022, ticker_symbol:gics_sector, 14, FALSE)</f>
        <v>Real Estate</v>
      </c>
      <c r="E1022" t="str">
        <f>VLOOKUP(A1022, ticker_symbol:gics_sub, 15, FALSE)</f>
        <v>REITs</v>
      </c>
    </row>
    <row r="1023" spans="1:5" ht="17" x14ac:dyDescent="0.2">
      <c r="A1023" s="3" t="s">
        <v>122</v>
      </c>
      <c r="B1023" t="s">
        <v>601</v>
      </c>
      <c r="C1023" s="21" t="s">
        <v>608</v>
      </c>
      <c r="D1023" s="56" t="str">
        <f>VLOOKUP(A1023, ticker_symbol:gics_sector, 14, FALSE)</f>
        <v>Real Estate</v>
      </c>
      <c r="E1023" t="str">
        <f>VLOOKUP(A1023, ticker_symbol:gics_sub, 15, FALSE)</f>
        <v>REITs</v>
      </c>
    </row>
    <row r="1024" spans="1:5" ht="17" x14ac:dyDescent="0.2">
      <c r="A1024" s="3" t="s">
        <v>122</v>
      </c>
      <c r="B1024" t="s">
        <v>602</v>
      </c>
      <c r="C1024" s="21" t="s">
        <v>608</v>
      </c>
      <c r="D1024" s="56" t="str">
        <f>VLOOKUP(A1024, ticker_symbol:gics_sector, 14, FALSE)</f>
        <v>Real Estate</v>
      </c>
      <c r="E1024" t="str">
        <f>VLOOKUP(A1024, ticker_symbol:gics_sub, 15, FALSE)</f>
        <v>REITs</v>
      </c>
    </row>
    <row r="1025" spans="1:5" ht="17" x14ac:dyDescent="0.2">
      <c r="A1025" s="3" t="s">
        <v>122</v>
      </c>
      <c r="B1025" t="s">
        <v>603</v>
      </c>
      <c r="C1025" s="21" t="s">
        <v>608</v>
      </c>
      <c r="D1025" s="56" t="str">
        <f>VLOOKUP(A1025, ticker_symbol:gics_sector, 14, FALSE)</f>
        <v>Real Estate</v>
      </c>
      <c r="E1025" t="str">
        <f>VLOOKUP(A1025, ticker_symbol:gics_sub, 15, FALSE)</f>
        <v>REITs</v>
      </c>
    </row>
    <row r="1026" spans="1:5" ht="17" x14ac:dyDescent="0.2">
      <c r="A1026" s="3" t="s">
        <v>122</v>
      </c>
      <c r="B1026" t="s">
        <v>604</v>
      </c>
      <c r="C1026" s="21" t="s">
        <v>608</v>
      </c>
      <c r="D1026" s="56" t="str">
        <f>VLOOKUP(A1026, ticker_symbol:gics_sector, 14, FALSE)</f>
        <v>Real Estate</v>
      </c>
      <c r="E1026" t="str">
        <f>VLOOKUP(A1026, ticker_symbol:gics_sub, 15, FALSE)</f>
        <v>REITs</v>
      </c>
    </row>
    <row r="1027" spans="1:5" ht="17" x14ac:dyDescent="0.2">
      <c r="A1027" s="3" t="s">
        <v>122</v>
      </c>
      <c r="B1027" t="s">
        <v>605</v>
      </c>
      <c r="C1027" s="21" t="s">
        <v>608</v>
      </c>
      <c r="D1027" s="56" t="str">
        <f>VLOOKUP(A1027, ticker_symbol:gics_sector, 14, FALSE)</f>
        <v>Real Estate</v>
      </c>
      <c r="E1027" t="str">
        <f>VLOOKUP(A1027, ticker_symbol:gics_sub, 15, FALSE)</f>
        <v>REITs</v>
      </c>
    </row>
    <row r="1028" spans="1:5" ht="17" x14ac:dyDescent="0.2">
      <c r="A1028" s="3" t="s">
        <v>123</v>
      </c>
      <c r="B1028" t="s">
        <v>600</v>
      </c>
      <c r="C1028" t="s">
        <v>610</v>
      </c>
      <c r="D1028" s="56" t="str">
        <f>VLOOKUP(A1028, ticker_symbol:gics_sector, 14, FALSE)</f>
        <v>Consumer Staples</v>
      </c>
      <c r="E1028" t="str">
        <f>VLOOKUP(A1028, ticker_symbol:gics_sub, 15, FALSE)</f>
        <v>Packaged Foods &amp; Meats</v>
      </c>
    </row>
    <row r="1029" spans="1:5" ht="17" x14ac:dyDescent="0.2">
      <c r="A1029" s="3" t="s">
        <v>123</v>
      </c>
      <c r="B1029" t="s">
        <v>601</v>
      </c>
      <c r="C1029" t="s">
        <v>610</v>
      </c>
      <c r="D1029" s="56" t="str">
        <f>VLOOKUP(A1029, ticker_symbol:gics_sector, 14, FALSE)</f>
        <v>Consumer Staples</v>
      </c>
      <c r="E1029" t="str">
        <f>VLOOKUP(A1029, ticker_symbol:gics_sub, 15, FALSE)</f>
        <v>Packaged Foods &amp; Meats</v>
      </c>
    </row>
    <row r="1030" spans="1:5" ht="17" x14ac:dyDescent="0.2">
      <c r="A1030" s="3" t="s">
        <v>123</v>
      </c>
      <c r="B1030" t="s">
        <v>602</v>
      </c>
      <c r="C1030" t="s">
        <v>610</v>
      </c>
      <c r="D1030" s="56" t="str">
        <f>VLOOKUP(A1030, ticker_symbol:gics_sector, 14, FALSE)</f>
        <v>Consumer Staples</v>
      </c>
      <c r="E1030" t="str">
        <f>VLOOKUP(A1030, ticker_symbol:gics_sub, 15, FALSE)</f>
        <v>Packaged Foods &amp; Meats</v>
      </c>
    </row>
    <row r="1031" spans="1:5" ht="17" x14ac:dyDescent="0.2">
      <c r="A1031" s="3" t="s">
        <v>123</v>
      </c>
      <c r="B1031" t="s">
        <v>603</v>
      </c>
      <c r="C1031" t="s">
        <v>610</v>
      </c>
      <c r="D1031" s="56" t="str">
        <f>VLOOKUP(A1031, ticker_symbol:gics_sector, 14, FALSE)</f>
        <v>Consumer Staples</v>
      </c>
      <c r="E1031" t="str">
        <f>VLOOKUP(A1031, ticker_symbol:gics_sub, 15, FALSE)</f>
        <v>Packaged Foods &amp; Meats</v>
      </c>
    </row>
    <row r="1032" spans="1:5" ht="17" x14ac:dyDescent="0.2">
      <c r="A1032" s="3" t="s">
        <v>123</v>
      </c>
      <c r="B1032" t="s">
        <v>604</v>
      </c>
      <c r="C1032" t="s">
        <v>610</v>
      </c>
      <c r="D1032" s="56" t="str">
        <f>VLOOKUP(A1032, ticker_symbol:gics_sector, 14, FALSE)</f>
        <v>Consumer Staples</v>
      </c>
      <c r="E1032" t="str">
        <f>VLOOKUP(A1032, ticker_symbol:gics_sub, 15, FALSE)</f>
        <v>Packaged Foods &amp; Meats</v>
      </c>
    </row>
    <row r="1033" spans="1:5" ht="17" x14ac:dyDescent="0.2">
      <c r="A1033" s="3" t="s">
        <v>123</v>
      </c>
      <c r="B1033" t="s">
        <v>605</v>
      </c>
      <c r="C1033" t="s">
        <v>610</v>
      </c>
      <c r="D1033" s="56" t="str">
        <f>VLOOKUP(A1033, ticker_symbol:gics_sector, 14, FALSE)</f>
        <v>Consumer Staples</v>
      </c>
      <c r="E1033" t="str">
        <f>VLOOKUP(A1033, ticker_symbol:gics_sub, 15, FALSE)</f>
        <v>Packaged Foods &amp; Meats</v>
      </c>
    </row>
    <row r="1034" spans="1:5" ht="17" x14ac:dyDescent="0.2">
      <c r="A1034" s="3" t="s">
        <v>123</v>
      </c>
      <c r="B1034" t="s">
        <v>600</v>
      </c>
      <c r="C1034" t="s">
        <v>609</v>
      </c>
      <c r="D1034" s="56" t="str">
        <f>VLOOKUP(A1034, ticker_symbol:gics_sector, 14, FALSE)</f>
        <v>Consumer Staples</v>
      </c>
      <c r="E1034" t="str">
        <f>VLOOKUP(A1034, ticker_symbol:gics_sub, 15, FALSE)</f>
        <v>Packaged Foods &amp; Meats</v>
      </c>
    </row>
    <row r="1035" spans="1:5" ht="17" x14ac:dyDescent="0.2">
      <c r="A1035" s="3" t="s">
        <v>123</v>
      </c>
      <c r="B1035" t="s">
        <v>601</v>
      </c>
      <c r="C1035" t="s">
        <v>609</v>
      </c>
      <c r="D1035" s="56" t="str">
        <f>VLOOKUP(A1035, ticker_symbol:gics_sector, 14, FALSE)</f>
        <v>Consumer Staples</v>
      </c>
      <c r="E1035" t="str">
        <f>VLOOKUP(A1035, ticker_symbol:gics_sub, 15, FALSE)</f>
        <v>Packaged Foods &amp; Meats</v>
      </c>
    </row>
    <row r="1036" spans="1:5" ht="17" x14ac:dyDescent="0.2">
      <c r="A1036" s="3" t="s">
        <v>123</v>
      </c>
      <c r="B1036" t="s">
        <v>602</v>
      </c>
      <c r="C1036" t="s">
        <v>609</v>
      </c>
      <c r="D1036" s="56" t="str">
        <f>VLOOKUP(A1036, ticker_symbol:gics_sector, 14, FALSE)</f>
        <v>Consumer Staples</v>
      </c>
      <c r="E1036" t="str">
        <f>VLOOKUP(A1036, ticker_symbol:gics_sub, 15, FALSE)</f>
        <v>Packaged Foods &amp; Meats</v>
      </c>
    </row>
    <row r="1037" spans="1:5" ht="17" x14ac:dyDescent="0.2">
      <c r="A1037" s="3" t="s">
        <v>123</v>
      </c>
      <c r="B1037" t="s">
        <v>603</v>
      </c>
      <c r="C1037" t="s">
        <v>609</v>
      </c>
      <c r="D1037" s="56" t="str">
        <f>VLOOKUP(A1037, ticker_symbol:gics_sector, 14, FALSE)</f>
        <v>Consumer Staples</v>
      </c>
      <c r="E1037" t="str">
        <f>VLOOKUP(A1037, ticker_symbol:gics_sub, 15, FALSE)</f>
        <v>Packaged Foods &amp; Meats</v>
      </c>
    </row>
    <row r="1038" spans="1:5" ht="17" x14ac:dyDescent="0.2">
      <c r="A1038" s="3" t="s">
        <v>123</v>
      </c>
      <c r="B1038" t="s">
        <v>604</v>
      </c>
      <c r="C1038" t="s">
        <v>609</v>
      </c>
      <c r="D1038" s="56" t="str">
        <f>VLOOKUP(A1038, ticker_symbol:gics_sector, 14, FALSE)</f>
        <v>Consumer Staples</v>
      </c>
      <c r="E1038" t="str">
        <f>VLOOKUP(A1038, ticker_symbol:gics_sub, 15, FALSE)</f>
        <v>Packaged Foods &amp; Meats</v>
      </c>
    </row>
    <row r="1039" spans="1:5" ht="17" x14ac:dyDescent="0.2">
      <c r="A1039" s="3" t="s">
        <v>123</v>
      </c>
      <c r="B1039" t="s">
        <v>605</v>
      </c>
      <c r="C1039" t="s">
        <v>609</v>
      </c>
      <c r="D1039" s="56" t="str">
        <f>VLOOKUP(A1039, ticker_symbol:gics_sector, 14, FALSE)</f>
        <v>Consumer Staples</v>
      </c>
      <c r="E1039" t="str">
        <f>VLOOKUP(A1039, ticker_symbol:gics_sub, 15, FALSE)</f>
        <v>Packaged Foods &amp; Meats</v>
      </c>
    </row>
    <row r="1040" spans="1:5" ht="17" x14ac:dyDescent="0.2">
      <c r="A1040" s="3" t="s">
        <v>123</v>
      </c>
      <c r="B1040" t="s">
        <v>600</v>
      </c>
      <c r="C1040" s="21" t="s">
        <v>608</v>
      </c>
      <c r="D1040" s="56" t="str">
        <f>VLOOKUP(A1040, ticker_symbol:gics_sector, 14, FALSE)</f>
        <v>Consumer Staples</v>
      </c>
      <c r="E1040" t="str">
        <f>VLOOKUP(A1040, ticker_symbol:gics_sub, 15, FALSE)</f>
        <v>Packaged Foods &amp; Meats</v>
      </c>
    </row>
    <row r="1041" spans="1:5" ht="17" x14ac:dyDescent="0.2">
      <c r="A1041" s="3" t="s">
        <v>123</v>
      </c>
      <c r="B1041" t="s">
        <v>601</v>
      </c>
      <c r="C1041" s="21" t="s">
        <v>608</v>
      </c>
      <c r="D1041" s="56" t="str">
        <f>VLOOKUP(A1041, ticker_symbol:gics_sector, 14, FALSE)</f>
        <v>Consumer Staples</v>
      </c>
      <c r="E1041" t="str">
        <f>VLOOKUP(A1041, ticker_symbol:gics_sub, 15, FALSE)</f>
        <v>Packaged Foods &amp; Meats</v>
      </c>
    </row>
    <row r="1042" spans="1:5" ht="17" x14ac:dyDescent="0.2">
      <c r="A1042" s="3" t="s">
        <v>123</v>
      </c>
      <c r="B1042" t="s">
        <v>602</v>
      </c>
      <c r="C1042" s="21" t="s">
        <v>608</v>
      </c>
      <c r="D1042" s="56" t="str">
        <f>VLOOKUP(A1042, ticker_symbol:gics_sector, 14, FALSE)</f>
        <v>Consumer Staples</v>
      </c>
      <c r="E1042" t="str">
        <f>VLOOKUP(A1042, ticker_symbol:gics_sub, 15, FALSE)</f>
        <v>Packaged Foods &amp; Meats</v>
      </c>
    </row>
    <row r="1043" spans="1:5" ht="17" x14ac:dyDescent="0.2">
      <c r="A1043" s="3" t="s">
        <v>123</v>
      </c>
      <c r="B1043" t="s">
        <v>603</v>
      </c>
      <c r="C1043" s="21" t="s">
        <v>608</v>
      </c>
      <c r="D1043" s="56" t="str">
        <f>VLOOKUP(A1043, ticker_symbol:gics_sector, 14, FALSE)</f>
        <v>Consumer Staples</v>
      </c>
      <c r="E1043" t="str">
        <f>VLOOKUP(A1043, ticker_symbol:gics_sub, 15, FALSE)</f>
        <v>Packaged Foods &amp; Meats</v>
      </c>
    </row>
    <row r="1044" spans="1:5" ht="17" x14ac:dyDescent="0.2">
      <c r="A1044" s="3" t="s">
        <v>123</v>
      </c>
      <c r="B1044" t="s">
        <v>604</v>
      </c>
      <c r="C1044" s="21" t="s">
        <v>608</v>
      </c>
      <c r="D1044" s="56" t="str">
        <f>VLOOKUP(A1044, ticker_symbol:gics_sector, 14, FALSE)</f>
        <v>Consumer Staples</v>
      </c>
      <c r="E1044" t="str">
        <f>VLOOKUP(A1044, ticker_symbol:gics_sub, 15, FALSE)</f>
        <v>Packaged Foods &amp; Meats</v>
      </c>
    </row>
    <row r="1045" spans="1:5" ht="17" x14ac:dyDescent="0.2">
      <c r="A1045" s="3" t="s">
        <v>123</v>
      </c>
      <c r="B1045" t="s">
        <v>605</v>
      </c>
      <c r="C1045" s="21" t="s">
        <v>608</v>
      </c>
      <c r="D1045" s="56" t="str">
        <f>VLOOKUP(A1045, ticker_symbol:gics_sector, 14, FALSE)</f>
        <v>Consumer Staples</v>
      </c>
      <c r="E1045" t="str">
        <f>VLOOKUP(A1045, ticker_symbol:gics_sub, 15, FALSE)</f>
        <v>Packaged Foods &amp; Meats</v>
      </c>
    </row>
    <row r="1046" spans="1:5" ht="17" x14ac:dyDescent="0.2">
      <c r="A1046" s="3" t="s">
        <v>125</v>
      </c>
      <c r="B1046" t="s">
        <v>600</v>
      </c>
      <c r="C1046" t="s">
        <v>610</v>
      </c>
      <c r="D1046" s="56" t="str">
        <f>VLOOKUP(A1046, ticker_symbol:gics_sector, 14, FALSE)</f>
        <v>Health Care</v>
      </c>
      <c r="E1046" t="str">
        <f>VLOOKUP(A1046, ticker_symbol:gics_sub, 15, FALSE)</f>
        <v>Health Care Distributors</v>
      </c>
    </row>
    <row r="1047" spans="1:5" ht="17" x14ac:dyDescent="0.2">
      <c r="A1047" s="3" t="s">
        <v>125</v>
      </c>
      <c r="B1047" t="s">
        <v>601</v>
      </c>
      <c r="C1047" t="s">
        <v>610</v>
      </c>
      <c r="D1047" s="56" t="str">
        <f>VLOOKUP(A1047, ticker_symbol:gics_sector, 14, FALSE)</f>
        <v>Health Care</v>
      </c>
      <c r="E1047" t="str">
        <f>VLOOKUP(A1047, ticker_symbol:gics_sub, 15, FALSE)</f>
        <v>Health Care Distributors</v>
      </c>
    </row>
    <row r="1048" spans="1:5" ht="17" x14ac:dyDescent="0.2">
      <c r="A1048" s="3" t="s">
        <v>125</v>
      </c>
      <c r="B1048" t="s">
        <v>602</v>
      </c>
      <c r="C1048" t="s">
        <v>610</v>
      </c>
      <c r="D1048" s="56" t="str">
        <f>VLOOKUP(A1048, ticker_symbol:gics_sector, 14, FALSE)</f>
        <v>Health Care</v>
      </c>
      <c r="E1048" t="str">
        <f>VLOOKUP(A1048, ticker_symbol:gics_sub, 15, FALSE)</f>
        <v>Health Care Distributors</v>
      </c>
    </row>
    <row r="1049" spans="1:5" ht="17" x14ac:dyDescent="0.2">
      <c r="A1049" s="3" t="s">
        <v>125</v>
      </c>
      <c r="B1049" t="s">
        <v>603</v>
      </c>
      <c r="C1049" t="s">
        <v>610</v>
      </c>
      <c r="D1049" s="56" t="str">
        <f>VLOOKUP(A1049, ticker_symbol:gics_sector, 14, FALSE)</f>
        <v>Health Care</v>
      </c>
      <c r="E1049" t="str">
        <f>VLOOKUP(A1049, ticker_symbol:gics_sub, 15, FALSE)</f>
        <v>Health Care Distributors</v>
      </c>
    </row>
    <row r="1050" spans="1:5" ht="17" x14ac:dyDescent="0.2">
      <c r="A1050" s="3" t="s">
        <v>125</v>
      </c>
      <c r="B1050" t="s">
        <v>604</v>
      </c>
      <c r="C1050" t="s">
        <v>610</v>
      </c>
      <c r="D1050" s="56" t="str">
        <f>VLOOKUP(A1050, ticker_symbol:gics_sector, 14, FALSE)</f>
        <v>Health Care</v>
      </c>
      <c r="E1050" t="str">
        <f>VLOOKUP(A1050, ticker_symbol:gics_sub, 15, FALSE)</f>
        <v>Health Care Distributors</v>
      </c>
    </row>
    <row r="1051" spans="1:5" ht="17" x14ac:dyDescent="0.2">
      <c r="A1051" s="3" t="s">
        <v>125</v>
      </c>
      <c r="B1051" t="s">
        <v>605</v>
      </c>
      <c r="C1051" t="s">
        <v>610</v>
      </c>
      <c r="D1051" s="56" t="str">
        <f>VLOOKUP(A1051, ticker_symbol:gics_sector, 14, FALSE)</f>
        <v>Health Care</v>
      </c>
      <c r="E1051" t="str">
        <f>VLOOKUP(A1051, ticker_symbol:gics_sub, 15, FALSE)</f>
        <v>Health Care Distributors</v>
      </c>
    </row>
    <row r="1052" spans="1:5" ht="17" x14ac:dyDescent="0.2">
      <c r="A1052" s="3" t="s">
        <v>125</v>
      </c>
      <c r="B1052" t="s">
        <v>600</v>
      </c>
      <c r="C1052" t="s">
        <v>609</v>
      </c>
      <c r="D1052" s="56" t="str">
        <f>VLOOKUP(A1052, ticker_symbol:gics_sector, 14, FALSE)</f>
        <v>Health Care</v>
      </c>
      <c r="E1052" t="str">
        <f>VLOOKUP(A1052, ticker_symbol:gics_sub, 15, FALSE)</f>
        <v>Health Care Distributors</v>
      </c>
    </row>
    <row r="1053" spans="1:5" ht="17" x14ac:dyDescent="0.2">
      <c r="A1053" s="3" t="s">
        <v>125</v>
      </c>
      <c r="B1053" t="s">
        <v>601</v>
      </c>
      <c r="C1053" t="s">
        <v>609</v>
      </c>
      <c r="D1053" s="56" t="str">
        <f>VLOOKUP(A1053, ticker_symbol:gics_sector, 14, FALSE)</f>
        <v>Health Care</v>
      </c>
      <c r="E1053" t="str">
        <f>VLOOKUP(A1053, ticker_symbol:gics_sub, 15, FALSE)</f>
        <v>Health Care Distributors</v>
      </c>
    </row>
    <row r="1054" spans="1:5" ht="17" x14ac:dyDescent="0.2">
      <c r="A1054" s="3" t="s">
        <v>125</v>
      </c>
      <c r="B1054" t="s">
        <v>602</v>
      </c>
      <c r="C1054" t="s">
        <v>609</v>
      </c>
      <c r="D1054" s="56" t="str">
        <f>VLOOKUP(A1054, ticker_symbol:gics_sector, 14, FALSE)</f>
        <v>Health Care</v>
      </c>
      <c r="E1054" t="str">
        <f>VLOOKUP(A1054, ticker_symbol:gics_sub, 15, FALSE)</f>
        <v>Health Care Distributors</v>
      </c>
    </row>
    <row r="1055" spans="1:5" ht="17" x14ac:dyDescent="0.2">
      <c r="A1055" s="3" t="s">
        <v>125</v>
      </c>
      <c r="B1055" t="s">
        <v>603</v>
      </c>
      <c r="C1055" t="s">
        <v>609</v>
      </c>
      <c r="D1055" s="56" t="str">
        <f>VLOOKUP(A1055, ticker_symbol:gics_sector, 14, FALSE)</f>
        <v>Health Care</v>
      </c>
      <c r="E1055" t="str">
        <f>VLOOKUP(A1055, ticker_symbol:gics_sub, 15, FALSE)</f>
        <v>Health Care Distributors</v>
      </c>
    </row>
    <row r="1056" spans="1:5" ht="17" x14ac:dyDescent="0.2">
      <c r="A1056" s="3" t="s">
        <v>125</v>
      </c>
      <c r="B1056" t="s">
        <v>604</v>
      </c>
      <c r="C1056" t="s">
        <v>609</v>
      </c>
      <c r="D1056" s="56" t="str">
        <f>VLOOKUP(A1056, ticker_symbol:gics_sector, 14, FALSE)</f>
        <v>Health Care</v>
      </c>
      <c r="E1056" t="str">
        <f>VLOOKUP(A1056, ticker_symbol:gics_sub, 15, FALSE)</f>
        <v>Health Care Distributors</v>
      </c>
    </row>
    <row r="1057" spans="1:5" ht="17" x14ac:dyDescent="0.2">
      <c r="A1057" s="3" t="s">
        <v>125</v>
      </c>
      <c r="B1057" t="s">
        <v>605</v>
      </c>
      <c r="C1057" t="s">
        <v>609</v>
      </c>
      <c r="D1057" s="56" t="str">
        <f>VLOOKUP(A1057, ticker_symbol:gics_sector, 14, FALSE)</f>
        <v>Health Care</v>
      </c>
      <c r="E1057" t="str">
        <f>VLOOKUP(A1057, ticker_symbol:gics_sub, 15, FALSE)</f>
        <v>Health Care Distributors</v>
      </c>
    </row>
    <row r="1058" spans="1:5" ht="17" x14ac:dyDescent="0.2">
      <c r="A1058" s="3" t="s">
        <v>125</v>
      </c>
      <c r="B1058" t="s">
        <v>600</v>
      </c>
      <c r="C1058" s="21" t="s">
        <v>608</v>
      </c>
      <c r="D1058" s="56" t="str">
        <f>VLOOKUP(A1058, ticker_symbol:gics_sector, 14, FALSE)</f>
        <v>Health Care</v>
      </c>
      <c r="E1058" t="str">
        <f>VLOOKUP(A1058, ticker_symbol:gics_sub, 15, FALSE)</f>
        <v>Health Care Distributors</v>
      </c>
    </row>
    <row r="1059" spans="1:5" ht="17" x14ac:dyDescent="0.2">
      <c r="A1059" s="3" t="s">
        <v>125</v>
      </c>
      <c r="B1059" t="s">
        <v>601</v>
      </c>
      <c r="C1059" s="21" t="s">
        <v>608</v>
      </c>
      <c r="D1059" s="56" t="str">
        <f>VLOOKUP(A1059, ticker_symbol:gics_sector, 14, FALSE)</f>
        <v>Health Care</v>
      </c>
      <c r="E1059" t="str">
        <f>VLOOKUP(A1059, ticker_symbol:gics_sub, 15, FALSE)</f>
        <v>Health Care Distributors</v>
      </c>
    </row>
    <row r="1060" spans="1:5" ht="17" x14ac:dyDescent="0.2">
      <c r="A1060" s="3" t="s">
        <v>125</v>
      </c>
      <c r="B1060" t="s">
        <v>602</v>
      </c>
      <c r="C1060" s="21" t="s">
        <v>608</v>
      </c>
      <c r="D1060" s="56" t="str">
        <f>VLOOKUP(A1060, ticker_symbol:gics_sector, 14, FALSE)</f>
        <v>Health Care</v>
      </c>
      <c r="E1060" t="str">
        <f>VLOOKUP(A1060, ticker_symbol:gics_sub, 15, FALSE)</f>
        <v>Health Care Distributors</v>
      </c>
    </row>
    <row r="1061" spans="1:5" ht="17" x14ac:dyDescent="0.2">
      <c r="A1061" s="3" t="s">
        <v>125</v>
      </c>
      <c r="B1061" t="s">
        <v>603</v>
      </c>
      <c r="C1061" s="21" t="s">
        <v>608</v>
      </c>
      <c r="D1061" s="56" t="str">
        <f>VLOOKUP(A1061, ticker_symbol:gics_sector, 14, FALSE)</f>
        <v>Health Care</v>
      </c>
      <c r="E1061" t="str">
        <f>VLOOKUP(A1061, ticker_symbol:gics_sub, 15, FALSE)</f>
        <v>Health Care Distributors</v>
      </c>
    </row>
    <row r="1062" spans="1:5" ht="17" x14ac:dyDescent="0.2">
      <c r="A1062" s="3" t="s">
        <v>125</v>
      </c>
      <c r="B1062" t="s">
        <v>604</v>
      </c>
      <c r="C1062" s="21" t="s">
        <v>608</v>
      </c>
      <c r="D1062" s="56" t="str">
        <f>VLOOKUP(A1062, ticker_symbol:gics_sector, 14, FALSE)</f>
        <v>Health Care</v>
      </c>
      <c r="E1062" t="str">
        <f>VLOOKUP(A1062, ticker_symbol:gics_sub, 15, FALSE)</f>
        <v>Health Care Distributors</v>
      </c>
    </row>
    <row r="1063" spans="1:5" ht="17" x14ac:dyDescent="0.2">
      <c r="A1063" s="3" t="s">
        <v>125</v>
      </c>
      <c r="B1063" t="s">
        <v>605</v>
      </c>
      <c r="C1063" s="21" t="s">
        <v>608</v>
      </c>
      <c r="D1063" s="56" t="str">
        <f>VLOOKUP(A1063, ticker_symbol:gics_sector, 14, FALSE)</f>
        <v>Health Care</v>
      </c>
      <c r="E1063" t="str">
        <f>VLOOKUP(A1063, ticker_symbol:gics_sub, 15, FALSE)</f>
        <v>Health Care Distributors</v>
      </c>
    </row>
    <row r="1064" spans="1:5" ht="17" x14ac:dyDescent="0.2">
      <c r="A1064" s="3" t="s">
        <v>126</v>
      </c>
      <c r="B1064" t="s">
        <v>600</v>
      </c>
      <c r="C1064" t="s">
        <v>610</v>
      </c>
      <c r="D1064" s="56" t="str">
        <f>VLOOKUP(A1064, ticker_symbol:gics_sector, 14, FALSE)</f>
        <v>Industrials</v>
      </c>
      <c r="E1064" t="str">
        <f>VLOOKUP(A1064, ticker_symbol:gics_sub, 15, FALSE)</f>
        <v>Construction &amp; Farm Machinery &amp; Heavy Trucks</v>
      </c>
    </row>
    <row r="1065" spans="1:5" ht="17" x14ac:dyDescent="0.2">
      <c r="A1065" s="3" t="s">
        <v>126</v>
      </c>
      <c r="B1065" t="s">
        <v>601</v>
      </c>
      <c r="C1065" t="s">
        <v>610</v>
      </c>
      <c r="D1065" s="56" t="str">
        <f>VLOOKUP(A1065, ticker_symbol:gics_sector, 14, FALSE)</f>
        <v>Industrials</v>
      </c>
      <c r="E1065" t="str">
        <f>VLOOKUP(A1065, ticker_symbol:gics_sub, 15, FALSE)</f>
        <v>Construction &amp; Farm Machinery &amp; Heavy Trucks</v>
      </c>
    </row>
    <row r="1066" spans="1:5" ht="17" x14ac:dyDescent="0.2">
      <c r="A1066" s="3" t="s">
        <v>126</v>
      </c>
      <c r="B1066" t="s">
        <v>602</v>
      </c>
      <c r="C1066" t="s">
        <v>610</v>
      </c>
      <c r="D1066" s="56" t="str">
        <f>VLOOKUP(A1066, ticker_symbol:gics_sector, 14, FALSE)</f>
        <v>Industrials</v>
      </c>
      <c r="E1066" t="str">
        <f>VLOOKUP(A1066, ticker_symbol:gics_sub, 15, FALSE)</f>
        <v>Construction &amp; Farm Machinery &amp; Heavy Trucks</v>
      </c>
    </row>
    <row r="1067" spans="1:5" ht="17" x14ac:dyDescent="0.2">
      <c r="A1067" s="3" t="s">
        <v>126</v>
      </c>
      <c r="B1067" t="s">
        <v>603</v>
      </c>
      <c r="C1067" t="s">
        <v>610</v>
      </c>
      <c r="D1067" s="56" t="str">
        <f>VLOOKUP(A1067, ticker_symbol:gics_sector, 14, FALSE)</f>
        <v>Industrials</v>
      </c>
      <c r="E1067" t="str">
        <f>VLOOKUP(A1067, ticker_symbol:gics_sub, 15, FALSE)</f>
        <v>Construction &amp; Farm Machinery &amp; Heavy Trucks</v>
      </c>
    </row>
    <row r="1068" spans="1:5" ht="17" x14ac:dyDescent="0.2">
      <c r="A1068" s="3" t="s">
        <v>126</v>
      </c>
      <c r="B1068" t="s">
        <v>604</v>
      </c>
      <c r="C1068" t="s">
        <v>610</v>
      </c>
      <c r="D1068" s="56" t="str">
        <f>VLOOKUP(A1068, ticker_symbol:gics_sector, 14, FALSE)</f>
        <v>Industrials</v>
      </c>
      <c r="E1068" t="str">
        <f>VLOOKUP(A1068, ticker_symbol:gics_sub, 15, FALSE)</f>
        <v>Construction &amp; Farm Machinery &amp; Heavy Trucks</v>
      </c>
    </row>
    <row r="1069" spans="1:5" ht="17" x14ac:dyDescent="0.2">
      <c r="A1069" s="3" t="s">
        <v>126</v>
      </c>
      <c r="B1069" t="s">
        <v>605</v>
      </c>
      <c r="C1069" t="s">
        <v>610</v>
      </c>
      <c r="D1069" s="56" t="str">
        <f>VLOOKUP(A1069, ticker_symbol:gics_sector, 14, FALSE)</f>
        <v>Industrials</v>
      </c>
      <c r="E1069" t="str">
        <f>VLOOKUP(A1069, ticker_symbol:gics_sub, 15, FALSE)</f>
        <v>Construction &amp; Farm Machinery &amp; Heavy Trucks</v>
      </c>
    </row>
    <row r="1070" spans="1:5" ht="17" x14ac:dyDescent="0.2">
      <c r="A1070" s="3" t="s">
        <v>126</v>
      </c>
      <c r="B1070" t="s">
        <v>600</v>
      </c>
      <c r="C1070" t="s">
        <v>609</v>
      </c>
      <c r="D1070" s="56" t="str">
        <f>VLOOKUP(A1070, ticker_symbol:gics_sector, 14, FALSE)</f>
        <v>Industrials</v>
      </c>
      <c r="E1070" t="str">
        <f>VLOOKUP(A1070, ticker_symbol:gics_sub, 15, FALSE)</f>
        <v>Construction &amp; Farm Machinery &amp; Heavy Trucks</v>
      </c>
    </row>
    <row r="1071" spans="1:5" ht="17" x14ac:dyDescent="0.2">
      <c r="A1071" s="3" t="s">
        <v>126</v>
      </c>
      <c r="B1071" t="s">
        <v>601</v>
      </c>
      <c r="C1071" t="s">
        <v>609</v>
      </c>
      <c r="D1071" s="56" t="str">
        <f>VLOOKUP(A1071, ticker_symbol:gics_sector, 14, FALSE)</f>
        <v>Industrials</v>
      </c>
      <c r="E1071" t="str">
        <f>VLOOKUP(A1071, ticker_symbol:gics_sub, 15, FALSE)</f>
        <v>Construction &amp; Farm Machinery &amp; Heavy Trucks</v>
      </c>
    </row>
    <row r="1072" spans="1:5" ht="17" x14ac:dyDescent="0.2">
      <c r="A1072" s="3" t="s">
        <v>126</v>
      </c>
      <c r="B1072" t="s">
        <v>602</v>
      </c>
      <c r="C1072" t="s">
        <v>609</v>
      </c>
      <c r="D1072" s="56" t="str">
        <f>VLOOKUP(A1072, ticker_symbol:gics_sector, 14, FALSE)</f>
        <v>Industrials</v>
      </c>
      <c r="E1072" t="str">
        <f>VLOOKUP(A1072, ticker_symbol:gics_sub, 15, FALSE)</f>
        <v>Construction &amp; Farm Machinery &amp; Heavy Trucks</v>
      </c>
    </row>
    <row r="1073" spans="1:5" ht="17" x14ac:dyDescent="0.2">
      <c r="A1073" s="3" t="s">
        <v>126</v>
      </c>
      <c r="B1073" t="s">
        <v>603</v>
      </c>
      <c r="C1073" t="s">
        <v>609</v>
      </c>
      <c r="D1073" s="56" t="str">
        <f>VLOOKUP(A1073, ticker_symbol:gics_sector, 14, FALSE)</f>
        <v>Industrials</v>
      </c>
      <c r="E1073" t="str">
        <f>VLOOKUP(A1073, ticker_symbol:gics_sub, 15, FALSE)</f>
        <v>Construction &amp; Farm Machinery &amp; Heavy Trucks</v>
      </c>
    </row>
    <row r="1074" spans="1:5" ht="17" x14ac:dyDescent="0.2">
      <c r="A1074" s="3" t="s">
        <v>126</v>
      </c>
      <c r="B1074" t="s">
        <v>604</v>
      </c>
      <c r="C1074" t="s">
        <v>609</v>
      </c>
      <c r="D1074" s="56" t="str">
        <f>VLOOKUP(A1074, ticker_symbol:gics_sector, 14, FALSE)</f>
        <v>Industrials</v>
      </c>
      <c r="E1074" t="str">
        <f>VLOOKUP(A1074, ticker_symbol:gics_sub, 15, FALSE)</f>
        <v>Construction &amp; Farm Machinery &amp; Heavy Trucks</v>
      </c>
    </row>
    <row r="1075" spans="1:5" ht="17" x14ac:dyDescent="0.2">
      <c r="A1075" s="3" t="s">
        <v>126</v>
      </c>
      <c r="B1075" t="s">
        <v>605</v>
      </c>
      <c r="C1075" t="s">
        <v>609</v>
      </c>
      <c r="D1075" s="56" t="str">
        <f>VLOOKUP(A1075, ticker_symbol:gics_sector, 14, FALSE)</f>
        <v>Industrials</v>
      </c>
      <c r="E1075" t="str">
        <f>VLOOKUP(A1075, ticker_symbol:gics_sub, 15, FALSE)</f>
        <v>Construction &amp; Farm Machinery &amp; Heavy Trucks</v>
      </c>
    </row>
    <row r="1076" spans="1:5" ht="17" x14ac:dyDescent="0.2">
      <c r="A1076" s="3" t="s">
        <v>126</v>
      </c>
      <c r="B1076" t="s">
        <v>600</v>
      </c>
      <c r="C1076" s="21" t="s">
        <v>608</v>
      </c>
      <c r="D1076" s="56" t="str">
        <f>VLOOKUP(A1076, ticker_symbol:gics_sector, 14, FALSE)</f>
        <v>Industrials</v>
      </c>
      <c r="E1076" t="str">
        <f>VLOOKUP(A1076, ticker_symbol:gics_sub, 15, FALSE)</f>
        <v>Construction &amp; Farm Machinery &amp; Heavy Trucks</v>
      </c>
    </row>
    <row r="1077" spans="1:5" ht="17" x14ac:dyDescent="0.2">
      <c r="A1077" s="3" t="s">
        <v>126</v>
      </c>
      <c r="B1077" t="s">
        <v>601</v>
      </c>
      <c r="C1077" s="21" t="s">
        <v>608</v>
      </c>
      <c r="D1077" s="56" t="str">
        <f>VLOOKUP(A1077, ticker_symbol:gics_sector, 14, FALSE)</f>
        <v>Industrials</v>
      </c>
      <c r="E1077" t="str">
        <f>VLOOKUP(A1077, ticker_symbol:gics_sub, 15, FALSE)</f>
        <v>Construction &amp; Farm Machinery &amp; Heavy Trucks</v>
      </c>
    </row>
    <row r="1078" spans="1:5" ht="17" x14ac:dyDescent="0.2">
      <c r="A1078" s="3" t="s">
        <v>126</v>
      </c>
      <c r="B1078" t="s">
        <v>602</v>
      </c>
      <c r="C1078" s="21" t="s">
        <v>608</v>
      </c>
      <c r="D1078" s="56" t="str">
        <f>VLOOKUP(A1078, ticker_symbol:gics_sector, 14, FALSE)</f>
        <v>Industrials</v>
      </c>
      <c r="E1078" t="str">
        <f>VLOOKUP(A1078, ticker_symbol:gics_sub, 15, FALSE)</f>
        <v>Construction &amp; Farm Machinery &amp; Heavy Trucks</v>
      </c>
    </row>
    <row r="1079" spans="1:5" ht="17" x14ac:dyDescent="0.2">
      <c r="A1079" s="3" t="s">
        <v>126</v>
      </c>
      <c r="B1079" t="s">
        <v>603</v>
      </c>
      <c r="C1079" s="21" t="s">
        <v>608</v>
      </c>
      <c r="D1079" s="56" t="str">
        <f>VLOOKUP(A1079, ticker_symbol:gics_sector, 14, FALSE)</f>
        <v>Industrials</v>
      </c>
      <c r="E1079" t="str">
        <f>VLOOKUP(A1079, ticker_symbol:gics_sub, 15, FALSE)</f>
        <v>Construction &amp; Farm Machinery &amp; Heavy Trucks</v>
      </c>
    </row>
    <row r="1080" spans="1:5" ht="17" x14ac:dyDescent="0.2">
      <c r="A1080" s="3" t="s">
        <v>126</v>
      </c>
      <c r="B1080" t="s">
        <v>604</v>
      </c>
      <c r="C1080" s="21" t="s">
        <v>608</v>
      </c>
      <c r="D1080" s="56" t="str">
        <f>VLOOKUP(A1080, ticker_symbol:gics_sector, 14, FALSE)</f>
        <v>Industrials</v>
      </c>
      <c r="E1080" t="str">
        <f>VLOOKUP(A1080, ticker_symbol:gics_sub, 15, FALSE)</f>
        <v>Construction &amp; Farm Machinery &amp; Heavy Trucks</v>
      </c>
    </row>
    <row r="1081" spans="1:5" ht="17" x14ac:dyDescent="0.2">
      <c r="A1081" s="3" t="s">
        <v>126</v>
      </c>
      <c r="B1081" t="s">
        <v>605</v>
      </c>
      <c r="C1081" s="21" t="s">
        <v>608</v>
      </c>
      <c r="D1081" s="56" t="str">
        <f>VLOOKUP(A1081, ticker_symbol:gics_sector, 14, FALSE)</f>
        <v>Industrials</v>
      </c>
      <c r="E1081" t="str">
        <f>VLOOKUP(A1081, ticker_symbol:gics_sub, 15, FALSE)</f>
        <v>Construction &amp; Farm Machinery &amp; Heavy Trucks</v>
      </c>
    </row>
    <row r="1082" spans="1:5" ht="17" x14ac:dyDescent="0.2">
      <c r="A1082" s="3" t="s">
        <v>128</v>
      </c>
      <c r="B1082" t="s">
        <v>600</v>
      </c>
      <c r="C1082" t="s">
        <v>610</v>
      </c>
      <c r="D1082" s="56" t="str">
        <f>VLOOKUP(A1082, ticker_symbol:gics_sector, 14, FALSE)</f>
        <v>Financials</v>
      </c>
      <c r="E1082" t="str">
        <f>VLOOKUP(A1082, ticker_symbol:gics_sub, 15, FALSE)</f>
        <v>Property &amp; Casualty Insurance</v>
      </c>
    </row>
    <row r="1083" spans="1:5" ht="17" x14ac:dyDescent="0.2">
      <c r="A1083" s="3" t="s">
        <v>128</v>
      </c>
      <c r="B1083" t="s">
        <v>601</v>
      </c>
      <c r="C1083" t="s">
        <v>610</v>
      </c>
      <c r="D1083" s="56" t="str">
        <f>VLOOKUP(A1083, ticker_symbol:gics_sector, 14, FALSE)</f>
        <v>Financials</v>
      </c>
      <c r="E1083" t="str">
        <f>VLOOKUP(A1083, ticker_symbol:gics_sub, 15, FALSE)</f>
        <v>Property &amp; Casualty Insurance</v>
      </c>
    </row>
    <row r="1084" spans="1:5" ht="17" x14ac:dyDescent="0.2">
      <c r="A1084" s="3" t="s">
        <v>128</v>
      </c>
      <c r="B1084" t="s">
        <v>602</v>
      </c>
      <c r="C1084" t="s">
        <v>610</v>
      </c>
      <c r="D1084" s="56" t="str">
        <f>VLOOKUP(A1084, ticker_symbol:gics_sector, 14, FALSE)</f>
        <v>Financials</v>
      </c>
      <c r="E1084" t="str">
        <f>VLOOKUP(A1084, ticker_symbol:gics_sub, 15, FALSE)</f>
        <v>Property &amp; Casualty Insurance</v>
      </c>
    </row>
    <row r="1085" spans="1:5" ht="17" x14ac:dyDescent="0.2">
      <c r="A1085" s="3" t="s">
        <v>128</v>
      </c>
      <c r="B1085" t="s">
        <v>603</v>
      </c>
      <c r="C1085" t="s">
        <v>610</v>
      </c>
      <c r="D1085" s="56" t="str">
        <f>VLOOKUP(A1085, ticker_symbol:gics_sector, 14, FALSE)</f>
        <v>Financials</v>
      </c>
      <c r="E1085" t="str">
        <f>VLOOKUP(A1085, ticker_symbol:gics_sub, 15, FALSE)</f>
        <v>Property &amp; Casualty Insurance</v>
      </c>
    </row>
    <row r="1086" spans="1:5" ht="17" x14ac:dyDescent="0.2">
      <c r="A1086" s="3" t="s">
        <v>128</v>
      </c>
      <c r="B1086" t="s">
        <v>604</v>
      </c>
      <c r="C1086" t="s">
        <v>610</v>
      </c>
      <c r="D1086" s="56" t="str">
        <f>VLOOKUP(A1086, ticker_symbol:gics_sector, 14, FALSE)</f>
        <v>Financials</v>
      </c>
      <c r="E1086" t="str">
        <f>VLOOKUP(A1086, ticker_symbol:gics_sub, 15, FALSE)</f>
        <v>Property &amp; Casualty Insurance</v>
      </c>
    </row>
    <row r="1087" spans="1:5" ht="17" x14ac:dyDescent="0.2">
      <c r="A1087" s="3" t="s">
        <v>128</v>
      </c>
      <c r="B1087" t="s">
        <v>605</v>
      </c>
      <c r="C1087" t="s">
        <v>610</v>
      </c>
      <c r="D1087" s="56" t="str">
        <f>VLOOKUP(A1087, ticker_symbol:gics_sector, 14, FALSE)</f>
        <v>Financials</v>
      </c>
      <c r="E1087" t="str">
        <f>VLOOKUP(A1087, ticker_symbol:gics_sub, 15, FALSE)</f>
        <v>Property &amp; Casualty Insurance</v>
      </c>
    </row>
    <row r="1088" spans="1:5" ht="17" x14ac:dyDescent="0.2">
      <c r="A1088" s="3" t="s">
        <v>128</v>
      </c>
      <c r="B1088" t="s">
        <v>600</v>
      </c>
      <c r="C1088" t="s">
        <v>609</v>
      </c>
      <c r="D1088" s="56" t="str">
        <f>VLOOKUP(A1088, ticker_symbol:gics_sector, 14, FALSE)</f>
        <v>Financials</v>
      </c>
      <c r="E1088" t="str">
        <f>VLOOKUP(A1088, ticker_symbol:gics_sub, 15, FALSE)</f>
        <v>Property &amp; Casualty Insurance</v>
      </c>
    </row>
    <row r="1089" spans="1:5" ht="17" x14ac:dyDescent="0.2">
      <c r="A1089" s="3" t="s">
        <v>128</v>
      </c>
      <c r="B1089" t="s">
        <v>601</v>
      </c>
      <c r="C1089" t="s">
        <v>609</v>
      </c>
      <c r="D1089" s="56" t="str">
        <f>VLOOKUP(A1089, ticker_symbol:gics_sector, 14, FALSE)</f>
        <v>Financials</v>
      </c>
      <c r="E1089" t="str">
        <f>VLOOKUP(A1089, ticker_symbol:gics_sub, 15, FALSE)</f>
        <v>Property &amp; Casualty Insurance</v>
      </c>
    </row>
    <row r="1090" spans="1:5" ht="17" x14ac:dyDescent="0.2">
      <c r="A1090" s="3" t="s">
        <v>128</v>
      </c>
      <c r="B1090" t="s">
        <v>602</v>
      </c>
      <c r="C1090" t="s">
        <v>609</v>
      </c>
      <c r="D1090" s="56" t="str">
        <f>VLOOKUP(A1090, ticker_symbol:gics_sector, 14, FALSE)</f>
        <v>Financials</v>
      </c>
      <c r="E1090" t="str">
        <f>VLOOKUP(A1090, ticker_symbol:gics_sub, 15, FALSE)</f>
        <v>Property &amp; Casualty Insurance</v>
      </c>
    </row>
    <row r="1091" spans="1:5" ht="17" x14ac:dyDescent="0.2">
      <c r="A1091" s="3" t="s">
        <v>128</v>
      </c>
      <c r="B1091" t="s">
        <v>603</v>
      </c>
      <c r="C1091" t="s">
        <v>609</v>
      </c>
      <c r="D1091" s="56" t="str">
        <f>VLOOKUP(A1091, ticker_symbol:gics_sector, 14, FALSE)</f>
        <v>Financials</v>
      </c>
      <c r="E1091" t="str">
        <f>VLOOKUP(A1091, ticker_symbol:gics_sub, 15, FALSE)</f>
        <v>Property &amp; Casualty Insurance</v>
      </c>
    </row>
    <row r="1092" spans="1:5" ht="17" x14ac:dyDescent="0.2">
      <c r="A1092" s="3" t="s">
        <v>128</v>
      </c>
      <c r="B1092" t="s">
        <v>604</v>
      </c>
      <c r="C1092" t="s">
        <v>609</v>
      </c>
      <c r="D1092" s="56" t="str">
        <f>VLOOKUP(A1092, ticker_symbol:gics_sector, 14, FALSE)</f>
        <v>Financials</v>
      </c>
      <c r="E1092" t="str">
        <f>VLOOKUP(A1092, ticker_symbol:gics_sub, 15, FALSE)</f>
        <v>Property &amp; Casualty Insurance</v>
      </c>
    </row>
    <row r="1093" spans="1:5" ht="17" x14ac:dyDescent="0.2">
      <c r="A1093" s="3" t="s">
        <v>128</v>
      </c>
      <c r="B1093" t="s">
        <v>605</v>
      </c>
      <c r="C1093" t="s">
        <v>609</v>
      </c>
      <c r="D1093" s="56" t="str">
        <f>VLOOKUP(A1093, ticker_symbol:gics_sector, 14, FALSE)</f>
        <v>Financials</v>
      </c>
      <c r="E1093" t="str">
        <f>VLOOKUP(A1093, ticker_symbol:gics_sub, 15, FALSE)</f>
        <v>Property &amp; Casualty Insurance</v>
      </c>
    </row>
    <row r="1094" spans="1:5" ht="17" x14ac:dyDescent="0.2">
      <c r="A1094" s="3" t="s">
        <v>128</v>
      </c>
      <c r="B1094" t="s">
        <v>600</v>
      </c>
      <c r="C1094" s="21" t="s">
        <v>608</v>
      </c>
      <c r="D1094" s="56" t="str">
        <f>VLOOKUP(A1094, ticker_symbol:gics_sector, 14, FALSE)</f>
        <v>Financials</v>
      </c>
      <c r="E1094" t="str">
        <f>VLOOKUP(A1094, ticker_symbol:gics_sub, 15, FALSE)</f>
        <v>Property &amp; Casualty Insurance</v>
      </c>
    </row>
    <row r="1095" spans="1:5" ht="17" x14ac:dyDescent="0.2">
      <c r="A1095" s="3" t="s">
        <v>128</v>
      </c>
      <c r="B1095" t="s">
        <v>601</v>
      </c>
      <c r="C1095" s="21" t="s">
        <v>608</v>
      </c>
      <c r="D1095" s="56" t="str">
        <f>VLOOKUP(A1095, ticker_symbol:gics_sector, 14, FALSE)</f>
        <v>Financials</v>
      </c>
      <c r="E1095" t="str">
        <f>VLOOKUP(A1095, ticker_symbol:gics_sub, 15, FALSE)</f>
        <v>Property &amp; Casualty Insurance</v>
      </c>
    </row>
    <row r="1096" spans="1:5" ht="17" x14ac:dyDescent="0.2">
      <c r="A1096" s="3" t="s">
        <v>128</v>
      </c>
      <c r="B1096" t="s">
        <v>602</v>
      </c>
      <c r="C1096" s="21" t="s">
        <v>608</v>
      </c>
      <c r="D1096" s="56" t="str">
        <f>VLOOKUP(A1096, ticker_symbol:gics_sector, 14, FALSE)</f>
        <v>Financials</v>
      </c>
      <c r="E1096" t="str">
        <f>VLOOKUP(A1096, ticker_symbol:gics_sub, 15, FALSE)</f>
        <v>Property &amp; Casualty Insurance</v>
      </c>
    </row>
    <row r="1097" spans="1:5" ht="17" x14ac:dyDescent="0.2">
      <c r="A1097" s="3" t="s">
        <v>128</v>
      </c>
      <c r="B1097" t="s">
        <v>603</v>
      </c>
      <c r="C1097" s="21" t="s">
        <v>608</v>
      </c>
      <c r="D1097" s="56" t="str">
        <f>VLOOKUP(A1097, ticker_symbol:gics_sector, 14, FALSE)</f>
        <v>Financials</v>
      </c>
      <c r="E1097" t="str">
        <f>VLOOKUP(A1097, ticker_symbol:gics_sub, 15, FALSE)</f>
        <v>Property &amp; Casualty Insurance</v>
      </c>
    </row>
    <row r="1098" spans="1:5" ht="17" x14ac:dyDescent="0.2">
      <c r="A1098" s="3" t="s">
        <v>128</v>
      </c>
      <c r="B1098" t="s">
        <v>604</v>
      </c>
      <c r="C1098" s="21" t="s">
        <v>608</v>
      </c>
      <c r="D1098" s="56" t="str">
        <f>VLOOKUP(A1098, ticker_symbol:gics_sector, 14, FALSE)</f>
        <v>Financials</v>
      </c>
      <c r="E1098" t="str">
        <f>VLOOKUP(A1098, ticker_symbol:gics_sub, 15, FALSE)</f>
        <v>Property &amp; Casualty Insurance</v>
      </c>
    </row>
    <row r="1099" spans="1:5" ht="17" x14ac:dyDescent="0.2">
      <c r="A1099" s="3" t="s">
        <v>128</v>
      </c>
      <c r="B1099" t="s">
        <v>605</v>
      </c>
      <c r="C1099" s="21" t="s">
        <v>608</v>
      </c>
      <c r="D1099" s="56" t="str">
        <f>VLOOKUP(A1099, ticker_symbol:gics_sector, 14, FALSE)</f>
        <v>Financials</v>
      </c>
      <c r="E1099" t="str">
        <f>VLOOKUP(A1099, ticker_symbol:gics_sub, 15, FALSE)</f>
        <v>Property &amp; Casualty Insurance</v>
      </c>
    </row>
    <row r="1100" spans="1:5" ht="17" x14ac:dyDescent="0.2">
      <c r="A1100" s="3" t="s">
        <v>129</v>
      </c>
      <c r="B1100" t="s">
        <v>600</v>
      </c>
      <c r="C1100" t="s">
        <v>610</v>
      </c>
      <c r="D1100" s="56" t="str">
        <f>VLOOKUP(A1100, ticker_symbol:gics_sector, 14, FALSE)</f>
        <v>Real Estate</v>
      </c>
      <c r="E1100" t="str">
        <f>VLOOKUP(A1100, ticker_symbol:gics_sub, 15, FALSE)</f>
        <v>Real Estate Services</v>
      </c>
    </row>
    <row r="1101" spans="1:5" ht="17" x14ac:dyDescent="0.2">
      <c r="A1101" s="3" t="s">
        <v>129</v>
      </c>
      <c r="B1101" t="s">
        <v>601</v>
      </c>
      <c r="C1101" t="s">
        <v>610</v>
      </c>
      <c r="D1101" s="56" t="str">
        <f>VLOOKUP(A1101, ticker_symbol:gics_sector, 14, FALSE)</f>
        <v>Real Estate</v>
      </c>
      <c r="E1101" t="str">
        <f>VLOOKUP(A1101, ticker_symbol:gics_sub, 15, FALSE)</f>
        <v>Real Estate Services</v>
      </c>
    </row>
    <row r="1102" spans="1:5" ht="17" x14ac:dyDescent="0.2">
      <c r="A1102" s="3" t="s">
        <v>129</v>
      </c>
      <c r="B1102" t="s">
        <v>602</v>
      </c>
      <c r="C1102" t="s">
        <v>610</v>
      </c>
      <c r="D1102" s="56" t="str">
        <f>VLOOKUP(A1102, ticker_symbol:gics_sector, 14, FALSE)</f>
        <v>Real Estate</v>
      </c>
      <c r="E1102" t="str">
        <f>VLOOKUP(A1102, ticker_symbol:gics_sub, 15, FALSE)</f>
        <v>Real Estate Services</v>
      </c>
    </row>
    <row r="1103" spans="1:5" ht="17" x14ac:dyDescent="0.2">
      <c r="A1103" s="3" t="s">
        <v>129</v>
      </c>
      <c r="B1103" t="s">
        <v>603</v>
      </c>
      <c r="C1103" t="s">
        <v>610</v>
      </c>
      <c r="D1103" s="56" t="str">
        <f>VLOOKUP(A1103, ticker_symbol:gics_sector, 14, FALSE)</f>
        <v>Real Estate</v>
      </c>
      <c r="E1103" t="str">
        <f>VLOOKUP(A1103, ticker_symbol:gics_sub, 15, FALSE)</f>
        <v>Real Estate Services</v>
      </c>
    </row>
    <row r="1104" spans="1:5" ht="17" x14ac:dyDescent="0.2">
      <c r="A1104" s="3" t="s">
        <v>129</v>
      </c>
      <c r="B1104" t="s">
        <v>604</v>
      </c>
      <c r="C1104" t="s">
        <v>610</v>
      </c>
      <c r="D1104" s="56" t="str">
        <f>VLOOKUP(A1104, ticker_symbol:gics_sector, 14, FALSE)</f>
        <v>Real Estate</v>
      </c>
      <c r="E1104" t="str">
        <f>VLOOKUP(A1104, ticker_symbol:gics_sub, 15, FALSE)</f>
        <v>Real Estate Services</v>
      </c>
    </row>
    <row r="1105" spans="1:5" ht="17" x14ac:dyDescent="0.2">
      <c r="A1105" s="3" t="s">
        <v>129</v>
      </c>
      <c r="B1105" t="s">
        <v>605</v>
      </c>
      <c r="C1105" t="s">
        <v>610</v>
      </c>
      <c r="D1105" s="56" t="str">
        <f>VLOOKUP(A1105, ticker_symbol:gics_sector, 14, FALSE)</f>
        <v>Real Estate</v>
      </c>
      <c r="E1105" t="str">
        <f>VLOOKUP(A1105, ticker_symbol:gics_sub, 15, FALSE)</f>
        <v>Real Estate Services</v>
      </c>
    </row>
    <row r="1106" spans="1:5" ht="17" x14ac:dyDescent="0.2">
      <c r="A1106" s="3" t="s">
        <v>129</v>
      </c>
      <c r="B1106" t="s">
        <v>600</v>
      </c>
      <c r="C1106" t="s">
        <v>609</v>
      </c>
      <c r="D1106" s="56" t="str">
        <f>VLOOKUP(A1106, ticker_symbol:gics_sector, 14, FALSE)</f>
        <v>Real Estate</v>
      </c>
      <c r="E1106" t="str">
        <f>VLOOKUP(A1106, ticker_symbol:gics_sub, 15, FALSE)</f>
        <v>Real Estate Services</v>
      </c>
    </row>
    <row r="1107" spans="1:5" ht="17" x14ac:dyDescent="0.2">
      <c r="A1107" s="3" t="s">
        <v>129</v>
      </c>
      <c r="B1107" t="s">
        <v>601</v>
      </c>
      <c r="C1107" t="s">
        <v>609</v>
      </c>
      <c r="D1107" s="56" t="str">
        <f>VLOOKUP(A1107, ticker_symbol:gics_sector, 14, FALSE)</f>
        <v>Real Estate</v>
      </c>
      <c r="E1107" t="str">
        <f>VLOOKUP(A1107, ticker_symbol:gics_sub, 15, FALSE)</f>
        <v>Real Estate Services</v>
      </c>
    </row>
    <row r="1108" spans="1:5" ht="17" x14ac:dyDescent="0.2">
      <c r="A1108" s="3" t="s">
        <v>129</v>
      </c>
      <c r="B1108" t="s">
        <v>602</v>
      </c>
      <c r="C1108" t="s">
        <v>609</v>
      </c>
      <c r="D1108" s="56" t="str">
        <f>VLOOKUP(A1108, ticker_symbol:gics_sector, 14, FALSE)</f>
        <v>Real Estate</v>
      </c>
      <c r="E1108" t="str">
        <f>VLOOKUP(A1108, ticker_symbol:gics_sub, 15, FALSE)</f>
        <v>Real Estate Services</v>
      </c>
    </row>
    <row r="1109" spans="1:5" ht="17" x14ac:dyDescent="0.2">
      <c r="A1109" s="3" t="s">
        <v>129</v>
      </c>
      <c r="B1109" t="s">
        <v>603</v>
      </c>
      <c r="C1109" t="s">
        <v>609</v>
      </c>
      <c r="D1109" s="56" t="str">
        <f>VLOOKUP(A1109, ticker_symbol:gics_sector, 14, FALSE)</f>
        <v>Real Estate</v>
      </c>
      <c r="E1109" t="str">
        <f>VLOOKUP(A1109, ticker_symbol:gics_sub, 15, FALSE)</f>
        <v>Real Estate Services</v>
      </c>
    </row>
    <row r="1110" spans="1:5" ht="17" x14ac:dyDescent="0.2">
      <c r="A1110" s="3" t="s">
        <v>129</v>
      </c>
      <c r="B1110" t="s">
        <v>604</v>
      </c>
      <c r="C1110" t="s">
        <v>609</v>
      </c>
      <c r="D1110" s="56" t="str">
        <f>VLOOKUP(A1110, ticker_symbol:gics_sector, 14, FALSE)</f>
        <v>Real Estate</v>
      </c>
      <c r="E1110" t="str">
        <f>VLOOKUP(A1110, ticker_symbol:gics_sub, 15, FALSE)</f>
        <v>Real Estate Services</v>
      </c>
    </row>
    <row r="1111" spans="1:5" ht="17" x14ac:dyDescent="0.2">
      <c r="A1111" s="3" t="s">
        <v>129</v>
      </c>
      <c r="B1111" t="s">
        <v>605</v>
      </c>
      <c r="C1111" t="s">
        <v>609</v>
      </c>
      <c r="D1111" s="56" t="str">
        <f>VLOOKUP(A1111, ticker_symbol:gics_sector, 14, FALSE)</f>
        <v>Real Estate</v>
      </c>
      <c r="E1111" t="str">
        <f>VLOOKUP(A1111, ticker_symbol:gics_sub, 15, FALSE)</f>
        <v>Real Estate Services</v>
      </c>
    </row>
    <row r="1112" spans="1:5" ht="17" x14ac:dyDescent="0.2">
      <c r="A1112" s="3" t="s">
        <v>129</v>
      </c>
      <c r="B1112" t="s">
        <v>600</v>
      </c>
      <c r="C1112" s="21" t="s">
        <v>608</v>
      </c>
      <c r="D1112" s="56" t="str">
        <f>VLOOKUP(A1112, ticker_symbol:gics_sector, 14, FALSE)</f>
        <v>Real Estate</v>
      </c>
      <c r="E1112" t="str">
        <f>VLOOKUP(A1112, ticker_symbol:gics_sub, 15, FALSE)</f>
        <v>Real Estate Services</v>
      </c>
    </row>
    <row r="1113" spans="1:5" ht="17" x14ac:dyDescent="0.2">
      <c r="A1113" s="3" t="s">
        <v>129</v>
      </c>
      <c r="B1113" t="s">
        <v>601</v>
      </c>
      <c r="C1113" s="21" t="s">
        <v>608</v>
      </c>
      <c r="D1113" s="56" t="str">
        <f>VLOOKUP(A1113, ticker_symbol:gics_sector, 14, FALSE)</f>
        <v>Real Estate</v>
      </c>
      <c r="E1113" t="str">
        <f>VLOOKUP(A1113, ticker_symbol:gics_sub, 15, FALSE)</f>
        <v>Real Estate Services</v>
      </c>
    </row>
    <row r="1114" spans="1:5" ht="17" x14ac:dyDescent="0.2">
      <c r="A1114" s="3" t="s">
        <v>129</v>
      </c>
      <c r="B1114" t="s">
        <v>602</v>
      </c>
      <c r="C1114" s="21" t="s">
        <v>608</v>
      </c>
      <c r="D1114" s="56" t="str">
        <f>VLOOKUP(A1114, ticker_symbol:gics_sector, 14, FALSE)</f>
        <v>Real Estate</v>
      </c>
      <c r="E1114" t="str">
        <f>VLOOKUP(A1114, ticker_symbol:gics_sub, 15, FALSE)</f>
        <v>Real Estate Services</v>
      </c>
    </row>
    <row r="1115" spans="1:5" ht="17" x14ac:dyDescent="0.2">
      <c r="A1115" s="3" t="s">
        <v>129</v>
      </c>
      <c r="B1115" t="s">
        <v>603</v>
      </c>
      <c r="C1115" s="21" t="s">
        <v>608</v>
      </c>
      <c r="D1115" s="56" t="str">
        <f>VLOOKUP(A1115, ticker_symbol:gics_sector, 14, FALSE)</f>
        <v>Real Estate</v>
      </c>
      <c r="E1115" t="str">
        <f>VLOOKUP(A1115, ticker_symbol:gics_sub, 15, FALSE)</f>
        <v>Real Estate Services</v>
      </c>
    </row>
    <row r="1116" spans="1:5" ht="17" x14ac:dyDescent="0.2">
      <c r="A1116" s="3" t="s">
        <v>129</v>
      </c>
      <c r="B1116" t="s">
        <v>604</v>
      </c>
      <c r="C1116" s="21" t="s">
        <v>608</v>
      </c>
      <c r="D1116" s="56" t="str">
        <f>VLOOKUP(A1116, ticker_symbol:gics_sector, 14, FALSE)</f>
        <v>Real Estate</v>
      </c>
      <c r="E1116" t="str">
        <f>VLOOKUP(A1116, ticker_symbol:gics_sub, 15, FALSE)</f>
        <v>Real Estate Services</v>
      </c>
    </row>
    <row r="1117" spans="1:5" ht="17" x14ac:dyDescent="0.2">
      <c r="A1117" s="3" t="s">
        <v>129</v>
      </c>
      <c r="B1117" t="s">
        <v>605</v>
      </c>
      <c r="C1117" s="21" t="s">
        <v>608</v>
      </c>
      <c r="D1117" s="56" t="str">
        <f>VLOOKUP(A1117, ticker_symbol:gics_sector, 14, FALSE)</f>
        <v>Real Estate</v>
      </c>
      <c r="E1117" t="str">
        <f>VLOOKUP(A1117, ticker_symbol:gics_sub, 15, FALSE)</f>
        <v>Real Estate Services</v>
      </c>
    </row>
    <row r="1118" spans="1:5" ht="17" x14ac:dyDescent="0.2">
      <c r="A1118" s="3" t="s">
        <v>131</v>
      </c>
      <c r="B1118" t="s">
        <v>600</v>
      </c>
      <c r="C1118" t="s">
        <v>610</v>
      </c>
      <c r="D1118" s="56" t="str">
        <f>VLOOKUP(A1118, ticker_symbol:gics_sector, 14, FALSE)</f>
        <v>Real Estate</v>
      </c>
      <c r="E1118" t="str">
        <f>VLOOKUP(A1118, ticker_symbol:gics_sub, 15, FALSE)</f>
        <v>REITs</v>
      </c>
    </row>
    <row r="1119" spans="1:5" ht="17" x14ac:dyDescent="0.2">
      <c r="A1119" s="3" t="s">
        <v>131</v>
      </c>
      <c r="B1119" t="s">
        <v>601</v>
      </c>
      <c r="C1119" t="s">
        <v>610</v>
      </c>
      <c r="D1119" s="56" t="str">
        <f>VLOOKUP(A1119, ticker_symbol:gics_sector, 14, FALSE)</f>
        <v>Real Estate</v>
      </c>
      <c r="E1119" t="str">
        <f>VLOOKUP(A1119, ticker_symbol:gics_sub, 15, FALSE)</f>
        <v>REITs</v>
      </c>
    </row>
    <row r="1120" spans="1:5" ht="17" x14ac:dyDescent="0.2">
      <c r="A1120" s="3" t="s">
        <v>131</v>
      </c>
      <c r="B1120" t="s">
        <v>602</v>
      </c>
      <c r="C1120" t="s">
        <v>610</v>
      </c>
      <c r="D1120" s="56" t="str">
        <f>VLOOKUP(A1120, ticker_symbol:gics_sector, 14, FALSE)</f>
        <v>Real Estate</v>
      </c>
      <c r="E1120" t="str">
        <f>VLOOKUP(A1120, ticker_symbol:gics_sub, 15, FALSE)</f>
        <v>REITs</v>
      </c>
    </row>
    <row r="1121" spans="1:5" ht="17" x14ac:dyDescent="0.2">
      <c r="A1121" s="3" t="s">
        <v>131</v>
      </c>
      <c r="B1121" t="s">
        <v>603</v>
      </c>
      <c r="C1121" t="s">
        <v>610</v>
      </c>
      <c r="D1121" s="56" t="str">
        <f>VLOOKUP(A1121, ticker_symbol:gics_sector, 14, FALSE)</f>
        <v>Real Estate</v>
      </c>
      <c r="E1121" t="str">
        <f>VLOOKUP(A1121, ticker_symbol:gics_sub, 15, FALSE)</f>
        <v>REITs</v>
      </c>
    </row>
    <row r="1122" spans="1:5" ht="17" x14ac:dyDescent="0.2">
      <c r="A1122" s="3" t="s">
        <v>131</v>
      </c>
      <c r="B1122" t="s">
        <v>604</v>
      </c>
      <c r="C1122" t="s">
        <v>610</v>
      </c>
      <c r="D1122" s="56" t="str">
        <f>VLOOKUP(A1122, ticker_symbol:gics_sector, 14, FALSE)</f>
        <v>Real Estate</v>
      </c>
      <c r="E1122" t="str">
        <f>VLOOKUP(A1122, ticker_symbol:gics_sub, 15, FALSE)</f>
        <v>REITs</v>
      </c>
    </row>
    <row r="1123" spans="1:5" ht="17" x14ac:dyDescent="0.2">
      <c r="A1123" s="3" t="s">
        <v>131</v>
      </c>
      <c r="B1123" t="s">
        <v>605</v>
      </c>
      <c r="C1123" t="s">
        <v>610</v>
      </c>
      <c r="D1123" s="56" t="str">
        <f>VLOOKUP(A1123, ticker_symbol:gics_sector, 14, FALSE)</f>
        <v>Real Estate</v>
      </c>
      <c r="E1123" t="str">
        <f>VLOOKUP(A1123, ticker_symbol:gics_sub, 15, FALSE)</f>
        <v>REITs</v>
      </c>
    </row>
    <row r="1124" spans="1:5" ht="17" x14ac:dyDescent="0.2">
      <c r="A1124" s="3" t="s">
        <v>131</v>
      </c>
      <c r="B1124" t="s">
        <v>600</v>
      </c>
      <c r="C1124" t="s">
        <v>609</v>
      </c>
      <c r="D1124" s="56" t="str">
        <f>VLOOKUP(A1124, ticker_symbol:gics_sector, 14, FALSE)</f>
        <v>Real Estate</v>
      </c>
      <c r="E1124" t="str">
        <f>VLOOKUP(A1124, ticker_symbol:gics_sub, 15, FALSE)</f>
        <v>REITs</v>
      </c>
    </row>
    <row r="1125" spans="1:5" ht="17" x14ac:dyDescent="0.2">
      <c r="A1125" s="3" t="s">
        <v>131</v>
      </c>
      <c r="B1125" t="s">
        <v>601</v>
      </c>
      <c r="C1125" t="s">
        <v>609</v>
      </c>
      <c r="D1125" s="56" t="str">
        <f>VLOOKUP(A1125, ticker_symbol:gics_sector, 14, FALSE)</f>
        <v>Real Estate</v>
      </c>
      <c r="E1125" t="str">
        <f>VLOOKUP(A1125, ticker_symbol:gics_sub, 15, FALSE)</f>
        <v>REITs</v>
      </c>
    </row>
    <row r="1126" spans="1:5" ht="17" x14ac:dyDescent="0.2">
      <c r="A1126" s="3" t="s">
        <v>131</v>
      </c>
      <c r="B1126" t="s">
        <v>602</v>
      </c>
      <c r="C1126" t="s">
        <v>609</v>
      </c>
      <c r="D1126" s="56" t="str">
        <f>VLOOKUP(A1126, ticker_symbol:gics_sector, 14, FALSE)</f>
        <v>Real Estate</v>
      </c>
      <c r="E1126" t="str">
        <f>VLOOKUP(A1126, ticker_symbol:gics_sub, 15, FALSE)</f>
        <v>REITs</v>
      </c>
    </row>
    <row r="1127" spans="1:5" ht="17" x14ac:dyDescent="0.2">
      <c r="A1127" s="3" t="s">
        <v>131</v>
      </c>
      <c r="B1127" t="s">
        <v>603</v>
      </c>
      <c r="C1127" t="s">
        <v>609</v>
      </c>
      <c r="D1127" s="56" t="str">
        <f>VLOOKUP(A1127, ticker_symbol:gics_sector, 14, FALSE)</f>
        <v>Real Estate</v>
      </c>
      <c r="E1127" t="str">
        <f>VLOOKUP(A1127, ticker_symbol:gics_sub, 15, FALSE)</f>
        <v>REITs</v>
      </c>
    </row>
    <row r="1128" spans="1:5" ht="17" x14ac:dyDescent="0.2">
      <c r="A1128" s="3" t="s">
        <v>131</v>
      </c>
      <c r="B1128" t="s">
        <v>604</v>
      </c>
      <c r="C1128" t="s">
        <v>609</v>
      </c>
      <c r="D1128" s="56" t="str">
        <f>VLOOKUP(A1128, ticker_symbol:gics_sector, 14, FALSE)</f>
        <v>Real Estate</v>
      </c>
      <c r="E1128" t="str">
        <f>VLOOKUP(A1128, ticker_symbol:gics_sub, 15, FALSE)</f>
        <v>REITs</v>
      </c>
    </row>
    <row r="1129" spans="1:5" ht="17" x14ac:dyDescent="0.2">
      <c r="A1129" s="3" t="s">
        <v>131</v>
      </c>
      <c r="B1129" t="s">
        <v>605</v>
      </c>
      <c r="C1129" t="s">
        <v>609</v>
      </c>
      <c r="D1129" s="56" t="str">
        <f>VLOOKUP(A1129, ticker_symbol:gics_sector, 14, FALSE)</f>
        <v>Real Estate</v>
      </c>
      <c r="E1129" t="str">
        <f>VLOOKUP(A1129, ticker_symbol:gics_sub, 15, FALSE)</f>
        <v>REITs</v>
      </c>
    </row>
    <row r="1130" spans="1:5" ht="17" x14ac:dyDescent="0.2">
      <c r="A1130" s="3" t="s">
        <v>131</v>
      </c>
      <c r="B1130" t="s">
        <v>600</v>
      </c>
      <c r="C1130" s="21" t="s">
        <v>608</v>
      </c>
      <c r="D1130" s="56" t="str">
        <f>VLOOKUP(A1130, ticker_symbol:gics_sector, 14, FALSE)</f>
        <v>Real Estate</v>
      </c>
      <c r="E1130" t="str">
        <f>VLOOKUP(A1130, ticker_symbol:gics_sub, 15, FALSE)</f>
        <v>REITs</v>
      </c>
    </row>
    <row r="1131" spans="1:5" ht="17" x14ac:dyDescent="0.2">
      <c r="A1131" s="3" t="s">
        <v>131</v>
      </c>
      <c r="B1131" t="s">
        <v>601</v>
      </c>
      <c r="C1131" s="21" t="s">
        <v>608</v>
      </c>
      <c r="D1131" s="56" t="str">
        <f>VLOOKUP(A1131, ticker_symbol:gics_sector, 14, FALSE)</f>
        <v>Real Estate</v>
      </c>
      <c r="E1131" t="str">
        <f>VLOOKUP(A1131, ticker_symbol:gics_sub, 15, FALSE)</f>
        <v>REITs</v>
      </c>
    </row>
    <row r="1132" spans="1:5" ht="17" x14ac:dyDescent="0.2">
      <c r="A1132" s="3" t="s">
        <v>131</v>
      </c>
      <c r="B1132" t="s">
        <v>602</v>
      </c>
      <c r="C1132" s="21" t="s">
        <v>608</v>
      </c>
      <c r="D1132" s="56" t="str">
        <f>VLOOKUP(A1132, ticker_symbol:gics_sector, 14, FALSE)</f>
        <v>Real Estate</v>
      </c>
      <c r="E1132" t="str">
        <f>VLOOKUP(A1132, ticker_symbol:gics_sub, 15, FALSE)</f>
        <v>REITs</v>
      </c>
    </row>
    <row r="1133" spans="1:5" ht="17" x14ac:dyDescent="0.2">
      <c r="A1133" s="3" t="s">
        <v>131</v>
      </c>
      <c r="B1133" t="s">
        <v>603</v>
      </c>
      <c r="C1133" s="21" t="s">
        <v>608</v>
      </c>
      <c r="D1133" s="56" t="str">
        <f>VLOOKUP(A1133, ticker_symbol:gics_sector, 14, FALSE)</f>
        <v>Real Estate</v>
      </c>
      <c r="E1133" t="str">
        <f>VLOOKUP(A1133, ticker_symbol:gics_sub, 15, FALSE)</f>
        <v>REITs</v>
      </c>
    </row>
    <row r="1134" spans="1:5" ht="17" x14ac:dyDescent="0.2">
      <c r="A1134" s="3" t="s">
        <v>131</v>
      </c>
      <c r="B1134" t="s">
        <v>604</v>
      </c>
      <c r="C1134" s="21" t="s">
        <v>608</v>
      </c>
      <c r="D1134" s="56" t="str">
        <f>VLOOKUP(A1134, ticker_symbol:gics_sector, 14, FALSE)</f>
        <v>Real Estate</v>
      </c>
      <c r="E1134" t="str">
        <f>VLOOKUP(A1134, ticker_symbol:gics_sub, 15, FALSE)</f>
        <v>REITs</v>
      </c>
    </row>
    <row r="1135" spans="1:5" ht="17" x14ac:dyDescent="0.2">
      <c r="A1135" s="3" t="s">
        <v>131</v>
      </c>
      <c r="B1135" t="s">
        <v>605</v>
      </c>
      <c r="C1135" s="21" t="s">
        <v>608</v>
      </c>
      <c r="D1135" s="56" t="str">
        <f>VLOOKUP(A1135, ticker_symbol:gics_sector, 14, FALSE)</f>
        <v>Real Estate</v>
      </c>
      <c r="E1135" t="str">
        <f>VLOOKUP(A1135, ticker_symbol:gics_sub, 15, FALSE)</f>
        <v>REITs</v>
      </c>
    </row>
    <row r="1136" spans="1:5" ht="17" x14ac:dyDescent="0.2">
      <c r="A1136" s="3" t="s">
        <v>132</v>
      </c>
      <c r="B1136" t="s">
        <v>600</v>
      </c>
      <c r="C1136" t="s">
        <v>610</v>
      </c>
      <c r="D1136" s="56" t="str">
        <f>VLOOKUP(A1136, ticker_symbol:gics_sector, 14, FALSE)</f>
        <v>Consumer Discretionary</v>
      </c>
      <c r="E1136" t="str">
        <f>VLOOKUP(A1136, ticker_symbol:gics_sub, 15, FALSE)</f>
        <v>Hotels, Resorts &amp; Cruise Lines</v>
      </c>
    </row>
    <row r="1137" spans="1:5" ht="17" x14ac:dyDescent="0.2">
      <c r="A1137" s="3" t="s">
        <v>132</v>
      </c>
      <c r="B1137" t="s">
        <v>601</v>
      </c>
      <c r="C1137" t="s">
        <v>610</v>
      </c>
      <c r="D1137" s="56" t="str">
        <f>VLOOKUP(A1137, ticker_symbol:gics_sector, 14, FALSE)</f>
        <v>Consumer Discretionary</v>
      </c>
      <c r="E1137" t="str">
        <f>VLOOKUP(A1137, ticker_symbol:gics_sub, 15, FALSE)</f>
        <v>Hotels, Resorts &amp; Cruise Lines</v>
      </c>
    </row>
    <row r="1138" spans="1:5" ht="17" x14ac:dyDescent="0.2">
      <c r="A1138" s="3" t="s">
        <v>132</v>
      </c>
      <c r="B1138" t="s">
        <v>602</v>
      </c>
      <c r="C1138" t="s">
        <v>610</v>
      </c>
      <c r="D1138" s="56" t="str">
        <f>VLOOKUP(A1138, ticker_symbol:gics_sector, 14, FALSE)</f>
        <v>Consumer Discretionary</v>
      </c>
      <c r="E1138" t="str">
        <f>VLOOKUP(A1138, ticker_symbol:gics_sub, 15, FALSE)</f>
        <v>Hotels, Resorts &amp; Cruise Lines</v>
      </c>
    </row>
    <row r="1139" spans="1:5" ht="17" x14ac:dyDescent="0.2">
      <c r="A1139" s="3" t="s">
        <v>132</v>
      </c>
      <c r="B1139" t="s">
        <v>603</v>
      </c>
      <c r="C1139" t="s">
        <v>610</v>
      </c>
      <c r="D1139" s="56" t="str">
        <f>VLOOKUP(A1139, ticker_symbol:gics_sector, 14, FALSE)</f>
        <v>Consumer Discretionary</v>
      </c>
      <c r="E1139" t="str">
        <f>VLOOKUP(A1139, ticker_symbol:gics_sub, 15, FALSE)</f>
        <v>Hotels, Resorts &amp; Cruise Lines</v>
      </c>
    </row>
    <row r="1140" spans="1:5" ht="17" x14ac:dyDescent="0.2">
      <c r="A1140" s="3" t="s">
        <v>132</v>
      </c>
      <c r="B1140" t="s">
        <v>604</v>
      </c>
      <c r="C1140" t="s">
        <v>610</v>
      </c>
      <c r="D1140" s="56" t="str">
        <f>VLOOKUP(A1140, ticker_symbol:gics_sector, 14, FALSE)</f>
        <v>Consumer Discretionary</v>
      </c>
      <c r="E1140" t="str">
        <f>VLOOKUP(A1140, ticker_symbol:gics_sub, 15, FALSE)</f>
        <v>Hotels, Resorts &amp; Cruise Lines</v>
      </c>
    </row>
    <row r="1141" spans="1:5" ht="17" x14ac:dyDescent="0.2">
      <c r="A1141" s="3" t="s">
        <v>132</v>
      </c>
      <c r="B1141" t="s">
        <v>605</v>
      </c>
      <c r="C1141" t="s">
        <v>610</v>
      </c>
      <c r="D1141" s="56" t="str">
        <f>VLOOKUP(A1141, ticker_symbol:gics_sector, 14, FALSE)</f>
        <v>Consumer Discretionary</v>
      </c>
      <c r="E1141" t="str">
        <f>VLOOKUP(A1141, ticker_symbol:gics_sub, 15, FALSE)</f>
        <v>Hotels, Resorts &amp; Cruise Lines</v>
      </c>
    </row>
    <row r="1142" spans="1:5" ht="17" x14ac:dyDescent="0.2">
      <c r="A1142" s="3" t="s">
        <v>132</v>
      </c>
      <c r="B1142" t="s">
        <v>600</v>
      </c>
      <c r="C1142" t="s">
        <v>609</v>
      </c>
      <c r="D1142" s="56" t="str">
        <f>VLOOKUP(A1142, ticker_symbol:gics_sector, 14, FALSE)</f>
        <v>Consumer Discretionary</v>
      </c>
      <c r="E1142" t="str">
        <f>VLOOKUP(A1142, ticker_symbol:gics_sub, 15, FALSE)</f>
        <v>Hotels, Resorts &amp; Cruise Lines</v>
      </c>
    </row>
    <row r="1143" spans="1:5" ht="17" x14ac:dyDescent="0.2">
      <c r="A1143" s="3" t="s">
        <v>132</v>
      </c>
      <c r="B1143" t="s">
        <v>601</v>
      </c>
      <c r="C1143" t="s">
        <v>609</v>
      </c>
      <c r="D1143" s="56" t="str">
        <f>VLOOKUP(A1143, ticker_symbol:gics_sector, 14, FALSE)</f>
        <v>Consumer Discretionary</v>
      </c>
      <c r="E1143" t="str">
        <f>VLOOKUP(A1143, ticker_symbol:gics_sub, 15, FALSE)</f>
        <v>Hotels, Resorts &amp; Cruise Lines</v>
      </c>
    </row>
    <row r="1144" spans="1:5" ht="17" x14ac:dyDescent="0.2">
      <c r="A1144" s="3" t="s">
        <v>132</v>
      </c>
      <c r="B1144" t="s">
        <v>602</v>
      </c>
      <c r="C1144" t="s">
        <v>609</v>
      </c>
      <c r="D1144" s="56" t="str">
        <f>VLOOKUP(A1144, ticker_symbol:gics_sector, 14, FALSE)</f>
        <v>Consumer Discretionary</v>
      </c>
      <c r="E1144" t="str">
        <f>VLOOKUP(A1144, ticker_symbol:gics_sub, 15, FALSE)</f>
        <v>Hotels, Resorts &amp; Cruise Lines</v>
      </c>
    </row>
    <row r="1145" spans="1:5" ht="17" x14ac:dyDescent="0.2">
      <c r="A1145" s="3" t="s">
        <v>132</v>
      </c>
      <c r="B1145" t="s">
        <v>603</v>
      </c>
      <c r="C1145" t="s">
        <v>609</v>
      </c>
      <c r="D1145" s="56" t="str">
        <f>VLOOKUP(A1145, ticker_symbol:gics_sector, 14, FALSE)</f>
        <v>Consumer Discretionary</v>
      </c>
      <c r="E1145" t="str">
        <f>VLOOKUP(A1145, ticker_symbol:gics_sub, 15, FALSE)</f>
        <v>Hotels, Resorts &amp; Cruise Lines</v>
      </c>
    </row>
    <row r="1146" spans="1:5" ht="17" x14ac:dyDescent="0.2">
      <c r="A1146" s="3" t="s">
        <v>132</v>
      </c>
      <c r="B1146" t="s">
        <v>604</v>
      </c>
      <c r="C1146" t="s">
        <v>609</v>
      </c>
      <c r="D1146" s="56" t="str">
        <f>VLOOKUP(A1146, ticker_symbol:gics_sector, 14, FALSE)</f>
        <v>Consumer Discretionary</v>
      </c>
      <c r="E1146" t="str">
        <f>VLOOKUP(A1146, ticker_symbol:gics_sub, 15, FALSE)</f>
        <v>Hotels, Resorts &amp; Cruise Lines</v>
      </c>
    </row>
    <row r="1147" spans="1:5" ht="17" x14ac:dyDescent="0.2">
      <c r="A1147" s="3" t="s">
        <v>132</v>
      </c>
      <c r="B1147" t="s">
        <v>605</v>
      </c>
      <c r="C1147" t="s">
        <v>609</v>
      </c>
      <c r="D1147" s="56" t="str">
        <f>VLOOKUP(A1147, ticker_symbol:gics_sector, 14, FALSE)</f>
        <v>Consumer Discretionary</v>
      </c>
      <c r="E1147" t="str">
        <f>VLOOKUP(A1147, ticker_symbol:gics_sub, 15, FALSE)</f>
        <v>Hotels, Resorts &amp; Cruise Lines</v>
      </c>
    </row>
    <row r="1148" spans="1:5" ht="17" x14ac:dyDescent="0.2">
      <c r="A1148" s="3" t="s">
        <v>132</v>
      </c>
      <c r="B1148" t="s">
        <v>600</v>
      </c>
      <c r="C1148" s="21" t="s">
        <v>608</v>
      </c>
      <c r="D1148" s="56" t="str">
        <f>VLOOKUP(A1148, ticker_symbol:gics_sector, 14, FALSE)</f>
        <v>Consumer Discretionary</v>
      </c>
      <c r="E1148" t="str">
        <f>VLOOKUP(A1148, ticker_symbol:gics_sub, 15, FALSE)</f>
        <v>Hotels, Resorts &amp; Cruise Lines</v>
      </c>
    </row>
    <row r="1149" spans="1:5" ht="17" x14ac:dyDescent="0.2">
      <c r="A1149" s="3" t="s">
        <v>132</v>
      </c>
      <c r="B1149" t="s">
        <v>601</v>
      </c>
      <c r="C1149" s="21" t="s">
        <v>608</v>
      </c>
      <c r="D1149" s="56" t="str">
        <f>VLOOKUP(A1149, ticker_symbol:gics_sector, 14, FALSE)</f>
        <v>Consumer Discretionary</v>
      </c>
      <c r="E1149" t="str">
        <f>VLOOKUP(A1149, ticker_symbol:gics_sub, 15, FALSE)</f>
        <v>Hotels, Resorts &amp; Cruise Lines</v>
      </c>
    </row>
    <row r="1150" spans="1:5" ht="17" x14ac:dyDescent="0.2">
      <c r="A1150" s="3" t="s">
        <v>132</v>
      </c>
      <c r="B1150" t="s">
        <v>602</v>
      </c>
      <c r="C1150" s="21" t="s">
        <v>608</v>
      </c>
      <c r="D1150" s="56" t="str">
        <f>VLOOKUP(A1150, ticker_symbol:gics_sector, 14, FALSE)</f>
        <v>Consumer Discretionary</v>
      </c>
      <c r="E1150" t="str">
        <f>VLOOKUP(A1150, ticker_symbol:gics_sub, 15, FALSE)</f>
        <v>Hotels, Resorts &amp; Cruise Lines</v>
      </c>
    </row>
    <row r="1151" spans="1:5" ht="17" x14ac:dyDescent="0.2">
      <c r="A1151" s="3" t="s">
        <v>132</v>
      </c>
      <c r="B1151" t="s">
        <v>603</v>
      </c>
      <c r="C1151" s="21" t="s">
        <v>608</v>
      </c>
      <c r="D1151" s="56" t="str">
        <f>VLOOKUP(A1151, ticker_symbol:gics_sector, 14, FALSE)</f>
        <v>Consumer Discretionary</v>
      </c>
      <c r="E1151" t="str">
        <f>VLOOKUP(A1151, ticker_symbol:gics_sub, 15, FALSE)</f>
        <v>Hotels, Resorts &amp; Cruise Lines</v>
      </c>
    </row>
    <row r="1152" spans="1:5" ht="17" x14ac:dyDescent="0.2">
      <c r="A1152" s="3" t="s">
        <v>132</v>
      </c>
      <c r="B1152" t="s">
        <v>604</v>
      </c>
      <c r="C1152" s="21" t="s">
        <v>608</v>
      </c>
      <c r="D1152" s="56" t="str">
        <f>VLOOKUP(A1152, ticker_symbol:gics_sector, 14, FALSE)</f>
        <v>Consumer Discretionary</v>
      </c>
      <c r="E1152" t="str">
        <f>VLOOKUP(A1152, ticker_symbol:gics_sub, 15, FALSE)</f>
        <v>Hotels, Resorts &amp; Cruise Lines</v>
      </c>
    </row>
    <row r="1153" spans="1:5" ht="17" x14ac:dyDescent="0.2">
      <c r="A1153" s="3" t="s">
        <v>132</v>
      </c>
      <c r="B1153" t="s">
        <v>605</v>
      </c>
      <c r="C1153" s="21" t="s">
        <v>608</v>
      </c>
      <c r="D1153" s="56" t="str">
        <f>VLOOKUP(A1153, ticker_symbol:gics_sector, 14, FALSE)</f>
        <v>Consumer Discretionary</v>
      </c>
      <c r="E1153" t="str">
        <f>VLOOKUP(A1153, ticker_symbol:gics_sub, 15, FALSE)</f>
        <v>Hotels, Resorts &amp; Cruise Lines</v>
      </c>
    </row>
    <row r="1154" spans="1:5" ht="17" x14ac:dyDescent="0.2">
      <c r="A1154" s="3" t="s">
        <v>134</v>
      </c>
      <c r="B1154" t="s">
        <v>600</v>
      </c>
      <c r="C1154" t="s">
        <v>610</v>
      </c>
      <c r="D1154" s="56" t="str">
        <f>VLOOKUP(A1154, ticker_symbol:gics_sector, 14, FALSE)</f>
        <v>Health Care</v>
      </c>
      <c r="E1154" t="str">
        <f>VLOOKUP(A1154, ticker_symbol:gics_sub, 15, FALSE)</f>
        <v>Biotechnology</v>
      </c>
    </row>
    <row r="1155" spans="1:5" ht="17" x14ac:dyDescent="0.2">
      <c r="A1155" s="3" t="s">
        <v>134</v>
      </c>
      <c r="B1155" t="s">
        <v>601</v>
      </c>
      <c r="C1155" t="s">
        <v>610</v>
      </c>
      <c r="D1155" s="56" t="str">
        <f>VLOOKUP(A1155, ticker_symbol:gics_sector, 14, FALSE)</f>
        <v>Health Care</v>
      </c>
      <c r="E1155" t="str">
        <f>VLOOKUP(A1155, ticker_symbol:gics_sub, 15, FALSE)</f>
        <v>Biotechnology</v>
      </c>
    </row>
    <row r="1156" spans="1:5" ht="17" x14ac:dyDescent="0.2">
      <c r="A1156" s="3" t="s">
        <v>134</v>
      </c>
      <c r="B1156" t="s">
        <v>602</v>
      </c>
      <c r="C1156" t="s">
        <v>610</v>
      </c>
      <c r="D1156" s="56" t="str">
        <f>VLOOKUP(A1156, ticker_symbol:gics_sector, 14, FALSE)</f>
        <v>Health Care</v>
      </c>
      <c r="E1156" t="str">
        <f>VLOOKUP(A1156, ticker_symbol:gics_sub, 15, FALSE)</f>
        <v>Biotechnology</v>
      </c>
    </row>
    <row r="1157" spans="1:5" ht="17" x14ac:dyDescent="0.2">
      <c r="A1157" s="3" t="s">
        <v>134</v>
      </c>
      <c r="B1157" t="s">
        <v>603</v>
      </c>
      <c r="C1157" t="s">
        <v>610</v>
      </c>
      <c r="D1157" s="56" t="str">
        <f>VLOOKUP(A1157, ticker_symbol:gics_sector, 14, FALSE)</f>
        <v>Health Care</v>
      </c>
      <c r="E1157" t="str">
        <f>VLOOKUP(A1157, ticker_symbol:gics_sub, 15, FALSE)</f>
        <v>Biotechnology</v>
      </c>
    </row>
    <row r="1158" spans="1:5" ht="17" x14ac:dyDescent="0.2">
      <c r="A1158" s="3" t="s">
        <v>134</v>
      </c>
      <c r="B1158" t="s">
        <v>604</v>
      </c>
      <c r="C1158" t="s">
        <v>610</v>
      </c>
      <c r="D1158" s="56" t="str">
        <f>VLOOKUP(A1158, ticker_symbol:gics_sector, 14, FALSE)</f>
        <v>Health Care</v>
      </c>
      <c r="E1158" t="str">
        <f>VLOOKUP(A1158, ticker_symbol:gics_sub, 15, FALSE)</f>
        <v>Biotechnology</v>
      </c>
    </row>
    <row r="1159" spans="1:5" ht="17" x14ac:dyDescent="0.2">
      <c r="A1159" s="3" t="s">
        <v>134</v>
      </c>
      <c r="B1159" t="s">
        <v>605</v>
      </c>
      <c r="C1159" t="s">
        <v>610</v>
      </c>
      <c r="D1159" s="56" t="str">
        <f>VLOOKUP(A1159, ticker_symbol:gics_sector, 14, FALSE)</f>
        <v>Health Care</v>
      </c>
      <c r="E1159" t="str">
        <f>VLOOKUP(A1159, ticker_symbol:gics_sub, 15, FALSE)</f>
        <v>Biotechnology</v>
      </c>
    </row>
    <row r="1160" spans="1:5" ht="17" x14ac:dyDescent="0.2">
      <c r="A1160" s="3" t="s">
        <v>134</v>
      </c>
      <c r="B1160" t="s">
        <v>600</v>
      </c>
      <c r="C1160" t="s">
        <v>609</v>
      </c>
      <c r="D1160" s="56" t="str">
        <f>VLOOKUP(A1160, ticker_symbol:gics_sector, 14, FALSE)</f>
        <v>Health Care</v>
      </c>
      <c r="E1160" t="str">
        <f>VLOOKUP(A1160, ticker_symbol:gics_sub, 15, FALSE)</f>
        <v>Biotechnology</v>
      </c>
    </row>
    <row r="1161" spans="1:5" ht="17" x14ac:dyDescent="0.2">
      <c r="A1161" s="3" t="s">
        <v>134</v>
      </c>
      <c r="B1161" t="s">
        <v>601</v>
      </c>
      <c r="C1161" t="s">
        <v>609</v>
      </c>
      <c r="D1161" s="56" t="str">
        <f>VLOOKUP(A1161, ticker_symbol:gics_sector, 14, FALSE)</f>
        <v>Health Care</v>
      </c>
      <c r="E1161" t="str">
        <f>VLOOKUP(A1161, ticker_symbol:gics_sub, 15, FALSE)</f>
        <v>Biotechnology</v>
      </c>
    </row>
    <row r="1162" spans="1:5" ht="17" x14ac:dyDescent="0.2">
      <c r="A1162" s="3" t="s">
        <v>134</v>
      </c>
      <c r="B1162" t="s">
        <v>602</v>
      </c>
      <c r="C1162" t="s">
        <v>609</v>
      </c>
      <c r="D1162" s="56" t="str">
        <f>VLOOKUP(A1162, ticker_symbol:gics_sector, 14, FALSE)</f>
        <v>Health Care</v>
      </c>
      <c r="E1162" t="str">
        <f>VLOOKUP(A1162, ticker_symbol:gics_sub, 15, FALSE)</f>
        <v>Biotechnology</v>
      </c>
    </row>
    <row r="1163" spans="1:5" ht="17" x14ac:dyDescent="0.2">
      <c r="A1163" s="3" t="s">
        <v>134</v>
      </c>
      <c r="B1163" t="s">
        <v>603</v>
      </c>
      <c r="C1163" t="s">
        <v>609</v>
      </c>
      <c r="D1163" s="56" t="str">
        <f>VLOOKUP(A1163, ticker_symbol:gics_sector, 14, FALSE)</f>
        <v>Health Care</v>
      </c>
      <c r="E1163" t="str">
        <f>VLOOKUP(A1163, ticker_symbol:gics_sub, 15, FALSE)</f>
        <v>Biotechnology</v>
      </c>
    </row>
    <row r="1164" spans="1:5" ht="17" x14ac:dyDescent="0.2">
      <c r="A1164" s="3" t="s">
        <v>134</v>
      </c>
      <c r="B1164" t="s">
        <v>604</v>
      </c>
      <c r="C1164" t="s">
        <v>609</v>
      </c>
      <c r="D1164" s="56" t="str">
        <f>VLOOKUP(A1164, ticker_symbol:gics_sector, 14, FALSE)</f>
        <v>Health Care</v>
      </c>
      <c r="E1164" t="str">
        <f>VLOOKUP(A1164, ticker_symbol:gics_sub, 15, FALSE)</f>
        <v>Biotechnology</v>
      </c>
    </row>
    <row r="1165" spans="1:5" ht="17" x14ac:dyDescent="0.2">
      <c r="A1165" s="3" t="s">
        <v>134</v>
      </c>
      <c r="B1165" t="s">
        <v>605</v>
      </c>
      <c r="C1165" t="s">
        <v>609</v>
      </c>
      <c r="D1165" s="56" t="str">
        <f>VLOOKUP(A1165, ticker_symbol:gics_sector, 14, FALSE)</f>
        <v>Health Care</v>
      </c>
      <c r="E1165" t="str">
        <f>VLOOKUP(A1165, ticker_symbol:gics_sub, 15, FALSE)</f>
        <v>Biotechnology</v>
      </c>
    </row>
    <row r="1166" spans="1:5" ht="17" x14ac:dyDescent="0.2">
      <c r="A1166" s="3" t="s">
        <v>134</v>
      </c>
      <c r="B1166" t="s">
        <v>600</v>
      </c>
      <c r="C1166" s="21" t="s">
        <v>608</v>
      </c>
      <c r="D1166" s="56" t="str">
        <f>VLOOKUP(A1166, ticker_symbol:gics_sector, 14, FALSE)</f>
        <v>Health Care</v>
      </c>
      <c r="E1166" t="str">
        <f>VLOOKUP(A1166, ticker_symbol:gics_sub, 15, FALSE)</f>
        <v>Biotechnology</v>
      </c>
    </row>
    <row r="1167" spans="1:5" ht="17" x14ac:dyDescent="0.2">
      <c r="A1167" s="3" t="s">
        <v>134</v>
      </c>
      <c r="B1167" t="s">
        <v>601</v>
      </c>
      <c r="C1167" s="21" t="s">
        <v>608</v>
      </c>
      <c r="D1167" s="56" t="str">
        <f>VLOOKUP(A1167, ticker_symbol:gics_sector, 14, FALSE)</f>
        <v>Health Care</v>
      </c>
      <c r="E1167" t="str">
        <f>VLOOKUP(A1167, ticker_symbol:gics_sub, 15, FALSE)</f>
        <v>Biotechnology</v>
      </c>
    </row>
    <row r="1168" spans="1:5" ht="17" x14ac:dyDescent="0.2">
      <c r="A1168" s="3" t="s">
        <v>134</v>
      </c>
      <c r="B1168" t="s">
        <v>602</v>
      </c>
      <c r="C1168" s="21" t="s">
        <v>608</v>
      </c>
      <c r="D1168" s="56" t="str">
        <f>VLOOKUP(A1168, ticker_symbol:gics_sector, 14, FALSE)</f>
        <v>Health Care</v>
      </c>
      <c r="E1168" t="str">
        <f>VLOOKUP(A1168, ticker_symbol:gics_sub, 15, FALSE)</f>
        <v>Biotechnology</v>
      </c>
    </row>
    <row r="1169" spans="1:5" ht="17" x14ac:dyDescent="0.2">
      <c r="A1169" s="3" t="s">
        <v>134</v>
      </c>
      <c r="B1169" t="s">
        <v>603</v>
      </c>
      <c r="C1169" s="21" t="s">
        <v>608</v>
      </c>
      <c r="D1169" s="56" t="str">
        <f>VLOOKUP(A1169, ticker_symbol:gics_sector, 14, FALSE)</f>
        <v>Health Care</v>
      </c>
      <c r="E1169" t="str">
        <f>VLOOKUP(A1169, ticker_symbol:gics_sub, 15, FALSE)</f>
        <v>Biotechnology</v>
      </c>
    </row>
    <row r="1170" spans="1:5" ht="17" x14ac:dyDescent="0.2">
      <c r="A1170" s="3" t="s">
        <v>134</v>
      </c>
      <c r="B1170" t="s">
        <v>604</v>
      </c>
      <c r="C1170" s="21" t="s">
        <v>608</v>
      </c>
      <c r="D1170" s="56" t="str">
        <f>VLOOKUP(A1170, ticker_symbol:gics_sector, 14, FALSE)</f>
        <v>Health Care</v>
      </c>
      <c r="E1170" t="str">
        <f>VLOOKUP(A1170, ticker_symbol:gics_sub, 15, FALSE)</f>
        <v>Biotechnology</v>
      </c>
    </row>
    <row r="1171" spans="1:5" ht="17" x14ac:dyDescent="0.2">
      <c r="A1171" s="3" t="s">
        <v>134</v>
      </c>
      <c r="B1171" t="s">
        <v>605</v>
      </c>
      <c r="C1171" s="21" t="s">
        <v>608</v>
      </c>
      <c r="D1171" s="56" t="str">
        <f>VLOOKUP(A1171, ticker_symbol:gics_sector, 14, FALSE)</f>
        <v>Health Care</v>
      </c>
      <c r="E1171" t="str">
        <f>VLOOKUP(A1171, ticker_symbol:gics_sub, 15, FALSE)</f>
        <v>Biotechnology</v>
      </c>
    </row>
    <row r="1172" spans="1:5" ht="17" x14ac:dyDescent="0.2">
      <c r="A1172" s="3" t="s">
        <v>135</v>
      </c>
      <c r="B1172" t="s">
        <v>600</v>
      </c>
      <c r="C1172" t="s">
        <v>610</v>
      </c>
      <c r="D1172" s="56" t="str">
        <f>VLOOKUP(A1172, ticker_symbol:gics_sector, 14, FALSE)</f>
        <v>Health Care</v>
      </c>
      <c r="E1172" t="str">
        <f>VLOOKUP(A1172, ticker_symbol:gics_sub, 15, FALSE)</f>
        <v>Health Care Technology</v>
      </c>
    </row>
    <row r="1173" spans="1:5" ht="17" x14ac:dyDescent="0.2">
      <c r="A1173" s="3" t="s">
        <v>135</v>
      </c>
      <c r="B1173" t="s">
        <v>601</v>
      </c>
      <c r="C1173" t="s">
        <v>610</v>
      </c>
      <c r="D1173" s="56" t="str">
        <f>VLOOKUP(A1173, ticker_symbol:gics_sector, 14, FALSE)</f>
        <v>Health Care</v>
      </c>
      <c r="E1173" t="str">
        <f>VLOOKUP(A1173, ticker_symbol:gics_sub, 15, FALSE)</f>
        <v>Health Care Technology</v>
      </c>
    </row>
    <row r="1174" spans="1:5" ht="17" x14ac:dyDescent="0.2">
      <c r="A1174" s="3" t="s">
        <v>135</v>
      </c>
      <c r="B1174" t="s">
        <v>602</v>
      </c>
      <c r="C1174" t="s">
        <v>610</v>
      </c>
      <c r="D1174" s="56" t="str">
        <f>VLOOKUP(A1174, ticker_symbol:gics_sector, 14, FALSE)</f>
        <v>Health Care</v>
      </c>
      <c r="E1174" t="str">
        <f>VLOOKUP(A1174, ticker_symbol:gics_sub, 15, FALSE)</f>
        <v>Health Care Technology</v>
      </c>
    </row>
    <row r="1175" spans="1:5" ht="17" x14ac:dyDescent="0.2">
      <c r="A1175" s="3" t="s">
        <v>135</v>
      </c>
      <c r="B1175" t="s">
        <v>603</v>
      </c>
      <c r="C1175" t="s">
        <v>610</v>
      </c>
      <c r="D1175" s="56" t="str">
        <f>VLOOKUP(A1175, ticker_symbol:gics_sector, 14, FALSE)</f>
        <v>Health Care</v>
      </c>
      <c r="E1175" t="str">
        <f>VLOOKUP(A1175, ticker_symbol:gics_sub, 15, FALSE)</f>
        <v>Health Care Technology</v>
      </c>
    </row>
    <row r="1176" spans="1:5" ht="17" x14ac:dyDescent="0.2">
      <c r="A1176" s="3" t="s">
        <v>135</v>
      </c>
      <c r="B1176" t="s">
        <v>604</v>
      </c>
      <c r="C1176" t="s">
        <v>610</v>
      </c>
      <c r="D1176" s="56" t="str">
        <f>VLOOKUP(A1176, ticker_symbol:gics_sector, 14, FALSE)</f>
        <v>Health Care</v>
      </c>
      <c r="E1176" t="str">
        <f>VLOOKUP(A1176, ticker_symbol:gics_sub, 15, FALSE)</f>
        <v>Health Care Technology</v>
      </c>
    </row>
    <row r="1177" spans="1:5" ht="17" x14ac:dyDescent="0.2">
      <c r="A1177" s="3" t="s">
        <v>135</v>
      </c>
      <c r="B1177" t="s">
        <v>605</v>
      </c>
      <c r="C1177" t="s">
        <v>610</v>
      </c>
      <c r="D1177" s="56" t="str">
        <f>VLOOKUP(A1177, ticker_symbol:gics_sector, 14, FALSE)</f>
        <v>Health Care</v>
      </c>
      <c r="E1177" t="str">
        <f>VLOOKUP(A1177, ticker_symbol:gics_sub, 15, FALSE)</f>
        <v>Health Care Technology</v>
      </c>
    </row>
    <row r="1178" spans="1:5" ht="17" x14ac:dyDescent="0.2">
      <c r="A1178" s="3" t="s">
        <v>135</v>
      </c>
      <c r="B1178" t="s">
        <v>600</v>
      </c>
      <c r="C1178" t="s">
        <v>609</v>
      </c>
      <c r="D1178" s="56" t="str">
        <f>VLOOKUP(A1178, ticker_symbol:gics_sector, 14, FALSE)</f>
        <v>Health Care</v>
      </c>
      <c r="E1178" t="str">
        <f>VLOOKUP(A1178, ticker_symbol:gics_sub, 15, FALSE)</f>
        <v>Health Care Technology</v>
      </c>
    </row>
    <row r="1179" spans="1:5" ht="17" x14ac:dyDescent="0.2">
      <c r="A1179" s="3" t="s">
        <v>135</v>
      </c>
      <c r="B1179" t="s">
        <v>601</v>
      </c>
      <c r="C1179" t="s">
        <v>609</v>
      </c>
      <c r="D1179" s="56" t="str">
        <f>VLOOKUP(A1179, ticker_symbol:gics_sector, 14, FALSE)</f>
        <v>Health Care</v>
      </c>
      <c r="E1179" t="str">
        <f>VLOOKUP(A1179, ticker_symbol:gics_sub, 15, FALSE)</f>
        <v>Health Care Technology</v>
      </c>
    </row>
    <row r="1180" spans="1:5" ht="17" x14ac:dyDescent="0.2">
      <c r="A1180" s="3" t="s">
        <v>135</v>
      </c>
      <c r="B1180" t="s">
        <v>602</v>
      </c>
      <c r="C1180" t="s">
        <v>609</v>
      </c>
      <c r="D1180" s="56" t="str">
        <f>VLOOKUP(A1180, ticker_symbol:gics_sector, 14, FALSE)</f>
        <v>Health Care</v>
      </c>
      <c r="E1180" t="str">
        <f>VLOOKUP(A1180, ticker_symbol:gics_sub, 15, FALSE)</f>
        <v>Health Care Technology</v>
      </c>
    </row>
    <row r="1181" spans="1:5" ht="17" x14ac:dyDescent="0.2">
      <c r="A1181" s="3" t="s">
        <v>135</v>
      </c>
      <c r="B1181" t="s">
        <v>603</v>
      </c>
      <c r="C1181" t="s">
        <v>609</v>
      </c>
      <c r="D1181" s="56" t="str">
        <f>VLOOKUP(A1181, ticker_symbol:gics_sector, 14, FALSE)</f>
        <v>Health Care</v>
      </c>
      <c r="E1181" t="str">
        <f>VLOOKUP(A1181, ticker_symbol:gics_sub, 15, FALSE)</f>
        <v>Health Care Technology</v>
      </c>
    </row>
    <row r="1182" spans="1:5" ht="17" x14ac:dyDescent="0.2">
      <c r="A1182" s="3" t="s">
        <v>135</v>
      </c>
      <c r="B1182" t="s">
        <v>604</v>
      </c>
      <c r="C1182" t="s">
        <v>609</v>
      </c>
      <c r="D1182" s="56" t="str">
        <f>VLOOKUP(A1182, ticker_symbol:gics_sector, 14, FALSE)</f>
        <v>Health Care</v>
      </c>
      <c r="E1182" t="str">
        <f>VLOOKUP(A1182, ticker_symbol:gics_sub, 15, FALSE)</f>
        <v>Health Care Technology</v>
      </c>
    </row>
    <row r="1183" spans="1:5" ht="17" x14ac:dyDescent="0.2">
      <c r="A1183" s="3" t="s">
        <v>135</v>
      </c>
      <c r="B1183" t="s">
        <v>605</v>
      </c>
      <c r="C1183" t="s">
        <v>609</v>
      </c>
      <c r="D1183" s="56" t="str">
        <f>VLOOKUP(A1183, ticker_symbol:gics_sector, 14, FALSE)</f>
        <v>Health Care</v>
      </c>
      <c r="E1183" t="str">
        <f>VLOOKUP(A1183, ticker_symbol:gics_sub, 15, FALSE)</f>
        <v>Health Care Technology</v>
      </c>
    </row>
    <row r="1184" spans="1:5" ht="17" x14ac:dyDescent="0.2">
      <c r="A1184" s="3" t="s">
        <v>135</v>
      </c>
      <c r="B1184" t="s">
        <v>600</v>
      </c>
      <c r="C1184" s="21" t="s">
        <v>608</v>
      </c>
      <c r="D1184" s="56" t="str">
        <f>VLOOKUP(A1184, ticker_symbol:gics_sector, 14, FALSE)</f>
        <v>Health Care</v>
      </c>
      <c r="E1184" t="str">
        <f>VLOOKUP(A1184, ticker_symbol:gics_sub, 15, FALSE)</f>
        <v>Health Care Technology</v>
      </c>
    </row>
    <row r="1185" spans="1:5" ht="17" x14ac:dyDescent="0.2">
      <c r="A1185" s="3" t="s">
        <v>135</v>
      </c>
      <c r="B1185" t="s">
        <v>601</v>
      </c>
      <c r="C1185" s="21" t="s">
        <v>608</v>
      </c>
      <c r="D1185" s="56" t="str">
        <f>VLOOKUP(A1185, ticker_symbol:gics_sector, 14, FALSE)</f>
        <v>Health Care</v>
      </c>
      <c r="E1185" t="str">
        <f>VLOOKUP(A1185, ticker_symbol:gics_sub, 15, FALSE)</f>
        <v>Health Care Technology</v>
      </c>
    </row>
    <row r="1186" spans="1:5" ht="17" x14ac:dyDescent="0.2">
      <c r="A1186" s="3" t="s">
        <v>135</v>
      </c>
      <c r="B1186" t="s">
        <v>602</v>
      </c>
      <c r="C1186" s="21" t="s">
        <v>608</v>
      </c>
      <c r="D1186" s="56" t="str">
        <f>VLOOKUP(A1186, ticker_symbol:gics_sector, 14, FALSE)</f>
        <v>Health Care</v>
      </c>
      <c r="E1186" t="str">
        <f>VLOOKUP(A1186, ticker_symbol:gics_sub, 15, FALSE)</f>
        <v>Health Care Technology</v>
      </c>
    </row>
    <row r="1187" spans="1:5" ht="17" x14ac:dyDescent="0.2">
      <c r="A1187" s="3" t="s">
        <v>135</v>
      </c>
      <c r="B1187" t="s">
        <v>603</v>
      </c>
      <c r="C1187" s="21" t="s">
        <v>608</v>
      </c>
      <c r="D1187" s="56" t="str">
        <f>VLOOKUP(A1187, ticker_symbol:gics_sector, 14, FALSE)</f>
        <v>Health Care</v>
      </c>
      <c r="E1187" t="str">
        <f>VLOOKUP(A1187, ticker_symbol:gics_sub, 15, FALSE)</f>
        <v>Health Care Technology</v>
      </c>
    </row>
    <row r="1188" spans="1:5" ht="17" x14ac:dyDescent="0.2">
      <c r="A1188" s="3" t="s">
        <v>135</v>
      </c>
      <c r="B1188" t="s">
        <v>604</v>
      </c>
      <c r="C1188" s="21" t="s">
        <v>608</v>
      </c>
      <c r="D1188" s="56" t="str">
        <f>VLOOKUP(A1188, ticker_symbol:gics_sector, 14, FALSE)</f>
        <v>Health Care</v>
      </c>
      <c r="E1188" t="str">
        <f>VLOOKUP(A1188, ticker_symbol:gics_sub, 15, FALSE)</f>
        <v>Health Care Technology</v>
      </c>
    </row>
    <row r="1189" spans="1:5" ht="17" x14ac:dyDescent="0.2">
      <c r="A1189" s="3" t="s">
        <v>135</v>
      </c>
      <c r="B1189" t="s">
        <v>605</v>
      </c>
      <c r="C1189" s="21" t="s">
        <v>608</v>
      </c>
      <c r="D1189" s="56" t="str">
        <f>VLOOKUP(A1189, ticker_symbol:gics_sector, 14, FALSE)</f>
        <v>Health Care</v>
      </c>
      <c r="E1189" t="str">
        <f>VLOOKUP(A1189, ticker_symbol:gics_sub, 15, FALSE)</f>
        <v>Health Care Technology</v>
      </c>
    </row>
    <row r="1190" spans="1:5" ht="17" x14ac:dyDescent="0.2">
      <c r="A1190" s="3" t="s">
        <v>137</v>
      </c>
      <c r="B1190" t="s">
        <v>600</v>
      </c>
      <c r="C1190" t="s">
        <v>610</v>
      </c>
      <c r="D1190" s="56" t="str">
        <f>VLOOKUP(A1190, ticker_symbol:gics_sector, 14, FALSE)</f>
        <v>Materials</v>
      </c>
      <c r="E1190" t="str">
        <f>VLOOKUP(A1190, ticker_symbol:gics_sub, 15, FALSE)</f>
        <v>Fertilizers &amp; Agricultural Chemicals</v>
      </c>
    </row>
    <row r="1191" spans="1:5" ht="17" x14ac:dyDescent="0.2">
      <c r="A1191" s="3" t="s">
        <v>137</v>
      </c>
      <c r="B1191" t="s">
        <v>601</v>
      </c>
      <c r="C1191" t="s">
        <v>610</v>
      </c>
      <c r="D1191" s="56" t="str">
        <f>VLOOKUP(A1191, ticker_symbol:gics_sector, 14, FALSE)</f>
        <v>Materials</v>
      </c>
      <c r="E1191" t="str">
        <f>VLOOKUP(A1191, ticker_symbol:gics_sub, 15, FALSE)</f>
        <v>Fertilizers &amp; Agricultural Chemicals</v>
      </c>
    </row>
    <row r="1192" spans="1:5" ht="17" x14ac:dyDescent="0.2">
      <c r="A1192" s="3" t="s">
        <v>137</v>
      </c>
      <c r="B1192" t="s">
        <v>602</v>
      </c>
      <c r="C1192" t="s">
        <v>610</v>
      </c>
      <c r="D1192" s="56" t="str">
        <f>VLOOKUP(A1192, ticker_symbol:gics_sector, 14, FALSE)</f>
        <v>Materials</v>
      </c>
      <c r="E1192" t="str">
        <f>VLOOKUP(A1192, ticker_symbol:gics_sub, 15, FALSE)</f>
        <v>Fertilizers &amp; Agricultural Chemicals</v>
      </c>
    </row>
    <row r="1193" spans="1:5" ht="17" x14ac:dyDescent="0.2">
      <c r="A1193" s="3" t="s">
        <v>137</v>
      </c>
      <c r="B1193" t="s">
        <v>603</v>
      </c>
      <c r="C1193" t="s">
        <v>610</v>
      </c>
      <c r="D1193" s="56" t="str">
        <f>VLOOKUP(A1193, ticker_symbol:gics_sector, 14, FALSE)</f>
        <v>Materials</v>
      </c>
      <c r="E1193" t="str">
        <f>VLOOKUP(A1193, ticker_symbol:gics_sub, 15, FALSE)</f>
        <v>Fertilizers &amp; Agricultural Chemicals</v>
      </c>
    </row>
    <row r="1194" spans="1:5" ht="17" x14ac:dyDescent="0.2">
      <c r="A1194" s="3" t="s">
        <v>137</v>
      </c>
      <c r="B1194" t="s">
        <v>604</v>
      </c>
      <c r="C1194" t="s">
        <v>610</v>
      </c>
      <c r="D1194" s="56" t="str">
        <f>VLOOKUP(A1194, ticker_symbol:gics_sector, 14, FALSE)</f>
        <v>Materials</v>
      </c>
      <c r="E1194" t="str">
        <f>VLOOKUP(A1194, ticker_symbol:gics_sub, 15, FALSE)</f>
        <v>Fertilizers &amp; Agricultural Chemicals</v>
      </c>
    </row>
    <row r="1195" spans="1:5" ht="17" x14ac:dyDescent="0.2">
      <c r="A1195" s="3" t="s">
        <v>137</v>
      </c>
      <c r="B1195" t="s">
        <v>605</v>
      </c>
      <c r="C1195" t="s">
        <v>610</v>
      </c>
      <c r="D1195" s="56" t="str">
        <f>VLOOKUP(A1195, ticker_symbol:gics_sector, 14, FALSE)</f>
        <v>Materials</v>
      </c>
      <c r="E1195" t="str">
        <f>VLOOKUP(A1195, ticker_symbol:gics_sub, 15, FALSE)</f>
        <v>Fertilizers &amp; Agricultural Chemicals</v>
      </c>
    </row>
    <row r="1196" spans="1:5" ht="17" x14ac:dyDescent="0.2">
      <c r="A1196" s="3" t="s">
        <v>137</v>
      </c>
      <c r="B1196" t="s">
        <v>600</v>
      </c>
      <c r="C1196" t="s">
        <v>609</v>
      </c>
      <c r="D1196" s="56" t="str">
        <f>VLOOKUP(A1196, ticker_symbol:gics_sector, 14, FALSE)</f>
        <v>Materials</v>
      </c>
      <c r="E1196" t="str">
        <f>VLOOKUP(A1196, ticker_symbol:gics_sub, 15, FALSE)</f>
        <v>Fertilizers &amp; Agricultural Chemicals</v>
      </c>
    </row>
    <row r="1197" spans="1:5" ht="17" x14ac:dyDescent="0.2">
      <c r="A1197" s="3" t="s">
        <v>137</v>
      </c>
      <c r="B1197" t="s">
        <v>601</v>
      </c>
      <c r="C1197" t="s">
        <v>609</v>
      </c>
      <c r="D1197" s="56" t="str">
        <f>VLOOKUP(A1197, ticker_symbol:gics_sector, 14, FALSE)</f>
        <v>Materials</v>
      </c>
      <c r="E1197" t="str">
        <f>VLOOKUP(A1197, ticker_symbol:gics_sub, 15, FALSE)</f>
        <v>Fertilizers &amp; Agricultural Chemicals</v>
      </c>
    </row>
    <row r="1198" spans="1:5" ht="17" x14ac:dyDescent="0.2">
      <c r="A1198" s="3" t="s">
        <v>137</v>
      </c>
      <c r="B1198" t="s">
        <v>602</v>
      </c>
      <c r="C1198" t="s">
        <v>609</v>
      </c>
      <c r="D1198" s="56" t="str">
        <f>VLOOKUP(A1198, ticker_symbol:gics_sector, 14, FALSE)</f>
        <v>Materials</v>
      </c>
      <c r="E1198" t="str">
        <f>VLOOKUP(A1198, ticker_symbol:gics_sub, 15, FALSE)</f>
        <v>Fertilizers &amp; Agricultural Chemicals</v>
      </c>
    </row>
    <row r="1199" spans="1:5" ht="17" x14ac:dyDescent="0.2">
      <c r="A1199" s="3" t="s">
        <v>137</v>
      </c>
      <c r="B1199" t="s">
        <v>603</v>
      </c>
      <c r="C1199" t="s">
        <v>609</v>
      </c>
      <c r="D1199" s="56" t="str">
        <f>VLOOKUP(A1199, ticker_symbol:gics_sector, 14, FALSE)</f>
        <v>Materials</v>
      </c>
      <c r="E1199" t="str">
        <f>VLOOKUP(A1199, ticker_symbol:gics_sub, 15, FALSE)</f>
        <v>Fertilizers &amp; Agricultural Chemicals</v>
      </c>
    </row>
    <row r="1200" spans="1:5" ht="17" x14ac:dyDescent="0.2">
      <c r="A1200" s="3" t="s">
        <v>137</v>
      </c>
      <c r="B1200" t="s">
        <v>604</v>
      </c>
      <c r="C1200" t="s">
        <v>609</v>
      </c>
      <c r="D1200" s="56" t="str">
        <f>VLOOKUP(A1200, ticker_symbol:gics_sector, 14, FALSE)</f>
        <v>Materials</v>
      </c>
      <c r="E1200" t="str">
        <f>VLOOKUP(A1200, ticker_symbol:gics_sub, 15, FALSE)</f>
        <v>Fertilizers &amp; Agricultural Chemicals</v>
      </c>
    </row>
    <row r="1201" spans="1:5" ht="17" x14ac:dyDescent="0.2">
      <c r="A1201" s="3" t="s">
        <v>137</v>
      </c>
      <c r="B1201" t="s">
        <v>605</v>
      </c>
      <c r="C1201" t="s">
        <v>609</v>
      </c>
      <c r="D1201" s="56" t="str">
        <f>VLOOKUP(A1201, ticker_symbol:gics_sector, 14, FALSE)</f>
        <v>Materials</v>
      </c>
      <c r="E1201" t="str">
        <f>VLOOKUP(A1201, ticker_symbol:gics_sub, 15, FALSE)</f>
        <v>Fertilizers &amp; Agricultural Chemicals</v>
      </c>
    </row>
    <row r="1202" spans="1:5" ht="17" x14ac:dyDescent="0.2">
      <c r="A1202" s="3" t="s">
        <v>137</v>
      </c>
      <c r="B1202" t="s">
        <v>600</v>
      </c>
      <c r="C1202" s="21" t="s">
        <v>608</v>
      </c>
      <c r="D1202" s="56" t="str">
        <f>VLOOKUP(A1202, ticker_symbol:gics_sector, 14, FALSE)</f>
        <v>Materials</v>
      </c>
      <c r="E1202" t="str">
        <f>VLOOKUP(A1202, ticker_symbol:gics_sub, 15, FALSE)</f>
        <v>Fertilizers &amp; Agricultural Chemicals</v>
      </c>
    </row>
    <row r="1203" spans="1:5" ht="17" x14ac:dyDescent="0.2">
      <c r="A1203" s="3" t="s">
        <v>137</v>
      </c>
      <c r="B1203" t="s">
        <v>601</v>
      </c>
      <c r="C1203" s="21" t="s">
        <v>608</v>
      </c>
      <c r="D1203" s="56" t="str">
        <f>VLOOKUP(A1203, ticker_symbol:gics_sector, 14, FALSE)</f>
        <v>Materials</v>
      </c>
      <c r="E1203" t="str">
        <f>VLOOKUP(A1203, ticker_symbol:gics_sub, 15, FALSE)</f>
        <v>Fertilizers &amp; Agricultural Chemicals</v>
      </c>
    </row>
    <row r="1204" spans="1:5" ht="17" x14ac:dyDescent="0.2">
      <c r="A1204" s="3" t="s">
        <v>137</v>
      </c>
      <c r="B1204" t="s">
        <v>602</v>
      </c>
      <c r="C1204" s="21" t="s">
        <v>608</v>
      </c>
      <c r="D1204" s="56" t="str">
        <f>VLOOKUP(A1204, ticker_symbol:gics_sector, 14, FALSE)</f>
        <v>Materials</v>
      </c>
      <c r="E1204" t="str">
        <f>VLOOKUP(A1204, ticker_symbol:gics_sub, 15, FALSE)</f>
        <v>Fertilizers &amp; Agricultural Chemicals</v>
      </c>
    </row>
    <row r="1205" spans="1:5" ht="17" x14ac:dyDescent="0.2">
      <c r="A1205" s="3" t="s">
        <v>137</v>
      </c>
      <c r="B1205" t="s">
        <v>603</v>
      </c>
      <c r="C1205" s="21" t="s">
        <v>608</v>
      </c>
      <c r="D1205" s="56" t="str">
        <f>VLOOKUP(A1205, ticker_symbol:gics_sector, 14, FALSE)</f>
        <v>Materials</v>
      </c>
      <c r="E1205" t="str">
        <f>VLOOKUP(A1205, ticker_symbol:gics_sub, 15, FALSE)</f>
        <v>Fertilizers &amp; Agricultural Chemicals</v>
      </c>
    </row>
    <row r="1206" spans="1:5" ht="17" x14ac:dyDescent="0.2">
      <c r="A1206" s="3" t="s">
        <v>137</v>
      </c>
      <c r="B1206" t="s">
        <v>604</v>
      </c>
      <c r="C1206" s="21" t="s">
        <v>608</v>
      </c>
      <c r="D1206" s="56" t="str">
        <f>VLOOKUP(A1206, ticker_symbol:gics_sector, 14, FALSE)</f>
        <v>Materials</v>
      </c>
      <c r="E1206" t="str">
        <f>VLOOKUP(A1206, ticker_symbol:gics_sub, 15, FALSE)</f>
        <v>Fertilizers &amp; Agricultural Chemicals</v>
      </c>
    </row>
    <row r="1207" spans="1:5" ht="17" x14ac:dyDescent="0.2">
      <c r="A1207" s="3" t="s">
        <v>137</v>
      </c>
      <c r="B1207" t="s">
        <v>605</v>
      </c>
      <c r="C1207" s="21" t="s">
        <v>608</v>
      </c>
      <c r="D1207" s="56" t="str">
        <f>VLOOKUP(A1207, ticker_symbol:gics_sector, 14, FALSE)</f>
        <v>Materials</v>
      </c>
      <c r="E1207" t="str">
        <f>VLOOKUP(A1207, ticker_symbol:gics_sub, 15, FALSE)</f>
        <v>Fertilizers &amp; Agricultural Chemicals</v>
      </c>
    </row>
    <row r="1208" spans="1:5" ht="17" x14ac:dyDescent="0.2">
      <c r="A1208" s="3" t="s">
        <v>139</v>
      </c>
      <c r="B1208" t="s">
        <v>600</v>
      </c>
      <c r="C1208" t="s">
        <v>610</v>
      </c>
      <c r="D1208" s="56" t="str">
        <f>VLOOKUP(A1208, ticker_symbol:gics_sector, 14, FALSE)</f>
        <v>Financials</v>
      </c>
      <c r="E1208" t="str">
        <f>VLOOKUP(A1208, ticker_symbol:gics_sub, 15, FALSE)</f>
        <v>Regional Banks</v>
      </c>
    </row>
    <row r="1209" spans="1:5" ht="17" x14ac:dyDescent="0.2">
      <c r="A1209" s="3" t="s">
        <v>139</v>
      </c>
      <c r="B1209" t="s">
        <v>601</v>
      </c>
      <c r="C1209" t="s">
        <v>610</v>
      </c>
      <c r="D1209" s="56" t="str">
        <f>VLOOKUP(A1209, ticker_symbol:gics_sector, 14, FALSE)</f>
        <v>Financials</v>
      </c>
      <c r="E1209" t="str">
        <f>VLOOKUP(A1209, ticker_symbol:gics_sub, 15, FALSE)</f>
        <v>Regional Banks</v>
      </c>
    </row>
    <row r="1210" spans="1:5" ht="17" x14ac:dyDescent="0.2">
      <c r="A1210" s="3" t="s">
        <v>139</v>
      </c>
      <c r="B1210" t="s">
        <v>602</v>
      </c>
      <c r="C1210" t="s">
        <v>610</v>
      </c>
      <c r="D1210" s="56" t="str">
        <f>VLOOKUP(A1210, ticker_symbol:gics_sector, 14, FALSE)</f>
        <v>Financials</v>
      </c>
      <c r="E1210" t="str">
        <f>VLOOKUP(A1210, ticker_symbol:gics_sub, 15, FALSE)</f>
        <v>Regional Banks</v>
      </c>
    </row>
    <row r="1211" spans="1:5" ht="17" x14ac:dyDescent="0.2">
      <c r="A1211" s="3" t="s">
        <v>139</v>
      </c>
      <c r="B1211" t="s">
        <v>603</v>
      </c>
      <c r="C1211" t="s">
        <v>610</v>
      </c>
      <c r="D1211" s="56" t="str">
        <f>VLOOKUP(A1211, ticker_symbol:gics_sector, 14, FALSE)</f>
        <v>Financials</v>
      </c>
      <c r="E1211" t="str">
        <f>VLOOKUP(A1211, ticker_symbol:gics_sub, 15, FALSE)</f>
        <v>Regional Banks</v>
      </c>
    </row>
    <row r="1212" spans="1:5" ht="17" x14ac:dyDescent="0.2">
      <c r="A1212" s="3" t="s">
        <v>139</v>
      </c>
      <c r="B1212" t="s">
        <v>604</v>
      </c>
      <c r="C1212" t="s">
        <v>610</v>
      </c>
      <c r="D1212" s="56" t="str">
        <f>VLOOKUP(A1212, ticker_symbol:gics_sector, 14, FALSE)</f>
        <v>Financials</v>
      </c>
      <c r="E1212" t="str">
        <f>VLOOKUP(A1212, ticker_symbol:gics_sub, 15, FALSE)</f>
        <v>Regional Banks</v>
      </c>
    </row>
    <row r="1213" spans="1:5" ht="17" x14ac:dyDescent="0.2">
      <c r="A1213" s="3" t="s">
        <v>139</v>
      </c>
      <c r="B1213" t="s">
        <v>605</v>
      </c>
      <c r="C1213" t="s">
        <v>610</v>
      </c>
      <c r="D1213" s="56" t="str">
        <f>VLOOKUP(A1213, ticker_symbol:gics_sector, 14, FALSE)</f>
        <v>Financials</v>
      </c>
      <c r="E1213" t="str">
        <f>VLOOKUP(A1213, ticker_symbol:gics_sub, 15, FALSE)</f>
        <v>Regional Banks</v>
      </c>
    </row>
    <row r="1214" spans="1:5" ht="17" x14ac:dyDescent="0.2">
      <c r="A1214" s="3" t="s">
        <v>139</v>
      </c>
      <c r="B1214" t="s">
        <v>600</v>
      </c>
      <c r="C1214" t="s">
        <v>609</v>
      </c>
      <c r="D1214" s="56" t="str">
        <f>VLOOKUP(A1214, ticker_symbol:gics_sector, 14, FALSE)</f>
        <v>Financials</v>
      </c>
      <c r="E1214" t="str">
        <f>VLOOKUP(A1214, ticker_symbol:gics_sub, 15, FALSE)</f>
        <v>Regional Banks</v>
      </c>
    </row>
    <row r="1215" spans="1:5" ht="17" x14ac:dyDescent="0.2">
      <c r="A1215" s="3" t="s">
        <v>139</v>
      </c>
      <c r="B1215" t="s">
        <v>601</v>
      </c>
      <c r="C1215" t="s">
        <v>609</v>
      </c>
      <c r="D1215" s="56" t="str">
        <f>VLOOKUP(A1215, ticker_symbol:gics_sector, 14, FALSE)</f>
        <v>Financials</v>
      </c>
      <c r="E1215" t="str">
        <f>VLOOKUP(A1215, ticker_symbol:gics_sub, 15, FALSE)</f>
        <v>Regional Banks</v>
      </c>
    </row>
    <row r="1216" spans="1:5" ht="17" x14ac:dyDescent="0.2">
      <c r="A1216" s="3" t="s">
        <v>139</v>
      </c>
      <c r="B1216" t="s">
        <v>602</v>
      </c>
      <c r="C1216" t="s">
        <v>609</v>
      </c>
      <c r="D1216" s="56" t="str">
        <f>VLOOKUP(A1216, ticker_symbol:gics_sector, 14, FALSE)</f>
        <v>Financials</v>
      </c>
      <c r="E1216" t="str">
        <f>VLOOKUP(A1216, ticker_symbol:gics_sub, 15, FALSE)</f>
        <v>Regional Banks</v>
      </c>
    </row>
    <row r="1217" spans="1:5" ht="17" x14ac:dyDescent="0.2">
      <c r="A1217" s="3" t="s">
        <v>139</v>
      </c>
      <c r="B1217" t="s">
        <v>603</v>
      </c>
      <c r="C1217" t="s">
        <v>609</v>
      </c>
      <c r="D1217" s="56" t="str">
        <f>VLOOKUP(A1217, ticker_symbol:gics_sector, 14, FALSE)</f>
        <v>Financials</v>
      </c>
      <c r="E1217" t="str">
        <f>VLOOKUP(A1217, ticker_symbol:gics_sub, 15, FALSE)</f>
        <v>Regional Banks</v>
      </c>
    </row>
    <row r="1218" spans="1:5" ht="17" x14ac:dyDescent="0.2">
      <c r="A1218" s="3" t="s">
        <v>139</v>
      </c>
      <c r="B1218" t="s">
        <v>604</v>
      </c>
      <c r="C1218" t="s">
        <v>609</v>
      </c>
      <c r="D1218" s="56" t="str">
        <f>VLOOKUP(A1218, ticker_symbol:gics_sector, 14, FALSE)</f>
        <v>Financials</v>
      </c>
      <c r="E1218" t="str">
        <f>VLOOKUP(A1218, ticker_symbol:gics_sub, 15, FALSE)</f>
        <v>Regional Banks</v>
      </c>
    </row>
    <row r="1219" spans="1:5" ht="17" x14ac:dyDescent="0.2">
      <c r="A1219" s="3" t="s">
        <v>139</v>
      </c>
      <c r="B1219" t="s">
        <v>605</v>
      </c>
      <c r="C1219" t="s">
        <v>609</v>
      </c>
      <c r="D1219" s="56" t="str">
        <f>VLOOKUP(A1219, ticker_symbol:gics_sector, 14, FALSE)</f>
        <v>Financials</v>
      </c>
      <c r="E1219" t="str">
        <f>VLOOKUP(A1219, ticker_symbol:gics_sub, 15, FALSE)</f>
        <v>Regional Banks</v>
      </c>
    </row>
    <row r="1220" spans="1:5" ht="17" x14ac:dyDescent="0.2">
      <c r="A1220" s="3" t="s">
        <v>139</v>
      </c>
      <c r="B1220" t="s">
        <v>600</v>
      </c>
      <c r="C1220" s="21" t="s">
        <v>608</v>
      </c>
      <c r="D1220" s="56" t="str">
        <f>VLOOKUP(A1220, ticker_symbol:gics_sector, 14, FALSE)</f>
        <v>Financials</v>
      </c>
      <c r="E1220" t="str">
        <f>VLOOKUP(A1220, ticker_symbol:gics_sub, 15, FALSE)</f>
        <v>Regional Banks</v>
      </c>
    </row>
    <row r="1221" spans="1:5" ht="17" x14ac:dyDescent="0.2">
      <c r="A1221" s="3" t="s">
        <v>139</v>
      </c>
      <c r="B1221" t="s">
        <v>601</v>
      </c>
      <c r="C1221" s="21" t="s">
        <v>608</v>
      </c>
      <c r="D1221" s="56" t="str">
        <f>VLOOKUP(A1221, ticker_symbol:gics_sector, 14, FALSE)</f>
        <v>Financials</v>
      </c>
      <c r="E1221" t="str">
        <f>VLOOKUP(A1221, ticker_symbol:gics_sub, 15, FALSE)</f>
        <v>Regional Banks</v>
      </c>
    </row>
    <row r="1222" spans="1:5" ht="17" x14ac:dyDescent="0.2">
      <c r="A1222" s="3" t="s">
        <v>139</v>
      </c>
      <c r="B1222" t="s">
        <v>602</v>
      </c>
      <c r="C1222" s="21" t="s">
        <v>608</v>
      </c>
      <c r="D1222" s="56" t="str">
        <f>VLOOKUP(A1222, ticker_symbol:gics_sector, 14, FALSE)</f>
        <v>Financials</v>
      </c>
      <c r="E1222" t="str">
        <f>VLOOKUP(A1222, ticker_symbol:gics_sub, 15, FALSE)</f>
        <v>Regional Banks</v>
      </c>
    </row>
    <row r="1223" spans="1:5" ht="17" x14ac:dyDescent="0.2">
      <c r="A1223" s="3" t="s">
        <v>139</v>
      </c>
      <c r="B1223" t="s">
        <v>603</v>
      </c>
      <c r="C1223" s="21" t="s">
        <v>608</v>
      </c>
      <c r="D1223" s="56" t="str">
        <f>VLOOKUP(A1223, ticker_symbol:gics_sector, 14, FALSE)</f>
        <v>Financials</v>
      </c>
      <c r="E1223" t="str">
        <f>VLOOKUP(A1223, ticker_symbol:gics_sub, 15, FALSE)</f>
        <v>Regional Banks</v>
      </c>
    </row>
    <row r="1224" spans="1:5" ht="17" x14ac:dyDescent="0.2">
      <c r="A1224" s="3" t="s">
        <v>139</v>
      </c>
      <c r="B1224" t="s">
        <v>604</v>
      </c>
      <c r="C1224" s="21" t="s">
        <v>608</v>
      </c>
      <c r="D1224" s="56" t="str">
        <f>VLOOKUP(A1224, ticker_symbol:gics_sector, 14, FALSE)</f>
        <v>Financials</v>
      </c>
      <c r="E1224" t="str">
        <f>VLOOKUP(A1224, ticker_symbol:gics_sub, 15, FALSE)</f>
        <v>Regional Banks</v>
      </c>
    </row>
    <row r="1225" spans="1:5" ht="17" x14ac:dyDescent="0.2">
      <c r="A1225" s="3" t="s">
        <v>139</v>
      </c>
      <c r="B1225" t="s">
        <v>605</v>
      </c>
      <c r="C1225" s="21" t="s">
        <v>608</v>
      </c>
      <c r="D1225" s="56" t="str">
        <f>VLOOKUP(A1225, ticker_symbol:gics_sector, 14, FALSE)</f>
        <v>Financials</v>
      </c>
      <c r="E1225" t="str">
        <f>VLOOKUP(A1225, ticker_symbol:gics_sub, 15, FALSE)</f>
        <v>Regional Banks</v>
      </c>
    </row>
    <row r="1226" spans="1:5" ht="17" x14ac:dyDescent="0.2">
      <c r="A1226" s="3" t="s">
        <v>141</v>
      </c>
      <c r="B1226" t="s">
        <v>600</v>
      </c>
      <c r="C1226" t="s">
        <v>610</v>
      </c>
      <c r="D1226" s="56" t="str">
        <f>VLOOKUP(A1226, ticker_symbol:gics_sector, 14, FALSE)</f>
        <v>Consumer Staples</v>
      </c>
      <c r="E1226" t="str">
        <f>VLOOKUP(A1226, ticker_symbol:gics_sub, 15, FALSE)</f>
        <v>Household Products</v>
      </c>
    </row>
    <row r="1227" spans="1:5" ht="17" x14ac:dyDescent="0.2">
      <c r="A1227" s="3" t="s">
        <v>141</v>
      </c>
      <c r="B1227" t="s">
        <v>601</v>
      </c>
      <c r="C1227" t="s">
        <v>610</v>
      </c>
      <c r="D1227" s="56" t="str">
        <f>VLOOKUP(A1227, ticker_symbol:gics_sector, 14, FALSE)</f>
        <v>Consumer Staples</v>
      </c>
      <c r="E1227" t="str">
        <f>VLOOKUP(A1227, ticker_symbol:gics_sub, 15, FALSE)</f>
        <v>Household Products</v>
      </c>
    </row>
    <row r="1228" spans="1:5" ht="17" x14ac:dyDescent="0.2">
      <c r="A1228" s="3" t="s">
        <v>141</v>
      </c>
      <c r="B1228" t="s">
        <v>602</v>
      </c>
      <c r="C1228" t="s">
        <v>610</v>
      </c>
      <c r="D1228" s="56" t="str">
        <f>VLOOKUP(A1228, ticker_symbol:gics_sector, 14, FALSE)</f>
        <v>Consumer Staples</v>
      </c>
      <c r="E1228" t="str">
        <f>VLOOKUP(A1228, ticker_symbol:gics_sub, 15, FALSE)</f>
        <v>Household Products</v>
      </c>
    </row>
    <row r="1229" spans="1:5" ht="17" x14ac:dyDescent="0.2">
      <c r="A1229" s="3" t="s">
        <v>141</v>
      </c>
      <c r="B1229" t="s">
        <v>603</v>
      </c>
      <c r="C1229" t="s">
        <v>610</v>
      </c>
      <c r="D1229" s="56" t="str">
        <f>VLOOKUP(A1229, ticker_symbol:gics_sector, 14, FALSE)</f>
        <v>Consumer Staples</v>
      </c>
      <c r="E1229" t="str">
        <f>VLOOKUP(A1229, ticker_symbol:gics_sub, 15, FALSE)</f>
        <v>Household Products</v>
      </c>
    </row>
    <row r="1230" spans="1:5" ht="17" x14ac:dyDescent="0.2">
      <c r="A1230" s="3" t="s">
        <v>141</v>
      </c>
      <c r="B1230" t="s">
        <v>604</v>
      </c>
      <c r="C1230" t="s">
        <v>610</v>
      </c>
      <c r="D1230" s="56" t="str">
        <f>VLOOKUP(A1230, ticker_symbol:gics_sector, 14, FALSE)</f>
        <v>Consumer Staples</v>
      </c>
      <c r="E1230" t="str">
        <f>VLOOKUP(A1230, ticker_symbol:gics_sub, 15, FALSE)</f>
        <v>Household Products</v>
      </c>
    </row>
    <row r="1231" spans="1:5" ht="17" x14ac:dyDescent="0.2">
      <c r="A1231" s="3" t="s">
        <v>141</v>
      </c>
      <c r="B1231" t="s">
        <v>605</v>
      </c>
      <c r="C1231" t="s">
        <v>610</v>
      </c>
      <c r="D1231" s="56" t="str">
        <f>VLOOKUP(A1231, ticker_symbol:gics_sector, 14, FALSE)</f>
        <v>Consumer Staples</v>
      </c>
      <c r="E1231" t="str">
        <f>VLOOKUP(A1231, ticker_symbol:gics_sub, 15, FALSE)</f>
        <v>Household Products</v>
      </c>
    </row>
    <row r="1232" spans="1:5" ht="17" x14ac:dyDescent="0.2">
      <c r="A1232" s="3" t="s">
        <v>141</v>
      </c>
      <c r="B1232" t="s">
        <v>600</v>
      </c>
      <c r="C1232" t="s">
        <v>609</v>
      </c>
      <c r="D1232" s="56" t="str">
        <f>VLOOKUP(A1232, ticker_symbol:gics_sector, 14, FALSE)</f>
        <v>Consumer Staples</v>
      </c>
      <c r="E1232" t="str">
        <f>VLOOKUP(A1232, ticker_symbol:gics_sub, 15, FALSE)</f>
        <v>Household Products</v>
      </c>
    </row>
    <row r="1233" spans="1:5" ht="17" x14ac:dyDescent="0.2">
      <c r="A1233" s="3" t="s">
        <v>141</v>
      </c>
      <c r="B1233" t="s">
        <v>601</v>
      </c>
      <c r="C1233" t="s">
        <v>609</v>
      </c>
      <c r="D1233" s="56" t="str">
        <f>VLOOKUP(A1233, ticker_symbol:gics_sector, 14, FALSE)</f>
        <v>Consumer Staples</v>
      </c>
      <c r="E1233" t="str">
        <f>VLOOKUP(A1233, ticker_symbol:gics_sub, 15, FALSE)</f>
        <v>Household Products</v>
      </c>
    </row>
    <row r="1234" spans="1:5" ht="17" x14ac:dyDescent="0.2">
      <c r="A1234" s="3" t="s">
        <v>141</v>
      </c>
      <c r="B1234" t="s">
        <v>602</v>
      </c>
      <c r="C1234" t="s">
        <v>609</v>
      </c>
      <c r="D1234" s="56" t="str">
        <f>VLOOKUP(A1234, ticker_symbol:gics_sector, 14, FALSE)</f>
        <v>Consumer Staples</v>
      </c>
      <c r="E1234" t="str">
        <f>VLOOKUP(A1234, ticker_symbol:gics_sub, 15, FALSE)</f>
        <v>Household Products</v>
      </c>
    </row>
    <row r="1235" spans="1:5" ht="17" x14ac:dyDescent="0.2">
      <c r="A1235" s="3" t="s">
        <v>141</v>
      </c>
      <c r="B1235" t="s">
        <v>603</v>
      </c>
      <c r="C1235" t="s">
        <v>609</v>
      </c>
      <c r="D1235" s="56" t="str">
        <f>VLOOKUP(A1235, ticker_symbol:gics_sector, 14, FALSE)</f>
        <v>Consumer Staples</v>
      </c>
      <c r="E1235" t="str">
        <f>VLOOKUP(A1235, ticker_symbol:gics_sub, 15, FALSE)</f>
        <v>Household Products</v>
      </c>
    </row>
    <row r="1236" spans="1:5" ht="17" x14ac:dyDescent="0.2">
      <c r="A1236" s="3" t="s">
        <v>141</v>
      </c>
      <c r="B1236" t="s">
        <v>604</v>
      </c>
      <c r="C1236" t="s">
        <v>609</v>
      </c>
      <c r="D1236" s="56" t="str">
        <f>VLOOKUP(A1236, ticker_symbol:gics_sector, 14, FALSE)</f>
        <v>Consumer Staples</v>
      </c>
      <c r="E1236" t="str">
        <f>VLOOKUP(A1236, ticker_symbol:gics_sub, 15, FALSE)</f>
        <v>Household Products</v>
      </c>
    </row>
    <row r="1237" spans="1:5" ht="17" x14ac:dyDescent="0.2">
      <c r="A1237" s="3" t="s">
        <v>141</v>
      </c>
      <c r="B1237" t="s">
        <v>605</v>
      </c>
      <c r="C1237" t="s">
        <v>609</v>
      </c>
      <c r="D1237" s="56" t="str">
        <f>VLOOKUP(A1237, ticker_symbol:gics_sector, 14, FALSE)</f>
        <v>Consumer Staples</v>
      </c>
      <c r="E1237" t="str">
        <f>VLOOKUP(A1237, ticker_symbol:gics_sub, 15, FALSE)</f>
        <v>Household Products</v>
      </c>
    </row>
    <row r="1238" spans="1:5" ht="17" x14ac:dyDescent="0.2">
      <c r="A1238" s="3" t="s">
        <v>141</v>
      </c>
      <c r="B1238" t="s">
        <v>600</v>
      </c>
      <c r="C1238" s="21" t="s">
        <v>608</v>
      </c>
      <c r="D1238" s="56" t="str">
        <f>VLOOKUP(A1238, ticker_symbol:gics_sector, 14, FALSE)</f>
        <v>Consumer Staples</v>
      </c>
      <c r="E1238" t="str">
        <f>VLOOKUP(A1238, ticker_symbol:gics_sub, 15, FALSE)</f>
        <v>Household Products</v>
      </c>
    </row>
    <row r="1239" spans="1:5" ht="17" x14ac:dyDescent="0.2">
      <c r="A1239" s="3" t="s">
        <v>141</v>
      </c>
      <c r="B1239" t="s">
        <v>601</v>
      </c>
      <c r="C1239" s="21" t="s">
        <v>608</v>
      </c>
      <c r="D1239" s="56" t="str">
        <f>VLOOKUP(A1239, ticker_symbol:gics_sector, 14, FALSE)</f>
        <v>Consumer Staples</v>
      </c>
      <c r="E1239" t="str">
        <f>VLOOKUP(A1239, ticker_symbol:gics_sub, 15, FALSE)</f>
        <v>Household Products</v>
      </c>
    </row>
    <row r="1240" spans="1:5" ht="17" x14ac:dyDescent="0.2">
      <c r="A1240" s="3" t="s">
        <v>141</v>
      </c>
      <c r="B1240" t="s">
        <v>602</v>
      </c>
      <c r="C1240" s="21" t="s">
        <v>608</v>
      </c>
      <c r="D1240" s="56" t="str">
        <f>VLOOKUP(A1240, ticker_symbol:gics_sector, 14, FALSE)</f>
        <v>Consumer Staples</v>
      </c>
      <c r="E1240" t="str">
        <f>VLOOKUP(A1240, ticker_symbol:gics_sub, 15, FALSE)</f>
        <v>Household Products</v>
      </c>
    </row>
    <row r="1241" spans="1:5" ht="17" x14ac:dyDescent="0.2">
      <c r="A1241" s="3" t="s">
        <v>141</v>
      </c>
      <c r="B1241" t="s">
        <v>603</v>
      </c>
      <c r="C1241" s="21" t="s">
        <v>608</v>
      </c>
      <c r="D1241" s="56" t="str">
        <f>VLOOKUP(A1241, ticker_symbol:gics_sector, 14, FALSE)</f>
        <v>Consumer Staples</v>
      </c>
      <c r="E1241" t="str">
        <f>VLOOKUP(A1241, ticker_symbol:gics_sub, 15, FALSE)</f>
        <v>Household Products</v>
      </c>
    </row>
    <row r="1242" spans="1:5" ht="17" x14ac:dyDescent="0.2">
      <c r="A1242" s="3" t="s">
        <v>141</v>
      </c>
      <c r="B1242" t="s">
        <v>604</v>
      </c>
      <c r="C1242" s="21" t="s">
        <v>608</v>
      </c>
      <c r="D1242" s="56" t="str">
        <f>VLOOKUP(A1242, ticker_symbol:gics_sector, 14, FALSE)</f>
        <v>Consumer Staples</v>
      </c>
      <c r="E1242" t="str">
        <f>VLOOKUP(A1242, ticker_symbol:gics_sub, 15, FALSE)</f>
        <v>Household Products</v>
      </c>
    </row>
    <row r="1243" spans="1:5" ht="17" x14ac:dyDescent="0.2">
      <c r="A1243" s="3" t="s">
        <v>141</v>
      </c>
      <c r="B1243" t="s">
        <v>605</v>
      </c>
      <c r="C1243" s="21" t="s">
        <v>608</v>
      </c>
      <c r="D1243" s="56" t="str">
        <f>VLOOKUP(A1243, ticker_symbol:gics_sector, 14, FALSE)</f>
        <v>Consumer Staples</v>
      </c>
      <c r="E1243" t="str">
        <f>VLOOKUP(A1243, ticker_symbol:gics_sub, 15, FALSE)</f>
        <v>Household Products</v>
      </c>
    </row>
    <row r="1244" spans="1:5" ht="17" x14ac:dyDescent="0.2">
      <c r="A1244" s="3" t="s">
        <v>143</v>
      </c>
      <c r="B1244" t="s">
        <v>600</v>
      </c>
      <c r="C1244" t="s">
        <v>610</v>
      </c>
      <c r="D1244" s="56" t="str">
        <f>VLOOKUP(A1244, ticker_symbol:gics_sector, 14, FALSE)</f>
        <v>Energy</v>
      </c>
      <c r="E1244" t="str">
        <f>VLOOKUP(A1244, ticker_symbol:gics_sub, 15, FALSE)</f>
        <v>Integrated Oil &amp; Gas</v>
      </c>
    </row>
    <row r="1245" spans="1:5" ht="17" x14ac:dyDescent="0.2">
      <c r="A1245" s="3" t="s">
        <v>143</v>
      </c>
      <c r="B1245" t="s">
        <v>601</v>
      </c>
      <c r="C1245" t="s">
        <v>610</v>
      </c>
      <c r="D1245" s="56" t="str">
        <f>VLOOKUP(A1245, ticker_symbol:gics_sector, 14, FALSE)</f>
        <v>Energy</v>
      </c>
      <c r="E1245" t="str">
        <f>VLOOKUP(A1245, ticker_symbol:gics_sub, 15, FALSE)</f>
        <v>Integrated Oil &amp; Gas</v>
      </c>
    </row>
    <row r="1246" spans="1:5" ht="17" x14ac:dyDescent="0.2">
      <c r="A1246" s="3" t="s">
        <v>143</v>
      </c>
      <c r="B1246" t="s">
        <v>602</v>
      </c>
      <c r="C1246" t="s">
        <v>610</v>
      </c>
      <c r="D1246" s="56" t="str">
        <f>VLOOKUP(A1246, ticker_symbol:gics_sector, 14, FALSE)</f>
        <v>Energy</v>
      </c>
      <c r="E1246" t="str">
        <f>VLOOKUP(A1246, ticker_symbol:gics_sub, 15, FALSE)</f>
        <v>Integrated Oil &amp; Gas</v>
      </c>
    </row>
    <row r="1247" spans="1:5" ht="17" x14ac:dyDescent="0.2">
      <c r="A1247" s="3" t="s">
        <v>143</v>
      </c>
      <c r="B1247" t="s">
        <v>603</v>
      </c>
      <c r="C1247" t="s">
        <v>610</v>
      </c>
      <c r="D1247" s="56" t="str">
        <f>VLOOKUP(A1247, ticker_symbol:gics_sector, 14, FALSE)</f>
        <v>Energy</v>
      </c>
      <c r="E1247" t="str">
        <f>VLOOKUP(A1247, ticker_symbol:gics_sub, 15, FALSE)</f>
        <v>Integrated Oil &amp; Gas</v>
      </c>
    </row>
    <row r="1248" spans="1:5" ht="17" x14ac:dyDescent="0.2">
      <c r="A1248" s="3" t="s">
        <v>143</v>
      </c>
      <c r="B1248" t="s">
        <v>604</v>
      </c>
      <c r="C1248" t="s">
        <v>610</v>
      </c>
      <c r="D1248" s="56" t="str">
        <f>VLOOKUP(A1248, ticker_symbol:gics_sector, 14, FALSE)</f>
        <v>Energy</v>
      </c>
      <c r="E1248" t="str">
        <f>VLOOKUP(A1248, ticker_symbol:gics_sub, 15, FALSE)</f>
        <v>Integrated Oil &amp; Gas</v>
      </c>
    </row>
    <row r="1249" spans="1:5" ht="17" x14ac:dyDescent="0.2">
      <c r="A1249" s="3" t="s">
        <v>143</v>
      </c>
      <c r="B1249" t="s">
        <v>605</v>
      </c>
      <c r="C1249" t="s">
        <v>610</v>
      </c>
      <c r="D1249" s="56" t="str">
        <f>VLOOKUP(A1249, ticker_symbol:gics_sector, 14, FALSE)</f>
        <v>Energy</v>
      </c>
      <c r="E1249" t="str">
        <f>VLOOKUP(A1249, ticker_symbol:gics_sub, 15, FALSE)</f>
        <v>Integrated Oil &amp; Gas</v>
      </c>
    </row>
    <row r="1250" spans="1:5" ht="17" x14ac:dyDescent="0.2">
      <c r="A1250" s="3" t="s">
        <v>143</v>
      </c>
      <c r="B1250" t="s">
        <v>600</v>
      </c>
      <c r="C1250" t="s">
        <v>609</v>
      </c>
      <c r="D1250" s="56" t="str">
        <f>VLOOKUP(A1250, ticker_symbol:gics_sector, 14, FALSE)</f>
        <v>Energy</v>
      </c>
      <c r="E1250" t="str">
        <f>VLOOKUP(A1250, ticker_symbol:gics_sub, 15, FALSE)</f>
        <v>Integrated Oil &amp; Gas</v>
      </c>
    </row>
    <row r="1251" spans="1:5" ht="17" x14ac:dyDescent="0.2">
      <c r="A1251" s="3" t="s">
        <v>143</v>
      </c>
      <c r="B1251" t="s">
        <v>601</v>
      </c>
      <c r="C1251" t="s">
        <v>609</v>
      </c>
      <c r="D1251" s="56" t="str">
        <f>VLOOKUP(A1251, ticker_symbol:gics_sector, 14, FALSE)</f>
        <v>Energy</v>
      </c>
      <c r="E1251" t="str">
        <f>VLOOKUP(A1251, ticker_symbol:gics_sub, 15, FALSE)</f>
        <v>Integrated Oil &amp; Gas</v>
      </c>
    </row>
    <row r="1252" spans="1:5" ht="17" x14ac:dyDescent="0.2">
      <c r="A1252" s="3" t="s">
        <v>143</v>
      </c>
      <c r="B1252" t="s">
        <v>602</v>
      </c>
      <c r="C1252" t="s">
        <v>609</v>
      </c>
      <c r="D1252" s="56" t="str">
        <f>VLOOKUP(A1252, ticker_symbol:gics_sector, 14, FALSE)</f>
        <v>Energy</v>
      </c>
      <c r="E1252" t="str">
        <f>VLOOKUP(A1252, ticker_symbol:gics_sub, 15, FALSE)</f>
        <v>Integrated Oil &amp; Gas</v>
      </c>
    </row>
    <row r="1253" spans="1:5" ht="17" x14ac:dyDescent="0.2">
      <c r="A1253" s="3" t="s">
        <v>143</v>
      </c>
      <c r="B1253" t="s">
        <v>603</v>
      </c>
      <c r="C1253" t="s">
        <v>609</v>
      </c>
      <c r="D1253" s="56" t="str">
        <f>VLOOKUP(A1253, ticker_symbol:gics_sector, 14, FALSE)</f>
        <v>Energy</v>
      </c>
      <c r="E1253" t="str">
        <f>VLOOKUP(A1253, ticker_symbol:gics_sub, 15, FALSE)</f>
        <v>Integrated Oil &amp; Gas</v>
      </c>
    </row>
    <row r="1254" spans="1:5" ht="17" x14ac:dyDescent="0.2">
      <c r="A1254" s="3" t="s">
        <v>143</v>
      </c>
      <c r="B1254" t="s">
        <v>604</v>
      </c>
      <c r="C1254" t="s">
        <v>609</v>
      </c>
      <c r="D1254" s="56" t="str">
        <f>VLOOKUP(A1254, ticker_symbol:gics_sector, 14, FALSE)</f>
        <v>Energy</v>
      </c>
      <c r="E1254" t="str">
        <f>VLOOKUP(A1254, ticker_symbol:gics_sub, 15, FALSE)</f>
        <v>Integrated Oil &amp; Gas</v>
      </c>
    </row>
    <row r="1255" spans="1:5" ht="17" x14ac:dyDescent="0.2">
      <c r="A1255" s="3" t="s">
        <v>143</v>
      </c>
      <c r="B1255" t="s">
        <v>605</v>
      </c>
      <c r="C1255" t="s">
        <v>609</v>
      </c>
      <c r="D1255" s="56" t="str">
        <f>VLOOKUP(A1255, ticker_symbol:gics_sector, 14, FALSE)</f>
        <v>Energy</v>
      </c>
      <c r="E1255" t="str">
        <f>VLOOKUP(A1255, ticker_symbol:gics_sub, 15, FALSE)</f>
        <v>Integrated Oil &amp; Gas</v>
      </c>
    </row>
    <row r="1256" spans="1:5" ht="17" x14ac:dyDescent="0.2">
      <c r="A1256" s="3" t="s">
        <v>143</v>
      </c>
      <c r="B1256" t="s">
        <v>600</v>
      </c>
      <c r="C1256" s="21" t="s">
        <v>608</v>
      </c>
      <c r="D1256" s="56" t="str">
        <f>VLOOKUP(A1256, ticker_symbol:gics_sector, 14, FALSE)</f>
        <v>Energy</v>
      </c>
      <c r="E1256" t="str">
        <f>VLOOKUP(A1256, ticker_symbol:gics_sub, 15, FALSE)</f>
        <v>Integrated Oil &amp; Gas</v>
      </c>
    </row>
    <row r="1257" spans="1:5" ht="17" x14ac:dyDescent="0.2">
      <c r="A1257" s="3" t="s">
        <v>143</v>
      </c>
      <c r="B1257" t="s">
        <v>601</v>
      </c>
      <c r="C1257" s="21" t="s">
        <v>608</v>
      </c>
      <c r="D1257" s="56" t="str">
        <f>VLOOKUP(A1257, ticker_symbol:gics_sector, 14, FALSE)</f>
        <v>Energy</v>
      </c>
      <c r="E1257" t="str">
        <f>VLOOKUP(A1257, ticker_symbol:gics_sub, 15, FALSE)</f>
        <v>Integrated Oil &amp; Gas</v>
      </c>
    </row>
    <row r="1258" spans="1:5" ht="17" x14ac:dyDescent="0.2">
      <c r="A1258" s="3" t="s">
        <v>143</v>
      </c>
      <c r="B1258" t="s">
        <v>602</v>
      </c>
      <c r="C1258" s="21" t="s">
        <v>608</v>
      </c>
      <c r="D1258" s="56" t="str">
        <f>VLOOKUP(A1258, ticker_symbol:gics_sector, 14, FALSE)</f>
        <v>Energy</v>
      </c>
      <c r="E1258" t="str">
        <f>VLOOKUP(A1258, ticker_symbol:gics_sub, 15, FALSE)</f>
        <v>Integrated Oil &amp; Gas</v>
      </c>
    </row>
    <row r="1259" spans="1:5" ht="17" x14ac:dyDescent="0.2">
      <c r="A1259" s="3" t="s">
        <v>143</v>
      </c>
      <c r="B1259" t="s">
        <v>603</v>
      </c>
      <c r="C1259" s="21" t="s">
        <v>608</v>
      </c>
      <c r="D1259" s="56" t="str">
        <f>VLOOKUP(A1259, ticker_symbol:gics_sector, 14, FALSE)</f>
        <v>Energy</v>
      </c>
      <c r="E1259" t="str">
        <f>VLOOKUP(A1259, ticker_symbol:gics_sub, 15, FALSE)</f>
        <v>Integrated Oil &amp; Gas</v>
      </c>
    </row>
    <row r="1260" spans="1:5" ht="17" x14ac:dyDescent="0.2">
      <c r="A1260" s="3" t="s">
        <v>143</v>
      </c>
      <c r="B1260" t="s">
        <v>604</v>
      </c>
      <c r="C1260" s="21" t="s">
        <v>608</v>
      </c>
      <c r="D1260" s="56" t="str">
        <f>VLOOKUP(A1260, ticker_symbol:gics_sector, 14, FALSE)</f>
        <v>Energy</v>
      </c>
      <c r="E1260" t="str">
        <f>VLOOKUP(A1260, ticker_symbol:gics_sub, 15, FALSE)</f>
        <v>Integrated Oil &amp; Gas</v>
      </c>
    </row>
    <row r="1261" spans="1:5" ht="17" x14ac:dyDescent="0.2">
      <c r="A1261" s="3" t="s">
        <v>143</v>
      </c>
      <c r="B1261" t="s">
        <v>605</v>
      </c>
      <c r="C1261" s="21" t="s">
        <v>608</v>
      </c>
      <c r="D1261" s="56" t="str">
        <f>VLOOKUP(A1261, ticker_symbol:gics_sector, 14, FALSE)</f>
        <v>Energy</v>
      </c>
      <c r="E1261" t="str">
        <f>VLOOKUP(A1261, ticker_symbol:gics_sub, 15, FALSE)</f>
        <v>Integrated Oil &amp; Gas</v>
      </c>
    </row>
    <row r="1262" spans="1:5" ht="17" x14ac:dyDescent="0.2">
      <c r="A1262" s="3" t="s">
        <v>145</v>
      </c>
      <c r="B1262" t="s">
        <v>600</v>
      </c>
      <c r="C1262" t="s">
        <v>610</v>
      </c>
      <c r="D1262" s="56" t="str">
        <f>VLOOKUP(A1262, ticker_symbol:gics_sector, 14, FALSE)</f>
        <v>Industrials</v>
      </c>
      <c r="E1262" t="str">
        <f>VLOOKUP(A1262, ticker_symbol:gics_sub, 15, FALSE)</f>
        <v>Air Freight &amp; Logistics</v>
      </c>
    </row>
    <row r="1263" spans="1:5" ht="17" x14ac:dyDescent="0.2">
      <c r="A1263" s="3" t="s">
        <v>145</v>
      </c>
      <c r="B1263" t="s">
        <v>601</v>
      </c>
      <c r="C1263" t="s">
        <v>610</v>
      </c>
      <c r="D1263" s="56" t="str">
        <f>VLOOKUP(A1263, ticker_symbol:gics_sector, 14, FALSE)</f>
        <v>Industrials</v>
      </c>
      <c r="E1263" t="str">
        <f>VLOOKUP(A1263, ticker_symbol:gics_sub, 15, FALSE)</f>
        <v>Air Freight &amp; Logistics</v>
      </c>
    </row>
    <row r="1264" spans="1:5" ht="17" x14ac:dyDescent="0.2">
      <c r="A1264" s="3" t="s">
        <v>145</v>
      </c>
      <c r="B1264" t="s">
        <v>602</v>
      </c>
      <c r="C1264" t="s">
        <v>610</v>
      </c>
      <c r="D1264" s="56" t="str">
        <f>VLOOKUP(A1264, ticker_symbol:gics_sector, 14, FALSE)</f>
        <v>Industrials</v>
      </c>
      <c r="E1264" t="str">
        <f>VLOOKUP(A1264, ticker_symbol:gics_sub, 15, FALSE)</f>
        <v>Air Freight &amp; Logistics</v>
      </c>
    </row>
    <row r="1265" spans="1:5" ht="17" x14ac:dyDescent="0.2">
      <c r="A1265" s="3" t="s">
        <v>145</v>
      </c>
      <c r="B1265" t="s">
        <v>603</v>
      </c>
      <c r="C1265" t="s">
        <v>610</v>
      </c>
      <c r="D1265" s="56" t="str">
        <f>VLOOKUP(A1265, ticker_symbol:gics_sector, 14, FALSE)</f>
        <v>Industrials</v>
      </c>
      <c r="E1265" t="str">
        <f>VLOOKUP(A1265, ticker_symbol:gics_sub, 15, FALSE)</f>
        <v>Air Freight &amp; Logistics</v>
      </c>
    </row>
    <row r="1266" spans="1:5" ht="17" x14ac:dyDescent="0.2">
      <c r="A1266" s="3" t="s">
        <v>145</v>
      </c>
      <c r="B1266" t="s">
        <v>604</v>
      </c>
      <c r="C1266" t="s">
        <v>610</v>
      </c>
      <c r="D1266" s="56" t="str">
        <f>VLOOKUP(A1266, ticker_symbol:gics_sector, 14, FALSE)</f>
        <v>Industrials</v>
      </c>
      <c r="E1266" t="str">
        <f>VLOOKUP(A1266, ticker_symbol:gics_sub, 15, FALSE)</f>
        <v>Air Freight &amp; Logistics</v>
      </c>
    </row>
    <row r="1267" spans="1:5" ht="17" x14ac:dyDescent="0.2">
      <c r="A1267" s="3" t="s">
        <v>145</v>
      </c>
      <c r="B1267" t="s">
        <v>605</v>
      </c>
      <c r="C1267" t="s">
        <v>610</v>
      </c>
      <c r="D1267" s="56" t="str">
        <f>VLOOKUP(A1267, ticker_symbol:gics_sector, 14, FALSE)</f>
        <v>Industrials</v>
      </c>
      <c r="E1267" t="str">
        <f>VLOOKUP(A1267, ticker_symbol:gics_sub, 15, FALSE)</f>
        <v>Air Freight &amp; Logistics</v>
      </c>
    </row>
    <row r="1268" spans="1:5" ht="17" x14ac:dyDescent="0.2">
      <c r="A1268" s="3" t="s">
        <v>145</v>
      </c>
      <c r="B1268" t="s">
        <v>600</v>
      </c>
      <c r="C1268" t="s">
        <v>609</v>
      </c>
      <c r="D1268" s="56" t="str">
        <f>VLOOKUP(A1268, ticker_symbol:gics_sector, 14, FALSE)</f>
        <v>Industrials</v>
      </c>
      <c r="E1268" t="str">
        <f>VLOOKUP(A1268, ticker_symbol:gics_sub, 15, FALSE)</f>
        <v>Air Freight &amp; Logistics</v>
      </c>
    </row>
    <row r="1269" spans="1:5" ht="17" x14ac:dyDescent="0.2">
      <c r="A1269" s="3" t="s">
        <v>145</v>
      </c>
      <c r="B1269" t="s">
        <v>601</v>
      </c>
      <c r="C1269" t="s">
        <v>609</v>
      </c>
      <c r="D1269" s="56" t="str">
        <f>VLOOKUP(A1269, ticker_symbol:gics_sector, 14, FALSE)</f>
        <v>Industrials</v>
      </c>
      <c r="E1269" t="str">
        <f>VLOOKUP(A1269, ticker_symbol:gics_sub, 15, FALSE)</f>
        <v>Air Freight &amp; Logistics</v>
      </c>
    </row>
    <row r="1270" spans="1:5" ht="17" x14ac:dyDescent="0.2">
      <c r="A1270" s="3" t="s">
        <v>145</v>
      </c>
      <c r="B1270" t="s">
        <v>602</v>
      </c>
      <c r="C1270" t="s">
        <v>609</v>
      </c>
      <c r="D1270" s="56" t="str">
        <f>VLOOKUP(A1270, ticker_symbol:gics_sector, 14, FALSE)</f>
        <v>Industrials</v>
      </c>
      <c r="E1270" t="str">
        <f>VLOOKUP(A1270, ticker_symbol:gics_sub, 15, FALSE)</f>
        <v>Air Freight &amp; Logistics</v>
      </c>
    </row>
    <row r="1271" spans="1:5" ht="17" x14ac:dyDescent="0.2">
      <c r="A1271" s="3" t="s">
        <v>145</v>
      </c>
      <c r="B1271" t="s">
        <v>603</v>
      </c>
      <c r="C1271" t="s">
        <v>609</v>
      </c>
      <c r="D1271" s="56" t="str">
        <f>VLOOKUP(A1271, ticker_symbol:gics_sector, 14, FALSE)</f>
        <v>Industrials</v>
      </c>
      <c r="E1271" t="str">
        <f>VLOOKUP(A1271, ticker_symbol:gics_sub, 15, FALSE)</f>
        <v>Air Freight &amp; Logistics</v>
      </c>
    </row>
    <row r="1272" spans="1:5" ht="17" x14ac:dyDescent="0.2">
      <c r="A1272" s="3" t="s">
        <v>145</v>
      </c>
      <c r="B1272" t="s">
        <v>604</v>
      </c>
      <c r="C1272" t="s">
        <v>609</v>
      </c>
      <c r="D1272" s="56" t="str">
        <f>VLOOKUP(A1272, ticker_symbol:gics_sector, 14, FALSE)</f>
        <v>Industrials</v>
      </c>
      <c r="E1272" t="str">
        <f>VLOOKUP(A1272, ticker_symbol:gics_sub, 15, FALSE)</f>
        <v>Air Freight &amp; Logistics</v>
      </c>
    </row>
    <row r="1273" spans="1:5" ht="17" x14ac:dyDescent="0.2">
      <c r="A1273" s="3" t="s">
        <v>145</v>
      </c>
      <c r="B1273" t="s">
        <v>605</v>
      </c>
      <c r="C1273" t="s">
        <v>609</v>
      </c>
      <c r="D1273" s="56" t="str">
        <f>VLOOKUP(A1273, ticker_symbol:gics_sector, 14, FALSE)</f>
        <v>Industrials</v>
      </c>
      <c r="E1273" t="str">
        <f>VLOOKUP(A1273, ticker_symbol:gics_sub, 15, FALSE)</f>
        <v>Air Freight &amp; Logistics</v>
      </c>
    </row>
    <row r="1274" spans="1:5" ht="17" x14ac:dyDescent="0.2">
      <c r="A1274" s="3" t="s">
        <v>145</v>
      </c>
      <c r="B1274" t="s">
        <v>600</v>
      </c>
      <c r="C1274" s="21" t="s">
        <v>608</v>
      </c>
      <c r="D1274" s="56" t="str">
        <f>VLOOKUP(A1274, ticker_symbol:gics_sector, 14, FALSE)</f>
        <v>Industrials</v>
      </c>
      <c r="E1274" t="str">
        <f>VLOOKUP(A1274, ticker_symbol:gics_sub, 15, FALSE)</f>
        <v>Air Freight &amp; Logistics</v>
      </c>
    </row>
    <row r="1275" spans="1:5" ht="17" x14ac:dyDescent="0.2">
      <c r="A1275" s="3" t="s">
        <v>145</v>
      </c>
      <c r="B1275" t="s">
        <v>601</v>
      </c>
      <c r="C1275" s="21" t="s">
        <v>608</v>
      </c>
      <c r="D1275" s="56" t="str">
        <f>VLOOKUP(A1275, ticker_symbol:gics_sector, 14, FALSE)</f>
        <v>Industrials</v>
      </c>
      <c r="E1275" t="str">
        <f>VLOOKUP(A1275, ticker_symbol:gics_sub, 15, FALSE)</f>
        <v>Air Freight &amp; Logistics</v>
      </c>
    </row>
    <row r="1276" spans="1:5" ht="17" x14ac:dyDescent="0.2">
      <c r="A1276" s="3" t="s">
        <v>145</v>
      </c>
      <c r="B1276" t="s">
        <v>602</v>
      </c>
      <c r="C1276" s="21" t="s">
        <v>608</v>
      </c>
      <c r="D1276" s="56" t="str">
        <f>VLOOKUP(A1276, ticker_symbol:gics_sector, 14, FALSE)</f>
        <v>Industrials</v>
      </c>
      <c r="E1276" t="str">
        <f>VLOOKUP(A1276, ticker_symbol:gics_sub, 15, FALSE)</f>
        <v>Air Freight &amp; Logistics</v>
      </c>
    </row>
    <row r="1277" spans="1:5" ht="17" x14ac:dyDescent="0.2">
      <c r="A1277" s="3" t="s">
        <v>145</v>
      </c>
      <c r="B1277" t="s">
        <v>603</v>
      </c>
      <c r="C1277" s="21" t="s">
        <v>608</v>
      </c>
      <c r="D1277" s="56" t="str">
        <f>VLOOKUP(A1277, ticker_symbol:gics_sector, 14, FALSE)</f>
        <v>Industrials</v>
      </c>
      <c r="E1277" t="str">
        <f>VLOOKUP(A1277, ticker_symbol:gics_sub, 15, FALSE)</f>
        <v>Air Freight &amp; Logistics</v>
      </c>
    </row>
    <row r="1278" spans="1:5" ht="17" x14ac:dyDescent="0.2">
      <c r="A1278" s="3" t="s">
        <v>145</v>
      </c>
      <c r="B1278" t="s">
        <v>604</v>
      </c>
      <c r="C1278" s="21" t="s">
        <v>608</v>
      </c>
      <c r="D1278" s="56" t="str">
        <f>VLOOKUP(A1278, ticker_symbol:gics_sector, 14, FALSE)</f>
        <v>Industrials</v>
      </c>
      <c r="E1278" t="str">
        <f>VLOOKUP(A1278, ticker_symbol:gics_sub, 15, FALSE)</f>
        <v>Air Freight &amp; Logistics</v>
      </c>
    </row>
    <row r="1279" spans="1:5" ht="17" x14ac:dyDescent="0.2">
      <c r="A1279" s="3" t="s">
        <v>145</v>
      </c>
      <c r="B1279" t="s">
        <v>605</v>
      </c>
      <c r="C1279" s="21" t="s">
        <v>608</v>
      </c>
      <c r="D1279" s="56" t="str">
        <f>VLOOKUP(A1279, ticker_symbol:gics_sector, 14, FALSE)</f>
        <v>Industrials</v>
      </c>
      <c r="E1279" t="str">
        <f>VLOOKUP(A1279, ticker_symbol:gics_sub, 15, FALSE)</f>
        <v>Air Freight &amp; Logistics</v>
      </c>
    </row>
    <row r="1280" spans="1:5" ht="17" x14ac:dyDescent="0.2">
      <c r="A1280" s="3" t="s">
        <v>147</v>
      </c>
      <c r="B1280" t="s">
        <v>600</v>
      </c>
      <c r="C1280" t="s">
        <v>610</v>
      </c>
      <c r="D1280" s="56" t="str">
        <f>VLOOKUP(A1280, ticker_symbol:gics_sector, 14, FALSE)</f>
        <v>Consumer Discretionary</v>
      </c>
      <c r="E1280" t="str">
        <f>VLOOKUP(A1280, ticker_symbol:gics_sub, 15, FALSE)</f>
        <v>Cable &amp; Satellite</v>
      </c>
    </row>
    <row r="1281" spans="1:5" ht="17" x14ac:dyDescent="0.2">
      <c r="A1281" s="3" t="s">
        <v>147</v>
      </c>
      <c r="B1281" t="s">
        <v>601</v>
      </c>
      <c r="C1281" t="s">
        <v>610</v>
      </c>
      <c r="D1281" s="56" t="str">
        <f>VLOOKUP(A1281, ticker_symbol:gics_sector, 14, FALSE)</f>
        <v>Consumer Discretionary</v>
      </c>
      <c r="E1281" t="str">
        <f>VLOOKUP(A1281, ticker_symbol:gics_sub, 15, FALSE)</f>
        <v>Cable &amp; Satellite</v>
      </c>
    </row>
    <row r="1282" spans="1:5" ht="17" x14ac:dyDescent="0.2">
      <c r="A1282" s="3" t="s">
        <v>147</v>
      </c>
      <c r="B1282" t="s">
        <v>602</v>
      </c>
      <c r="C1282" t="s">
        <v>610</v>
      </c>
      <c r="D1282" s="56" t="str">
        <f>VLOOKUP(A1282, ticker_symbol:gics_sector, 14, FALSE)</f>
        <v>Consumer Discretionary</v>
      </c>
      <c r="E1282" t="str">
        <f>VLOOKUP(A1282, ticker_symbol:gics_sub, 15, FALSE)</f>
        <v>Cable &amp; Satellite</v>
      </c>
    </row>
    <row r="1283" spans="1:5" ht="17" x14ac:dyDescent="0.2">
      <c r="A1283" s="3" t="s">
        <v>147</v>
      </c>
      <c r="B1283" t="s">
        <v>603</v>
      </c>
      <c r="C1283" t="s">
        <v>610</v>
      </c>
      <c r="D1283" s="56" t="str">
        <f>VLOOKUP(A1283, ticker_symbol:gics_sector, 14, FALSE)</f>
        <v>Consumer Discretionary</v>
      </c>
      <c r="E1283" t="str">
        <f>VLOOKUP(A1283, ticker_symbol:gics_sub, 15, FALSE)</f>
        <v>Cable &amp; Satellite</v>
      </c>
    </row>
    <row r="1284" spans="1:5" ht="17" x14ac:dyDescent="0.2">
      <c r="A1284" s="3" t="s">
        <v>147</v>
      </c>
      <c r="B1284" t="s">
        <v>604</v>
      </c>
      <c r="C1284" t="s">
        <v>610</v>
      </c>
      <c r="D1284" s="56" t="str">
        <f>VLOOKUP(A1284, ticker_symbol:gics_sector, 14, FALSE)</f>
        <v>Consumer Discretionary</v>
      </c>
      <c r="E1284" t="str">
        <f>VLOOKUP(A1284, ticker_symbol:gics_sub, 15, FALSE)</f>
        <v>Cable &amp; Satellite</v>
      </c>
    </row>
    <row r="1285" spans="1:5" ht="17" x14ac:dyDescent="0.2">
      <c r="A1285" s="3" t="s">
        <v>147</v>
      </c>
      <c r="B1285" t="s">
        <v>605</v>
      </c>
      <c r="C1285" t="s">
        <v>610</v>
      </c>
      <c r="D1285" s="56" t="str">
        <f>VLOOKUP(A1285, ticker_symbol:gics_sector, 14, FALSE)</f>
        <v>Consumer Discretionary</v>
      </c>
      <c r="E1285" t="str">
        <f>VLOOKUP(A1285, ticker_symbol:gics_sub, 15, FALSE)</f>
        <v>Cable &amp; Satellite</v>
      </c>
    </row>
    <row r="1286" spans="1:5" ht="17" x14ac:dyDescent="0.2">
      <c r="A1286" s="3" t="s">
        <v>147</v>
      </c>
      <c r="B1286" t="s">
        <v>600</v>
      </c>
      <c r="C1286" t="s">
        <v>609</v>
      </c>
      <c r="D1286" s="56" t="str">
        <f>VLOOKUP(A1286, ticker_symbol:gics_sector, 14, FALSE)</f>
        <v>Consumer Discretionary</v>
      </c>
      <c r="E1286" t="str">
        <f>VLOOKUP(A1286, ticker_symbol:gics_sub, 15, FALSE)</f>
        <v>Cable &amp; Satellite</v>
      </c>
    </row>
    <row r="1287" spans="1:5" ht="17" x14ac:dyDescent="0.2">
      <c r="A1287" s="3" t="s">
        <v>147</v>
      </c>
      <c r="B1287" t="s">
        <v>601</v>
      </c>
      <c r="C1287" t="s">
        <v>609</v>
      </c>
      <c r="D1287" s="56" t="str">
        <f>VLOOKUP(A1287, ticker_symbol:gics_sector, 14, FALSE)</f>
        <v>Consumer Discretionary</v>
      </c>
      <c r="E1287" t="str">
        <f>VLOOKUP(A1287, ticker_symbol:gics_sub, 15, FALSE)</f>
        <v>Cable &amp; Satellite</v>
      </c>
    </row>
    <row r="1288" spans="1:5" ht="17" x14ac:dyDescent="0.2">
      <c r="A1288" s="3" t="s">
        <v>147</v>
      </c>
      <c r="B1288" t="s">
        <v>602</v>
      </c>
      <c r="C1288" t="s">
        <v>609</v>
      </c>
      <c r="D1288" s="56" t="str">
        <f>VLOOKUP(A1288, ticker_symbol:gics_sector, 14, FALSE)</f>
        <v>Consumer Discretionary</v>
      </c>
      <c r="E1288" t="str">
        <f>VLOOKUP(A1288, ticker_symbol:gics_sub, 15, FALSE)</f>
        <v>Cable &amp; Satellite</v>
      </c>
    </row>
    <row r="1289" spans="1:5" ht="17" x14ac:dyDescent="0.2">
      <c r="A1289" s="3" t="s">
        <v>147</v>
      </c>
      <c r="B1289" t="s">
        <v>603</v>
      </c>
      <c r="C1289" t="s">
        <v>609</v>
      </c>
      <c r="D1289" s="56" t="str">
        <f>VLOOKUP(A1289, ticker_symbol:gics_sector, 14, FALSE)</f>
        <v>Consumer Discretionary</v>
      </c>
      <c r="E1289" t="str">
        <f>VLOOKUP(A1289, ticker_symbol:gics_sub, 15, FALSE)</f>
        <v>Cable &amp; Satellite</v>
      </c>
    </row>
    <row r="1290" spans="1:5" ht="17" x14ac:dyDescent="0.2">
      <c r="A1290" s="3" t="s">
        <v>147</v>
      </c>
      <c r="B1290" t="s">
        <v>604</v>
      </c>
      <c r="C1290" t="s">
        <v>609</v>
      </c>
      <c r="D1290" s="56" t="str">
        <f>VLOOKUP(A1290, ticker_symbol:gics_sector, 14, FALSE)</f>
        <v>Consumer Discretionary</v>
      </c>
      <c r="E1290" t="str">
        <f>VLOOKUP(A1290, ticker_symbol:gics_sub, 15, FALSE)</f>
        <v>Cable &amp; Satellite</v>
      </c>
    </row>
    <row r="1291" spans="1:5" ht="17" x14ac:dyDescent="0.2">
      <c r="A1291" s="3" t="s">
        <v>147</v>
      </c>
      <c r="B1291" t="s">
        <v>605</v>
      </c>
      <c r="C1291" t="s">
        <v>609</v>
      </c>
      <c r="D1291" s="56" t="str">
        <f>VLOOKUP(A1291, ticker_symbol:gics_sector, 14, FALSE)</f>
        <v>Consumer Discretionary</v>
      </c>
      <c r="E1291" t="str">
        <f>VLOOKUP(A1291, ticker_symbol:gics_sub, 15, FALSE)</f>
        <v>Cable &amp; Satellite</v>
      </c>
    </row>
    <row r="1292" spans="1:5" ht="17" x14ac:dyDescent="0.2">
      <c r="A1292" s="3" t="s">
        <v>147</v>
      </c>
      <c r="B1292" t="s">
        <v>600</v>
      </c>
      <c r="C1292" s="21" t="s">
        <v>608</v>
      </c>
      <c r="D1292" s="56" t="str">
        <f>VLOOKUP(A1292, ticker_symbol:gics_sector, 14, FALSE)</f>
        <v>Consumer Discretionary</v>
      </c>
      <c r="E1292" t="str">
        <f>VLOOKUP(A1292, ticker_symbol:gics_sub, 15, FALSE)</f>
        <v>Cable &amp; Satellite</v>
      </c>
    </row>
    <row r="1293" spans="1:5" ht="17" x14ac:dyDescent="0.2">
      <c r="A1293" s="3" t="s">
        <v>147</v>
      </c>
      <c r="B1293" t="s">
        <v>601</v>
      </c>
      <c r="C1293" s="21" t="s">
        <v>608</v>
      </c>
      <c r="D1293" s="56" t="str">
        <f>VLOOKUP(A1293, ticker_symbol:gics_sector, 14, FALSE)</f>
        <v>Consumer Discretionary</v>
      </c>
      <c r="E1293" t="str">
        <f>VLOOKUP(A1293, ticker_symbol:gics_sub, 15, FALSE)</f>
        <v>Cable &amp; Satellite</v>
      </c>
    </row>
    <row r="1294" spans="1:5" ht="17" x14ac:dyDescent="0.2">
      <c r="A1294" s="3" t="s">
        <v>147</v>
      </c>
      <c r="B1294" t="s">
        <v>602</v>
      </c>
      <c r="C1294" s="21" t="s">
        <v>608</v>
      </c>
      <c r="D1294" s="56" t="str">
        <f>VLOOKUP(A1294, ticker_symbol:gics_sector, 14, FALSE)</f>
        <v>Consumer Discretionary</v>
      </c>
      <c r="E1294" t="str">
        <f>VLOOKUP(A1294, ticker_symbol:gics_sub, 15, FALSE)</f>
        <v>Cable &amp; Satellite</v>
      </c>
    </row>
    <row r="1295" spans="1:5" ht="17" x14ac:dyDescent="0.2">
      <c r="A1295" s="3" t="s">
        <v>147</v>
      </c>
      <c r="B1295" t="s">
        <v>603</v>
      </c>
      <c r="C1295" s="21" t="s">
        <v>608</v>
      </c>
      <c r="D1295" s="56" t="str">
        <f>VLOOKUP(A1295, ticker_symbol:gics_sector, 14, FALSE)</f>
        <v>Consumer Discretionary</v>
      </c>
      <c r="E1295" t="str">
        <f>VLOOKUP(A1295, ticker_symbol:gics_sub, 15, FALSE)</f>
        <v>Cable &amp; Satellite</v>
      </c>
    </row>
    <row r="1296" spans="1:5" ht="17" x14ac:dyDescent="0.2">
      <c r="A1296" s="3" t="s">
        <v>147</v>
      </c>
      <c r="B1296" t="s">
        <v>604</v>
      </c>
      <c r="C1296" s="21" t="s">
        <v>608</v>
      </c>
      <c r="D1296" s="56" t="str">
        <f>VLOOKUP(A1296, ticker_symbol:gics_sector, 14, FALSE)</f>
        <v>Consumer Discretionary</v>
      </c>
      <c r="E1296" t="str">
        <f>VLOOKUP(A1296, ticker_symbol:gics_sub, 15, FALSE)</f>
        <v>Cable &amp; Satellite</v>
      </c>
    </row>
    <row r="1297" spans="1:5" ht="17" x14ac:dyDescent="0.2">
      <c r="A1297" s="3" t="s">
        <v>147</v>
      </c>
      <c r="B1297" t="s">
        <v>605</v>
      </c>
      <c r="C1297" s="21" t="s">
        <v>608</v>
      </c>
      <c r="D1297" s="56" t="str">
        <f>VLOOKUP(A1297, ticker_symbol:gics_sector, 14, FALSE)</f>
        <v>Consumer Discretionary</v>
      </c>
      <c r="E1297" t="str">
        <f>VLOOKUP(A1297, ticker_symbol:gics_sub, 15, FALSE)</f>
        <v>Cable &amp; Satellite</v>
      </c>
    </row>
    <row r="1298" spans="1:5" ht="17" x14ac:dyDescent="0.2">
      <c r="A1298" s="3" t="s">
        <v>149</v>
      </c>
      <c r="B1298" t="s">
        <v>600</v>
      </c>
      <c r="C1298" t="s">
        <v>610</v>
      </c>
      <c r="D1298" s="56" t="str">
        <f>VLOOKUP(A1298, ticker_symbol:gics_sector, 14, FALSE)</f>
        <v>Health Care</v>
      </c>
      <c r="E1298" t="str">
        <f>VLOOKUP(A1298, ticker_symbol:gics_sub, 15, FALSE)</f>
        <v>Managed Health Care</v>
      </c>
    </row>
    <row r="1299" spans="1:5" ht="17" x14ac:dyDescent="0.2">
      <c r="A1299" s="3" t="s">
        <v>149</v>
      </c>
      <c r="B1299" t="s">
        <v>601</v>
      </c>
      <c r="C1299" t="s">
        <v>610</v>
      </c>
      <c r="D1299" s="56" t="str">
        <f>VLOOKUP(A1299, ticker_symbol:gics_sector, 14, FALSE)</f>
        <v>Health Care</v>
      </c>
      <c r="E1299" t="str">
        <f>VLOOKUP(A1299, ticker_symbol:gics_sub, 15, FALSE)</f>
        <v>Managed Health Care</v>
      </c>
    </row>
    <row r="1300" spans="1:5" ht="17" x14ac:dyDescent="0.2">
      <c r="A1300" s="3" t="s">
        <v>149</v>
      </c>
      <c r="B1300" t="s">
        <v>602</v>
      </c>
      <c r="C1300" t="s">
        <v>610</v>
      </c>
      <c r="D1300" s="56" t="str">
        <f>VLOOKUP(A1300, ticker_symbol:gics_sector, 14, FALSE)</f>
        <v>Health Care</v>
      </c>
      <c r="E1300" t="str">
        <f>VLOOKUP(A1300, ticker_symbol:gics_sub, 15, FALSE)</f>
        <v>Managed Health Care</v>
      </c>
    </row>
    <row r="1301" spans="1:5" ht="17" x14ac:dyDescent="0.2">
      <c r="A1301" s="3" t="s">
        <v>149</v>
      </c>
      <c r="B1301" t="s">
        <v>603</v>
      </c>
      <c r="C1301" t="s">
        <v>610</v>
      </c>
      <c r="D1301" s="56" t="str">
        <f>VLOOKUP(A1301, ticker_symbol:gics_sector, 14, FALSE)</f>
        <v>Health Care</v>
      </c>
      <c r="E1301" t="str">
        <f>VLOOKUP(A1301, ticker_symbol:gics_sub, 15, FALSE)</f>
        <v>Managed Health Care</v>
      </c>
    </row>
    <row r="1302" spans="1:5" ht="17" x14ac:dyDescent="0.2">
      <c r="A1302" s="3" t="s">
        <v>149</v>
      </c>
      <c r="B1302" t="s">
        <v>604</v>
      </c>
      <c r="C1302" t="s">
        <v>610</v>
      </c>
      <c r="D1302" s="56" t="str">
        <f>VLOOKUP(A1302, ticker_symbol:gics_sector, 14, FALSE)</f>
        <v>Health Care</v>
      </c>
      <c r="E1302" t="str">
        <f>VLOOKUP(A1302, ticker_symbol:gics_sub, 15, FALSE)</f>
        <v>Managed Health Care</v>
      </c>
    </row>
    <row r="1303" spans="1:5" ht="17" x14ac:dyDescent="0.2">
      <c r="A1303" s="3" t="s">
        <v>149</v>
      </c>
      <c r="B1303" t="s">
        <v>605</v>
      </c>
      <c r="C1303" t="s">
        <v>610</v>
      </c>
      <c r="D1303" s="56" t="str">
        <f>VLOOKUP(A1303, ticker_symbol:gics_sector, 14, FALSE)</f>
        <v>Health Care</v>
      </c>
      <c r="E1303" t="str">
        <f>VLOOKUP(A1303, ticker_symbol:gics_sub, 15, FALSE)</f>
        <v>Managed Health Care</v>
      </c>
    </row>
    <row r="1304" spans="1:5" ht="17" x14ac:dyDescent="0.2">
      <c r="A1304" s="3" t="s">
        <v>149</v>
      </c>
      <c r="B1304" t="s">
        <v>600</v>
      </c>
      <c r="C1304" t="s">
        <v>609</v>
      </c>
      <c r="D1304" s="56" t="str">
        <f>VLOOKUP(A1304, ticker_symbol:gics_sector, 14, FALSE)</f>
        <v>Health Care</v>
      </c>
      <c r="E1304" t="str">
        <f>VLOOKUP(A1304, ticker_symbol:gics_sub, 15, FALSE)</f>
        <v>Managed Health Care</v>
      </c>
    </row>
    <row r="1305" spans="1:5" ht="17" x14ac:dyDescent="0.2">
      <c r="A1305" s="3" t="s">
        <v>149</v>
      </c>
      <c r="B1305" t="s">
        <v>601</v>
      </c>
      <c r="C1305" t="s">
        <v>609</v>
      </c>
      <c r="D1305" s="56" t="str">
        <f>VLOOKUP(A1305, ticker_symbol:gics_sector, 14, FALSE)</f>
        <v>Health Care</v>
      </c>
      <c r="E1305" t="str">
        <f>VLOOKUP(A1305, ticker_symbol:gics_sub, 15, FALSE)</f>
        <v>Managed Health Care</v>
      </c>
    </row>
    <row r="1306" spans="1:5" ht="17" x14ac:dyDescent="0.2">
      <c r="A1306" s="3" t="s">
        <v>149</v>
      </c>
      <c r="B1306" t="s">
        <v>602</v>
      </c>
      <c r="C1306" t="s">
        <v>609</v>
      </c>
      <c r="D1306" s="56" t="str">
        <f>VLOOKUP(A1306, ticker_symbol:gics_sector, 14, FALSE)</f>
        <v>Health Care</v>
      </c>
      <c r="E1306" t="str">
        <f>VLOOKUP(A1306, ticker_symbol:gics_sub, 15, FALSE)</f>
        <v>Managed Health Care</v>
      </c>
    </row>
    <row r="1307" spans="1:5" ht="17" x14ac:dyDescent="0.2">
      <c r="A1307" s="3" t="s">
        <v>149</v>
      </c>
      <c r="B1307" t="s">
        <v>603</v>
      </c>
      <c r="C1307" t="s">
        <v>609</v>
      </c>
      <c r="D1307" s="56" t="str">
        <f>VLOOKUP(A1307, ticker_symbol:gics_sector, 14, FALSE)</f>
        <v>Health Care</v>
      </c>
      <c r="E1307" t="str">
        <f>VLOOKUP(A1307, ticker_symbol:gics_sub, 15, FALSE)</f>
        <v>Managed Health Care</v>
      </c>
    </row>
    <row r="1308" spans="1:5" ht="17" x14ac:dyDescent="0.2">
      <c r="A1308" s="3" t="s">
        <v>149</v>
      </c>
      <c r="B1308" t="s">
        <v>604</v>
      </c>
      <c r="C1308" t="s">
        <v>609</v>
      </c>
      <c r="D1308" s="56" t="str">
        <f>VLOOKUP(A1308, ticker_symbol:gics_sector, 14, FALSE)</f>
        <v>Health Care</v>
      </c>
      <c r="E1308" t="str">
        <f>VLOOKUP(A1308, ticker_symbol:gics_sub, 15, FALSE)</f>
        <v>Managed Health Care</v>
      </c>
    </row>
    <row r="1309" spans="1:5" ht="17" x14ac:dyDescent="0.2">
      <c r="A1309" s="3" t="s">
        <v>149</v>
      </c>
      <c r="B1309" t="s">
        <v>605</v>
      </c>
      <c r="C1309" t="s">
        <v>609</v>
      </c>
      <c r="D1309" s="56" t="str">
        <f>VLOOKUP(A1309, ticker_symbol:gics_sector, 14, FALSE)</f>
        <v>Health Care</v>
      </c>
      <c r="E1309" t="str">
        <f>VLOOKUP(A1309, ticker_symbol:gics_sub, 15, FALSE)</f>
        <v>Managed Health Care</v>
      </c>
    </row>
    <row r="1310" spans="1:5" ht="17" x14ac:dyDescent="0.2">
      <c r="A1310" s="3" t="s">
        <v>149</v>
      </c>
      <c r="B1310" t="s">
        <v>600</v>
      </c>
      <c r="C1310" s="21" t="s">
        <v>608</v>
      </c>
      <c r="D1310" s="56" t="str">
        <f>VLOOKUP(A1310, ticker_symbol:gics_sector, 14, FALSE)</f>
        <v>Health Care</v>
      </c>
      <c r="E1310" t="str">
        <f>VLOOKUP(A1310, ticker_symbol:gics_sub, 15, FALSE)</f>
        <v>Managed Health Care</v>
      </c>
    </row>
    <row r="1311" spans="1:5" ht="17" x14ac:dyDescent="0.2">
      <c r="A1311" s="3" t="s">
        <v>149</v>
      </c>
      <c r="B1311" t="s">
        <v>601</v>
      </c>
      <c r="C1311" s="21" t="s">
        <v>608</v>
      </c>
      <c r="D1311" s="56" t="str">
        <f>VLOOKUP(A1311, ticker_symbol:gics_sector, 14, FALSE)</f>
        <v>Health Care</v>
      </c>
      <c r="E1311" t="str">
        <f>VLOOKUP(A1311, ticker_symbol:gics_sub, 15, FALSE)</f>
        <v>Managed Health Care</v>
      </c>
    </row>
    <row r="1312" spans="1:5" ht="17" x14ac:dyDescent="0.2">
      <c r="A1312" s="3" t="s">
        <v>149</v>
      </c>
      <c r="B1312" t="s">
        <v>602</v>
      </c>
      <c r="C1312" s="21" t="s">
        <v>608</v>
      </c>
      <c r="D1312" s="56" t="str">
        <f>VLOOKUP(A1312, ticker_symbol:gics_sector, 14, FALSE)</f>
        <v>Health Care</v>
      </c>
      <c r="E1312" t="str">
        <f>VLOOKUP(A1312, ticker_symbol:gics_sub, 15, FALSE)</f>
        <v>Managed Health Care</v>
      </c>
    </row>
    <row r="1313" spans="1:5" ht="17" x14ac:dyDescent="0.2">
      <c r="A1313" s="3" t="s">
        <v>149</v>
      </c>
      <c r="B1313" t="s">
        <v>603</v>
      </c>
      <c r="C1313" s="21" t="s">
        <v>608</v>
      </c>
      <c r="D1313" s="56" t="str">
        <f>VLOOKUP(A1313, ticker_symbol:gics_sector, 14, FALSE)</f>
        <v>Health Care</v>
      </c>
      <c r="E1313" t="str">
        <f>VLOOKUP(A1313, ticker_symbol:gics_sub, 15, FALSE)</f>
        <v>Managed Health Care</v>
      </c>
    </row>
    <row r="1314" spans="1:5" ht="17" x14ac:dyDescent="0.2">
      <c r="A1314" s="3" t="s">
        <v>149</v>
      </c>
      <c r="B1314" t="s">
        <v>604</v>
      </c>
      <c r="C1314" s="21" t="s">
        <v>608</v>
      </c>
      <c r="D1314" s="56" t="str">
        <f>VLOOKUP(A1314, ticker_symbol:gics_sector, 14, FALSE)</f>
        <v>Health Care</v>
      </c>
      <c r="E1314" t="str">
        <f>VLOOKUP(A1314, ticker_symbol:gics_sub, 15, FALSE)</f>
        <v>Managed Health Care</v>
      </c>
    </row>
    <row r="1315" spans="1:5" ht="17" x14ac:dyDescent="0.2">
      <c r="A1315" s="3" t="s">
        <v>149</v>
      </c>
      <c r="B1315" t="s">
        <v>605</v>
      </c>
      <c r="C1315" s="21" t="s">
        <v>608</v>
      </c>
      <c r="D1315" s="56" t="str">
        <f>VLOOKUP(A1315, ticker_symbol:gics_sector, 14, FALSE)</f>
        <v>Health Care</v>
      </c>
      <c r="E1315" t="str">
        <f>VLOOKUP(A1315, ticker_symbol:gics_sub, 15, FALSE)</f>
        <v>Managed Health Care</v>
      </c>
    </row>
    <row r="1316" spans="1:5" ht="17" x14ac:dyDescent="0.2">
      <c r="A1316" s="3" t="s">
        <v>150</v>
      </c>
      <c r="B1316" t="s">
        <v>600</v>
      </c>
      <c r="C1316" t="s">
        <v>610</v>
      </c>
      <c r="D1316" s="56" t="str">
        <f>VLOOKUP(A1316, ticker_symbol:gics_sector, 14, FALSE)</f>
        <v>Financials</v>
      </c>
      <c r="E1316" t="str">
        <f>VLOOKUP(A1316, ticker_symbol:gics_sub, 15, FALSE)</f>
        <v>Property &amp; Casualty Insurance</v>
      </c>
    </row>
    <row r="1317" spans="1:5" ht="17" x14ac:dyDescent="0.2">
      <c r="A1317" s="3" t="s">
        <v>150</v>
      </c>
      <c r="B1317" t="s">
        <v>601</v>
      </c>
      <c r="C1317" t="s">
        <v>610</v>
      </c>
      <c r="D1317" s="56" t="str">
        <f>VLOOKUP(A1317, ticker_symbol:gics_sector, 14, FALSE)</f>
        <v>Financials</v>
      </c>
      <c r="E1317" t="str">
        <f>VLOOKUP(A1317, ticker_symbol:gics_sub, 15, FALSE)</f>
        <v>Property &amp; Casualty Insurance</v>
      </c>
    </row>
    <row r="1318" spans="1:5" ht="17" x14ac:dyDescent="0.2">
      <c r="A1318" s="3" t="s">
        <v>150</v>
      </c>
      <c r="B1318" t="s">
        <v>602</v>
      </c>
      <c r="C1318" t="s">
        <v>610</v>
      </c>
      <c r="D1318" s="56" t="str">
        <f>VLOOKUP(A1318, ticker_symbol:gics_sector, 14, FALSE)</f>
        <v>Financials</v>
      </c>
      <c r="E1318" t="str">
        <f>VLOOKUP(A1318, ticker_symbol:gics_sub, 15, FALSE)</f>
        <v>Property &amp; Casualty Insurance</v>
      </c>
    </row>
    <row r="1319" spans="1:5" ht="17" x14ac:dyDescent="0.2">
      <c r="A1319" s="3" t="s">
        <v>150</v>
      </c>
      <c r="B1319" t="s">
        <v>603</v>
      </c>
      <c r="C1319" t="s">
        <v>610</v>
      </c>
      <c r="D1319" s="56" t="str">
        <f>VLOOKUP(A1319, ticker_symbol:gics_sector, 14, FALSE)</f>
        <v>Financials</v>
      </c>
      <c r="E1319" t="str">
        <f>VLOOKUP(A1319, ticker_symbol:gics_sub, 15, FALSE)</f>
        <v>Property &amp; Casualty Insurance</v>
      </c>
    </row>
    <row r="1320" spans="1:5" ht="17" x14ac:dyDescent="0.2">
      <c r="A1320" s="3" t="s">
        <v>150</v>
      </c>
      <c r="B1320" t="s">
        <v>604</v>
      </c>
      <c r="C1320" t="s">
        <v>610</v>
      </c>
      <c r="D1320" s="56" t="str">
        <f>VLOOKUP(A1320, ticker_symbol:gics_sector, 14, FALSE)</f>
        <v>Financials</v>
      </c>
      <c r="E1320" t="str">
        <f>VLOOKUP(A1320, ticker_symbol:gics_sub, 15, FALSE)</f>
        <v>Property &amp; Casualty Insurance</v>
      </c>
    </row>
    <row r="1321" spans="1:5" ht="17" x14ac:dyDescent="0.2">
      <c r="A1321" s="3" t="s">
        <v>150</v>
      </c>
      <c r="B1321" t="s">
        <v>605</v>
      </c>
      <c r="C1321" t="s">
        <v>610</v>
      </c>
      <c r="D1321" s="56" t="str">
        <f>VLOOKUP(A1321, ticker_symbol:gics_sector, 14, FALSE)</f>
        <v>Financials</v>
      </c>
      <c r="E1321" t="str">
        <f>VLOOKUP(A1321, ticker_symbol:gics_sub, 15, FALSE)</f>
        <v>Property &amp; Casualty Insurance</v>
      </c>
    </row>
    <row r="1322" spans="1:5" ht="17" x14ac:dyDescent="0.2">
      <c r="A1322" s="3" t="s">
        <v>150</v>
      </c>
      <c r="B1322" t="s">
        <v>600</v>
      </c>
      <c r="C1322" t="s">
        <v>609</v>
      </c>
      <c r="D1322" s="56" t="str">
        <f>VLOOKUP(A1322, ticker_symbol:gics_sector, 14, FALSE)</f>
        <v>Financials</v>
      </c>
      <c r="E1322" t="str">
        <f>VLOOKUP(A1322, ticker_symbol:gics_sub, 15, FALSE)</f>
        <v>Property &amp; Casualty Insurance</v>
      </c>
    </row>
    <row r="1323" spans="1:5" ht="17" x14ac:dyDescent="0.2">
      <c r="A1323" s="3" t="s">
        <v>150</v>
      </c>
      <c r="B1323" t="s">
        <v>601</v>
      </c>
      <c r="C1323" t="s">
        <v>609</v>
      </c>
      <c r="D1323" s="56" t="str">
        <f>VLOOKUP(A1323, ticker_symbol:gics_sector, 14, FALSE)</f>
        <v>Financials</v>
      </c>
      <c r="E1323" t="str">
        <f>VLOOKUP(A1323, ticker_symbol:gics_sub, 15, FALSE)</f>
        <v>Property &amp; Casualty Insurance</v>
      </c>
    </row>
    <row r="1324" spans="1:5" ht="17" x14ac:dyDescent="0.2">
      <c r="A1324" s="3" t="s">
        <v>150</v>
      </c>
      <c r="B1324" t="s">
        <v>602</v>
      </c>
      <c r="C1324" t="s">
        <v>609</v>
      </c>
      <c r="D1324" s="56" t="str">
        <f>VLOOKUP(A1324, ticker_symbol:gics_sector, 14, FALSE)</f>
        <v>Financials</v>
      </c>
      <c r="E1324" t="str">
        <f>VLOOKUP(A1324, ticker_symbol:gics_sub, 15, FALSE)</f>
        <v>Property &amp; Casualty Insurance</v>
      </c>
    </row>
    <row r="1325" spans="1:5" ht="17" x14ac:dyDescent="0.2">
      <c r="A1325" s="3" t="s">
        <v>150</v>
      </c>
      <c r="B1325" t="s">
        <v>603</v>
      </c>
      <c r="C1325" t="s">
        <v>609</v>
      </c>
      <c r="D1325" s="56" t="str">
        <f>VLOOKUP(A1325, ticker_symbol:gics_sector, 14, FALSE)</f>
        <v>Financials</v>
      </c>
      <c r="E1325" t="str">
        <f>VLOOKUP(A1325, ticker_symbol:gics_sub, 15, FALSE)</f>
        <v>Property &amp; Casualty Insurance</v>
      </c>
    </row>
    <row r="1326" spans="1:5" ht="17" x14ac:dyDescent="0.2">
      <c r="A1326" s="3" t="s">
        <v>150</v>
      </c>
      <c r="B1326" t="s">
        <v>604</v>
      </c>
      <c r="C1326" t="s">
        <v>609</v>
      </c>
      <c r="D1326" s="56" t="str">
        <f>VLOOKUP(A1326, ticker_symbol:gics_sector, 14, FALSE)</f>
        <v>Financials</v>
      </c>
      <c r="E1326" t="str">
        <f>VLOOKUP(A1326, ticker_symbol:gics_sub, 15, FALSE)</f>
        <v>Property &amp; Casualty Insurance</v>
      </c>
    </row>
    <row r="1327" spans="1:5" ht="17" x14ac:dyDescent="0.2">
      <c r="A1327" s="3" t="s">
        <v>150</v>
      </c>
      <c r="B1327" t="s">
        <v>605</v>
      </c>
      <c r="C1327" t="s">
        <v>609</v>
      </c>
      <c r="D1327" s="56" t="str">
        <f>VLOOKUP(A1327, ticker_symbol:gics_sector, 14, FALSE)</f>
        <v>Financials</v>
      </c>
      <c r="E1327" t="str">
        <f>VLOOKUP(A1327, ticker_symbol:gics_sub, 15, FALSE)</f>
        <v>Property &amp; Casualty Insurance</v>
      </c>
    </row>
    <row r="1328" spans="1:5" ht="17" x14ac:dyDescent="0.2">
      <c r="A1328" s="3" t="s">
        <v>150</v>
      </c>
      <c r="B1328" t="s">
        <v>600</v>
      </c>
      <c r="C1328" s="21" t="s">
        <v>608</v>
      </c>
      <c r="D1328" s="56" t="str">
        <f>VLOOKUP(A1328, ticker_symbol:gics_sector, 14, FALSE)</f>
        <v>Financials</v>
      </c>
      <c r="E1328" t="str">
        <f>VLOOKUP(A1328, ticker_symbol:gics_sub, 15, FALSE)</f>
        <v>Property &amp; Casualty Insurance</v>
      </c>
    </row>
    <row r="1329" spans="1:5" ht="17" x14ac:dyDescent="0.2">
      <c r="A1329" s="3" t="s">
        <v>150</v>
      </c>
      <c r="B1329" t="s">
        <v>601</v>
      </c>
      <c r="C1329" s="21" t="s">
        <v>608</v>
      </c>
      <c r="D1329" s="56" t="str">
        <f>VLOOKUP(A1329, ticker_symbol:gics_sector, 14, FALSE)</f>
        <v>Financials</v>
      </c>
      <c r="E1329" t="str">
        <f>VLOOKUP(A1329, ticker_symbol:gics_sub, 15, FALSE)</f>
        <v>Property &amp; Casualty Insurance</v>
      </c>
    </row>
    <row r="1330" spans="1:5" ht="17" x14ac:dyDescent="0.2">
      <c r="A1330" s="3" t="s">
        <v>150</v>
      </c>
      <c r="B1330" t="s">
        <v>602</v>
      </c>
      <c r="C1330" s="21" t="s">
        <v>608</v>
      </c>
      <c r="D1330" s="56" t="str">
        <f>VLOOKUP(A1330, ticker_symbol:gics_sector, 14, FALSE)</f>
        <v>Financials</v>
      </c>
      <c r="E1330" t="str">
        <f>VLOOKUP(A1330, ticker_symbol:gics_sub, 15, FALSE)</f>
        <v>Property &amp; Casualty Insurance</v>
      </c>
    </row>
    <row r="1331" spans="1:5" ht="17" x14ac:dyDescent="0.2">
      <c r="A1331" s="3" t="s">
        <v>150</v>
      </c>
      <c r="B1331" t="s">
        <v>603</v>
      </c>
      <c r="C1331" s="21" t="s">
        <v>608</v>
      </c>
      <c r="D1331" s="56" t="str">
        <f>VLOOKUP(A1331, ticker_symbol:gics_sector, 14, FALSE)</f>
        <v>Financials</v>
      </c>
      <c r="E1331" t="str">
        <f>VLOOKUP(A1331, ticker_symbol:gics_sub, 15, FALSE)</f>
        <v>Property &amp; Casualty Insurance</v>
      </c>
    </row>
    <row r="1332" spans="1:5" ht="17" x14ac:dyDescent="0.2">
      <c r="A1332" s="3" t="s">
        <v>150</v>
      </c>
      <c r="B1332" t="s">
        <v>604</v>
      </c>
      <c r="C1332" s="21" t="s">
        <v>608</v>
      </c>
      <c r="D1332" s="56" t="str">
        <f>VLOOKUP(A1332, ticker_symbol:gics_sector, 14, FALSE)</f>
        <v>Financials</v>
      </c>
      <c r="E1332" t="str">
        <f>VLOOKUP(A1332, ticker_symbol:gics_sub, 15, FALSE)</f>
        <v>Property &amp; Casualty Insurance</v>
      </c>
    </row>
    <row r="1333" spans="1:5" ht="17" x14ac:dyDescent="0.2">
      <c r="A1333" s="3" t="s">
        <v>150</v>
      </c>
      <c r="B1333" t="s">
        <v>605</v>
      </c>
      <c r="C1333" s="21" t="s">
        <v>608</v>
      </c>
      <c r="D1333" s="56" t="str">
        <f>VLOOKUP(A1333, ticker_symbol:gics_sector, 14, FALSE)</f>
        <v>Financials</v>
      </c>
      <c r="E1333" t="str">
        <f>VLOOKUP(A1333, ticker_symbol:gics_sub, 15, FALSE)</f>
        <v>Property &amp; Casualty Insurance</v>
      </c>
    </row>
    <row r="1334" spans="1:5" ht="17" x14ac:dyDescent="0.2">
      <c r="A1334" s="3" t="s">
        <v>151</v>
      </c>
      <c r="B1334" t="s">
        <v>600</v>
      </c>
      <c r="C1334" t="s">
        <v>610</v>
      </c>
      <c r="D1334" s="56" t="str">
        <f>VLOOKUP(A1334, ticker_symbol:gics_sector, 14, FALSE)</f>
        <v>Consumer Staples</v>
      </c>
      <c r="E1334" t="str">
        <f>VLOOKUP(A1334, ticker_symbol:gics_sub, 15, FALSE)</f>
        <v>Household Products</v>
      </c>
    </row>
    <row r="1335" spans="1:5" ht="17" x14ac:dyDescent="0.2">
      <c r="A1335" s="3" t="s">
        <v>151</v>
      </c>
      <c r="B1335" t="s">
        <v>601</v>
      </c>
      <c r="C1335" t="s">
        <v>610</v>
      </c>
      <c r="D1335" s="56" t="str">
        <f>VLOOKUP(A1335, ticker_symbol:gics_sector, 14, FALSE)</f>
        <v>Consumer Staples</v>
      </c>
      <c r="E1335" t="str">
        <f>VLOOKUP(A1335, ticker_symbol:gics_sub, 15, FALSE)</f>
        <v>Household Products</v>
      </c>
    </row>
    <row r="1336" spans="1:5" ht="17" x14ac:dyDescent="0.2">
      <c r="A1336" s="3" t="s">
        <v>151</v>
      </c>
      <c r="B1336" t="s">
        <v>602</v>
      </c>
      <c r="C1336" t="s">
        <v>610</v>
      </c>
      <c r="D1336" s="56" t="str">
        <f>VLOOKUP(A1336, ticker_symbol:gics_sector, 14, FALSE)</f>
        <v>Consumer Staples</v>
      </c>
      <c r="E1336" t="str">
        <f>VLOOKUP(A1336, ticker_symbol:gics_sub, 15, FALSE)</f>
        <v>Household Products</v>
      </c>
    </row>
    <row r="1337" spans="1:5" ht="17" x14ac:dyDescent="0.2">
      <c r="A1337" s="3" t="s">
        <v>151</v>
      </c>
      <c r="B1337" t="s">
        <v>603</v>
      </c>
      <c r="C1337" t="s">
        <v>610</v>
      </c>
      <c r="D1337" s="56" t="str">
        <f>VLOOKUP(A1337, ticker_symbol:gics_sector, 14, FALSE)</f>
        <v>Consumer Staples</v>
      </c>
      <c r="E1337" t="str">
        <f>VLOOKUP(A1337, ticker_symbol:gics_sub, 15, FALSE)</f>
        <v>Household Products</v>
      </c>
    </row>
    <row r="1338" spans="1:5" ht="17" x14ac:dyDescent="0.2">
      <c r="A1338" s="3" t="s">
        <v>151</v>
      </c>
      <c r="B1338" t="s">
        <v>604</v>
      </c>
      <c r="C1338" t="s">
        <v>610</v>
      </c>
      <c r="D1338" s="56" t="str">
        <f>VLOOKUP(A1338, ticker_symbol:gics_sector, 14, FALSE)</f>
        <v>Consumer Staples</v>
      </c>
      <c r="E1338" t="str">
        <f>VLOOKUP(A1338, ticker_symbol:gics_sub, 15, FALSE)</f>
        <v>Household Products</v>
      </c>
    </row>
    <row r="1339" spans="1:5" ht="17" x14ac:dyDescent="0.2">
      <c r="A1339" s="3" t="s">
        <v>151</v>
      </c>
      <c r="B1339" t="s">
        <v>605</v>
      </c>
      <c r="C1339" t="s">
        <v>610</v>
      </c>
      <c r="D1339" s="56" t="str">
        <f>VLOOKUP(A1339, ticker_symbol:gics_sector, 14, FALSE)</f>
        <v>Consumer Staples</v>
      </c>
      <c r="E1339" t="str">
        <f>VLOOKUP(A1339, ticker_symbol:gics_sub, 15, FALSE)</f>
        <v>Household Products</v>
      </c>
    </row>
    <row r="1340" spans="1:5" ht="17" x14ac:dyDescent="0.2">
      <c r="A1340" s="3" t="s">
        <v>151</v>
      </c>
      <c r="B1340" t="s">
        <v>600</v>
      </c>
      <c r="C1340" t="s">
        <v>609</v>
      </c>
      <c r="D1340" s="56" t="str">
        <f>VLOOKUP(A1340, ticker_symbol:gics_sector, 14, FALSE)</f>
        <v>Consumer Staples</v>
      </c>
      <c r="E1340" t="str">
        <f>VLOOKUP(A1340, ticker_symbol:gics_sub, 15, FALSE)</f>
        <v>Household Products</v>
      </c>
    </row>
    <row r="1341" spans="1:5" ht="17" x14ac:dyDescent="0.2">
      <c r="A1341" s="3" t="s">
        <v>151</v>
      </c>
      <c r="B1341" t="s">
        <v>601</v>
      </c>
      <c r="C1341" t="s">
        <v>609</v>
      </c>
      <c r="D1341" s="56" t="str">
        <f>VLOOKUP(A1341, ticker_symbol:gics_sector, 14, FALSE)</f>
        <v>Consumer Staples</v>
      </c>
      <c r="E1341" t="str">
        <f>VLOOKUP(A1341, ticker_symbol:gics_sub, 15, FALSE)</f>
        <v>Household Products</v>
      </c>
    </row>
    <row r="1342" spans="1:5" ht="17" x14ac:dyDescent="0.2">
      <c r="A1342" s="3" t="s">
        <v>151</v>
      </c>
      <c r="B1342" t="s">
        <v>602</v>
      </c>
      <c r="C1342" t="s">
        <v>609</v>
      </c>
      <c r="D1342" s="56" t="str">
        <f>VLOOKUP(A1342, ticker_symbol:gics_sector, 14, FALSE)</f>
        <v>Consumer Staples</v>
      </c>
      <c r="E1342" t="str">
        <f>VLOOKUP(A1342, ticker_symbol:gics_sub, 15, FALSE)</f>
        <v>Household Products</v>
      </c>
    </row>
    <row r="1343" spans="1:5" ht="17" x14ac:dyDescent="0.2">
      <c r="A1343" s="3" t="s">
        <v>151</v>
      </c>
      <c r="B1343" t="s">
        <v>603</v>
      </c>
      <c r="C1343" t="s">
        <v>609</v>
      </c>
      <c r="D1343" s="56" t="str">
        <f>VLOOKUP(A1343, ticker_symbol:gics_sector, 14, FALSE)</f>
        <v>Consumer Staples</v>
      </c>
      <c r="E1343" t="str">
        <f>VLOOKUP(A1343, ticker_symbol:gics_sub, 15, FALSE)</f>
        <v>Household Products</v>
      </c>
    </row>
    <row r="1344" spans="1:5" ht="17" x14ac:dyDescent="0.2">
      <c r="A1344" s="3" t="s">
        <v>151</v>
      </c>
      <c r="B1344" t="s">
        <v>604</v>
      </c>
      <c r="C1344" t="s">
        <v>609</v>
      </c>
      <c r="D1344" s="56" t="str">
        <f>VLOOKUP(A1344, ticker_symbol:gics_sector, 14, FALSE)</f>
        <v>Consumer Staples</v>
      </c>
      <c r="E1344" t="str">
        <f>VLOOKUP(A1344, ticker_symbol:gics_sub, 15, FALSE)</f>
        <v>Household Products</v>
      </c>
    </row>
    <row r="1345" spans="1:5" ht="17" x14ac:dyDescent="0.2">
      <c r="A1345" s="3" t="s">
        <v>151</v>
      </c>
      <c r="B1345" t="s">
        <v>605</v>
      </c>
      <c r="C1345" t="s">
        <v>609</v>
      </c>
      <c r="D1345" s="56" t="str">
        <f>VLOOKUP(A1345, ticker_symbol:gics_sector, 14, FALSE)</f>
        <v>Consumer Staples</v>
      </c>
      <c r="E1345" t="str">
        <f>VLOOKUP(A1345, ticker_symbol:gics_sub, 15, FALSE)</f>
        <v>Household Products</v>
      </c>
    </row>
    <row r="1346" spans="1:5" ht="17" x14ac:dyDescent="0.2">
      <c r="A1346" s="3" t="s">
        <v>151</v>
      </c>
      <c r="B1346" t="s">
        <v>600</v>
      </c>
      <c r="C1346" s="21" t="s">
        <v>608</v>
      </c>
      <c r="D1346" s="56" t="str">
        <f>VLOOKUP(A1346, ticker_symbol:gics_sector, 14, FALSE)</f>
        <v>Consumer Staples</v>
      </c>
      <c r="E1346" t="str">
        <f>VLOOKUP(A1346, ticker_symbol:gics_sub, 15, FALSE)</f>
        <v>Household Products</v>
      </c>
    </row>
    <row r="1347" spans="1:5" ht="17" x14ac:dyDescent="0.2">
      <c r="A1347" s="3" t="s">
        <v>151</v>
      </c>
      <c r="B1347" t="s">
        <v>601</v>
      </c>
      <c r="C1347" s="21" t="s">
        <v>608</v>
      </c>
      <c r="D1347" s="56" t="str">
        <f>VLOOKUP(A1347, ticker_symbol:gics_sector, 14, FALSE)</f>
        <v>Consumer Staples</v>
      </c>
      <c r="E1347" t="str">
        <f>VLOOKUP(A1347, ticker_symbol:gics_sub, 15, FALSE)</f>
        <v>Household Products</v>
      </c>
    </row>
    <row r="1348" spans="1:5" ht="17" x14ac:dyDescent="0.2">
      <c r="A1348" s="3" t="s">
        <v>151</v>
      </c>
      <c r="B1348" t="s">
        <v>602</v>
      </c>
      <c r="C1348" s="21" t="s">
        <v>608</v>
      </c>
      <c r="D1348" s="56" t="str">
        <f>VLOOKUP(A1348, ticker_symbol:gics_sector, 14, FALSE)</f>
        <v>Consumer Staples</v>
      </c>
      <c r="E1348" t="str">
        <f>VLOOKUP(A1348, ticker_symbol:gics_sub, 15, FALSE)</f>
        <v>Household Products</v>
      </c>
    </row>
    <row r="1349" spans="1:5" ht="17" x14ac:dyDescent="0.2">
      <c r="A1349" s="3" t="s">
        <v>151</v>
      </c>
      <c r="B1349" t="s">
        <v>603</v>
      </c>
      <c r="C1349" s="21" t="s">
        <v>608</v>
      </c>
      <c r="D1349" s="56" t="str">
        <f>VLOOKUP(A1349, ticker_symbol:gics_sector, 14, FALSE)</f>
        <v>Consumer Staples</v>
      </c>
      <c r="E1349" t="str">
        <f>VLOOKUP(A1349, ticker_symbol:gics_sub, 15, FALSE)</f>
        <v>Household Products</v>
      </c>
    </row>
    <row r="1350" spans="1:5" ht="17" x14ac:dyDescent="0.2">
      <c r="A1350" s="3" t="s">
        <v>151</v>
      </c>
      <c r="B1350" t="s">
        <v>604</v>
      </c>
      <c r="C1350" s="21" t="s">
        <v>608</v>
      </c>
      <c r="D1350" s="56" t="str">
        <f>VLOOKUP(A1350, ticker_symbol:gics_sector, 14, FALSE)</f>
        <v>Consumer Staples</v>
      </c>
      <c r="E1350" t="str">
        <f>VLOOKUP(A1350, ticker_symbol:gics_sub, 15, FALSE)</f>
        <v>Household Products</v>
      </c>
    </row>
    <row r="1351" spans="1:5" ht="17" x14ac:dyDescent="0.2">
      <c r="A1351" s="3" t="s">
        <v>151</v>
      </c>
      <c r="B1351" t="s">
        <v>605</v>
      </c>
      <c r="C1351" s="21" t="s">
        <v>608</v>
      </c>
      <c r="D1351" s="56" t="str">
        <f>VLOOKUP(A1351, ticker_symbol:gics_sector, 14, FALSE)</f>
        <v>Consumer Staples</v>
      </c>
      <c r="E1351" t="str">
        <f>VLOOKUP(A1351, ticker_symbol:gics_sub, 15, FALSE)</f>
        <v>Household Products</v>
      </c>
    </row>
    <row r="1352" spans="1:5" ht="17" x14ac:dyDescent="0.2">
      <c r="A1352" s="3" t="s">
        <v>152</v>
      </c>
      <c r="B1352" t="s">
        <v>600</v>
      </c>
      <c r="C1352" t="s">
        <v>610</v>
      </c>
      <c r="D1352" s="56" t="str">
        <f>VLOOKUP(A1352, ticker_symbol:gics_sector, 14, FALSE)</f>
        <v>Consumer Staples</v>
      </c>
      <c r="E1352" t="str">
        <f>VLOOKUP(A1352, ticker_symbol:gics_sub, 15, FALSE)</f>
        <v>Household Products</v>
      </c>
    </row>
    <row r="1353" spans="1:5" ht="17" x14ac:dyDescent="0.2">
      <c r="A1353" s="3" t="s">
        <v>152</v>
      </c>
      <c r="B1353" t="s">
        <v>601</v>
      </c>
      <c r="C1353" t="s">
        <v>610</v>
      </c>
      <c r="D1353" s="56" t="str">
        <f>VLOOKUP(A1353, ticker_symbol:gics_sector, 14, FALSE)</f>
        <v>Consumer Staples</v>
      </c>
      <c r="E1353" t="str">
        <f>VLOOKUP(A1353, ticker_symbol:gics_sub, 15, FALSE)</f>
        <v>Household Products</v>
      </c>
    </row>
    <row r="1354" spans="1:5" ht="17" x14ac:dyDescent="0.2">
      <c r="A1354" s="3" t="s">
        <v>152</v>
      </c>
      <c r="B1354" t="s">
        <v>602</v>
      </c>
      <c r="C1354" t="s">
        <v>610</v>
      </c>
      <c r="D1354" s="56" t="str">
        <f>VLOOKUP(A1354, ticker_symbol:gics_sector, 14, FALSE)</f>
        <v>Consumer Staples</v>
      </c>
      <c r="E1354" t="str">
        <f>VLOOKUP(A1354, ticker_symbol:gics_sub, 15, FALSE)</f>
        <v>Household Products</v>
      </c>
    </row>
    <row r="1355" spans="1:5" ht="17" x14ac:dyDescent="0.2">
      <c r="A1355" s="3" t="s">
        <v>152</v>
      </c>
      <c r="B1355" t="s">
        <v>603</v>
      </c>
      <c r="C1355" t="s">
        <v>610</v>
      </c>
      <c r="D1355" s="56" t="str">
        <f>VLOOKUP(A1355, ticker_symbol:gics_sector, 14, FALSE)</f>
        <v>Consumer Staples</v>
      </c>
      <c r="E1355" t="str">
        <f>VLOOKUP(A1355, ticker_symbol:gics_sub, 15, FALSE)</f>
        <v>Household Products</v>
      </c>
    </row>
    <row r="1356" spans="1:5" ht="17" x14ac:dyDescent="0.2">
      <c r="A1356" s="3" t="s">
        <v>152</v>
      </c>
      <c r="B1356" t="s">
        <v>604</v>
      </c>
      <c r="C1356" t="s">
        <v>610</v>
      </c>
      <c r="D1356" s="56" t="str">
        <f>VLOOKUP(A1356, ticker_symbol:gics_sector, 14, FALSE)</f>
        <v>Consumer Staples</v>
      </c>
      <c r="E1356" t="str">
        <f>VLOOKUP(A1356, ticker_symbol:gics_sub, 15, FALSE)</f>
        <v>Household Products</v>
      </c>
    </row>
    <row r="1357" spans="1:5" ht="17" x14ac:dyDescent="0.2">
      <c r="A1357" s="3" t="s">
        <v>152</v>
      </c>
      <c r="B1357" t="s">
        <v>605</v>
      </c>
      <c r="C1357" t="s">
        <v>610</v>
      </c>
      <c r="D1357" s="56" t="str">
        <f>VLOOKUP(A1357, ticker_symbol:gics_sector, 14, FALSE)</f>
        <v>Consumer Staples</v>
      </c>
      <c r="E1357" t="str">
        <f>VLOOKUP(A1357, ticker_symbol:gics_sub, 15, FALSE)</f>
        <v>Household Products</v>
      </c>
    </row>
    <row r="1358" spans="1:5" ht="17" x14ac:dyDescent="0.2">
      <c r="A1358" s="3" t="s">
        <v>152</v>
      </c>
      <c r="B1358" t="s">
        <v>600</v>
      </c>
      <c r="C1358" t="s">
        <v>609</v>
      </c>
      <c r="D1358" s="56" t="str">
        <f>VLOOKUP(A1358, ticker_symbol:gics_sector, 14, FALSE)</f>
        <v>Consumer Staples</v>
      </c>
      <c r="E1358" t="str">
        <f>VLOOKUP(A1358, ticker_symbol:gics_sub, 15, FALSE)</f>
        <v>Household Products</v>
      </c>
    </row>
    <row r="1359" spans="1:5" ht="17" x14ac:dyDescent="0.2">
      <c r="A1359" s="3" t="s">
        <v>152</v>
      </c>
      <c r="B1359" t="s">
        <v>601</v>
      </c>
      <c r="C1359" t="s">
        <v>609</v>
      </c>
      <c r="D1359" s="56" t="str">
        <f>VLOOKUP(A1359, ticker_symbol:gics_sector, 14, FALSE)</f>
        <v>Consumer Staples</v>
      </c>
      <c r="E1359" t="str">
        <f>VLOOKUP(A1359, ticker_symbol:gics_sub, 15, FALSE)</f>
        <v>Household Products</v>
      </c>
    </row>
    <row r="1360" spans="1:5" ht="17" x14ac:dyDescent="0.2">
      <c r="A1360" s="3" t="s">
        <v>152</v>
      </c>
      <c r="B1360" t="s">
        <v>602</v>
      </c>
      <c r="C1360" t="s">
        <v>609</v>
      </c>
      <c r="D1360" s="56" t="str">
        <f>VLOOKUP(A1360, ticker_symbol:gics_sector, 14, FALSE)</f>
        <v>Consumer Staples</v>
      </c>
      <c r="E1360" t="str">
        <f>VLOOKUP(A1360, ticker_symbol:gics_sub, 15, FALSE)</f>
        <v>Household Products</v>
      </c>
    </row>
    <row r="1361" spans="1:5" ht="17" x14ac:dyDescent="0.2">
      <c r="A1361" s="3" t="s">
        <v>152</v>
      </c>
      <c r="B1361" t="s">
        <v>603</v>
      </c>
      <c r="C1361" t="s">
        <v>609</v>
      </c>
      <c r="D1361" s="56" t="str">
        <f>VLOOKUP(A1361, ticker_symbol:gics_sector, 14, FALSE)</f>
        <v>Consumer Staples</v>
      </c>
      <c r="E1361" t="str">
        <f>VLOOKUP(A1361, ticker_symbol:gics_sub, 15, FALSE)</f>
        <v>Household Products</v>
      </c>
    </row>
    <row r="1362" spans="1:5" ht="17" x14ac:dyDescent="0.2">
      <c r="A1362" s="3" t="s">
        <v>152</v>
      </c>
      <c r="B1362" t="s">
        <v>604</v>
      </c>
      <c r="C1362" t="s">
        <v>609</v>
      </c>
      <c r="D1362" s="56" t="str">
        <f>VLOOKUP(A1362, ticker_symbol:gics_sector, 14, FALSE)</f>
        <v>Consumer Staples</v>
      </c>
      <c r="E1362" t="str">
        <f>VLOOKUP(A1362, ticker_symbol:gics_sub, 15, FALSE)</f>
        <v>Household Products</v>
      </c>
    </row>
    <row r="1363" spans="1:5" ht="17" x14ac:dyDescent="0.2">
      <c r="A1363" s="3" t="s">
        <v>152</v>
      </c>
      <c r="B1363" t="s">
        <v>605</v>
      </c>
      <c r="C1363" t="s">
        <v>609</v>
      </c>
      <c r="D1363" s="56" t="str">
        <f>VLOOKUP(A1363, ticker_symbol:gics_sector, 14, FALSE)</f>
        <v>Consumer Staples</v>
      </c>
      <c r="E1363" t="str">
        <f>VLOOKUP(A1363, ticker_symbol:gics_sub, 15, FALSE)</f>
        <v>Household Products</v>
      </c>
    </row>
    <row r="1364" spans="1:5" ht="17" x14ac:dyDescent="0.2">
      <c r="A1364" s="3" t="s">
        <v>152</v>
      </c>
      <c r="B1364" t="s">
        <v>600</v>
      </c>
      <c r="C1364" s="21" t="s">
        <v>608</v>
      </c>
      <c r="D1364" s="56" t="str">
        <f>VLOOKUP(A1364, ticker_symbol:gics_sector, 14, FALSE)</f>
        <v>Consumer Staples</v>
      </c>
      <c r="E1364" t="str">
        <f>VLOOKUP(A1364, ticker_symbol:gics_sub, 15, FALSE)</f>
        <v>Household Products</v>
      </c>
    </row>
    <row r="1365" spans="1:5" ht="17" x14ac:dyDescent="0.2">
      <c r="A1365" s="3" t="s">
        <v>152</v>
      </c>
      <c r="B1365" t="s">
        <v>601</v>
      </c>
      <c r="C1365" s="21" t="s">
        <v>608</v>
      </c>
      <c r="D1365" s="56" t="str">
        <f>VLOOKUP(A1365, ticker_symbol:gics_sector, 14, FALSE)</f>
        <v>Consumer Staples</v>
      </c>
      <c r="E1365" t="str">
        <f>VLOOKUP(A1365, ticker_symbol:gics_sub, 15, FALSE)</f>
        <v>Household Products</v>
      </c>
    </row>
    <row r="1366" spans="1:5" ht="17" x14ac:dyDescent="0.2">
      <c r="A1366" s="3" t="s">
        <v>152</v>
      </c>
      <c r="B1366" t="s">
        <v>602</v>
      </c>
      <c r="C1366" s="21" t="s">
        <v>608</v>
      </c>
      <c r="D1366" s="56" t="str">
        <f>VLOOKUP(A1366, ticker_symbol:gics_sector, 14, FALSE)</f>
        <v>Consumer Staples</v>
      </c>
      <c r="E1366" t="str">
        <f>VLOOKUP(A1366, ticker_symbol:gics_sub, 15, FALSE)</f>
        <v>Household Products</v>
      </c>
    </row>
    <row r="1367" spans="1:5" ht="17" x14ac:dyDescent="0.2">
      <c r="A1367" s="3" t="s">
        <v>152</v>
      </c>
      <c r="B1367" t="s">
        <v>603</v>
      </c>
      <c r="C1367" s="21" t="s">
        <v>608</v>
      </c>
      <c r="D1367" s="56" t="str">
        <f>VLOOKUP(A1367, ticker_symbol:gics_sector, 14, FALSE)</f>
        <v>Consumer Staples</v>
      </c>
      <c r="E1367" t="str">
        <f>VLOOKUP(A1367, ticker_symbol:gics_sub, 15, FALSE)</f>
        <v>Household Products</v>
      </c>
    </row>
    <row r="1368" spans="1:5" ht="17" x14ac:dyDescent="0.2">
      <c r="A1368" s="3" t="s">
        <v>152</v>
      </c>
      <c r="B1368" t="s">
        <v>604</v>
      </c>
      <c r="C1368" s="21" t="s">
        <v>608</v>
      </c>
      <c r="D1368" s="56" t="str">
        <f>VLOOKUP(A1368, ticker_symbol:gics_sector, 14, FALSE)</f>
        <v>Consumer Staples</v>
      </c>
      <c r="E1368" t="str">
        <f>VLOOKUP(A1368, ticker_symbol:gics_sub, 15, FALSE)</f>
        <v>Household Products</v>
      </c>
    </row>
    <row r="1369" spans="1:5" ht="17" x14ac:dyDescent="0.2">
      <c r="A1369" s="3" t="s">
        <v>152</v>
      </c>
      <c r="B1369" t="s">
        <v>605</v>
      </c>
      <c r="C1369" s="21" t="s">
        <v>608</v>
      </c>
      <c r="D1369" s="56" t="str">
        <f>VLOOKUP(A1369, ticker_symbol:gics_sector, 14, FALSE)</f>
        <v>Consumer Staples</v>
      </c>
      <c r="E1369" t="str">
        <f>VLOOKUP(A1369, ticker_symbol:gics_sub, 15, FALSE)</f>
        <v>Household Products</v>
      </c>
    </row>
    <row r="1370" spans="1:5" ht="17" x14ac:dyDescent="0.2">
      <c r="A1370" s="3" t="s">
        <v>153</v>
      </c>
      <c r="B1370" t="s">
        <v>600</v>
      </c>
      <c r="C1370" t="s">
        <v>610</v>
      </c>
      <c r="D1370" s="56" t="str">
        <f>VLOOKUP(A1370, ticker_symbol:gics_sector, 14, FALSE)</f>
        <v>Financials</v>
      </c>
      <c r="E1370" t="str">
        <f>VLOOKUP(A1370, ticker_symbol:gics_sub, 15, FALSE)</f>
        <v>Regional Banks</v>
      </c>
    </row>
    <row r="1371" spans="1:5" ht="17" x14ac:dyDescent="0.2">
      <c r="A1371" s="3" t="s">
        <v>153</v>
      </c>
      <c r="B1371" t="s">
        <v>601</v>
      </c>
      <c r="C1371" t="s">
        <v>610</v>
      </c>
      <c r="D1371" s="56" t="str">
        <f>VLOOKUP(A1371, ticker_symbol:gics_sector, 14, FALSE)</f>
        <v>Financials</v>
      </c>
      <c r="E1371" t="str">
        <f>VLOOKUP(A1371, ticker_symbol:gics_sub, 15, FALSE)</f>
        <v>Regional Banks</v>
      </c>
    </row>
    <row r="1372" spans="1:5" ht="17" x14ac:dyDescent="0.2">
      <c r="A1372" s="3" t="s">
        <v>153</v>
      </c>
      <c r="B1372" t="s">
        <v>602</v>
      </c>
      <c r="C1372" t="s">
        <v>610</v>
      </c>
      <c r="D1372" s="56" t="str">
        <f>VLOOKUP(A1372, ticker_symbol:gics_sector, 14, FALSE)</f>
        <v>Financials</v>
      </c>
      <c r="E1372" t="str">
        <f>VLOOKUP(A1372, ticker_symbol:gics_sub, 15, FALSE)</f>
        <v>Regional Banks</v>
      </c>
    </row>
    <row r="1373" spans="1:5" ht="17" x14ac:dyDescent="0.2">
      <c r="A1373" s="3" t="s">
        <v>153</v>
      </c>
      <c r="B1373" t="s">
        <v>603</v>
      </c>
      <c r="C1373" t="s">
        <v>610</v>
      </c>
      <c r="D1373" s="56" t="str">
        <f>VLOOKUP(A1373, ticker_symbol:gics_sector, 14, FALSE)</f>
        <v>Financials</v>
      </c>
      <c r="E1373" t="str">
        <f>VLOOKUP(A1373, ticker_symbol:gics_sub, 15, FALSE)</f>
        <v>Regional Banks</v>
      </c>
    </row>
    <row r="1374" spans="1:5" ht="17" x14ac:dyDescent="0.2">
      <c r="A1374" s="3" t="s">
        <v>153</v>
      </c>
      <c r="B1374" t="s">
        <v>604</v>
      </c>
      <c r="C1374" t="s">
        <v>610</v>
      </c>
      <c r="D1374" s="56" t="str">
        <f>VLOOKUP(A1374, ticker_symbol:gics_sector, 14, FALSE)</f>
        <v>Financials</v>
      </c>
      <c r="E1374" t="str">
        <f>VLOOKUP(A1374, ticker_symbol:gics_sub, 15, FALSE)</f>
        <v>Regional Banks</v>
      </c>
    </row>
    <row r="1375" spans="1:5" ht="17" x14ac:dyDescent="0.2">
      <c r="A1375" s="3" t="s">
        <v>153</v>
      </c>
      <c r="B1375" t="s">
        <v>605</v>
      </c>
      <c r="C1375" t="s">
        <v>610</v>
      </c>
      <c r="D1375" s="56" t="str">
        <f>VLOOKUP(A1375, ticker_symbol:gics_sector, 14, FALSE)</f>
        <v>Financials</v>
      </c>
      <c r="E1375" t="str">
        <f>VLOOKUP(A1375, ticker_symbol:gics_sub, 15, FALSE)</f>
        <v>Regional Banks</v>
      </c>
    </row>
    <row r="1376" spans="1:5" ht="17" x14ac:dyDescent="0.2">
      <c r="A1376" s="3" t="s">
        <v>153</v>
      </c>
      <c r="B1376" t="s">
        <v>600</v>
      </c>
      <c r="C1376" t="s">
        <v>609</v>
      </c>
      <c r="D1376" s="56" t="str">
        <f>VLOOKUP(A1376, ticker_symbol:gics_sector, 14, FALSE)</f>
        <v>Financials</v>
      </c>
      <c r="E1376" t="str">
        <f>VLOOKUP(A1376, ticker_symbol:gics_sub, 15, FALSE)</f>
        <v>Regional Banks</v>
      </c>
    </row>
    <row r="1377" spans="1:5" ht="17" x14ac:dyDescent="0.2">
      <c r="A1377" s="3" t="s">
        <v>153</v>
      </c>
      <c r="B1377" t="s">
        <v>601</v>
      </c>
      <c r="C1377" t="s">
        <v>609</v>
      </c>
      <c r="D1377" s="56" t="str">
        <f>VLOOKUP(A1377, ticker_symbol:gics_sector, 14, FALSE)</f>
        <v>Financials</v>
      </c>
      <c r="E1377" t="str">
        <f>VLOOKUP(A1377, ticker_symbol:gics_sub, 15, FALSE)</f>
        <v>Regional Banks</v>
      </c>
    </row>
    <row r="1378" spans="1:5" ht="17" x14ac:dyDescent="0.2">
      <c r="A1378" s="3" t="s">
        <v>153</v>
      </c>
      <c r="B1378" t="s">
        <v>602</v>
      </c>
      <c r="C1378" t="s">
        <v>609</v>
      </c>
      <c r="D1378" s="56" t="str">
        <f>VLOOKUP(A1378, ticker_symbol:gics_sector, 14, FALSE)</f>
        <v>Financials</v>
      </c>
      <c r="E1378" t="str">
        <f>VLOOKUP(A1378, ticker_symbol:gics_sub, 15, FALSE)</f>
        <v>Regional Banks</v>
      </c>
    </row>
    <row r="1379" spans="1:5" ht="17" x14ac:dyDescent="0.2">
      <c r="A1379" s="3" t="s">
        <v>153</v>
      </c>
      <c r="B1379" t="s">
        <v>603</v>
      </c>
      <c r="C1379" t="s">
        <v>609</v>
      </c>
      <c r="D1379" s="56" t="str">
        <f>VLOOKUP(A1379, ticker_symbol:gics_sector, 14, FALSE)</f>
        <v>Financials</v>
      </c>
      <c r="E1379" t="str">
        <f>VLOOKUP(A1379, ticker_symbol:gics_sub, 15, FALSE)</f>
        <v>Regional Banks</v>
      </c>
    </row>
    <row r="1380" spans="1:5" ht="17" x14ac:dyDescent="0.2">
      <c r="A1380" s="3" t="s">
        <v>153</v>
      </c>
      <c r="B1380" t="s">
        <v>604</v>
      </c>
      <c r="C1380" t="s">
        <v>609</v>
      </c>
      <c r="D1380" s="56" t="str">
        <f>VLOOKUP(A1380, ticker_symbol:gics_sector, 14, FALSE)</f>
        <v>Financials</v>
      </c>
      <c r="E1380" t="str">
        <f>VLOOKUP(A1380, ticker_symbol:gics_sub, 15, FALSE)</f>
        <v>Regional Banks</v>
      </c>
    </row>
    <row r="1381" spans="1:5" ht="17" x14ac:dyDescent="0.2">
      <c r="A1381" s="3" t="s">
        <v>153</v>
      </c>
      <c r="B1381" t="s">
        <v>605</v>
      </c>
      <c r="C1381" t="s">
        <v>609</v>
      </c>
      <c r="D1381" s="56" t="str">
        <f>VLOOKUP(A1381, ticker_symbol:gics_sector, 14, FALSE)</f>
        <v>Financials</v>
      </c>
      <c r="E1381" t="str">
        <f>VLOOKUP(A1381, ticker_symbol:gics_sub, 15, FALSE)</f>
        <v>Regional Banks</v>
      </c>
    </row>
    <row r="1382" spans="1:5" ht="17" x14ac:dyDescent="0.2">
      <c r="A1382" s="3" t="s">
        <v>153</v>
      </c>
      <c r="B1382" t="s">
        <v>600</v>
      </c>
      <c r="C1382" s="21" t="s">
        <v>608</v>
      </c>
      <c r="D1382" s="56" t="str">
        <f>VLOOKUP(A1382, ticker_symbol:gics_sector, 14, FALSE)</f>
        <v>Financials</v>
      </c>
      <c r="E1382" t="str">
        <f>VLOOKUP(A1382, ticker_symbol:gics_sub, 15, FALSE)</f>
        <v>Regional Banks</v>
      </c>
    </row>
    <row r="1383" spans="1:5" ht="17" x14ac:dyDescent="0.2">
      <c r="A1383" s="3" t="s">
        <v>153</v>
      </c>
      <c r="B1383" t="s">
        <v>601</v>
      </c>
      <c r="C1383" s="21" t="s">
        <v>608</v>
      </c>
      <c r="D1383" s="56" t="str">
        <f>VLOOKUP(A1383, ticker_symbol:gics_sector, 14, FALSE)</f>
        <v>Financials</v>
      </c>
      <c r="E1383" t="str">
        <f>VLOOKUP(A1383, ticker_symbol:gics_sub, 15, FALSE)</f>
        <v>Regional Banks</v>
      </c>
    </row>
    <row r="1384" spans="1:5" ht="17" x14ac:dyDescent="0.2">
      <c r="A1384" s="3" t="s">
        <v>153</v>
      </c>
      <c r="B1384" t="s">
        <v>602</v>
      </c>
      <c r="C1384" s="21" t="s">
        <v>608</v>
      </c>
      <c r="D1384" s="56" t="str">
        <f>VLOOKUP(A1384, ticker_symbol:gics_sector, 14, FALSE)</f>
        <v>Financials</v>
      </c>
      <c r="E1384" t="str">
        <f>VLOOKUP(A1384, ticker_symbol:gics_sub, 15, FALSE)</f>
        <v>Regional Banks</v>
      </c>
    </row>
    <row r="1385" spans="1:5" ht="17" x14ac:dyDescent="0.2">
      <c r="A1385" s="3" t="s">
        <v>153</v>
      </c>
      <c r="B1385" t="s">
        <v>603</v>
      </c>
      <c r="C1385" s="21" t="s">
        <v>608</v>
      </c>
      <c r="D1385" s="56" t="str">
        <f>VLOOKUP(A1385, ticker_symbol:gics_sector, 14, FALSE)</f>
        <v>Financials</v>
      </c>
      <c r="E1385" t="str">
        <f>VLOOKUP(A1385, ticker_symbol:gics_sub, 15, FALSE)</f>
        <v>Regional Banks</v>
      </c>
    </row>
    <row r="1386" spans="1:5" ht="17" x14ac:dyDescent="0.2">
      <c r="A1386" s="3" t="s">
        <v>153</v>
      </c>
      <c r="B1386" t="s">
        <v>604</v>
      </c>
      <c r="C1386" s="21" t="s">
        <v>608</v>
      </c>
      <c r="D1386" s="56" t="str">
        <f>VLOOKUP(A1386, ticker_symbol:gics_sector, 14, FALSE)</f>
        <v>Financials</v>
      </c>
      <c r="E1386" t="str">
        <f>VLOOKUP(A1386, ticker_symbol:gics_sub, 15, FALSE)</f>
        <v>Regional Banks</v>
      </c>
    </row>
    <row r="1387" spans="1:5" ht="17" x14ac:dyDescent="0.2">
      <c r="A1387" s="3" t="s">
        <v>153</v>
      </c>
      <c r="B1387" t="s">
        <v>605</v>
      </c>
      <c r="C1387" s="21" t="s">
        <v>608</v>
      </c>
      <c r="D1387" s="56" t="str">
        <f>VLOOKUP(A1387, ticker_symbol:gics_sector, 14, FALSE)</f>
        <v>Financials</v>
      </c>
      <c r="E1387" t="str">
        <f>VLOOKUP(A1387, ticker_symbol:gics_sub, 15, FALSE)</f>
        <v>Regional Banks</v>
      </c>
    </row>
    <row r="1388" spans="1:5" ht="17" x14ac:dyDescent="0.2">
      <c r="A1388" s="3" t="s">
        <v>154</v>
      </c>
      <c r="B1388" t="s">
        <v>600</v>
      </c>
      <c r="C1388" t="s">
        <v>610</v>
      </c>
      <c r="D1388" s="56" t="str">
        <f>VLOOKUP(A1388, ticker_symbol:gics_sector, 14, FALSE)</f>
        <v>Consumer Discretionary</v>
      </c>
      <c r="E1388" t="str">
        <f>VLOOKUP(A1388, ticker_symbol:gics_sub, 15, FALSE)</f>
        <v>Restaurants</v>
      </c>
    </row>
    <row r="1389" spans="1:5" ht="17" x14ac:dyDescent="0.2">
      <c r="A1389" s="3" t="s">
        <v>154</v>
      </c>
      <c r="B1389" t="s">
        <v>601</v>
      </c>
      <c r="C1389" t="s">
        <v>610</v>
      </c>
      <c r="D1389" s="56" t="str">
        <f>VLOOKUP(A1389, ticker_symbol:gics_sector, 14, FALSE)</f>
        <v>Consumer Discretionary</v>
      </c>
      <c r="E1389" t="str">
        <f>VLOOKUP(A1389, ticker_symbol:gics_sub, 15, FALSE)</f>
        <v>Restaurants</v>
      </c>
    </row>
    <row r="1390" spans="1:5" ht="17" x14ac:dyDescent="0.2">
      <c r="A1390" s="3" t="s">
        <v>154</v>
      </c>
      <c r="B1390" t="s">
        <v>602</v>
      </c>
      <c r="C1390" t="s">
        <v>610</v>
      </c>
      <c r="D1390" s="56" t="str">
        <f>VLOOKUP(A1390, ticker_symbol:gics_sector, 14, FALSE)</f>
        <v>Consumer Discretionary</v>
      </c>
      <c r="E1390" t="str">
        <f>VLOOKUP(A1390, ticker_symbol:gics_sub, 15, FALSE)</f>
        <v>Restaurants</v>
      </c>
    </row>
    <row r="1391" spans="1:5" ht="17" x14ac:dyDescent="0.2">
      <c r="A1391" s="3" t="s">
        <v>154</v>
      </c>
      <c r="B1391" t="s">
        <v>603</v>
      </c>
      <c r="C1391" t="s">
        <v>610</v>
      </c>
      <c r="D1391" s="56" t="str">
        <f>VLOOKUP(A1391, ticker_symbol:gics_sector, 14, FALSE)</f>
        <v>Consumer Discretionary</v>
      </c>
      <c r="E1391" t="str">
        <f>VLOOKUP(A1391, ticker_symbol:gics_sub, 15, FALSE)</f>
        <v>Restaurants</v>
      </c>
    </row>
    <row r="1392" spans="1:5" ht="17" x14ac:dyDescent="0.2">
      <c r="A1392" s="3" t="s">
        <v>154</v>
      </c>
      <c r="B1392" t="s">
        <v>604</v>
      </c>
      <c r="C1392" t="s">
        <v>610</v>
      </c>
      <c r="D1392" s="56" t="str">
        <f>VLOOKUP(A1392, ticker_symbol:gics_sector, 14, FALSE)</f>
        <v>Consumer Discretionary</v>
      </c>
      <c r="E1392" t="str">
        <f>VLOOKUP(A1392, ticker_symbol:gics_sub, 15, FALSE)</f>
        <v>Restaurants</v>
      </c>
    </row>
    <row r="1393" spans="1:5" ht="17" x14ac:dyDescent="0.2">
      <c r="A1393" s="3" t="s">
        <v>154</v>
      </c>
      <c r="B1393" t="s">
        <v>605</v>
      </c>
      <c r="C1393" t="s">
        <v>610</v>
      </c>
      <c r="D1393" s="56" t="str">
        <f>VLOOKUP(A1393, ticker_symbol:gics_sector, 14, FALSE)</f>
        <v>Consumer Discretionary</v>
      </c>
      <c r="E1393" t="str">
        <f>VLOOKUP(A1393, ticker_symbol:gics_sub, 15, FALSE)</f>
        <v>Restaurants</v>
      </c>
    </row>
    <row r="1394" spans="1:5" ht="17" x14ac:dyDescent="0.2">
      <c r="A1394" s="3" t="s">
        <v>154</v>
      </c>
      <c r="B1394" t="s">
        <v>600</v>
      </c>
      <c r="C1394" t="s">
        <v>609</v>
      </c>
      <c r="D1394" s="56" t="str">
        <f>VLOOKUP(A1394, ticker_symbol:gics_sector, 14, FALSE)</f>
        <v>Consumer Discretionary</v>
      </c>
      <c r="E1394" t="str">
        <f>VLOOKUP(A1394, ticker_symbol:gics_sub, 15, FALSE)</f>
        <v>Restaurants</v>
      </c>
    </row>
    <row r="1395" spans="1:5" ht="17" x14ac:dyDescent="0.2">
      <c r="A1395" s="3" t="s">
        <v>154</v>
      </c>
      <c r="B1395" t="s">
        <v>601</v>
      </c>
      <c r="C1395" t="s">
        <v>609</v>
      </c>
      <c r="D1395" s="56" t="str">
        <f>VLOOKUP(A1395, ticker_symbol:gics_sector, 14, FALSE)</f>
        <v>Consumer Discretionary</v>
      </c>
      <c r="E1395" t="str">
        <f>VLOOKUP(A1395, ticker_symbol:gics_sub, 15, FALSE)</f>
        <v>Restaurants</v>
      </c>
    </row>
    <row r="1396" spans="1:5" ht="17" x14ac:dyDescent="0.2">
      <c r="A1396" s="3" t="s">
        <v>154</v>
      </c>
      <c r="B1396" t="s">
        <v>602</v>
      </c>
      <c r="C1396" t="s">
        <v>609</v>
      </c>
      <c r="D1396" s="56" t="str">
        <f>VLOOKUP(A1396, ticker_symbol:gics_sector, 14, FALSE)</f>
        <v>Consumer Discretionary</v>
      </c>
      <c r="E1396" t="str">
        <f>VLOOKUP(A1396, ticker_symbol:gics_sub, 15, FALSE)</f>
        <v>Restaurants</v>
      </c>
    </row>
    <row r="1397" spans="1:5" ht="17" x14ac:dyDescent="0.2">
      <c r="A1397" s="3" t="s">
        <v>154</v>
      </c>
      <c r="B1397" t="s">
        <v>603</v>
      </c>
      <c r="C1397" t="s">
        <v>609</v>
      </c>
      <c r="D1397" s="56" t="str">
        <f>VLOOKUP(A1397, ticker_symbol:gics_sector, 14, FALSE)</f>
        <v>Consumer Discretionary</v>
      </c>
      <c r="E1397" t="str">
        <f>VLOOKUP(A1397, ticker_symbol:gics_sub, 15, FALSE)</f>
        <v>Restaurants</v>
      </c>
    </row>
    <row r="1398" spans="1:5" ht="17" x14ac:dyDescent="0.2">
      <c r="A1398" s="3" t="s">
        <v>154</v>
      </c>
      <c r="B1398" t="s">
        <v>604</v>
      </c>
      <c r="C1398" t="s">
        <v>609</v>
      </c>
      <c r="D1398" s="56" t="str">
        <f>VLOOKUP(A1398, ticker_symbol:gics_sector, 14, FALSE)</f>
        <v>Consumer Discretionary</v>
      </c>
      <c r="E1398" t="str">
        <f>VLOOKUP(A1398, ticker_symbol:gics_sub, 15, FALSE)</f>
        <v>Restaurants</v>
      </c>
    </row>
    <row r="1399" spans="1:5" ht="17" x14ac:dyDescent="0.2">
      <c r="A1399" s="3" t="s">
        <v>154</v>
      </c>
      <c r="B1399" t="s">
        <v>605</v>
      </c>
      <c r="C1399" t="s">
        <v>609</v>
      </c>
      <c r="D1399" s="56" t="str">
        <f>VLOOKUP(A1399, ticker_symbol:gics_sector, 14, FALSE)</f>
        <v>Consumer Discretionary</v>
      </c>
      <c r="E1399" t="str">
        <f>VLOOKUP(A1399, ticker_symbol:gics_sub, 15, FALSE)</f>
        <v>Restaurants</v>
      </c>
    </row>
    <row r="1400" spans="1:5" ht="17" x14ac:dyDescent="0.2">
      <c r="A1400" s="3" t="s">
        <v>154</v>
      </c>
      <c r="B1400" t="s">
        <v>600</v>
      </c>
      <c r="C1400" s="21" t="s">
        <v>608</v>
      </c>
      <c r="D1400" s="56" t="str">
        <f>VLOOKUP(A1400, ticker_symbol:gics_sector, 14, FALSE)</f>
        <v>Consumer Discretionary</v>
      </c>
      <c r="E1400" t="str">
        <f>VLOOKUP(A1400, ticker_symbol:gics_sub, 15, FALSE)</f>
        <v>Restaurants</v>
      </c>
    </row>
    <row r="1401" spans="1:5" ht="17" x14ac:dyDescent="0.2">
      <c r="A1401" s="3" t="s">
        <v>154</v>
      </c>
      <c r="B1401" t="s">
        <v>601</v>
      </c>
      <c r="C1401" s="21" t="s">
        <v>608</v>
      </c>
      <c r="D1401" s="56" t="str">
        <f>VLOOKUP(A1401, ticker_symbol:gics_sector, 14, FALSE)</f>
        <v>Consumer Discretionary</v>
      </c>
      <c r="E1401" t="str">
        <f>VLOOKUP(A1401, ticker_symbol:gics_sub, 15, FALSE)</f>
        <v>Restaurants</v>
      </c>
    </row>
    <row r="1402" spans="1:5" ht="17" x14ac:dyDescent="0.2">
      <c r="A1402" s="3" t="s">
        <v>154</v>
      </c>
      <c r="B1402" t="s">
        <v>602</v>
      </c>
      <c r="C1402" s="21" t="s">
        <v>608</v>
      </c>
      <c r="D1402" s="56" t="str">
        <f>VLOOKUP(A1402, ticker_symbol:gics_sector, 14, FALSE)</f>
        <v>Consumer Discretionary</v>
      </c>
      <c r="E1402" t="str">
        <f>VLOOKUP(A1402, ticker_symbol:gics_sub, 15, FALSE)</f>
        <v>Restaurants</v>
      </c>
    </row>
    <row r="1403" spans="1:5" ht="17" x14ac:dyDescent="0.2">
      <c r="A1403" s="3" t="s">
        <v>154</v>
      </c>
      <c r="B1403" t="s">
        <v>603</v>
      </c>
      <c r="C1403" s="21" t="s">
        <v>608</v>
      </c>
      <c r="D1403" s="56" t="str">
        <f>VLOOKUP(A1403, ticker_symbol:gics_sector, 14, FALSE)</f>
        <v>Consumer Discretionary</v>
      </c>
      <c r="E1403" t="str">
        <f>VLOOKUP(A1403, ticker_symbol:gics_sub, 15, FALSE)</f>
        <v>Restaurants</v>
      </c>
    </row>
    <row r="1404" spans="1:5" ht="17" x14ac:dyDescent="0.2">
      <c r="A1404" s="3" t="s">
        <v>154</v>
      </c>
      <c r="B1404" t="s">
        <v>604</v>
      </c>
      <c r="C1404" s="21" t="s">
        <v>608</v>
      </c>
      <c r="D1404" s="56" t="str">
        <f>VLOOKUP(A1404, ticker_symbol:gics_sector, 14, FALSE)</f>
        <v>Consumer Discretionary</v>
      </c>
      <c r="E1404" t="str">
        <f>VLOOKUP(A1404, ticker_symbol:gics_sub, 15, FALSE)</f>
        <v>Restaurants</v>
      </c>
    </row>
    <row r="1405" spans="1:5" ht="17" x14ac:dyDescent="0.2">
      <c r="A1405" s="3" t="s">
        <v>154</v>
      </c>
      <c r="B1405" t="s">
        <v>605</v>
      </c>
      <c r="C1405" s="21" t="s">
        <v>608</v>
      </c>
      <c r="D1405" s="56" t="str">
        <f>VLOOKUP(A1405, ticker_symbol:gics_sector, 14, FALSE)</f>
        <v>Consumer Discretionary</v>
      </c>
      <c r="E1405" t="str">
        <f>VLOOKUP(A1405, ticker_symbol:gics_sub, 15, FALSE)</f>
        <v>Restaurants</v>
      </c>
    </row>
    <row r="1406" spans="1:5" ht="17" x14ac:dyDescent="0.2">
      <c r="A1406" s="3" t="s">
        <v>156</v>
      </c>
      <c r="B1406" t="s">
        <v>600</v>
      </c>
      <c r="C1406" t="s">
        <v>610</v>
      </c>
      <c r="D1406" s="56" t="str">
        <f>VLOOKUP(A1406, ticker_symbol:gics_sector, 14, FALSE)</f>
        <v>Industrials</v>
      </c>
      <c r="E1406" t="str">
        <f>VLOOKUP(A1406, ticker_symbol:gics_sub, 15, FALSE)</f>
        <v>Industrial Machinery</v>
      </c>
    </row>
    <row r="1407" spans="1:5" ht="17" x14ac:dyDescent="0.2">
      <c r="A1407" s="3" t="s">
        <v>156</v>
      </c>
      <c r="B1407" t="s">
        <v>601</v>
      </c>
      <c r="C1407" t="s">
        <v>610</v>
      </c>
      <c r="D1407" s="56" t="str">
        <f>VLOOKUP(A1407, ticker_symbol:gics_sector, 14, FALSE)</f>
        <v>Industrials</v>
      </c>
      <c r="E1407" t="str">
        <f>VLOOKUP(A1407, ticker_symbol:gics_sub, 15, FALSE)</f>
        <v>Industrial Machinery</v>
      </c>
    </row>
    <row r="1408" spans="1:5" ht="17" x14ac:dyDescent="0.2">
      <c r="A1408" s="3" t="s">
        <v>156</v>
      </c>
      <c r="B1408" t="s">
        <v>602</v>
      </c>
      <c r="C1408" t="s">
        <v>610</v>
      </c>
      <c r="D1408" s="56" t="str">
        <f>VLOOKUP(A1408, ticker_symbol:gics_sector, 14, FALSE)</f>
        <v>Industrials</v>
      </c>
      <c r="E1408" t="str">
        <f>VLOOKUP(A1408, ticker_symbol:gics_sub, 15, FALSE)</f>
        <v>Industrial Machinery</v>
      </c>
    </row>
    <row r="1409" spans="1:5" ht="17" x14ac:dyDescent="0.2">
      <c r="A1409" s="3" t="s">
        <v>156</v>
      </c>
      <c r="B1409" t="s">
        <v>603</v>
      </c>
      <c r="C1409" t="s">
        <v>610</v>
      </c>
      <c r="D1409" s="56" t="str">
        <f>VLOOKUP(A1409, ticker_symbol:gics_sector, 14, FALSE)</f>
        <v>Industrials</v>
      </c>
      <c r="E1409" t="str">
        <f>VLOOKUP(A1409, ticker_symbol:gics_sub, 15, FALSE)</f>
        <v>Industrial Machinery</v>
      </c>
    </row>
    <row r="1410" spans="1:5" ht="17" x14ac:dyDescent="0.2">
      <c r="A1410" s="3" t="s">
        <v>156</v>
      </c>
      <c r="B1410" t="s">
        <v>604</v>
      </c>
      <c r="C1410" t="s">
        <v>610</v>
      </c>
      <c r="D1410" s="56" t="str">
        <f>VLOOKUP(A1410, ticker_symbol:gics_sector, 14, FALSE)</f>
        <v>Industrials</v>
      </c>
      <c r="E1410" t="str">
        <f>VLOOKUP(A1410, ticker_symbol:gics_sub, 15, FALSE)</f>
        <v>Industrial Machinery</v>
      </c>
    </row>
    <row r="1411" spans="1:5" ht="17" x14ac:dyDescent="0.2">
      <c r="A1411" s="3" t="s">
        <v>156</v>
      </c>
      <c r="B1411" t="s">
        <v>605</v>
      </c>
      <c r="C1411" t="s">
        <v>610</v>
      </c>
      <c r="D1411" s="56" t="str">
        <f>VLOOKUP(A1411, ticker_symbol:gics_sector, 14, FALSE)</f>
        <v>Industrials</v>
      </c>
      <c r="E1411" t="str">
        <f>VLOOKUP(A1411, ticker_symbol:gics_sub, 15, FALSE)</f>
        <v>Industrial Machinery</v>
      </c>
    </row>
    <row r="1412" spans="1:5" ht="17" x14ac:dyDescent="0.2">
      <c r="A1412" s="3" t="s">
        <v>156</v>
      </c>
      <c r="B1412" t="s">
        <v>600</v>
      </c>
      <c r="C1412" t="s">
        <v>609</v>
      </c>
      <c r="D1412" s="56" t="str">
        <f>VLOOKUP(A1412, ticker_symbol:gics_sector, 14, FALSE)</f>
        <v>Industrials</v>
      </c>
      <c r="E1412" t="str">
        <f>VLOOKUP(A1412, ticker_symbol:gics_sub, 15, FALSE)</f>
        <v>Industrial Machinery</v>
      </c>
    </row>
    <row r="1413" spans="1:5" ht="17" x14ac:dyDescent="0.2">
      <c r="A1413" s="3" t="s">
        <v>156</v>
      </c>
      <c r="B1413" t="s">
        <v>601</v>
      </c>
      <c r="C1413" t="s">
        <v>609</v>
      </c>
      <c r="D1413" s="56" t="str">
        <f>VLOOKUP(A1413, ticker_symbol:gics_sector, 14, FALSE)</f>
        <v>Industrials</v>
      </c>
      <c r="E1413" t="str">
        <f>VLOOKUP(A1413, ticker_symbol:gics_sub, 15, FALSE)</f>
        <v>Industrial Machinery</v>
      </c>
    </row>
    <row r="1414" spans="1:5" ht="17" x14ac:dyDescent="0.2">
      <c r="A1414" s="3" t="s">
        <v>156</v>
      </c>
      <c r="B1414" t="s">
        <v>602</v>
      </c>
      <c r="C1414" t="s">
        <v>609</v>
      </c>
      <c r="D1414" s="56" t="str">
        <f>VLOOKUP(A1414, ticker_symbol:gics_sector, 14, FALSE)</f>
        <v>Industrials</v>
      </c>
      <c r="E1414" t="str">
        <f>VLOOKUP(A1414, ticker_symbol:gics_sub, 15, FALSE)</f>
        <v>Industrial Machinery</v>
      </c>
    </row>
    <row r="1415" spans="1:5" ht="17" x14ac:dyDescent="0.2">
      <c r="A1415" s="3" t="s">
        <v>156</v>
      </c>
      <c r="B1415" t="s">
        <v>603</v>
      </c>
      <c r="C1415" t="s">
        <v>609</v>
      </c>
      <c r="D1415" s="56" t="str">
        <f>VLOOKUP(A1415, ticker_symbol:gics_sector, 14, FALSE)</f>
        <v>Industrials</v>
      </c>
      <c r="E1415" t="str">
        <f>VLOOKUP(A1415, ticker_symbol:gics_sub, 15, FALSE)</f>
        <v>Industrial Machinery</v>
      </c>
    </row>
    <row r="1416" spans="1:5" ht="17" x14ac:dyDescent="0.2">
      <c r="A1416" s="3" t="s">
        <v>156</v>
      </c>
      <c r="B1416" t="s">
        <v>604</v>
      </c>
      <c r="C1416" t="s">
        <v>609</v>
      </c>
      <c r="D1416" s="56" t="str">
        <f>VLOOKUP(A1416, ticker_symbol:gics_sector, 14, FALSE)</f>
        <v>Industrials</v>
      </c>
      <c r="E1416" t="str">
        <f>VLOOKUP(A1416, ticker_symbol:gics_sub, 15, FALSE)</f>
        <v>Industrial Machinery</v>
      </c>
    </row>
    <row r="1417" spans="1:5" ht="17" x14ac:dyDescent="0.2">
      <c r="A1417" s="3" t="s">
        <v>156</v>
      </c>
      <c r="B1417" t="s">
        <v>605</v>
      </c>
      <c r="C1417" t="s">
        <v>609</v>
      </c>
      <c r="D1417" s="56" t="str">
        <f>VLOOKUP(A1417, ticker_symbol:gics_sector, 14, FALSE)</f>
        <v>Industrials</v>
      </c>
      <c r="E1417" t="str">
        <f>VLOOKUP(A1417, ticker_symbol:gics_sub, 15, FALSE)</f>
        <v>Industrial Machinery</v>
      </c>
    </row>
    <row r="1418" spans="1:5" ht="17" x14ac:dyDescent="0.2">
      <c r="A1418" s="3" t="s">
        <v>156</v>
      </c>
      <c r="B1418" t="s">
        <v>600</v>
      </c>
      <c r="C1418" s="21" t="s">
        <v>608</v>
      </c>
      <c r="D1418" s="56" t="str">
        <f>VLOOKUP(A1418, ticker_symbol:gics_sector, 14, FALSE)</f>
        <v>Industrials</v>
      </c>
      <c r="E1418" t="str">
        <f>VLOOKUP(A1418, ticker_symbol:gics_sub, 15, FALSE)</f>
        <v>Industrial Machinery</v>
      </c>
    </row>
    <row r="1419" spans="1:5" ht="17" x14ac:dyDescent="0.2">
      <c r="A1419" s="3" t="s">
        <v>156</v>
      </c>
      <c r="B1419" t="s">
        <v>601</v>
      </c>
      <c r="C1419" s="21" t="s">
        <v>608</v>
      </c>
      <c r="D1419" s="56" t="str">
        <f>VLOOKUP(A1419, ticker_symbol:gics_sector, 14, FALSE)</f>
        <v>Industrials</v>
      </c>
      <c r="E1419" t="str">
        <f>VLOOKUP(A1419, ticker_symbol:gics_sub, 15, FALSE)</f>
        <v>Industrial Machinery</v>
      </c>
    </row>
    <row r="1420" spans="1:5" ht="17" x14ac:dyDescent="0.2">
      <c r="A1420" s="3" t="s">
        <v>156</v>
      </c>
      <c r="B1420" t="s">
        <v>602</v>
      </c>
      <c r="C1420" s="21" t="s">
        <v>608</v>
      </c>
      <c r="D1420" s="56" t="str">
        <f>VLOOKUP(A1420, ticker_symbol:gics_sector, 14, FALSE)</f>
        <v>Industrials</v>
      </c>
      <c r="E1420" t="str">
        <f>VLOOKUP(A1420, ticker_symbol:gics_sub, 15, FALSE)</f>
        <v>Industrial Machinery</v>
      </c>
    </row>
    <row r="1421" spans="1:5" ht="17" x14ac:dyDescent="0.2">
      <c r="A1421" s="3" t="s">
        <v>156</v>
      </c>
      <c r="B1421" t="s">
        <v>603</v>
      </c>
      <c r="C1421" s="21" t="s">
        <v>608</v>
      </c>
      <c r="D1421" s="56" t="str">
        <f>VLOOKUP(A1421, ticker_symbol:gics_sector, 14, FALSE)</f>
        <v>Industrials</v>
      </c>
      <c r="E1421" t="str">
        <f>VLOOKUP(A1421, ticker_symbol:gics_sub, 15, FALSE)</f>
        <v>Industrial Machinery</v>
      </c>
    </row>
    <row r="1422" spans="1:5" ht="17" x14ac:dyDescent="0.2">
      <c r="A1422" s="3" t="s">
        <v>156</v>
      </c>
      <c r="B1422" t="s">
        <v>604</v>
      </c>
      <c r="C1422" s="21" t="s">
        <v>608</v>
      </c>
      <c r="D1422" s="56" t="str">
        <f>VLOOKUP(A1422, ticker_symbol:gics_sector, 14, FALSE)</f>
        <v>Industrials</v>
      </c>
      <c r="E1422" t="str">
        <f>VLOOKUP(A1422, ticker_symbol:gics_sub, 15, FALSE)</f>
        <v>Industrial Machinery</v>
      </c>
    </row>
    <row r="1423" spans="1:5" ht="17" x14ac:dyDescent="0.2">
      <c r="A1423" s="3" t="s">
        <v>156</v>
      </c>
      <c r="B1423" t="s">
        <v>605</v>
      </c>
      <c r="C1423" s="21" t="s">
        <v>608</v>
      </c>
      <c r="D1423" s="56" t="str">
        <f>VLOOKUP(A1423, ticker_symbol:gics_sector, 14, FALSE)</f>
        <v>Industrials</v>
      </c>
      <c r="E1423" t="str">
        <f>VLOOKUP(A1423, ticker_symbol:gics_sub, 15, FALSE)</f>
        <v>Industrial Machinery</v>
      </c>
    </row>
    <row r="1424" spans="1:5" ht="17" x14ac:dyDescent="0.2">
      <c r="A1424" s="3" t="s">
        <v>158</v>
      </c>
      <c r="B1424" t="s">
        <v>600</v>
      </c>
      <c r="C1424" t="s">
        <v>610</v>
      </c>
      <c r="D1424" s="56" t="str">
        <f>VLOOKUP(A1424, ticker_symbol:gics_sector, 14, FALSE)</f>
        <v>Utilities</v>
      </c>
      <c r="E1424" t="str">
        <f>VLOOKUP(A1424, ticker_symbol:gics_sub, 15, FALSE)</f>
        <v>MultiUtilities</v>
      </c>
    </row>
    <row r="1425" spans="1:5" ht="17" x14ac:dyDescent="0.2">
      <c r="A1425" s="3" t="s">
        <v>158</v>
      </c>
      <c r="B1425" t="s">
        <v>601</v>
      </c>
      <c r="C1425" t="s">
        <v>610</v>
      </c>
      <c r="D1425" s="56" t="str">
        <f>VLOOKUP(A1425, ticker_symbol:gics_sector, 14, FALSE)</f>
        <v>Utilities</v>
      </c>
      <c r="E1425" t="str">
        <f>VLOOKUP(A1425, ticker_symbol:gics_sub, 15, FALSE)</f>
        <v>MultiUtilities</v>
      </c>
    </row>
    <row r="1426" spans="1:5" ht="17" x14ac:dyDescent="0.2">
      <c r="A1426" s="3" t="s">
        <v>158</v>
      </c>
      <c r="B1426" t="s">
        <v>602</v>
      </c>
      <c r="C1426" t="s">
        <v>610</v>
      </c>
      <c r="D1426" s="56" t="str">
        <f>VLOOKUP(A1426, ticker_symbol:gics_sector, 14, FALSE)</f>
        <v>Utilities</v>
      </c>
      <c r="E1426" t="str">
        <f>VLOOKUP(A1426, ticker_symbol:gics_sub, 15, FALSE)</f>
        <v>MultiUtilities</v>
      </c>
    </row>
    <row r="1427" spans="1:5" ht="17" x14ac:dyDescent="0.2">
      <c r="A1427" s="3" t="s">
        <v>158</v>
      </c>
      <c r="B1427" t="s">
        <v>603</v>
      </c>
      <c r="C1427" t="s">
        <v>610</v>
      </c>
      <c r="D1427" s="56" t="str">
        <f>VLOOKUP(A1427, ticker_symbol:gics_sector, 14, FALSE)</f>
        <v>Utilities</v>
      </c>
      <c r="E1427" t="str">
        <f>VLOOKUP(A1427, ticker_symbol:gics_sub, 15, FALSE)</f>
        <v>MultiUtilities</v>
      </c>
    </row>
    <row r="1428" spans="1:5" ht="17" x14ac:dyDescent="0.2">
      <c r="A1428" s="3" t="s">
        <v>158</v>
      </c>
      <c r="B1428" t="s">
        <v>604</v>
      </c>
      <c r="C1428" t="s">
        <v>610</v>
      </c>
      <c r="D1428" s="56" t="str">
        <f>VLOOKUP(A1428, ticker_symbol:gics_sector, 14, FALSE)</f>
        <v>Utilities</v>
      </c>
      <c r="E1428" t="str">
        <f>VLOOKUP(A1428, ticker_symbol:gics_sub, 15, FALSE)</f>
        <v>MultiUtilities</v>
      </c>
    </row>
    <row r="1429" spans="1:5" ht="17" x14ac:dyDescent="0.2">
      <c r="A1429" s="3" t="s">
        <v>158</v>
      </c>
      <c r="B1429" t="s">
        <v>605</v>
      </c>
      <c r="C1429" t="s">
        <v>610</v>
      </c>
      <c r="D1429" s="56" t="str">
        <f>VLOOKUP(A1429, ticker_symbol:gics_sector, 14, FALSE)</f>
        <v>Utilities</v>
      </c>
      <c r="E1429" t="str">
        <f>VLOOKUP(A1429, ticker_symbol:gics_sub, 15, FALSE)</f>
        <v>MultiUtilities</v>
      </c>
    </row>
    <row r="1430" spans="1:5" ht="17" x14ac:dyDescent="0.2">
      <c r="A1430" s="3" t="s">
        <v>158</v>
      </c>
      <c r="B1430" t="s">
        <v>600</v>
      </c>
      <c r="C1430" t="s">
        <v>609</v>
      </c>
      <c r="D1430" s="56" t="str">
        <f>VLOOKUP(A1430, ticker_symbol:gics_sector, 14, FALSE)</f>
        <v>Utilities</v>
      </c>
      <c r="E1430" t="str">
        <f>VLOOKUP(A1430, ticker_symbol:gics_sub, 15, FALSE)</f>
        <v>MultiUtilities</v>
      </c>
    </row>
    <row r="1431" spans="1:5" ht="17" x14ac:dyDescent="0.2">
      <c r="A1431" s="3" t="s">
        <v>158</v>
      </c>
      <c r="B1431" t="s">
        <v>601</v>
      </c>
      <c r="C1431" t="s">
        <v>609</v>
      </c>
      <c r="D1431" s="56" t="str">
        <f>VLOOKUP(A1431, ticker_symbol:gics_sector, 14, FALSE)</f>
        <v>Utilities</v>
      </c>
      <c r="E1431" t="str">
        <f>VLOOKUP(A1431, ticker_symbol:gics_sub, 15, FALSE)</f>
        <v>MultiUtilities</v>
      </c>
    </row>
    <row r="1432" spans="1:5" ht="17" x14ac:dyDescent="0.2">
      <c r="A1432" s="3" t="s">
        <v>158</v>
      </c>
      <c r="B1432" t="s">
        <v>602</v>
      </c>
      <c r="C1432" t="s">
        <v>609</v>
      </c>
      <c r="D1432" s="56" t="str">
        <f>VLOOKUP(A1432, ticker_symbol:gics_sector, 14, FALSE)</f>
        <v>Utilities</v>
      </c>
      <c r="E1432" t="str">
        <f>VLOOKUP(A1432, ticker_symbol:gics_sub, 15, FALSE)</f>
        <v>MultiUtilities</v>
      </c>
    </row>
    <row r="1433" spans="1:5" ht="17" x14ac:dyDescent="0.2">
      <c r="A1433" s="3" t="s">
        <v>158</v>
      </c>
      <c r="B1433" t="s">
        <v>603</v>
      </c>
      <c r="C1433" t="s">
        <v>609</v>
      </c>
      <c r="D1433" s="56" t="str">
        <f>VLOOKUP(A1433, ticker_symbol:gics_sector, 14, FALSE)</f>
        <v>Utilities</v>
      </c>
      <c r="E1433" t="str">
        <f>VLOOKUP(A1433, ticker_symbol:gics_sub, 15, FALSE)</f>
        <v>MultiUtilities</v>
      </c>
    </row>
    <row r="1434" spans="1:5" ht="17" x14ac:dyDescent="0.2">
      <c r="A1434" s="3" t="s">
        <v>158</v>
      </c>
      <c r="B1434" t="s">
        <v>604</v>
      </c>
      <c r="C1434" t="s">
        <v>609</v>
      </c>
      <c r="D1434" s="56" t="str">
        <f>VLOOKUP(A1434, ticker_symbol:gics_sector, 14, FALSE)</f>
        <v>Utilities</v>
      </c>
      <c r="E1434" t="str">
        <f>VLOOKUP(A1434, ticker_symbol:gics_sub, 15, FALSE)</f>
        <v>MultiUtilities</v>
      </c>
    </row>
    <row r="1435" spans="1:5" ht="17" x14ac:dyDescent="0.2">
      <c r="A1435" s="3" t="s">
        <v>158</v>
      </c>
      <c r="B1435" t="s">
        <v>605</v>
      </c>
      <c r="C1435" t="s">
        <v>609</v>
      </c>
      <c r="D1435" s="56" t="str">
        <f>VLOOKUP(A1435, ticker_symbol:gics_sector, 14, FALSE)</f>
        <v>Utilities</v>
      </c>
      <c r="E1435" t="str">
        <f>VLOOKUP(A1435, ticker_symbol:gics_sub, 15, FALSE)</f>
        <v>MultiUtilities</v>
      </c>
    </row>
    <row r="1436" spans="1:5" ht="17" x14ac:dyDescent="0.2">
      <c r="A1436" s="3" t="s">
        <v>158</v>
      </c>
      <c r="B1436" t="s">
        <v>600</v>
      </c>
      <c r="C1436" s="21" t="s">
        <v>608</v>
      </c>
      <c r="D1436" s="56" t="str">
        <f>VLOOKUP(A1436, ticker_symbol:gics_sector, 14, FALSE)</f>
        <v>Utilities</v>
      </c>
      <c r="E1436" t="str">
        <f>VLOOKUP(A1436, ticker_symbol:gics_sub, 15, FALSE)</f>
        <v>MultiUtilities</v>
      </c>
    </row>
    <row r="1437" spans="1:5" ht="17" x14ac:dyDescent="0.2">
      <c r="A1437" s="3" t="s">
        <v>158</v>
      </c>
      <c r="B1437" t="s">
        <v>601</v>
      </c>
      <c r="C1437" s="21" t="s">
        <v>608</v>
      </c>
      <c r="D1437" s="56" t="str">
        <f>VLOOKUP(A1437, ticker_symbol:gics_sector, 14, FALSE)</f>
        <v>Utilities</v>
      </c>
      <c r="E1437" t="str">
        <f>VLOOKUP(A1437, ticker_symbol:gics_sub, 15, FALSE)</f>
        <v>MultiUtilities</v>
      </c>
    </row>
    <row r="1438" spans="1:5" ht="17" x14ac:dyDescent="0.2">
      <c r="A1438" s="3" t="s">
        <v>158</v>
      </c>
      <c r="B1438" t="s">
        <v>602</v>
      </c>
      <c r="C1438" s="21" t="s">
        <v>608</v>
      </c>
      <c r="D1438" s="56" t="str">
        <f>VLOOKUP(A1438, ticker_symbol:gics_sector, 14, FALSE)</f>
        <v>Utilities</v>
      </c>
      <c r="E1438" t="str">
        <f>VLOOKUP(A1438, ticker_symbol:gics_sub, 15, FALSE)</f>
        <v>MultiUtilities</v>
      </c>
    </row>
    <row r="1439" spans="1:5" ht="17" x14ac:dyDescent="0.2">
      <c r="A1439" s="3" t="s">
        <v>158</v>
      </c>
      <c r="B1439" t="s">
        <v>603</v>
      </c>
      <c r="C1439" s="21" t="s">
        <v>608</v>
      </c>
      <c r="D1439" s="56" t="str">
        <f>VLOOKUP(A1439, ticker_symbol:gics_sector, 14, FALSE)</f>
        <v>Utilities</v>
      </c>
      <c r="E1439" t="str">
        <f>VLOOKUP(A1439, ticker_symbol:gics_sub, 15, FALSE)</f>
        <v>MultiUtilities</v>
      </c>
    </row>
    <row r="1440" spans="1:5" ht="17" x14ac:dyDescent="0.2">
      <c r="A1440" s="3" t="s">
        <v>158</v>
      </c>
      <c r="B1440" t="s">
        <v>604</v>
      </c>
      <c r="C1440" s="21" t="s">
        <v>608</v>
      </c>
      <c r="D1440" s="56" t="str">
        <f>VLOOKUP(A1440, ticker_symbol:gics_sector, 14, FALSE)</f>
        <v>Utilities</v>
      </c>
      <c r="E1440" t="str">
        <f>VLOOKUP(A1440, ticker_symbol:gics_sub, 15, FALSE)</f>
        <v>MultiUtilities</v>
      </c>
    </row>
    <row r="1441" spans="1:5" ht="17" x14ac:dyDescent="0.2">
      <c r="A1441" s="3" t="s">
        <v>158</v>
      </c>
      <c r="B1441" t="s">
        <v>605</v>
      </c>
      <c r="C1441" s="21" t="s">
        <v>608</v>
      </c>
      <c r="D1441" s="56" t="str">
        <f>VLOOKUP(A1441, ticker_symbol:gics_sector, 14, FALSE)</f>
        <v>Utilities</v>
      </c>
      <c r="E1441" t="str">
        <f>VLOOKUP(A1441, ticker_symbol:gics_sub, 15, FALSE)</f>
        <v>MultiUtilities</v>
      </c>
    </row>
    <row r="1442" spans="1:5" ht="17" x14ac:dyDescent="0.2">
      <c r="A1442" s="3" t="s">
        <v>159</v>
      </c>
      <c r="B1442" t="s">
        <v>600</v>
      </c>
      <c r="C1442" t="s">
        <v>610</v>
      </c>
      <c r="D1442" s="56" t="str">
        <f>VLOOKUP(A1442, ticker_symbol:gics_sector, 14, FALSE)</f>
        <v>Health Care</v>
      </c>
      <c r="E1442" t="str">
        <f>VLOOKUP(A1442, ticker_symbol:gics_sub, 15, FALSE)</f>
        <v>Managed Health Care</v>
      </c>
    </row>
    <row r="1443" spans="1:5" ht="17" x14ac:dyDescent="0.2">
      <c r="A1443" s="3" t="s">
        <v>159</v>
      </c>
      <c r="B1443" t="s">
        <v>601</v>
      </c>
      <c r="C1443" t="s">
        <v>610</v>
      </c>
      <c r="D1443" s="56" t="str">
        <f>VLOOKUP(A1443, ticker_symbol:gics_sector, 14, FALSE)</f>
        <v>Health Care</v>
      </c>
      <c r="E1443" t="str">
        <f>VLOOKUP(A1443, ticker_symbol:gics_sub, 15, FALSE)</f>
        <v>Managed Health Care</v>
      </c>
    </row>
    <row r="1444" spans="1:5" ht="17" x14ac:dyDescent="0.2">
      <c r="A1444" s="3" t="s">
        <v>159</v>
      </c>
      <c r="B1444" t="s">
        <v>602</v>
      </c>
      <c r="C1444" t="s">
        <v>610</v>
      </c>
      <c r="D1444" s="56" t="str">
        <f>VLOOKUP(A1444, ticker_symbol:gics_sector, 14, FALSE)</f>
        <v>Health Care</v>
      </c>
      <c r="E1444" t="str">
        <f>VLOOKUP(A1444, ticker_symbol:gics_sub, 15, FALSE)</f>
        <v>Managed Health Care</v>
      </c>
    </row>
    <row r="1445" spans="1:5" ht="17" x14ac:dyDescent="0.2">
      <c r="A1445" s="3" t="s">
        <v>159</v>
      </c>
      <c r="B1445" t="s">
        <v>603</v>
      </c>
      <c r="C1445" t="s">
        <v>610</v>
      </c>
      <c r="D1445" s="56" t="str">
        <f>VLOOKUP(A1445, ticker_symbol:gics_sector, 14, FALSE)</f>
        <v>Health Care</v>
      </c>
      <c r="E1445" t="str">
        <f>VLOOKUP(A1445, ticker_symbol:gics_sub, 15, FALSE)</f>
        <v>Managed Health Care</v>
      </c>
    </row>
    <row r="1446" spans="1:5" ht="17" x14ac:dyDescent="0.2">
      <c r="A1446" s="3" t="s">
        <v>159</v>
      </c>
      <c r="B1446" t="s">
        <v>604</v>
      </c>
      <c r="C1446" t="s">
        <v>610</v>
      </c>
      <c r="D1446" s="56" t="str">
        <f>VLOOKUP(A1446, ticker_symbol:gics_sector, 14, FALSE)</f>
        <v>Health Care</v>
      </c>
      <c r="E1446" t="str">
        <f>VLOOKUP(A1446, ticker_symbol:gics_sub, 15, FALSE)</f>
        <v>Managed Health Care</v>
      </c>
    </row>
    <row r="1447" spans="1:5" ht="17" x14ac:dyDescent="0.2">
      <c r="A1447" s="3" t="s">
        <v>159</v>
      </c>
      <c r="B1447" t="s">
        <v>605</v>
      </c>
      <c r="C1447" t="s">
        <v>610</v>
      </c>
      <c r="D1447" s="56" t="str">
        <f>VLOOKUP(A1447, ticker_symbol:gics_sector, 14, FALSE)</f>
        <v>Health Care</v>
      </c>
      <c r="E1447" t="str">
        <f>VLOOKUP(A1447, ticker_symbol:gics_sub, 15, FALSE)</f>
        <v>Managed Health Care</v>
      </c>
    </row>
    <row r="1448" spans="1:5" ht="17" x14ac:dyDescent="0.2">
      <c r="A1448" s="3" t="s">
        <v>159</v>
      </c>
      <c r="B1448" t="s">
        <v>600</v>
      </c>
      <c r="C1448" t="s">
        <v>609</v>
      </c>
      <c r="D1448" s="56" t="str">
        <f>VLOOKUP(A1448, ticker_symbol:gics_sector, 14, FALSE)</f>
        <v>Health Care</v>
      </c>
      <c r="E1448" t="str">
        <f>VLOOKUP(A1448, ticker_symbol:gics_sub, 15, FALSE)</f>
        <v>Managed Health Care</v>
      </c>
    </row>
    <row r="1449" spans="1:5" ht="17" x14ac:dyDescent="0.2">
      <c r="A1449" s="3" t="s">
        <v>159</v>
      </c>
      <c r="B1449" t="s">
        <v>601</v>
      </c>
      <c r="C1449" t="s">
        <v>609</v>
      </c>
      <c r="D1449" s="56" t="str">
        <f>VLOOKUP(A1449, ticker_symbol:gics_sector, 14, FALSE)</f>
        <v>Health Care</v>
      </c>
      <c r="E1449" t="str">
        <f>VLOOKUP(A1449, ticker_symbol:gics_sub, 15, FALSE)</f>
        <v>Managed Health Care</v>
      </c>
    </row>
    <row r="1450" spans="1:5" ht="17" x14ac:dyDescent="0.2">
      <c r="A1450" s="3" t="s">
        <v>159</v>
      </c>
      <c r="B1450" t="s">
        <v>602</v>
      </c>
      <c r="C1450" t="s">
        <v>609</v>
      </c>
      <c r="D1450" s="56" t="str">
        <f>VLOOKUP(A1450, ticker_symbol:gics_sector, 14, FALSE)</f>
        <v>Health Care</v>
      </c>
      <c r="E1450" t="str">
        <f>VLOOKUP(A1450, ticker_symbol:gics_sub, 15, FALSE)</f>
        <v>Managed Health Care</v>
      </c>
    </row>
    <row r="1451" spans="1:5" ht="17" x14ac:dyDescent="0.2">
      <c r="A1451" s="3" t="s">
        <v>159</v>
      </c>
      <c r="B1451" t="s">
        <v>603</v>
      </c>
      <c r="C1451" t="s">
        <v>609</v>
      </c>
      <c r="D1451" s="56" t="str">
        <f>VLOOKUP(A1451, ticker_symbol:gics_sector, 14, FALSE)</f>
        <v>Health Care</v>
      </c>
      <c r="E1451" t="str">
        <f>VLOOKUP(A1451, ticker_symbol:gics_sub, 15, FALSE)</f>
        <v>Managed Health Care</v>
      </c>
    </row>
    <row r="1452" spans="1:5" ht="17" x14ac:dyDescent="0.2">
      <c r="A1452" s="3" t="s">
        <v>159</v>
      </c>
      <c r="B1452" t="s">
        <v>604</v>
      </c>
      <c r="C1452" t="s">
        <v>609</v>
      </c>
      <c r="D1452" s="56" t="str">
        <f>VLOOKUP(A1452, ticker_symbol:gics_sector, 14, FALSE)</f>
        <v>Health Care</v>
      </c>
      <c r="E1452" t="str">
        <f>VLOOKUP(A1452, ticker_symbol:gics_sub, 15, FALSE)</f>
        <v>Managed Health Care</v>
      </c>
    </row>
    <row r="1453" spans="1:5" ht="17" x14ac:dyDescent="0.2">
      <c r="A1453" s="3" t="s">
        <v>159</v>
      </c>
      <c r="B1453" t="s">
        <v>605</v>
      </c>
      <c r="C1453" t="s">
        <v>609</v>
      </c>
      <c r="D1453" s="56" t="str">
        <f>VLOOKUP(A1453, ticker_symbol:gics_sector, 14, FALSE)</f>
        <v>Health Care</v>
      </c>
      <c r="E1453" t="str">
        <f>VLOOKUP(A1453, ticker_symbol:gics_sub, 15, FALSE)</f>
        <v>Managed Health Care</v>
      </c>
    </row>
    <row r="1454" spans="1:5" ht="17" x14ac:dyDescent="0.2">
      <c r="A1454" s="3" t="s">
        <v>159</v>
      </c>
      <c r="B1454" t="s">
        <v>600</v>
      </c>
      <c r="C1454" s="21" t="s">
        <v>608</v>
      </c>
      <c r="D1454" s="56" t="str">
        <f>VLOOKUP(A1454, ticker_symbol:gics_sector, 14, FALSE)</f>
        <v>Health Care</v>
      </c>
      <c r="E1454" t="str">
        <f>VLOOKUP(A1454, ticker_symbol:gics_sub, 15, FALSE)</f>
        <v>Managed Health Care</v>
      </c>
    </row>
    <row r="1455" spans="1:5" ht="17" x14ac:dyDescent="0.2">
      <c r="A1455" s="3" t="s">
        <v>159</v>
      </c>
      <c r="B1455" t="s">
        <v>601</v>
      </c>
      <c r="C1455" s="21" t="s">
        <v>608</v>
      </c>
      <c r="D1455" s="56" t="str">
        <f>VLOOKUP(A1455, ticker_symbol:gics_sector, 14, FALSE)</f>
        <v>Health Care</v>
      </c>
      <c r="E1455" t="str">
        <f>VLOOKUP(A1455, ticker_symbol:gics_sub, 15, FALSE)</f>
        <v>Managed Health Care</v>
      </c>
    </row>
    <row r="1456" spans="1:5" ht="17" x14ac:dyDescent="0.2">
      <c r="A1456" s="3" t="s">
        <v>159</v>
      </c>
      <c r="B1456" t="s">
        <v>602</v>
      </c>
      <c r="C1456" s="21" t="s">
        <v>608</v>
      </c>
      <c r="D1456" s="56" t="str">
        <f>VLOOKUP(A1456, ticker_symbol:gics_sector, 14, FALSE)</f>
        <v>Health Care</v>
      </c>
      <c r="E1456" t="str">
        <f>VLOOKUP(A1456, ticker_symbol:gics_sub, 15, FALSE)</f>
        <v>Managed Health Care</v>
      </c>
    </row>
    <row r="1457" spans="1:5" ht="17" x14ac:dyDescent="0.2">
      <c r="A1457" s="3" t="s">
        <v>159</v>
      </c>
      <c r="B1457" t="s">
        <v>603</v>
      </c>
      <c r="C1457" s="21" t="s">
        <v>608</v>
      </c>
      <c r="D1457" s="56" t="str">
        <f>VLOOKUP(A1457, ticker_symbol:gics_sector, 14, FALSE)</f>
        <v>Health Care</v>
      </c>
      <c r="E1457" t="str">
        <f>VLOOKUP(A1457, ticker_symbol:gics_sub, 15, FALSE)</f>
        <v>Managed Health Care</v>
      </c>
    </row>
    <row r="1458" spans="1:5" ht="17" x14ac:dyDescent="0.2">
      <c r="A1458" s="3" t="s">
        <v>159</v>
      </c>
      <c r="B1458" t="s">
        <v>604</v>
      </c>
      <c r="C1458" s="21" t="s">
        <v>608</v>
      </c>
      <c r="D1458" s="56" t="str">
        <f>VLOOKUP(A1458, ticker_symbol:gics_sector, 14, FALSE)</f>
        <v>Health Care</v>
      </c>
      <c r="E1458" t="str">
        <f>VLOOKUP(A1458, ticker_symbol:gics_sub, 15, FALSE)</f>
        <v>Managed Health Care</v>
      </c>
    </row>
    <row r="1459" spans="1:5" ht="17" x14ac:dyDescent="0.2">
      <c r="A1459" s="3" t="s">
        <v>159</v>
      </c>
      <c r="B1459" t="s">
        <v>605</v>
      </c>
      <c r="C1459" s="21" t="s">
        <v>608</v>
      </c>
      <c r="D1459" s="56" t="str">
        <f>VLOOKUP(A1459, ticker_symbol:gics_sector, 14, FALSE)</f>
        <v>Health Care</v>
      </c>
      <c r="E1459" t="str">
        <f>VLOOKUP(A1459, ticker_symbol:gics_sub, 15, FALSE)</f>
        <v>Managed Health Care</v>
      </c>
    </row>
    <row r="1460" spans="1:5" ht="17" x14ac:dyDescent="0.2">
      <c r="A1460" s="3" t="s">
        <v>160</v>
      </c>
      <c r="B1460" t="s">
        <v>600</v>
      </c>
      <c r="C1460" t="s">
        <v>610</v>
      </c>
      <c r="D1460" s="56" t="str">
        <f>VLOOKUP(A1460, ticker_symbol:gics_sector, 14, FALSE)</f>
        <v>Utilities</v>
      </c>
      <c r="E1460" t="str">
        <f>VLOOKUP(A1460, ticker_symbol:gics_sub, 15, FALSE)</f>
        <v>MultiUtilities</v>
      </c>
    </row>
    <row r="1461" spans="1:5" ht="17" x14ac:dyDescent="0.2">
      <c r="A1461" s="3" t="s">
        <v>160</v>
      </c>
      <c r="B1461" t="s">
        <v>601</v>
      </c>
      <c r="C1461" t="s">
        <v>610</v>
      </c>
      <c r="D1461" s="56" t="str">
        <f>VLOOKUP(A1461, ticker_symbol:gics_sector, 14, FALSE)</f>
        <v>Utilities</v>
      </c>
      <c r="E1461" t="str">
        <f>VLOOKUP(A1461, ticker_symbol:gics_sub, 15, FALSE)</f>
        <v>MultiUtilities</v>
      </c>
    </row>
    <row r="1462" spans="1:5" ht="17" x14ac:dyDescent="0.2">
      <c r="A1462" s="3" t="s">
        <v>160</v>
      </c>
      <c r="B1462" t="s">
        <v>602</v>
      </c>
      <c r="C1462" t="s">
        <v>610</v>
      </c>
      <c r="D1462" s="56" t="str">
        <f>VLOOKUP(A1462, ticker_symbol:gics_sector, 14, FALSE)</f>
        <v>Utilities</v>
      </c>
      <c r="E1462" t="str">
        <f>VLOOKUP(A1462, ticker_symbol:gics_sub, 15, FALSE)</f>
        <v>MultiUtilities</v>
      </c>
    </row>
    <row r="1463" spans="1:5" ht="17" x14ac:dyDescent="0.2">
      <c r="A1463" s="3" t="s">
        <v>160</v>
      </c>
      <c r="B1463" t="s">
        <v>603</v>
      </c>
      <c r="C1463" t="s">
        <v>610</v>
      </c>
      <c r="D1463" s="56" t="str">
        <f>VLOOKUP(A1463, ticker_symbol:gics_sector, 14, FALSE)</f>
        <v>Utilities</v>
      </c>
      <c r="E1463" t="str">
        <f>VLOOKUP(A1463, ticker_symbol:gics_sub, 15, FALSE)</f>
        <v>MultiUtilities</v>
      </c>
    </row>
    <row r="1464" spans="1:5" ht="17" x14ac:dyDescent="0.2">
      <c r="A1464" s="3" t="s">
        <v>160</v>
      </c>
      <c r="B1464" t="s">
        <v>604</v>
      </c>
      <c r="C1464" t="s">
        <v>610</v>
      </c>
      <c r="D1464" s="56" t="str">
        <f>VLOOKUP(A1464, ticker_symbol:gics_sector, 14, FALSE)</f>
        <v>Utilities</v>
      </c>
      <c r="E1464" t="str">
        <f>VLOOKUP(A1464, ticker_symbol:gics_sub, 15, FALSE)</f>
        <v>MultiUtilities</v>
      </c>
    </row>
    <row r="1465" spans="1:5" ht="17" x14ac:dyDescent="0.2">
      <c r="A1465" s="3" t="s">
        <v>160</v>
      </c>
      <c r="B1465" t="s">
        <v>605</v>
      </c>
      <c r="C1465" t="s">
        <v>610</v>
      </c>
      <c r="D1465" s="56" t="str">
        <f>VLOOKUP(A1465, ticker_symbol:gics_sector, 14, FALSE)</f>
        <v>Utilities</v>
      </c>
      <c r="E1465" t="str">
        <f>VLOOKUP(A1465, ticker_symbol:gics_sub, 15, FALSE)</f>
        <v>MultiUtilities</v>
      </c>
    </row>
    <row r="1466" spans="1:5" ht="17" x14ac:dyDescent="0.2">
      <c r="A1466" s="3" t="s">
        <v>160</v>
      </c>
      <c r="B1466" t="s">
        <v>600</v>
      </c>
      <c r="C1466" t="s">
        <v>609</v>
      </c>
      <c r="D1466" s="56" t="str">
        <f>VLOOKUP(A1466, ticker_symbol:gics_sector, 14, FALSE)</f>
        <v>Utilities</v>
      </c>
      <c r="E1466" t="str">
        <f>VLOOKUP(A1466, ticker_symbol:gics_sub, 15, FALSE)</f>
        <v>MultiUtilities</v>
      </c>
    </row>
    <row r="1467" spans="1:5" ht="17" x14ac:dyDescent="0.2">
      <c r="A1467" s="3" t="s">
        <v>160</v>
      </c>
      <c r="B1467" t="s">
        <v>601</v>
      </c>
      <c r="C1467" t="s">
        <v>609</v>
      </c>
      <c r="D1467" s="56" t="str">
        <f>VLOOKUP(A1467, ticker_symbol:gics_sector, 14, FALSE)</f>
        <v>Utilities</v>
      </c>
      <c r="E1467" t="str">
        <f>VLOOKUP(A1467, ticker_symbol:gics_sub, 15, FALSE)</f>
        <v>MultiUtilities</v>
      </c>
    </row>
    <row r="1468" spans="1:5" ht="17" x14ac:dyDescent="0.2">
      <c r="A1468" s="3" t="s">
        <v>160</v>
      </c>
      <c r="B1468" t="s">
        <v>602</v>
      </c>
      <c r="C1468" t="s">
        <v>609</v>
      </c>
      <c r="D1468" s="56" t="str">
        <f>VLOOKUP(A1468, ticker_symbol:gics_sector, 14, FALSE)</f>
        <v>Utilities</v>
      </c>
      <c r="E1468" t="str">
        <f>VLOOKUP(A1468, ticker_symbol:gics_sub, 15, FALSE)</f>
        <v>MultiUtilities</v>
      </c>
    </row>
    <row r="1469" spans="1:5" ht="17" x14ac:dyDescent="0.2">
      <c r="A1469" s="3" t="s">
        <v>160</v>
      </c>
      <c r="B1469" t="s">
        <v>603</v>
      </c>
      <c r="C1469" t="s">
        <v>609</v>
      </c>
      <c r="D1469" s="56" t="str">
        <f>VLOOKUP(A1469, ticker_symbol:gics_sector, 14, FALSE)</f>
        <v>Utilities</v>
      </c>
      <c r="E1469" t="str">
        <f>VLOOKUP(A1469, ticker_symbol:gics_sub, 15, FALSE)</f>
        <v>MultiUtilities</v>
      </c>
    </row>
    <row r="1470" spans="1:5" ht="17" x14ac:dyDescent="0.2">
      <c r="A1470" s="3" t="s">
        <v>160</v>
      </c>
      <c r="B1470" t="s">
        <v>604</v>
      </c>
      <c r="C1470" t="s">
        <v>609</v>
      </c>
      <c r="D1470" s="56" t="str">
        <f>VLOOKUP(A1470, ticker_symbol:gics_sector, 14, FALSE)</f>
        <v>Utilities</v>
      </c>
      <c r="E1470" t="str">
        <f>VLOOKUP(A1470, ticker_symbol:gics_sub, 15, FALSE)</f>
        <v>MultiUtilities</v>
      </c>
    </row>
    <row r="1471" spans="1:5" ht="17" x14ac:dyDescent="0.2">
      <c r="A1471" s="3" t="s">
        <v>160</v>
      </c>
      <c r="B1471" t="s">
        <v>605</v>
      </c>
      <c r="C1471" t="s">
        <v>609</v>
      </c>
      <c r="D1471" s="56" t="str">
        <f>VLOOKUP(A1471, ticker_symbol:gics_sector, 14, FALSE)</f>
        <v>Utilities</v>
      </c>
      <c r="E1471" t="str">
        <f>VLOOKUP(A1471, ticker_symbol:gics_sub, 15, FALSE)</f>
        <v>MultiUtilities</v>
      </c>
    </row>
    <row r="1472" spans="1:5" ht="17" x14ac:dyDescent="0.2">
      <c r="A1472" s="3" t="s">
        <v>160</v>
      </c>
      <c r="B1472" t="s">
        <v>600</v>
      </c>
      <c r="C1472" s="21" t="s">
        <v>608</v>
      </c>
      <c r="D1472" s="56" t="str">
        <f>VLOOKUP(A1472, ticker_symbol:gics_sector, 14, FALSE)</f>
        <v>Utilities</v>
      </c>
      <c r="E1472" t="str">
        <f>VLOOKUP(A1472, ticker_symbol:gics_sub, 15, FALSE)</f>
        <v>MultiUtilities</v>
      </c>
    </row>
    <row r="1473" spans="1:5" ht="17" x14ac:dyDescent="0.2">
      <c r="A1473" s="3" t="s">
        <v>160</v>
      </c>
      <c r="B1473" t="s">
        <v>601</v>
      </c>
      <c r="C1473" s="21" t="s">
        <v>608</v>
      </c>
      <c r="D1473" s="56" t="str">
        <f>VLOOKUP(A1473, ticker_symbol:gics_sector, 14, FALSE)</f>
        <v>Utilities</v>
      </c>
      <c r="E1473" t="str">
        <f>VLOOKUP(A1473, ticker_symbol:gics_sub, 15, FALSE)</f>
        <v>MultiUtilities</v>
      </c>
    </row>
    <row r="1474" spans="1:5" ht="17" x14ac:dyDescent="0.2">
      <c r="A1474" s="3" t="s">
        <v>160</v>
      </c>
      <c r="B1474" t="s">
        <v>602</v>
      </c>
      <c r="C1474" s="21" t="s">
        <v>608</v>
      </c>
      <c r="D1474" s="56" t="str">
        <f>VLOOKUP(A1474, ticker_symbol:gics_sector, 14, FALSE)</f>
        <v>Utilities</v>
      </c>
      <c r="E1474" t="str">
        <f>VLOOKUP(A1474, ticker_symbol:gics_sub, 15, FALSE)</f>
        <v>MultiUtilities</v>
      </c>
    </row>
    <row r="1475" spans="1:5" ht="17" x14ac:dyDescent="0.2">
      <c r="A1475" s="3" t="s">
        <v>160</v>
      </c>
      <c r="B1475" t="s">
        <v>603</v>
      </c>
      <c r="C1475" s="21" t="s">
        <v>608</v>
      </c>
      <c r="D1475" s="56" t="str">
        <f>VLOOKUP(A1475, ticker_symbol:gics_sector, 14, FALSE)</f>
        <v>Utilities</v>
      </c>
      <c r="E1475" t="str">
        <f>VLOOKUP(A1475, ticker_symbol:gics_sub, 15, FALSE)</f>
        <v>MultiUtilities</v>
      </c>
    </row>
    <row r="1476" spans="1:5" ht="17" x14ac:dyDescent="0.2">
      <c r="A1476" s="3" t="s">
        <v>160</v>
      </c>
      <c r="B1476" t="s">
        <v>604</v>
      </c>
      <c r="C1476" s="21" t="s">
        <v>608</v>
      </c>
      <c r="D1476" s="56" t="str">
        <f>VLOOKUP(A1476, ticker_symbol:gics_sector, 14, FALSE)</f>
        <v>Utilities</v>
      </c>
      <c r="E1476" t="str">
        <f>VLOOKUP(A1476, ticker_symbol:gics_sub, 15, FALSE)</f>
        <v>MultiUtilities</v>
      </c>
    </row>
    <row r="1477" spans="1:5" ht="17" x14ac:dyDescent="0.2">
      <c r="A1477" s="3" t="s">
        <v>160</v>
      </c>
      <c r="B1477" t="s">
        <v>605</v>
      </c>
      <c r="C1477" s="21" t="s">
        <v>608</v>
      </c>
      <c r="D1477" s="56" t="str">
        <f>VLOOKUP(A1477, ticker_symbol:gics_sector, 14, FALSE)</f>
        <v>Utilities</v>
      </c>
      <c r="E1477" t="str">
        <f>VLOOKUP(A1477, ticker_symbol:gics_sub, 15, FALSE)</f>
        <v>MultiUtilities</v>
      </c>
    </row>
    <row r="1478" spans="1:5" ht="17" x14ac:dyDescent="0.2">
      <c r="A1478" s="3" t="s">
        <v>161</v>
      </c>
      <c r="B1478" s="21" t="s">
        <v>600</v>
      </c>
      <c r="C1478" s="21" t="s">
        <v>610</v>
      </c>
      <c r="D1478" s="56" t="str">
        <f>VLOOKUP(A1478, ticker_symbol:gics_sector, 14, FALSE)</f>
        <v>Financials</v>
      </c>
      <c r="E1478" t="str">
        <f>VLOOKUP(A1478, ticker_symbol:gics_sub, 15, FALSE)</f>
        <v>Consumer Finance</v>
      </c>
    </row>
    <row r="1479" spans="1:5" ht="17" x14ac:dyDescent="0.2">
      <c r="A1479" s="3" t="s">
        <v>161</v>
      </c>
      <c r="B1479" s="21" t="s">
        <v>601</v>
      </c>
      <c r="C1479" s="21" t="s">
        <v>610</v>
      </c>
      <c r="D1479" s="56" t="str">
        <f>VLOOKUP(A1479, ticker_symbol:gics_sector, 14, FALSE)</f>
        <v>Financials</v>
      </c>
      <c r="E1479" t="str">
        <f>VLOOKUP(A1479, ticker_symbol:gics_sub, 15, FALSE)</f>
        <v>Consumer Finance</v>
      </c>
    </row>
    <row r="1480" spans="1:5" ht="17" x14ac:dyDescent="0.2">
      <c r="A1480" s="3" t="s">
        <v>161</v>
      </c>
      <c r="B1480" s="21" t="s">
        <v>602</v>
      </c>
      <c r="C1480" s="21" t="s">
        <v>610</v>
      </c>
      <c r="D1480" s="56" t="str">
        <f>VLOOKUP(A1480, ticker_symbol:gics_sector, 14, FALSE)</f>
        <v>Financials</v>
      </c>
      <c r="E1480" t="str">
        <f>VLOOKUP(A1480, ticker_symbol:gics_sub, 15, FALSE)</f>
        <v>Consumer Finance</v>
      </c>
    </row>
    <row r="1481" spans="1:5" ht="17" x14ac:dyDescent="0.2">
      <c r="A1481" s="3" t="s">
        <v>161</v>
      </c>
      <c r="B1481" s="21" t="s">
        <v>603</v>
      </c>
      <c r="C1481" s="21" t="s">
        <v>610</v>
      </c>
      <c r="D1481" s="56" t="str">
        <f>VLOOKUP(A1481, ticker_symbol:gics_sector, 14, FALSE)</f>
        <v>Financials</v>
      </c>
      <c r="E1481" t="str">
        <f>VLOOKUP(A1481, ticker_symbol:gics_sub, 15, FALSE)</f>
        <v>Consumer Finance</v>
      </c>
    </row>
    <row r="1482" spans="1:5" ht="17" x14ac:dyDescent="0.2">
      <c r="A1482" s="3" t="s">
        <v>161</v>
      </c>
      <c r="B1482" s="21" t="s">
        <v>604</v>
      </c>
      <c r="C1482" s="21" t="s">
        <v>610</v>
      </c>
      <c r="D1482" s="56" t="str">
        <f>VLOOKUP(A1482, ticker_symbol:gics_sector, 14, FALSE)</f>
        <v>Financials</v>
      </c>
      <c r="E1482" t="str">
        <f>VLOOKUP(A1482, ticker_symbol:gics_sub, 15, FALSE)</f>
        <v>Consumer Finance</v>
      </c>
    </row>
    <row r="1483" spans="1:5" ht="17" x14ac:dyDescent="0.2">
      <c r="A1483" s="3" t="s">
        <v>161</v>
      </c>
      <c r="B1483" s="21" t="s">
        <v>605</v>
      </c>
      <c r="C1483" s="21" t="s">
        <v>610</v>
      </c>
      <c r="D1483" s="56" t="str">
        <f>VLOOKUP(A1483, ticker_symbol:gics_sector, 14, FALSE)</f>
        <v>Financials</v>
      </c>
      <c r="E1483" t="str">
        <f>VLOOKUP(A1483, ticker_symbol:gics_sub, 15, FALSE)</f>
        <v>Consumer Finance</v>
      </c>
    </row>
    <row r="1484" spans="1:5" ht="17" x14ac:dyDescent="0.2">
      <c r="A1484" s="3" t="s">
        <v>161</v>
      </c>
      <c r="B1484" s="21" t="s">
        <v>600</v>
      </c>
      <c r="C1484" s="21" t="s">
        <v>609</v>
      </c>
      <c r="D1484" s="56" t="str">
        <f>VLOOKUP(A1484, ticker_symbol:gics_sector, 14, FALSE)</f>
        <v>Financials</v>
      </c>
      <c r="E1484" t="str">
        <f>VLOOKUP(A1484, ticker_symbol:gics_sub, 15, FALSE)</f>
        <v>Consumer Finance</v>
      </c>
    </row>
    <row r="1485" spans="1:5" ht="17" x14ac:dyDescent="0.2">
      <c r="A1485" s="3" t="s">
        <v>161</v>
      </c>
      <c r="B1485" s="21" t="s">
        <v>601</v>
      </c>
      <c r="C1485" s="21" t="s">
        <v>609</v>
      </c>
      <c r="D1485" s="56" t="str">
        <f>VLOOKUP(A1485, ticker_symbol:gics_sector, 14, FALSE)</f>
        <v>Financials</v>
      </c>
      <c r="E1485" t="str">
        <f>VLOOKUP(A1485, ticker_symbol:gics_sub, 15, FALSE)</f>
        <v>Consumer Finance</v>
      </c>
    </row>
    <row r="1486" spans="1:5" ht="17" x14ac:dyDescent="0.2">
      <c r="A1486" s="3" t="s">
        <v>161</v>
      </c>
      <c r="B1486" s="21" t="s">
        <v>602</v>
      </c>
      <c r="C1486" s="21" t="s">
        <v>609</v>
      </c>
      <c r="D1486" s="56" t="str">
        <f>VLOOKUP(A1486, ticker_symbol:gics_sector, 14, FALSE)</f>
        <v>Financials</v>
      </c>
      <c r="E1486" t="str">
        <f>VLOOKUP(A1486, ticker_symbol:gics_sub, 15, FALSE)</f>
        <v>Consumer Finance</v>
      </c>
    </row>
    <row r="1487" spans="1:5" ht="17" x14ac:dyDescent="0.2">
      <c r="A1487" s="3" t="s">
        <v>161</v>
      </c>
      <c r="B1487" s="21" t="s">
        <v>603</v>
      </c>
      <c r="C1487" s="21" t="s">
        <v>609</v>
      </c>
      <c r="D1487" s="56" t="str">
        <f>VLOOKUP(A1487, ticker_symbol:gics_sector, 14, FALSE)</f>
        <v>Financials</v>
      </c>
      <c r="E1487" t="str">
        <f>VLOOKUP(A1487, ticker_symbol:gics_sub, 15, FALSE)</f>
        <v>Consumer Finance</v>
      </c>
    </row>
    <row r="1488" spans="1:5" ht="17" x14ac:dyDescent="0.2">
      <c r="A1488" s="3" t="s">
        <v>161</v>
      </c>
      <c r="B1488" s="21" t="s">
        <v>604</v>
      </c>
      <c r="C1488" s="21" t="s">
        <v>609</v>
      </c>
      <c r="D1488" s="56" t="str">
        <f>VLOOKUP(A1488, ticker_symbol:gics_sector, 14, FALSE)</f>
        <v>Financials</v>
      </c>
      <c r="E1488" t="str">
        <f>VLOOKUP(A1488, ticker_symbol:gics_sub, 15, FALSE)</f>
        <v>Consumer Finance</v>
      </c>
    </row>
    <row r="1489" spans="1:5" ht="17" x14ac:dyDescent="0.2">
      <c r="A1489" s="3" t="s">
        <v>161</v>
      </c>
      <c r="B1489" s="21" t="s">
        <v>605</v>
      </c>
      <c r="C1489" s="21" t="s">
        <v>609</v>
      </c>
      <c r="D1489" s="56" t="str">
        <f>VLOOKUP(A1489, ticker_symbol:gics_sector, 14, FALSE)</f>
        <v>Financials</v>
      </c>
      <c r="E1489" t="str">
        <f>VLOOKUP(A1489, ticker_symbol:gics_sub, 15, FALSE)</f>
        <v>Consumer Finance</v>
      </c>
    </row>
    <row r="1490" spans="1:5" ht="17" x14ac:dyDescent="0.2">
      <c r="A1490" s="3" t="s">
        <v>161</v>
      </c>
      <c r="B1490" s="21" t="s">
        <v>600</v>
      </c>
      <c r="C1490" s="21" t="s">
        <v>608</v>
      </c>
      <c r="D1490" s="56" t="str">
        <f>VLOOKUP(A1490, ticker_symbol:gics_sector, 14, FALSE)</f>
        <v>Financials</v>
      </c>
      <c r="E1490" t="str">
        <f>VLOOKUP(A1490, ticker_symbol:gics_sub, 15, FALSE)</f>
        <v>Consumer Finance</v>
      </c>
    </row>
    <row r="1491" spans="1:5" ht="17" x14ac:dyDescent="0.2">
      <c r="A1491" s="3" t="s">
        <v>161</v>
      </c>
      <c r="B1491" s="21" t="s">
        <v>601</v>
      </c>
      <c r="C1491" s="21" t="s">
        <v>608</v>
      </c>
      <c r="D1491" s="56" t="str">
        <f>VLOOKUP(A1491, ticker_symbol:gics_sector, 14, FALSE)</f>
        <v>Financials</v>
      </c>
      <c r="E1491" t="str">
        <f>VLOOKUP(A1491, ticker_symbol:gics_sub, 15, FALSE)</f>
        <v>Consumer Finance</v>
      </c>
    </row>
    <row r="1492" spans="1:5" ht="17" x14ac:dyDescent="0.2">
      <c r="A1492" s="3" t="s">
        <v>161</v>
      </c>
      <c r="B1492" s="21" t="s">
        <v>602</v>
      </c>
      <c r="C1492" s="21" t="s">
        <v>608</v>
      </c>
      <c r="D1492" s="56" t="str">
        <f>VLOOKUP(A1492, ticker_symbol:gics_sector, 14, FALSE)</f>
        <v>Financials</v>
      </c>
      <c r="E1492" t="str">
        <f>VLOOKUP(A1492, ticker_symbol:gics_sub, 15, FALSE)</f>
        <v>Consumer Finance</v>
      </c>
    </row>
    <row r="1493" spans="1:5" ht="17" x14ac:dyDescent="0.2">
      <c r="A1493" s="3" t="s">
        <v>161</v>
      </c>
      <c r="B1493" s="21" t="s">
        <v>603</v>
      </c>
      <c r="C1493" s="21" t="s">
        <v>608</v>
      </c>
      <c r="D1493" s="56" t="str">
        <f>VLOOKUP(A1493, ticker_symbol:gics_sector, 14, FALSE)</f>
        <v>Financials</v>
      </c>
      <c r="E1493" t="str">
        <f>VLOOKUP(A1493, ticker_symbol:gics_sub, 15, FALSE)</f>
        <v>Consumer Finance</v>
      </c>
    </row>
    <row r="1494" spans="1:5" ht="17" x14ac:dyDescent="0.2">
      <c r="A1494" s="3" t="s">
        <v>161</v>
      </c>
      <c r="B1494" s="21" t="s">
        <v>604</v>
      </c>
      <c r="C1494" s="21" t="s">
        <v>608</v>
      </c>
      <c r="D1494" s="56" t="str">
        <f>VLOOKUP(A1494, ticker_symbol:gics_sector, 14, FALSE)</f>
        <v>Financials</v>
      </c>
      <c r="E1494" t="str">
        <f>VLOOKUP(A1494, ticker_symbol:gics_sub, 15, FALSE)</f>
        <v>Consumer Finance</v>
      </c>
    </row>
    <row r="1495" spans="1:5" ht="17" x14ac:dyDescent="0.2">
      <c r="A1495" s="3" t="s">
        <v>161</v>
      </c>
      <c r="B1495" s="21" t="s">
        <v>605</v>
      </c>
      <c r="C1495" s="21" t="s">
        <v>608</v>
      </c>
      <c r="D1495" s="56" t="str">
        <f>VLOOKUP(A1495, ticker_symbol:gics_sector, 14, FALSE)</f>
        <v>Financials</v>
      </c>
      <c r="E1495" t="str">
        <f>VLOOKUP(A1495, ticker_symbol:gics_sub, 15, FALSE)</f>
        <v>Consumer Finance</v>
      </c>
    </row>
    <row r="1496" spans="1:5" ht="17" x14ac:dyDescent="0.2">
      <c r="A1496" s="3" t="s">
        <v>162</v>
      </c>
      <c r="B1496" s="21" t="s">
        <v>600</v>
      </c>
      <c r="C1496" s="21" t="s">
        <v>610</v>
      </c>
      <c r="D1496" s="56" t="str">
        <f>VLOOKUP(A1496, ticker_symbol:gics_sector, 14, FALSE)</f>
        <v>Energy</v>
      </c>
      <c r="E1496" t="str">
        <f>VLOOKUP(A1496, ticker_symbol:gics_sub, 15, FALSE)</f>
        <v>Oil &amp; Gas Exploration &amp; Production</v>
      </c>
    </row>
    <row r="1497" spans="1:5" ht="17" x14ac:dyDescent="0.2">
      <c r="A1497" s="3" t="s">
        <v>162</v>
      </c>
      <c r="B1497" s="21" t="s">
        <v>601</v>
      </c>
      <c r="C1497" s="21" t="s">
        <v>610</v>
      </c>
      <c r="D1497" s="56" t="str">
        <f>VLOOKUP(A1497, ticker_symbol:gics_sector, 14, FALSE)</f>
        <v>Energy</v>
      </c>
      <c r="E1497" t="str">
        <f>VLOOKUP(A1497, ticker_symbol:gics_sub, 15, FALSE)</f>
        <v>Oil &amp; Gas Exploration &amp; Production</v>
      </c>
    </row>
    <row r="1498" spans="1:5" ht="17" x14ac:dyDescent="0.2">
      <c r="A1498" s="3" t="s">
        <v>162</v>
      </c>
      <c r="B1498" s="21" t="s">
        <v>602</v>
      </c>
      <c r="C1498" s="21" t="s">
        <v>610</v>
      </c>
      <c r="D1498" s="56" t="str">
        <f>VLOOKUP(A1498, ticker_symbol:gics_sector, 14, FALSE)</f>
        <v>Energy</v>
      </c>
      <c r="E1498" t="str">
        <f>VLOOKUP(A1498, ticker_symbol:gics_sub, 15, FALSE)</f>
        <v>Oil &amp; Gas Exploration &amp; Production</v>
      </c>
    </row>
    <row r="1499" spans="1:5" ht="17" x14ac:dyDescent="0.2">
      <c r="A1499" s="3" t="s">
        <v>162</v>
      </c>
      <c r="B1499" s="21" t="s">
        <v>603</v>
      </c>
      <c r="C1499" s="21" t="s">
        <v>610</v>
      </c>
      <c r="D1499" s="56" t="str">
        <f>VLOOKUP(A1499, ticker_symbol:gics_sector, 14, FALSE)</f>
        <v>Energy</v>
      </c>
      <c r="E1499" t="str">
        <f>VLOOKUP(A1499, ticker_symbol:gics_sub, 15, FALSE)</f>
        <v>Oil &amp; Gas Exploration &amp; Production</v>
      </c>
    </row>
    <row r="1500" spans="1:5" ht="17" x14ac:dyDescent="0.2">
      <c r="A1500" s="3" t="s">
        <v>162</v>
      </c>
      <c r="B1500" s="21" t="s">
        <v>604</v>
      </c>
      <c r="C1500" s="21" t="s">
        <v>610</v>
      </c>
      <c r="D1500" s="56" t="str">
        <f>VLOOKUP(A1500, ticker_symbol:gics_sector, 14, FALSE)</f>
        <v>Energy</v>
      </c>
      <c r="E1500" t="str">
        <f>VLOOKUP(A1500, ticker_symbol:gics_sub, 15, FALSE)</f>
        <v>Oil &amp; Gas Exploration &amp; Production</v>
      </c>
    </row>
    <row r="1501" spans="1:5" ht="17" x14ac:dyDescent="0.2">
      <c r="A1501" s="3" t="s">
        <v>162</v>
      </c>
      <c r="B1501" s="21" t="s">
        <v>605</v>
      </c>
      <c r="C1501" s="21" t="s">
        <v>610</v>
      </c>
      <c r="D1501" s="56" t="str">
        <f>VLOOKUP(A1501, ticker_symbol:gics_sector, 14, FALSE)</f>
        <v>Energy</v>
      </c>
      <c r="E1501" t="str">
        <f>VLOOKUP(A1501, ticker_symbol:gics_sub, 15, FALSE)</f>
        <v>Oil &amp; Gas Exploration &amp; Production</v>
      </c>
    </row>
    <row r="1502" spans="1:5" ht="17" x14ac:dyDescent="0.2">
      <c r="A1502" s="3" t="s">
        <v>162</v>
      </c>
      <c r="B1502" s="21" t="s">
        <v>600</v>
      </c>
      <c r="C1502" s="21" t="s">
        <v>609</v>
      </c>
      <c r="D1502" s="56" t="str">
        <f>VLOOKUP(A1502, ticker_symbol:gics_sector, 14, FALSE)</f>
        <v>Energy</v>
      </c>
      <c r="E1502" t="str">
        <f>VLOOKUP(A1502, ticker_symbol:gics_sub, 15, FALSE)</f>
        <v>Oil &amp; Gas Exploration &amp; Production</v>
      </c>
    </row>
    <row r="1503" spans="1:5" ht="17" x14ac:dyDescent="0.2">
      <c r="A1503" s="3" t="s">
        <v>162</v>
      </c>
      <c r="B1503" s="21" t="s">
        <v>601</v>
      </c>
      <c r="C1503" s="21" t="s">
        <v>609</v>
      </c>
      <c r="D1503" s="56" t="str">
        <f>VLOOKUP(A1503, ticker_symbol:gics_sector, 14, FALSE)</f>
        <v>Energy</v>
      </c>
      <c r="E1503" t="str">
        <f>VLOOKUP(A1503, ticker_symbol:gics_sub, 15, FALSE)</f>
        <v>Oil &amp; Gas Exploration &amp; Production</v>
      </c>
    </row>
    <row r="1504" spans="1:5" ht="17" x14ac:dyDescent="0.2">
      <c r="A1504" s="3" t="s">
        <v>162</v>
      </c>
      <c r="B1504" s="21" t="s">
        <v>602</v>
      </c>
      <c r="C1504" s="21" t="s">
        <v>609</v>
      </c>
      <c r="D1504" s="56" t="str">
        <f>VLOOKUP(A1504, ticker_symbol:gics_sector, 14, FALSE)</f>
        <v>Energy</v>
      </c>
      <c r="E1504" t="str">
        <f>VLOOKUP(A1504, ticker_symbol:gics_sub, 15, FALSE)</f>
        <v>Oil &amp; Gas Exploration &amp; Production</v>
      </c>
    </row>
    <row r="1505" spans="1:5" ht="17" x14ac:dyDescent="0.2">
      <c r="A1505" s="3" t="s">
        <v>162</v>
      </c>
      <c r="B1505" s="21" t="s">
        <v>603</v>
      </c>
      <c r="C1505" s="21" t="s">
        <v>609</v>
      </c>
      <c r="D1505" s="56" t="str">
        <f>VLOOKUP(A1505, ticker_symbol:gics_sector, 14, FALSE)</f>
        <v>Energy</v>
      </c>
      <c r="E1505" t="str">
        <f>VLOOKUP(A1505, ticker_symbol:gics_sub, 15, FALSE)</f>
        <v>Oil &amp; Gas Exploration &amp; Production</v>
      </c>
    </row>
    <row r="1506" spans="1:5" ht="17" x14ac:dyDescent="0.2">
      <c r="A1506" s="3" t="s">
        <v>162</v>
      </c>
      <c r="B1506" s="21" t="s">
        <v>604</v>
      </c>
      <c r="C1506" s="21" t="s">
        <v>609</v>
      </c>
      <c r="D1506" s="56" t="str">
        <f>VLOOKUP(A1506, ticker_symbol:gics_sector, 14, FALSE)</f>
        <v>Energy</v>
      </c>
      <c r="E1506" t="str">
        <f>VLOOKUP(A1506, ticker_symbol:gics_sub, 15, FALSE)</f>
        <v>Oil &amp; Gas Exploration &amp; Production</v>
      </c>
    </row>
    <row r="1507" spans="1:5" ht="17" x14ac:dyDescent="0.2">
      <c r="A1507" s="3" t="s">
        <v>162</v>
      </c>
      <c r="B1507" s="21" t="s">
        <v>605</v>
      </c>
      <c r="C1507" s="21" t="s">
        <v>609</v>
      </c>
      <c r="D1507" s="56" t="str">
        <f>VLOOKUP(A1507, ticker_symbol:gics_sector, 14, FALSE)</f>
        <v>Energy</v>
      </c>
      <c r="E1507" t="str">
        <f>VLOOKUP(A1507, ticker_symbol:gics_sub, 15, FALSE)</f>
        <v>Oil &amp; Gas Exploration &amp; Production</v>
      </c>
    </row>
    <row r="1508" spans="1:5" ht="17" x14ac:dyDescent="0.2">
      <c r="A1508" s="3" t="s">
        <v>162</v>
      </c>
      <c r="B1508" s="21" t="s">
        <v>600</v>
      </c>
      <c r="C1508" s="21" t="s">
        <v>608</v>
      </c>
      <c r="D1508" s="56" t="str">
        <f>VLOOKUP(A1508, ticker_symbol:gics_sector, 14, FALSE)</f>
        <v>Energy</v>
      </c>
      <c r="E1508" t="str">
        <f>VLOOKUP(A1508, ticker_symbol:gics_sub, 15, FALSE)</f>
        <v>Oil &amp; Gas Exploration &amp; Production</v>
      </c>
    </row>
    <row r="1509" spans="1:5" ht="17" x14ac:dyDescent="0.2">
      <c r="A1509" s="3" t="s">
        <v>162</v>
      </c>
      <c r="B1509" s="21" t="s">
        <v>601</v>
      </c>
      <c r="C1509" s="21" t="s">
        <v>608</v>
      </c>
      <c r="D1509" s="56" t="str">
        <f>VLOOKUP(A1509, ticker_symbol:gics_sector, 14, FALSE)</f>
        <v>Energy</v>
      </c>
      <c r="E1509" t="str">
        <f>VLOOKUP(A1509, ticker_symbol:gics_sub, 15, FALSE)</f>
        <v>Oil &amp; Gas Exploration &amp; Production</v>
      </c>
    </row>
    <row r="1510" spans="1:5" ht="17" x14ac:dyDescent="0.2">
      <c r="A1510" s="3" t="s">
        <v>162</v>
      </c>
      <c r="B1510" s="21" t="s">
        <v>602</v>
      </c>
      <c r="C1510" s="21" t="s">
        <v>608</v>
      </c>
      <c r="D1510" s="56" t="str">
        <f>VLOOKUP(A1510, ticker_symbol:gics_sector, 14, FALSE)</f>
        <v>Energy</v>
      </c>
      <c r="E1510" t="str">
        <f>VLOOKUP(A1510, ticker_symbol:gics_sub, 15, FALSE)</f>
        <v>Oil &amp; Gas Exploration &amp; Production</v>
      </c>
    </row>
    <row r="1511" spans="1:5" ht="17" x14ac:dyDescent="0.2">
      <c r="A1511" s="3" t="s">
        <v>162</v>
      </c>
      <c r="B1511" s="21" t="s">
        <v>603</v>
      </c>
      <c r="C1511" s="21" t="s">
        <v>608</v>
      </c>
      <c r="D1511" s="56" t="str">
        <f>VLOOKUP(A1511, ticker_symbol:gics_sector, 14, FALSE)</f>
        <v>Energy</v>
      </c>
      <c r="E1511" t="str">
        <f>VLOOKUP(A1511, ticker_symbol:gics_sub, 15, FALSE)</f>
        <v>Oil &amp; Gas Exploration &amp; Production</v>
      </c>
    </row>
    <row r="1512" spans="1:5" ht="17" x14ac:dyDescent="0.2">
      <c r="A1512" s="3" t="s">
        <v>162</v>
      </c>
      <c r="B1512" s="21" t="s">
        <v>604</v>
      </c>
      <c r="C1512" s="21" t="s">
        <v>608</v>
      </c>
      <c r="D1512" s="56" t="str">
        <f>VLOOKUP(A1512, ticker_symbol:gics_sector, 14, FALSE)</f>
        <v>Energy</v>
      </c>
      <c r="E1512" t="str">
        <f>VLOOKUP(A1512, ticker_symbol:gics_sub, 15, FALSE)</f>
        <v>Oil &amp; Gas Exploration &amp; Production</v>
      </c>
    </row>
    <row r="1513" spans="1:5" ht="17" x14ac:dyDescent="0.2">
      <c r="A1513" s="3" t="s">
        <v>162</v>
      </c>
      <c r="B1513" s="21" t="s">
        <v>605</v>
      </c>
      <c r="C1513" s="21" t="s">
        <v>608</v>
      </c>
      <c r="D1513" s="56" t="str">
        <f>VLOOKUP(A1513, ticker_symbol:gics_sector, 14, FALSE)</f>
        <v>Energy</v>
      </c>
      <c r="E1513" t="str">
        <f>VLOOKUP(A1513, ticker_symbol:gics_sub, 15, FALSE)</f>
        <v>Oil &amp; Gas Exploration &amp; Production</v>
      </c>
    </row>
    <row r="1514" spans="1:5" ht="17" x14ac:dyDescent="0.2">
      <c r="A1514" s="3" t="s">
        <v>163</v>
      </c>
      <c r="B1514" s="21" t="s">
        <v>600</v>
      </c>
      <c r="C1514" s="21" t="s">
        <v>610</v>
      </c>
      <c r="D1514" s="56" t="str">
        <f>VLOOKUP(A1514, ticker_symbol:gics_sector, 14, FALSE)</f>
        <v>Industrials</v>
      </c>
      <c r="E1514" t="str">
        <f>VLOOKUP(A1514, ticker_symbol:gics_sub, 15, FALSE)</f>
        <v>Industrial Conglomerates</v>
      </c>
    </row>
    <row r="1515" spans="1:5" ht="17" x14ac:dyDescent="0.2">
      <c r="A1515" s="3" t="s">
        <v>163</v>
      </c>
      <c r="B1515" s="21" t="s">
        <v>601</v>
      </c>
      <c r="C1515" s="21" t="s">
        <v>610</v>
      </c>
      <c r="D1515" s="56" t="str">
        <f>VLOOKUP(A1515, ticker_symbol:gics_sector, 14, FALSE)</f>
        <v>Industrials</v>
      </c>
      <c r="E1515" t="str">
        <f>VLOOKUP(A1515, ticker_symbol:gics_sub, 15, FALSE)</f>
        <v>Industrial Conglomerates</v>
      </c>
    </row>
    <row r="1516" spans="1:5" ht="17" x14ac:dyDescent="0.2">
      <c r="A1516" s="3" t="s">
        <v>163</v>
      </c>
      <c r="B1516" s="21" t="s">
        <v>602</v>
      </c>
      <c r="C1516" s="21" t="s">
        <v>610</v>
      </c>
      <c r="D1516" s="56" t="str">
        <f>VLOOKUP(A1516, ticker_symbol:gics_sector, 14, FALSE)</f>
        <v>Industrials</v>
      </c>
      <c r="E1516" t="str">
        <f>VLOOKUP(A1516, ticker_symbol:gics_sub, 15, FALSE)</f>
        <v>Industrial Conglomerates</v>
      </c>
    </row>
    <row r="1517" spans="1:5" ht="17" x14ac:dyDescent="0.2">
      <c r="A1517" s="3" t="s">
        <v>163</v>
      </c>
      <c r="B1517" s="21" t="s">
        <v>603</v>
      </c>
      <c r="C1517" s="21" t="s">
        <v>610</v>
      </c>
      <c r="D1517" s="56" t="str">
        <f>VLOOKUP(A1517, ticker_symbol:gics_sector, 14, FALSE)</f>
        <v>Industrials</v>
      </c>
      <c r="E1517" t="str">
        <f>VLOOKUP(A1517, ticker_symbol:gics_sub, 15, FALSE)</f>
        <v>Industrial Conglomerates</v>
      </c>
    </row>
    <row r="1518" spans="1:5" ht="17" x14ac:dyDescent="0.2">
      <c r="A1518" s="3" t="s">
        <v>163</v>
      </c>
      <c r="B1518" s="21" t="s">
        <v>604</v>
      </c>
      <c r="C1518" s="21" t="s">
        <v>610</v>
      </c>
      <c r="D1518" s="56" t="str">
        <f>VLOOKUP(A1518, ticker_symbol:gics_sector, 14, FALSE)</f>
        <v>Industrials</v>
      </c>
      <c r="E1518" t="str">
        <f>VLOOKUP(A1518, ticker_symbol:gics_sub, 15, FALSE)</f>
        <v>Industrial Conglomerates</v>
      </c>
    </row>
    <row r="1519" spans="1:5" ht="17" x14ac:dyDescent="0.2">
      <c r="A1519" s="3" t="s">
        <v>163</v>
      </c>
      <c r="B1519" s="21" t="s">
        <v>605</v>
      </c>
      <c r="C1519" s="21" t="s">
        <v>610</v>
      </c>
      <c r="D1519" s="56" t="str">
        <f>VLOOKUP(A1519, ticker_symbol:gics_sector, 14, FALSE)</f>
        <v>Industrials</v>
      </c>
      <c r="E1519" t="str">
        <f>VLOOKUP(A1519, ticker_symbol:gics_sub, 15, FALSE)</f>
        <v>Industrial Conglomerates</v>
      </c>
    </row>
    <row r="1520" spans="1:5" ht="17" x14ac:dyDescent="0.2">
      <c r="A1520" s="3" t="s">
        <v>163</v>
      </c>
      <c r="B1520" s="21" t="s">
        <v>600</v>
      </c>
      <c r="C1520" s="21" t="s">
        <v>609</v>
      </c>
      <c r="D1520" s="56" t="str">
        <f>VLOOKUP(A1520, ticker_symbol:gics_sector, 14, FALSE)</f>
        <v>Industrials</v>
      </c>
      <c r="E1520" t="str">
        <f>VLOOKUP(A1520, ticker_symbol:gics_sub, 15, FALSE)</f>
        <v>Industrial Conglomerates</v>
      </c>
    </row>
    <row r="1521" spans="1:5" ht="17" x14ac:dyDescent="0.2">
      <c r="A1521" s="3" t="s">
        <v>163</v>
      </c>
      <c r="B1521" s="21" t="s">
        <v>601</v>
      </c>
      <c r="C1521" s="21" t="s">
        <v>609</v>
      </c>
      <c r="D1521" s="56" t="str">
        <f>VLOOKUP(A1521, ticker_symbol:gics_sector, 14, FALSE)</f>
        <v>Industrials</v>
      </c>
      <c r="E1521" t="str">
        <f>VLOOKUP(A1521, ticker_symbol:gics_sub, 15, FALSE)</f>
        <v>Industrial Conglomerates</v>
      </c>
    </row>
    <row r="1522" spans="1:5" ht="17" x14ac:dyDescent="0.2">
      <c r="A1522" s="3" t="s">
        <v>163</v>
      </c>
      <c r="B1522" s="21" t="s">
        <v>602</v>
      </c>
      <c r="C1522" s="21" t="s">
        <v>609</v>
      </c>
      <c r="D1522" s="56" t="str">
        <f>VLOOKUP(A1522, ticker_symbol:gics_sector, 14, FALSE)</f>
        <v>Industrials</v>
      </c>
      <c r="E1522" t="str">
        <f>VLOOKUP(A1522, ticker_symbol:gics_sub, 15, FALSE)</f>
        <v>Industrial Conglomerates</v>
      </c>
    </row>
    <row r="1523" spans="1:5" ht="17" x14ac:dyDescent="0.2">
      <c r="A1523" s="3" t="s">
        <v>163</v>
      </c>
      <c r="B1523" s="21" t="s">
        <v>603</v>
      </c>
      <c r="C1523" s="21" t="s">
        <v>609</v>
      </c>
      <c r="D1523" s="56" t="str">
        <f>VLOOKUP(A1523, ticker_symbol:gics_sector, 14, FALSE)</f>
        <v>Industrials</v>
      </c>
      <c r="E1523" t="str">
        <f>VLOOKUP(A1523, ticker_symbol:gics_sub, 15, FALSE)</f>
        <v>Industrial Conglomerates</v>
      </c>
    </row>
    <row r="1524" spans="1:5" ht="17" x14ac:dyDescent="0.2">
      <c r="A1524" s="3" t="s">
        <v>163</v>
      </c>
      <c r="B1524" s="21" t="s">
        <v>604</v>
      </c>
      <c r="C1524" s="21" t="s">
        <v>609</v>
      </c>
      <c r="D1524" s="56" t="str">
        <f>VLOOKUP(A1524, ticker_symbol:gics_sector, 14, FALSE)</f>
        <v>Industrials</v>
      </c>
      <c r="E1524" t="str">
        <f>VLOOKUP(A1524, ticker_symbol:gics_sub, 15, FALSE)</f>
        <v>Industrial Conglomerates</v>
      </c>
    </row>
    <row r="1525" spans="1:5" ht="17" x14ac:dyDescent="0.2">
      <c r="A1525" s="3" t="s">
        <v>163</v>
      </c>
      <c r="B1525" s="21" t="s">
        <v>605</v>
      </c>
      <c r="C1525" s="21" t="s">
        <v>609</v>
      </c>
      <c r="D1525" s="56" t="str">
        <f>VLOOKUP(A1525, ticker_symbol:gics_sector, 14, FALSE)</f>
        <v>Industrials</v>
      </c>
      <c r="E1525" t="str">
        <f>VLOOKUP(A1525, ticker_symbol:gics_sub, 15, FALSE)</f>
        <v>Industrial Conglomerates</v>
      </c>
    </row>
    <row r="1526" spans="1:5" ht="17" x14ac:dyDescent="0.2">
      <c r="A1526" s="3" t="s">
        <v>163</v>
      </c>
      <c r="B1526" s="21" t="s">
        <v>600</v>
      </c>
      <c r="C1526" s="21" t="s">
        <v>608</v>
      </c>
      <c r="D1526" s="56" t="str">
        <f>VLOOKUP(A1526, ticker_symbol:gics_sector, 14, FALSE)</f>
        <v>Industrials</v>
      </c>
      <c r="E1526" t="str">
        <f>VLOOKUP(A1526, ticker_symbol:gics_sub, 15, FALSE)</f>
        <v>Industrial Conglomerates</v>
      </c>
    </row>
    <row r="1527" spans="1:5" ht="17" x14ac:dyDescent="0.2">
      <c r="A1527" s="3" t="s">
        <v>163</v>
      </c>
      <c r="B1527" s="21" t="s">
        <v>601</v>
      </c>
      <c r="C1527" s="21" t="s">
        <v>608</v>
      </c>
      <c r="D1527" s="56" t="str">
        <f>VLOOKUP(A1527, ticker_symbol:gics_sector, 14, FALSE)</f>
        <v>Industrials</v>
      </c>
      <c r="E1527" t="str">
        <f>VLOOKUP(A1527, ticker_symbol:gics_sub, 15, FALSE)</f>
        <v>Industrial Conglomerates</v>
      </c>
    </row>
    <row r="1528" spans="1:5" ht="17" x14ac:dyDescent="0.2">
      <c r="A1528" s="3" t="s">
        <v>163</v>
      </c>
      <c r="B1528" s="21" t="s">
        <v>602</v>
      </c>
      <c r="C1528" s="21" t="s">
        <v>608</v>
      </c>
      <c r="D1528" s="56" t="str">
        <f>VLOOKUP(A1528, ticker_symbol:gics_sector, 14, FALSE)</f>
        <v>Industrials</v>
      </c>
      <c r="E1528" t="str">
        <f>VLOOKUP(A1528, ticker_symbol:gics_sub, 15, FALSE)</f>
        <v>Industrial Conglomerates</v>
      </c>
    </row>
    <row r="1529" spans="1:5" ht="17" x14ac:dyDescent="0.2">
      <c r="A1529" s="3" t="s">
        <v>163</v>
      </c>
      <c r="B1529" s="21" t="s">
        <v>603</v>
      </c>
      <c r="C1529" s="21" t="s">
        <v>608</v>
      </c>
      <c r="D1529" s="56" t="str">
        <f>VLOOKUP(A1529, ticker_symbol:gics_sector, 14, FALSE)</f>
        <v>Industrials</v>
      </c>
      <c r="E1529" t="str">
        <f>VLOOKUP(A1529, ticker_symbol:gics_sub, 15, FALSE)</f>
        <v>Industrial Conglomerates</v>
      </c>
    </row>
    <row r="1530" spans="1:5" ht="17" x14ac:dyDescent="0.2">
      <c r="A1530" s="3" t="s">
        <v>163</v>
      </c>
      <c r="B1530" s="21" t="s">
        <v>604</v>
      </c>
      <c r="C1530" s="21" t="s">
        <v>608</v>
      </c>
      <c r="D1530" s="56" t="str">
        <f>VLOOKUP(A1530, ticker_symbol:gics_sector, 14, FALSE)</f>
        <v>Industrials</v>
      </c>
      <c r="E1530" t="str">
        <f>VLOOKUP(A1530, ticker_symbol:gics_sub, 15, FALSE)</f>
        <v>Industrial Conglomerates</v>
      </c>
    </row>
    <row r="1531" spans="1:5" ht="17" x14ac:dyDescent="0.2">
      <c r="A1531" s="3" t="s">
        <v>163</v>
      </c>
      <c r="B1531" s="21" t="s">
        <v>605</v>
      </c>
      <c r="C1531" s="21" t="s">
        <v>608</v>
      </c>
      <c r="D1531" s="56" t="str">
        <f>VLOOKUP(A1531, ticker_symbol:gics_sector, 14, FALSE)</f>
        <v>Industrials</v>
      </c>
      <c r="E1531" t="str">
        <f>VLOOKUP(A1531, ticker_symbol:gics_sub, 15, FALSE)</f>
        <v>Industrial Conglomerates</v>
      </c>
    </row>
    <row r="1532" spans="1:5" ht="17" x14ac:dyDescent="0.2">
      <c r="A1532" s="3" t="s">
        <v>165</v>
      </c>
      <c r="B1532" s="21" t="s">
        <v>600</v>
      </c>
      <c r="C1532" s="21" t="s">
        <v>610</v>
      </c>
      <c r="D1532" s="56" t="str">
        <f>VLOOKUP(A1532, ticker_symbol:gics_sector, 14, FALSE)</f>
        <v>Health Care</v>
      </c>
      <c r="E1532" t="str">
        <f>VLOOKUP(A1532, ticker_symbol:gics_sub, 15, FALSE)</f>
        <v>Health Care Supplies</v>
      </c>
    </row>
    <row r="1533" spans="1:5" ht="17" x14ac:dyDescent="0.2">
      <c r="A1533" s="3" t="s">
        <v>165</v>
      </c>
      <c r="B1533" s="21" t="s">
        <v>601</v>
      </c>
      <c r="C1533" s="21" t="s">
        <v>610</v>
      </c>
      <c r="D1533" s="56" t="str">
        <f>VLOOKUP(A1533, ticker_symbol:gics_sector, 14, FALSE)</f>
        <v>Health Care</v>
      </c>
      <c r="E1533" t="str">
        <f>VLOOKUP(A1533, ticker_symbol:gics_sub, 15, FALSE)</f>
        <v>Health Care Supplies</v>
      </c>
    </row>
    <row r="1534" spans="1:5" ht="17" x14ac:dyDescent="0.2">
      <c r="A1534" s="3" t="s">
        <v>165</v>
      </c>
      <c r="B1534" s="21" t="s">
        <v>602</v>
      </c>
      <c r="C1534" s="21" t="s">
        <v>610</v>
      </c>
      <c r="D1534" s="56" t="str">
        <f>VLOOKUP(A1534, ticker_symbol:gics_sector, 14, FALSE)</f>
        <v>Health Care</v>
      </c>
      <c r="E1534" t="str">
        <f>VLOOKUP(A1534, ticker_symbol:gics_sub, 15, FALSE)</f>
        <v>Health Care Supplies</v>
      </c>
    </row>
    <row r="1535" spans="1:5" ht="17" x14ac:dyDescent="0.2">
      <c r="A1535" s="3" t="s">
        <v>165</v>
      </c>
      <c r="B1535" s="21" t="s">
        <v>603</v>
      </c>
      <c r="C1535" s="21" t="s">
        <v>610</v>
      </c>
      <c r="D1535" s="56" t="str">
        <f>VLOOKUP(A1535, ticker_symbol:gics_sector, 14, FALSE)</f>
        <v>Health Care</v>
      </c>
      <c r="E1535" t="str">
        <f>VLOOKUP(A1535, ticker_symbol:gics_sub, 15, FALSE)</f>
        <v>Health Care Supplies</v>
      </c>
    </row>
    <row r="1536" spans="1:5" ht="17" x14ac:dyDescent="0.2">
      <c r="A1536" s="3" t="s">
        <v>165</v>
      </c>
      <c r="B1536" s="21" t="s">
        <v>604</v>
      </c>
      <c r="C1536" s="21" t="s">
        <v>610</v>
      </c>
      <c r="D1536" s="56" t="str">
        <f>VLOOKUP(A1536, ticker_symbol:gics_sector, 14, FALSE)</f>
        <v>Health Care</v>
      </c>
      <c r="E1536" t="str">
        <f>VLOOKUP(A1536, ticker_symbol:gics_sub, 15, FALSE)</f>
        <v>Health Care Supplies</v>
      </c>
    </row>
    <row r="1537" spans="1:5" ht="17" x14ac:dyDescent="0.2">
      <c r="A1537" s="3" t="s">
        <v>165</v>
      </c>
      <c r="B1537" s="21" t="s">
        <v>605</v>
      </c>
      <c r="C1537" s="21" t="s">
        <v>610</v>
      </c>
      <c r="D1537" s="56" t="str">
        <f>VLOOKUP(A1537, ticker_symbol:gics_sector, 14, FALSE)</f>
        <v>Health Care</v>
      </c>
      <c r="E1537" t="str">
        <f>VLOOKUP(A1537, ticker_symbol:gics_sub, 15, FALSE)</f>
        <v>Health Care Supplies</v>
      </c>
    </row>
    <row r="1538" spans="1:5" ht="17" x14ac:dyDescent="0.2">
      <c r="A1538" s="3" t="s">
        <v>165</v>
      </c>
      <c r="B1538" s="21" t="s">
        <v>600</v>
      </c>
      <c r="C1538" s="21" t="s">
        <v>609</v>
      </c>
      <c r="D1538" s="56" t="str">
        <f>VLOOKUP(A1538, ticker_symbol:gics_sector, 14, FALSE)</f>
        <v>Health Care</v>
      </c>
      <c r="E1538" t="str">
        <f>VLOOKUP(A1538, ticker_symbol:gics_sub, 15, FALSE)</f>
        <v>Health Care Supplies</v>
      </c>
    </row>
    <row r="1539" spans="1:5" ht="17" x14ac:dyDescent="0.2">
      <c r="A1539" s="3" t="s">
        <v>165</v>
      </c>
      <c r="B1539" s="21" t="s">
        <v>601</v>
      </c>
      <c r="C1539" s="21" t="s">
        <v>609</v>
      </c>
      <c r="D1539" s="56" t="str">
        <f>VLOOKUP(A1539, ticker_symbol:gics_sector, 14, FALSE)</f>
        <v>Health Care</v>
      </c>
      <c r="E1539" t="str">
        <f>VLOOKUP(A1539, ticker_symbol:gics_sub, 15, FALSE)</f>
        <v>Health Care Supplies</v>
      </c>
    </row>
    <row r="1540" spans="1:5" ht="17" x14ac:dyDescent="0.2">
      <c r="A1540" s="3" t="s">
        <v>165</v>
      </c>
      <c r="B1540" s="21" t="s">
        <v>602</v>
      </c>
      <c r="C1540" s="21" t="s">
        <v>609</v>
      </c>
      <c r="D1540" s="56" t="str">
        <f>VLOOKUP(A1540, ticker_symbol:gics_sector, 14, FALSE)</f>
        <v>Health Care</v>
      </c>
      <c r="E1540" t="str">
        <f>VLOOKUP(A1540, ticker_symbol:gics_sub, 15, FALSE)</f>
        <v>Health Care Supplies</v>
      </c>
    </row>
    <row r="1541" spans="1:5" ht="17" x14ac:dyDescent="0.2">
      <c r="A1541" s="3" t="s">
        <v>165</v>
      </c>
      <c r="B1541" s="21" t="s">
        <v>603</v>
      </c>
      <c r="C1541" s="21" t="s">
        <v>609</v>
      </c>
      <c r="D1541" s="56" t="str">
        <f>VLOOKUP(A1541, ticker_symbol:gics_sector, 14, FALSE)</f>
        <v>Health Care</v>
      </c>
      <c r="E1541" t="str">
        <f>VLOOKUP(A1541, ticker_symbol:gics_sub, 15, FALSE)</f>
        <v>Health Care Supplies</v>
      </c>
    </row>
    <row r="1542" spans="1:5" ht="17" x14ac:dyDescent="0.2">
      <c r="A1542" s="3" t="s">
        <v>165</v>
      </c>
      <c r="B1542" s="21" t="s">
        <v>604</v>
      </c>
      <c r="C1542" s="21" t="s">
        <v>609</v>
      </c>
      <c r="D1542" s="56" t="str">
        <f>VLOOKUP(A1542, ticker_symbol:gics_sector, 14, FALSE)</f>
        <v>Health Care</v>
      </c>
      <c r="E1542" t="str">
        <f>VLOOKUP(A1542, ticker_symbol:gics_sub, 15, FALSE)</f>
        <v>Health Care Supplies</v>
      </c>
    </row>
    <row r="1543" spans="1:5" ht="17" x14ac:dyDescent="0.2">
      <c r="A1543" s="3" t="s">
        <v>165</v>
      </c>
      <c r="B1543" s="21" t="s">
        <v>605</v>
      </c>
      <c r="C1543" s="21" t="s">
        <v>609</v>
      </c>
      <c r="D1543" s="56" t="str">
        <f>VLOOKUP(A1543, ticker_symbol:gics_sector, 14, FALSE)</f>
        <v>Health Care</v>
      </c>
      <c r="E1543" t="str">
        <f>VLOOKUP(A1543, ticker_symbol:gics_sub, 15, FALSE)</f>
        <v>Health Care Supplies</v>
      </c>
    </row>
    <row r="1544" spans="1:5" ht="17" x14ac:dyDescent="0.2">
      <c r="A1544" s="3" t="s">
        <v>165</v>
      </c>
      <c r="B1544" s="21" t="s">
        <v>600</v>
      </c>
      <c r="C1544" s="21" t="s">
        <v>608</v>
      </c>
      <c r="D1544" s="56" t="str">
        <f>VLOOKUP(A1544, ticker_symbol:gics_sector, 14, FALSE)</f>
        <v>Health Care</v>
      </c>
      <c r="E1544" t="str">
        <f>VLOOKUP(A1544, ticker_symbol:gics_sub, 15, FALSE)</f>
        <v>Health Care Supplies</v>
      </c>
    </row>
    <row r="1545" spans="1:5" ht="17" x14ac:dyDescent="0.2">
      <c r="A1545" s="3" t="s">
        <v>165</v>
      </c>
      <c r="B1545" s="21" t="s">
        <v>601</v>
      </c>
      <c r="C1545" s="21" t="s">
        <v>608</v>
      </c>
      <c r="D1545" s="56" t="str">
        <f>VLOOKUP(A1545, ticker_symbol:gics_sector, 14, FALSE)</f>
        <v>Health Care</v>
      </c>
      <c r="E1545" t="str">
        <f>VLOOKUP(A1545, ticker_symbol:gics_sub, 15, FALSE)</f>
        <v>Health Care Supplies</v>
      </c>
    </row>
    <row r="1546" spans="1:5" ht="17" x14ac:dyDescent="0.2">
      <c r="A1546" s="3" t="s">
        <v>165</v>
      </c>
      <c r="B1546" s="21" t="s">
        <v>602</v>
      </c>
      <c r="C1546" s="21" t="s">
        <v>608</v>
      </c>
      <c r="D1546" s="56" t="str">
        <f>VLOOKUP(A1546, ticker_symbol:gics_sector, 14, FALSE)</f>
        <v>Health Care</v>
      </c>
      <c r="E1546" t="str">
        <f>VLOOKUP(A1546, ticker_symbol:gics_sub, 15, FALSE)</f>
        <v>Health Care Supplies</v>
      </c>
    </row>
    <row r="1547" spans="1:5" ht="17" x14ac:dyDescent="0.2">
      <c r="A1547" s="3" t="s">
        <v>165</v>
      </c>
      <c r="B1547" s="21" t="s">
        <v>603</v>
      </c>
      <c r="C1547" s="21" t="s">
        <v>608</v>
      </c>
      <c r="D1547" s="56" t="str">
        <f>VLOOKUP(A1547, ticker_symbol:gics_sector, 14, FALSE)</f>
        <v>Health Care</v>
      </c>
      <c r="E1547" t="str">
        <f>VLOOKUP(A1547, ticker_symbol:gics_sub, 15, FALSE)</f>
        <v>Health Care Supplies</v>
      </c>
    </row>
    <row r="1548" spans="1:5" ht="17" x14ac:dyDescent="0.2">
      <c r="A1548" s="3" t="s">
        <v>165</v>
      </c>
      <c r="B1548" s="21" t="s">
        <v>604</v>
      </c>
      <c r="C1548" s="21" t="s">
        <v>608</v>
      </c>
      <c r="D1548" s="56" t="str">
        <f>VLOOKUP(A1548, ticker_symbol:gics_sector, 14, FALSE)</f>
        <v>Health Care</v>
      </c>
      <c r="E1548" t="str">
        <f>VLOOKUP(A1548, ticker_symbol:gics_sub, 15, FALSE)</f>
        <v>Health Care Supplies</v>
      </c>
    </row>
    <row r="1549" spans="1:5" ht="17" x14ac:dyDescent="0.2">
      <c r="A1549" s="3" t="s">
        <v>165</v>
      </c>
      <c r="B1549" s="21" t="s">
        <v>605</v>
      </c>
      <c r="C1549" s="21" t="s">
        <v>608</v>
      </c>
      <c r="D1549" s="56" t="str">
        <f>VLOOKUP(A1549, ticker_symbol:gics_sector, 14, FALSE)</f>
        <v>Health Care</v>
      </c>
      <c r="E1549" t="str">
        <f>VLOOKUP(A1549, ticker_symbol:gics_sub, 15, FALSE)</f>
        <v>Health Care Supplies</v>
      </c>
    </row>
    <row r="1550" spans="1:5" ht="17" x14ac:dyDescent="0.2">
      <c r="A1550" s="3" t="s">
        <v>167</v>
      </c>
      <c r="B1550" s="21" t="s">
        <v>600</v>
      </c>
      <c r="C1550" s="21" t="s">
        <v>610</v>
      </c>
      <c r="D1550" s="56" t="str">
        <f>VLOOKUP(A1550, ticker_symbol:gics_sector, 14, FALSE)</f>
        <v>Consumer Staples</v>
      </c>
      <c r="E1550" t="str">
        <f>VLOOKUP(A1550, ticker_symbol:gics_sub, 15, FALSE)</f>
        <v>Hypermarkets &amp; Super Centers</v>
      </c>
    </row>
    <row r="1551" spans="1:5" ht="17" x14ac:dyDescent="0.2">
      <c r="A1551" s="3" t="s">
        <v>167</v>
      </c>
      <c r="B1551" s="21" t="s">
        <v>601</v>
      </c>
      <c r="C1551" s="21" t="s">
        <v>610</v>
      </c>
      <c r="D1551" s="56" t="str">
        <f>VLOOKUP(A1551, ticker_symbol:gics_sector, 14, FALSE)</f>
        <v>Consumer Staples</v>
      </c>
      <c r="E1551" t="str">
        <f>VLOOKUP(A1551, ticker_symbol:gics_sub, 15, FALSE)</f>
        <v>Hypermarkets &amp; Super Centers</v>
      </c>
    </row>
    <row r="1552" spans="1:5" ht="17" x14ac:dyDescent="0.2">
      <c r="A1552" s="3" t="s">
        <v>167</v>
      </c>
      <c r="B1552" s="21" t="s">
        <v>602</v>
      </c>
      <c r="C1552" s="21" t="s">
        <v>610</v>
      </c>
      <c r="D1552" s="56" t="str">
        <f>VLOOKUP(A1552, ticker_symbol:gics_sector, 14, FALSE)</f>
        <v>Consumer Staples</v>
      </c>
      <c r="E1552" t="str">
        <f>VLOOKUP(A1552, ticker_symbol:gics_sub, 15, FALSE)</f>
        <v>Hypermarkets &amp; Super Centers</v>
      </c>
    </row>
    <row r="1553" spans="1:5" ht="17" x14ac:dyDescent="0.2">
      <c r="A1553" s="3" t="s">
        <v>167</v>
      </c>
      <c r="B1553" s="21" t="s">
        <v>603</v>
      </c>
      <c r="C1553" s="21" t="s">
        <v>610</v>
      </c>
      <c r="D1553" s="56" t="str">
        <f>VLOOKUP(A1553, ticker_symbol:gics_sector, 14, FALSE)</f>
        <v>Consumer Staples</v>
      </c>
      <c r="E1553" t="str">
        <f>VLOOKUP(A1553, ticker_symbol:gics_sub, 15, FALSE)</f>
        <v>Hypermarkets &amp; Super Centers</v>
      </c>
    </row>
    <row r="1554" spans="1:5" ht="17" x14ac:dyDescent="0.2">
      <c r="A1554" s="3" t="s">
        <v>167</v>
      </c>
      <c r="B1554" s="21" t="s">
        <v>604</v>
      </c>
      <c r="C1554" s="21" t="s">
        <v>610</v>
      </c>
      <c r="D1554" s="56" t="str">
        <f>VLOOKUP(A1554, ticker_symbol:gics_sector, 14, FALSE)</f>
        <v>Consumer Staples</v>
      </c>
      <c r="E1554" t="str">
        <f>VLOOKUP(A1554, ticker_symbol:gics_sub, 15, FALSE)</f>
        <v>Hypermarkets &amp; Super Centers</v>
      </c>
    </row>
    <row r="1555" spans="1:5" ht="17" x14ac:dyDescent="0.2">
      <c r="A1555" s="3" t="s">
        <v>167</v>
      </c>
      <c r="B1555" s="21" t="s">
        <v>605</v>
      </c>
      <c r="C1555" s="21" t="s">
        <v>610</v>
      </c>
      <c r="D1555" s="56" t="str">
        <f>VLOOKUP(A1555, ticker_symbol:gics_sector, 14, FALSE)</f>
        <v>Consumer Staples</v>
      </c>
      <c r="E1555" t="str">
        <f>VLOOKUP(A1555, ticker_symbol:gics_sub, 15, FALSE)</f>
        <v>Hypermarkets &amp; Super Centers</v>
      </c>
    </row>
    <row r="1556" spans="1:5" ht="17" x14ac:dyDescent="0.2">
      <c r="A1556" s="3" t="s">
        <v>167</v>
      </c>
      <c r="B1556" s="21" t="s">
        <v>600</v>
      </c>
      <c r="C1556" s="21" t="s">
        <v>609</v>
      </c>
      <c r="D1556" s="56" t="str">
        <f>VLOOKUP(A1556, ticker_symbol:gics_sector, 14, FALSE)</f>
        <v>Consumer Staples</v>
      </c>
      <c r="E1556" t="str">
        <f>VLOOKUP(A1556, ticker_symbol:gics_sub, 15, FALSE)</f>
        <v>Hypermarkets &amp; Super Centers</v>
      </c>
    </row>
    <row r="1557" spans="1:5" ht="17" x14ac:dyDescent="0.2">
      <c r="A1557" s="3" t="s">
        <v>167</v>
      </c>
      <c r="B1557" s="21" t="s">
        <v>601</v>
      </c>
      <c r="C1557" s="21" t="s">
        <v>609</v>
      </c>
      <c r="D1557" s="56" t="str">
        <f>VLOOKUP(A1557, ticker_symbol:gics_sector, 14, FALSE)</f>
        <v>Consumer Staples</v>
      </c>
      <c r="E1557" t="str">
        <f>VLOOKUP(A1557, ticker_symbol:gics_sub, 15, FALSE)</f>
        <v>Hypermarkets &amp; Super Centers</v>
      </c>
    </row>
    <row r="1558" spans="1:5" ht="17" x14ac:dyDescent="0.2">
      <c r="A1558" s="3" t="s">
        <v>167</v>
      </c>
      <c r="B1558" s="21" t="s">
        <v>602</v>
      </c>
      <c r="C1558" s="21" t="s">
        <v>609</v>
      </c>
      <c r="D1558" s="56" t="str">
        <f>VLOOKUP(A1558, ticker_symbol:gics_sector, 14, FALSE)</f>
        <v>Consumer Staples</v>
      </c>
      <c r="E1558" t="str">
        <f>VLOOKUP(A1558, ticker_symbol:gics_sub, 15, FALSE)</f>
        <v>Hypermarkets &amp; Super Centers</v>
      </c>
    </row>
    <row r="1559" spans="1:5" ht="17" x14ac:dyDescent="0.2">
      <c r="A1559" s="3" t="s">
        <v>167</v>
      </c>
      <c r="B1559" s="21" t="s">
        <v>603</v>
      </c>
      <c r="C1559" s="21" t="s">
        <v>609</v>
      </c>
      <c r="D1559" s="56" t="str">
        <f>VLOOKUP(A1559, ticker_symbol:gics_sector, 14, FALSE)</f>
        <v>Consumer Staples</v>
      </c>
      <c r="E1559" t="str">
        <f>VLOOKUP(A1559, ticker_symbol:gics_sub, 15, FALSE)</f>
        <v>Hypermarkets &amp; Super Centers</v>
      </c>
    </row>
    <row r="1560" spans="1:5" ht="17" x14ac:dyDescent="0.2">
      <c r="A1560" s="3" t="s">
        <v>167</v>
      </c>
      <c r="B1560" s="21" t="s">
        <v>604</v>
      </c>
      <c r="C1560" s="21" t="s">
        <v>609</v>
      </c>
      <c r="D1560" s="56" t="str">
        <f>VLOOKUP(A1560, ticker_symbol:gics_sector, 14, FALSE)</f>
        <v>Consumer Staples</v>
      </c>
      <c r="E1560" t="str">
        <f>VLOOKUP(A1560, ticker_symbol:gics_sub, 15, FALSE)</f>
        <v>Hypermarkets &amp; Super Centers</v>
      </c>
    </row>
    <row r="1561" spans="1:5" ht="17" x14ac:dyDescent="0.2">
      <c r="A1561" s="3" t="s">
        <v>167</v>
      </c>
      <c r="B1561" s="21" t="s">
        <v>605</v>
      </c>
      <c r="C1561" s="21" t="s">
        <v>609</v>
      </c>
      <c r="D1561" s="56" t="str">
        <f>VLOOKUP(A1561, ticker_symbol:gics_sector, 14, FALSE)</f>
        <v>Consumer Staples</v>
      </c>
      <c r="E1561" t="str">
        <f>VLOOKUP(A1561, ticker_symbol:gics_sub, 15, FALSE)</f>
        <v>Hypermarkets &amp; Super Centers</v>
      </c>
    </row>
    <row r="1562" spans="1:5" ht="17" x14ac:dyDescent="0.2">
      <c r="A1562" s="3" t="s">
        <v>167</v>
      </c>
      <c r="B1562" s="21" t="s">
        <v>600</v>
      </c>
      <c r="C1562" s="21" t="s">
        <v>608</v>
      </c>
      <c r="D1562" s="56" t="str">
        <f>VLOOKUP(A1562, ticker_symbol:gics_sector, 14, FALSE)</f>
        <v>Consumer Staples</v>
      </c>
      <c r="E1562" t="str">
        <f>VLOOKUP(A1562, ticker_symbol:gics_sub, 15, FALSE)</f>
        <v>Hypermarkets &amp; Super Centers</v>
      </c>
    </row>
    <row r="1563" spans="1:5" ht="17" x14ac:dyDescent="0.2">
      <c r="A1563" s="3" t="s">
        <v>167</v>
      </c>
      <c r="B1563" s="21" t="s">
        <v>601</v>
      </c>
      <c r="C1563" s="21" t="s">
        <v>608</v>
      </c>
      <c r="D1563" s="56" t="str">
        <f>VLOOKUP(A1563, ticker_symbol:gics_sector, 14, FALSE)</f>
        <v>Consumer Staples</v>
      </c>
      <c r="E1563" t="str">
        <f>VLOOKUP(A1563, ticker_symbol:gics_sub, 15, FALSE)</f>
        <v>Hypermarkets &amp; Super Centers</v>
      </c>
    </row>
    <row r="1564" spans="1:5" ht="17" x14ac:dyDescent="0.2">
      <c r="A1564" s="3" t="s">
        <v>167</v>
      </c>
      <c r="B1564" s="21" t="s">
        <v>602</v>
      </c>
      <c r="C1564" s="21" t="s">
        <v>608</v>
      </c>
      <c r="D1564" s="56" t="str">
        <f>VLOOKUP(A1564, ticker_symbol:gics_sector, 14, FALSE)</f>
        <v>Consumer Staples</v>
      </c>
      <c r="E1564" t="str">
        <f>VLOOKUP(A1564, ticker_symbol:gics_sub, 15, FALSE)</f>
        <v>Hypermarkets &amp; Super Centers</v>
      </c>
    </row>
    <row r="1565" spans="1:5" ht="17" x14ac:dyDescent="0.2">
      <c r="A1565" s="3" t="s">
        <v>167</v>
      </c>
      <c r="B1565" s="21" t="s">
        <v>603</v>
      </c>
      <c r="C1565" s="21" t="s">
        <v>608</v>
      </c>
      <c r="D1565" s="56" t="str">
        <f>VLOOKUP(A1565, ticker_symbol:gics_sector, 14, FALSE)</f>
        <v>Consumer Staples</v>
      </c>
      <c r="E1565" t="str">
        <f>VLOOKUP(A1565, ticker_symbol:gics_sub, 15, FALSE)</f>
        <v>Hypermarkets &amp; Super Centers</v>
      </c>
    </row>
    <row r="1566" spans="1:5" ht="17" x14ac:dyDescent="0.2">
      <c r="A1566" s="3" t="s">
        <v>167</v>
      </c>
      <c r="B1566" s="21" t="s">
        <v>604</v>
      </c>
      <c r="C1566" s="21" t="s">
        <v>608</v>
      </c>
      <c r="D1566" s="56" t="str">
        <f>VLOOKUP(A1566, ticker_symbol:gics_sector, 14, FALSE)</f>
        <v>Consumer Staples</v>
      </c>
      <c r="E1566" t="str">
        <f>VLOOKUP(A1566, ticker_symbol:gics_sub, 15, FALSE)</f>
        <v>Hypermarkets &amp; Super Centers</v>
      </c>
    </row>
    <row r="1567" spans="1:5" ht="17" x14ac:dyDescent="0.2">
      <c r="A1567" s="3" t="s">
        <v>167</v>
      </c>
      <c r="B1567" s="21" t="s">
        <v>605</v>
      </c>
      <c r="C1567" s="21" t="s">
        <v>608</v>
      </c>
      <c r="D1567" s="56" t="str">
        <f>VLOOKUP(A1567, ticker_symbol:gics_sector, 14, FALSE)</f>
        <v>Consumer Staples</v>
      </c>
      <c r="E1567" t="str">
        <f>VLOOKUP(A1567, ticker_symbol:gics_sub, 15, FALSE)</f>
        <v>Hypermarkets &amp; Super Centers</v>
      </c>
    </row>
    <row r="1568" spans="1:5" ht="17" x14ac:dyDescent="0.2">
      <c r="A1568" s="3" t="s">
        <v>169</v>
      </c>
      <c r="B1568" s="21" t="s">
        <v>600</v>
      </c>
      <c r="C1568" s="21" t="s">
        <v>610</v>
      </c>
      <c r="D1568" s="56" t="str">
        <f>VLOOKUP(A1568, ticker_symbol:gics_sector, 14, FALSE)</f>
        <v>Consumer Staples</v>
      </c>
      <c r="E1568" t="str">
        <f>VLOOKUP(A1568, ticker_symbol:gics_sub, 15, FALSE)</f>
        <v>Personal Products</v>
      </c>
    </row>
    <row r="1569" spans="1:5" ht="17" x14ac:dyDescent="0.2">
      <c r="A1569" s="3" t="s">
        <v>169</v>
      </c>
      <c r="B1569" s="21" t="s">
        <v>601</v>
      </c>
      <c r="C1569" s="21" t="s">
        <v>610</v>
      </c>
      <c r="D1569" s="56" t="str">
        <f>VLOOKUP(A1569, ticker_symbol:gics_sector, 14, FALSE)</f>
        <v>Consumer Staples</v>
      </c>
      <c r="E1569" t="str">
        <f>VLOOKUP(A1569, ticker_symbol:gics_sub, 15, FALSE)</f>
        <v>Personal Products</v>
      </c>
    </row>
    <row r="1570" spans="1:5" ht="17" x14ac:dyDescent="0.2">
      <c r="A1570" s="3" t="s">
        <v>169</v>
      </c>
      <c r="B1570" s="21" t="s">
        <v>602</v>
      </c>
      <c r="C1570" s="21" t="s">
        <v>610</v>
      </c>
      <c r="D1570" s="56" t="str">
        <f>VLOOKUP(A1570, ticker_symbol:gics_sector, 14, FALSE)</f>
        <v>Consumer Staples</v>
      </c>
      <c r="E1570" t="str">
        <f>VLOOKUP(A1570, ticker_symbol:gics_sub, 15, FALSE)</f>
        <v>Personal Products</v>
      </c>
    </row>
    <row r="1571" spans="1:5" ht="17" x14ac:dyDescent="0.2">
      <c r="A1571" s="3" t="s">
        <v>169</v>
      </c>
      <c r="B1571" s="21" t="s">
        <v>603</v>
      </c>
      <c r="C1571" s="21" t="s">
        <v>610</v>
      </c>
      <c r="D1571" s="56" t="str">
        <f>VLOOKUP(A1571, ticker_symbol:gics_sector, 14, FALSE)</f>
        <v>Consumer Staples</v>
      </c>
      <c r="E1571" t="str">
        <f>VLOOKUP(A1571, ticker_symbol:gics_sub, 15, FALSE)</f>
        <v>Personal Products</v>
      </c>
    </row>
    <row r="1572" spans="1:5" ht="17" x14ac:dyDescent="0.2">
      <c r="A1572" s="3" t="s">
        <v>169</v>
      </c>
      <c r="B1572" s="21" t="s">
        <v>604</v>
      </c>
      <c r="C1572" s="21" t="s">
        <v>610</v>
      </c>
      <c r="D1572" s="56" t="str">
        <f>VLOOKUP(A1572, ticker_symbol:gics_sector, 14, FALSE)</f>
        <v>Consumer Staples</v>
      </c>
      <c r="E1572" t="str">
        <f>VLOOKUP(A1572, ticker_symbol:gics_sub, 15, FALSE)</f>
        <v>Personal Products</v>
      </c>
    </row>
    <row r="1573" spans="1:5" ht="17" x14ac:dyDescent="0.2">
      <c r="A1573" s="3" t="s">
        <v>169</v>
      </c>
      <c r="B1573" s="21" t="s">
        <v>605</v>
      </c>
      <c r="C1573" s="21" t="s">
        <v>610</v>
      </c>
      <c r="D1573" s="56" t="str">
        <f>VLOOKUP(A1573, ticker_symbol:gics_sector, 14, FALSE)</f>
        <v>Consumer Staples</v>
      </c>
      <c r="E1573" t="str">
        <f>VLOOKUP(A1573, ticker_symbol:gics_sub, 15, FALSE)</f>
        <v>Personal Products</v>
      </c>
    </row>
    <row r="1574" spans="1:5" ht="17" x14ac:dyDescent="0.2">
      <c r="A1574" s="3" t="s">
        <v>169</v>
      </c>
      <c r="B1574" s="21" t="s">
        <v>600</v>
      </c>
      <c r="C1574" s="21" t="s">
        <v>609</v>
      </c>
      <c r="D1574" s="56" t="str">
        <f>VLOOKUP(A1574, ticker_symbol:gics_sector, 14, FALSE)</f>
        <v>Consumer Staples</v>
      </c>
      <c r="E1574" t="str">
        <f>VLOOKUP(A1574, ticker_symbol:gics_sub, 15, FALSE)</f>
        <v>Personal Products</v>
      </c>
    </row>
    <row r="1575" spans="1:5" ht="17" x14ac:dyDescent="0.2">
      <c r="A1575" s="3" t="s">
        <v>169</v>
      </c>
      <c r="B1575" s="21" t="s">
        <v>601</v>
      </c>
      <c r="C1575" s="21" t="s">
        <v>609</v>
      </c>
      <c r="D1575" s="56" t="str">
        <f>VLOOKUP(A1575, ticker_symbol:gics_sector, 14, FALSE)</f>
        <v>Consumer Staples</v>
      </c>
      <c r="E1575" t="str">
        <f>VLOOKUP(A1575, ticker_symbol:gics_sub, 15, FALSE)</f>
        <v>Personal Products</v>
      </c>
    </row>
    <row r="1576" spans="1:5" ht="17" x14ac:dyDescent="0.2">
      <c r="A1576" s="3" t="s">
        <v>169</v>
      </c>
      <c r="B1576" s="21" t="s">
        <v>602</v>
      </c>
      <c r="C1576" s="21" t="s">
        <v>609</v>
      </c>
      <c r="D1576" s="56" t="str">
        <f>VLOOKUP(A1576, ticker_symbol:gics_sector, 14, FALSE)</f>
        <v>Consumer Staples</v>
      </c>
      <c r="E1576" t="str">
        <f>VLOOKUP(A1576, ticker_symbol:gics_sub, 15, FALSE)</f>
        <v>Personal Products</v>
      </c>
    </row>
    <row r="1577" spans="1:5" ht="17" x14ac:dyDescent="0.2">
      <c r="A1577" s="3" t="s">
        <v>169</v>
      </c>
      <c r="B1577" s="21" t="s">
        <v>603</v>
      </c>
      <c r="C1577" s="21" t="s">
        <v>609</v>
      </c>
      <c r="D1577" s="56" t="str">
        <f>VLOOKUP(A1577, ticker_symbol:gics_sector, 14, FALSE)</f>
        <v>Consumer Staples</v>
      </c>
      <c r="E1577" t="str">
        <f>VLOOKUP(A1577, ticker_symbol:gics_sub, 15, FALSE)</f>
        <v>Personal Products</v>
      </c>
    </row>
    <row r="1578" spans="1:5" ht="17" x14ac:dyDescent="0.2">
      <c r="A1578" s="3" t="s">
        <v>169</v>
      </c>
      <c r="B1578" s="21" t="s">
        <v>604</v>
      </c>
      <c r="C1578" s="21" t="s">
        <v>609</v>
      </c>
      <c r="D1578" s="56" t="str">
        <f>VLOOKUP(A1578, ticker_symbol:gics_sector, 14, FALSE)</f>
        <v>Consumer Staples</v>
      </c>
      <c r="E1578" t="str">
        <f>VLOOKUP(A1578, ticker_symbol:gics_sub, 15, FALSE)</f>
        <v>Personal Products</v>
      </c>
    </row>
    <row r="1579" spans="1:5" ht="17" x14ac:dyDescent="0.2">
      <c r="A1579" s="3" t="s">
        <v>169</v>
      </c>
      <c r="B1579" s="21" t="s">
        <v>605</v>
      </c>
      <c r="C1579" s="21" t="s">
        <v>609</v>
      </c>
      <c r="D1579" s="56" t="str">
        <f>VLOOKUP(A1579, ticker_symbol:gics_sector, 14, FALSE)</f>
        <v>Consumer Staples</v>
      </c>
      <c r="E1579" t="str">
        <f>VLOOKUP(A1579, ticker_symbol:gics_sub, 15, FALSE)</f>
        <v>Personal Products</v>
      </c>
    </row>
    <row r="1580" spans="1:5" ht="17" x14ac:dyDescent="0.2">
      <c r="A1580" s="3" t="s">
        <v>169</v>
      </c>
      <c r="B1580" s="21" t="s">
        <v>600</v>
      </c>
      <c r="C1580" s="21" t="s">
        <v>608</v>
      </c>
      <c r="D1580" s="56" t="str">
        <f>VLOOKUP(A1580, ticker_symbol:gics_sector, 14, FALSE)</f>
        <v>Consumer Staples</v>
      </c>
      <c r="E1580" t="str">
        <f>VLOOKUP(A1580, ticker_symbol:gics_sub, 15, FALSE)</f>
        <v>Personal Products</v>
      </c>
    </row>
    <row r="1581" spans="1:5" ht="17" x14ac:dyDescent="0.2">
      <c r="A1581" s="3" t="s">
        <v>169</v>
      </c>
      <c r="B1581" s="21" t="s">
        <v>601</v>
      </c>
      <c r="C1581" s="21" t="s">
        <v>608</v>
      </c>
      <c r="D1581" s="56" t="str">
        <f>VLOOKUP(A1581, ticker_symbol:gics_sector, 14, FALSE)</f>
        <v>Consumer Staples</v>
      </c>
      <c r="E1581" t="str">
        <f>VLOOKUP(A1581, ticker_symbol:gics_sub, 15, FALSE)</f>
        <v>Personal Products</v>
      </c>
    </row>
    <row r="1582" spans="1:5" ht="17" x14ac:dyDescent="0.2">
      <c r="A1582" s="3" t="s">
        <v>169</v>
      </c>
      <c r="B1582" s="21" t="s">
        <v>602</v>
      </c>
      <c r="C1582" s="21" t="s">
        <v>608</v>
      </c>
      <c r="D1582" s="56" t="str">
        <f>VLOOKUP(A1582, ticker_symbol:gics_sector, 14, FALSE)</f>
        <v>Consumer Staples</v>
      </c>
      <c r="E1582" t="str">
        <f>VLOOKUP(A1582, ticker_symbol:gics_sub, 15, FALSE)</f>
        <v>Personal Products</v>
      </c>
    </row>
    <row r="1583" spans="1:5" ht="17" x14ac:dyDescent="0.2">
      <c r="A1583" s="3" t="s">
        <v>169</v>
      </c>
      <c r="B1583" s="21" t="s">
        <v>603</v>
      </c>
      <c r="C1583" s="21" t="s">
        <v>608</v>
      </c>
      <c r="D1583" s="56" t="str">
        <f>VLOOKUP(A1583, ticker_symbol:gics_sector, 14, FALSE)</f>
        <v>Consumer Staples</v>
      </c>
      <c r="E1583" t="str">
        <f>VLOOKUP(A1583, ticker_symbol:gics_sub, 15, FALSE)</f>
        <v>Personal Products</v>
      </c>
    </row>
    <row r="1584" spans="1:5" ht="17" x14ac:dyDescent="0.2">
      <c r="A1584" s="3" t="s">
        <v>169</v>
      </c>
      <c r="B1584" s="21" t="s">
        <v>604</v>
      </c>
      <c r="C1584" s="21" t="s">
        <v>608</v>
      </c>
      <c r="D1584" s="56" t="str">
        <f>VLOOKUP(A1584, ticker_symbol:gics_sector, 14, FALSE)</f>
        <v>Consumer Staples</v>
      </c>
      <c r="E1584" t="str">
        <f>VLOOKUP(A1584, ticker_symbol:gics_sub, 15, FALSE)</f>
        <v>Personal Products</v>
      </c>
    </row>
    <row r="1585" spans="1:5" ht="17" x14ac:dyDescent="0.2">
      <c r="A1585" s="3" t="s">
        <v>169</v>
      </c>
      <c r="B1585" s="21" t="s">
        <v>605</v>
      </c>
      <c r="C1585" s="21" t="s">
        <v>608</v>
      </c>
      <c r="D1585" s="56" t="str">
        <f>VLOOKUP(A1585, ticker_symbol:gics_sector, 14, FALSE)</f>
        <v>Consumer Staples</v>
      </c>
      <c r="E1585" t="str">
        <f>VLOOKUP(A1585, ticker_symbol:gics_sub, 15, FALSE)</f>
        <v>Personal Products</v>
      </c>
    </row>
    <row r="1586" spans="1:5" ht="17" x14ac:dyDescent="0.2">
      <c r="A1586" s="3" t="s">
        <v>171</v>
      </c>
      <c r="B1586" s="21" t="s">
        <v>600</v>
      </c>
      <c r="C1586" s="21" t="s">
        <v>610</v>
      </c>
      <c r="D1586" s="56" t="str">
        <f>VLOOKUP(A1586, ticker_symbol:gics_sector, 14, FALSE)</f>
        <v>Consumer Staples</v>
      </c>
      <c r="E1586" t="str">
        <f>VLOOKUP(A1586, ticker_symbol:gics_sub, 15, FALSE)</f>
        <v>Packaged Foods &amp; Meats</v>
      </c>
    </row>
    <row r="1587" spans="1:5" ht="17" x14ac:dyDescent="0.2">
      <c r="A1587" s="3" t="s">
        <v>171</v>
      </c>
      <c r="B1587" s="21" t="s">
        <v>601</v>
      </c>
      <c r="C1587" s="21" t="s">
        <v>610</v>
      </c>
      <c r="D1587" s="56" t="str">
        <f>VLOOKUP(A1587, ticker_symbol:gics_sector, 14, FALSE)</f>
        <v>Consumer Staples</v>
      </c>
      <c r="E1587" t="str">
        <f>VLOOKUP(A1587, ticker_symbol:gics_sub, 15, FALSE)</f>
        <v>Packaged Foods &amp; Meats</v>
      </c>
    </row>
    <row r="1588" spans="1:5" ht="17" x14ac:dyDescent="0.2">
      <c r="A1588" s="3" t="s">
        <v>171</v>
      </c>
      <c r="B1588" s="21" t="s">
        <v>602</v>
      </c>
      <c r="C1588" s="21" t="s">
        <v>610</v>
      </c>
      <c r="D1588" s="56" t="str">
        <f>VLOOKUP(A1588, ticker_symbol:gics_sector, 14, FALSE)</f>
        <v>Consumer Staples</v>
      </c>
      <c r="E1588" t="str">
        <f>VLOOKUP(A1588, ticker_symbol:gics_sub, 15, FALSE)</f>
        <v>Packaged Foods &amp; Meats</v>
      </c>
    </row>
    <row r="1589" spans="1:5" ht="17" x14ac:dyDescent="0.2">
      <c r="A1589" s="3" t="s">
        <v>171</v>
      </c>
      <c r="B1589" s="21" t="s">
        <v>603</v>
      </c>
      <c r="C1589" s="21" t="s">
        <v>610</v>
      </c>
      <c r="D1589" s="56" t="str">
        <f>VLOOKUP(A1589, ticker_symbol:gics_sector, 14, FALSE)</f>
        <v>Consumer Staples</v>
      </c>
      <c r="E1589" t="str">
        <f>VLOOKUP(A1589, ticker_symbol:gics_sub, 15, FALSE)</f>
        <v>Packaged Foods &amp; Meats</v>
      </c>
    </row>
    <row r="1590" spans="1:5" ht="17" x14ac:dyDescent="0.2">
      <c r="A1590" s="3" t="s">
        <v>171</v>
      </c>
      <c r="B1590" s="21" t="s">
        <v>604</v>
      </c>
      <c r="C1590" s="21" t="s">
        <v>610</v>
      </c>
      <c r="D1590" s="56" t="str">
        <f>VLOOKUP(A1590, ticker_symbol:gics_sector, 14, FALSE)</f>
        <v>Consumer Staples</v>
      </c>
      <c r="E1590" t="str">
        <f>VLOOKUP(A1590, ticker_symbol:gics_sub, 15, FALSE)</f>
        <v>Packaged Foods &amp; Meats</v>
      </c>
    </row>
    <row r="1591" spans="1:5" ht="17" x14ac:dyDescent="0.2">
      <c r="A1591" s="3" t="s">
        <v>171</v>
      </c>
      <c r="B1591" s="21" t="s">
        <v>605</v>
      </c>
      <c r="C1591" s="21" t="s">
        <v>610</v>
      </c>
      <c r="D1591" s="56" t="str">
        <f>VLOOKUP(A1591, ticker_symbol:gics_sector, 14, FALSE)</f>
        <v>Consumer Staples</v>
      </c>
      <c r="E1591" t="str">
        <f>VLOOKUP(A1591, ticker_symbol:gics_sub, 15, FALSE)</f>
        <v>Packaged Foods &amp; Meats</v>
      </c>
    </row>
    <row r="1592" spans="1:5" ht="17" x14ac:dyDescent="0.2">
      <c r="A1592" s="3" t="s">
        <v>171</v>
      </c>
      <c r="B1592" s="21" t="s">
        <v>600</v>
      </c>
      <c r="C1592" s="21" t="s">
        <v>609</v>
      </c>
      <c r="D1592" s="56" t="str">
        <f>VLOOKUP(A1592, ticker_symbol:gics_sector, 14, FALSE)</f>
        <v>Consumer Staples</v>
      </c>
      <c r="E1592" t="str">
        <f>VLOOKUP(A1592, ticker_symbol:gics_sub, 15, FALSE)</f>
        <v>Packaged Foods &amp; Meats</v>
      </c>
    </row>
    <row r="1593" spans="1:5" ht="17" x14ac:dyDescent="0.2">
      <c r="A1593" s="3" t="s">
        <v>171</v>
      </c>
      <c r="B1593" s="21" t="s">
        <v>601</v>
      </c>
      <c r="C1593" s="21" t="s">
        <v>609</v>
      </c>
      <c r="D1593" s="56" t="str">
        <f>VLOOKUP(A1593, ticker_symbol:gics_sector, 14, FALSE)</f>
        <v>Consumer Staples</v>
      </c>
      <c r="E1593" t="str">
        <f>VLOOKUP(A1593, ticker_symbol:gics_sub, 15, FALSE)</f>
        <v>Packaged Foods &amp; Meats</v>
      </c>
    </row>
    <row r="1594" spans="1:5" ht="17" x14ac:dyDescent="0.2">
      <c r="A1594" s="3" t="s">
        <v>171</v>
      </c>
      <c r="B1594" s="21" t="s">
        <v>602</v>
      </c>
      <c r="C1594" s="21" t="s">
        <v>609</v>
      </c>
      <c r="D1594" s="56" t="str">
        <f>VLOOKUP(A1594, ticker_symbol:gics_sector, 14, FALSE)</f>
        <v>Consumer Staples</v>
      </c>
      <c r="E1594" t="str">
        <f>VLOOKUP(A1594, ticker_symbol:gics_sub, 15, FALSE)</f>
        <v>Packaged Foods &amp; Meats</v>
      </c>
    </row>
    <row r="1595" spans="1:5" ht="17" x14ac:dyDescent="0.2">
      <c r="A1595" s="3" t="s">
        <v>171</v>
      </c>
      <c r="B1595" s="21" t="s">
        <v>603</v>
      </c>
      <c r="C1595" s="21" t="s">
        <v>609</v>
      </c>
      <c r="D1595" s="56" t="str">
        <f>VLOOKUP(A1595, ticker_symbol:gics_sector, 14, FALSE)</f>
        <v>Consumer Staples</v>
      </c>
      <c r="E1595" t="str">
        <f>VLOOKUP(A1595, ticker_symbol:gics_sub, 15, FALSE)</f>
        <v>Packaged Foods &amp; Meats</v>
      </c>
    </row>
    <row r="1596" spans="1:5" ht="17" x14ac:dyDescent="0.2">
      <c r="A1596" s="3" t="s">
        <v>171</v>
      </c>
      <c r="B1596" s="21" t="s">
        <v>604</v>
      </c>
      <c r="C1596" s="21" t="s">
        <v>609</v>
      </c>
      <c r="D1596" s="56" t="str">
        <f>VLOOKUP(A1596, ticker_symbol:gics_sector, 14, FALSE)</f>
        <v>Consumer Staples</v>
      </c>
      <c r="E1596" t="str">
        <f>VLOOKUP(A1596, ticker_symbol:gics_sub, 15, FALSE)</f>
        <v>Packaged Foods &amp; Meats</v>
      </c>
    </row>
    <row r="1597" spans="1:5" ht="17" x14ac:dyDescent="0.2">
      <c r="A1597" s="3" t="s">
        <v>171</v>
      </c>
      <c r="B1597" s="21" t="s">
        <v>605</v>
      </c>
      <c r="C1597" s="21" t="s">
        <v>609</v>
      </c>
      <c r="D1597" s="56" t="str">
        <f>VLOOKUP(A1597, ticker_symbol:gics_sector, 14, FALSE)</f>
        <v>Consumer Staples</v>
      </c>
      <c r="E1597" t="str">
        <f>VLOOKUP(A1597, ticker_symbol:gics_sub, 15, FALSE)</f>
        <v>Packaged Foods &amp; Meats</v>
      </c>
    </row>
    <row r="1598" spans="1:5" ht="17" x14ac:dyDescent="0.2">
      <c r="A1598" s="3" t="s">
        <v>171</v>
      </c>
      <c r="B1598" s="21" t="s">
        <v>600</v>
      </c>
      <c r="C1598" s="21" t="s">
        <v>608</v>
      </c>
      <c r="D1598" s="56" t="str">
        <f>VLOOKUP(A1598, ticker_symbol:gics_sector, 14, FALSE)</f>
        <v>Consumer Staples</v>
      </c>
      <c r="E1598" t="str">
        <f>VLOOKUP(A1598, ticker_symbol:gics_sub, 15, FALSE)</f>
        <v>Packaged Foods &amp; Meats</v>
      </c>
    </row>
    <row r="1599" spans="1:5" ht="17" x14ac:dyDescent="0.2">
      <c r="A1599" s="3" t="s">
        <v>171</v>
      </c>
      <c r="B1599" s="21" t="s">
        <v>601</v>
      </c>
      <c r="C1599" s="21" t="s">
        <v>608</v>
      </c>
      <c r="D1599" s="56" t="str">
        <f>VLOOKUP(A1599, ticker_symbol:gics_sector, 14, FALSE)</f>
        <v>Consumer Staples</v>
      </c>
      <c r="E1599" t="str">
        <f>VLOOKUP(A1599, ticker_symbol:gics_sub, 15, FALSE)</f>
        <v>Packaged Foods &amp; Meats</v>
      </c>
    </row>
    <row r="1600" spans="1:5" ht="17" x14ac:dyDescent="0.2">
      <c r="A1600" s="3" t="s">
        <v>171</v>
      </c>
      <c r="B1600" s="21" t="s">
        <v>602</v>
      </c>
      <c r="C1600" s="21" t="s">
        <v>608</v>
      </c>
      <c r="D1600" s="56" t="str">
        <f>VLOOKUP(A1600, ticker_symbol:gics_sector, 14, FALSE)</f>
        <v>Consumer Staples</v>
      </c>
      <c r="E1600" t="str">
        <f>VLOOKUP(A1600, ticker_symbol:gics_sub, 15, FALSE)</f>
        <v>Packaged Foods &amp; Meats</v>
      </c>
    </row>
    <row r="1601" spans="1:5" ht="17" x14ac:dyDescent="0.2">
      <c r="A1601" s="3" t="s">
        <v>171</v>
      </c>
      <c r="B1601" s="21" t="s">
        <v>603</v>
      </c>
      <c r="C1601" s="21" t="s">
        <v>608</v>
      </c>
      <c r="D1601" s="56" t="str">
        <f>VLOOKUP(A1601, ticker_symbol:gics_sector, 14, FALSE)</f>
        <v>Consumer Staples</v>
      </c>
      <c r="E1601" t="str">
        <f>VLOOKUP(A1601, ticker_symbol:gics_sub, 15, FALSE)</f>
        <v>Packaged Foods &amp; Meats</v>
      </c>
    </row>
    <row r="1602" spans="1:5" ht="17" x14ac:dyDescent="0.2">
      <c r="A1602" s="3" t="s">
        <v>171</v>
      </c>
      <c r="B1602" s="21" t="s">
        <v>604</v>
      </c>
      <c r="C1602" s="21" t="s">
        <v>608</v>
      </c>
      <c r="D1602" s="56" t="str">
        <f>VLOOKUP(A1602, ticker_symbol:gics_sector, 14, FALSE)</f>
        <v>Consumer Staples</v>
      </c>
      <c r="E1602" t="str">
        <f>VLOOKUP(A1602, ticker_symbol:gics_sub, 15, FALSE)</f>
        <v>Packaged Foods &amp; Meats</v>
      </c>
    </row>
    <row r="1603" spans="1:5" ht="17" x14ac:dyDescent="0.2">
      <c r="A1603" s="3" t="s">
        <v>171</v>
      </c>
      <c r="B1603" s="21" t="s">
        <v>605</v>
      </c>
      <c r="C1603" s="21" t="s">
        <v>608</v>
      </c>
      <c r="D1603" s="56" t="str">
        <f>VLOOKUP(A1603, ticker_symbol:gics_sector, 14, FALSE)</f>
        <v>Consumer Staples</v>
      </c>
      <c r="E1603" t="str">
        <f>VLOOKUP(A1603, ticker_symbol:gics_sub, 15, FALSE)</f>
        <v>Packaged Foods &amp; Meats</v>
      </c>
    </row>
    <row r="1604" spans="1:5" ht="17" x14ac:dyDescent="0.2">
      <c r="A1604" s="3" t="s">
        <v>172</v>
      </c>
      <c r="B1604" s="21" t="s">
        <v>600</v>
      </c>
      <c r="C1604" s="21" t="s">
        <v>610</v>
      </c>
      <c r="D1604" s="56" t="str">
        <f>VLOOKUP(A1604, ticker_symbol:gics_sector, 14, FALSE)</f>
        <v>Information Technology</v>
      </c>
      <c r="E1604" t="str">
        <f>VLOOKUP(A1604, ticker_symbol:gics_sub, 15, FALSE)</f>
        <v>Internet Software &amp; Services</v>
      </c>
    </row>
    <row r="1605" spans="1:5" ht="17" x14ac:dyDescent="0.2">
      <c r="A1605" s="3" t="s">
        <v>172</v>
      </c>
      <c r="B1605" s="21" t="s">
        <v>601</v>
      </c>
      <c r="C1605" s="21" t="s">
        <v>610</v>
      </c>
      <c r="D1605" s="56" t="str">
        <f>VLOOKUP(A1605, ticker_symbol:gics_sector, 14, FALSE)</f>
        <v>Information Technology</v>
      </c>
      <c r="E1605" t="str">
        <f>VLOOKUP(A1605, ticker_symbol:gics_sub, 15, FALSE)</f>
        <v>Internet Software &amp; Services</v>
      </c>
    </row>
    <row r="1606" spans="1:5" ht="17" x14ac:dyDescent="0.2">
      <c r="A1606" s="3" t="s">
        <v>172</v>
      </c>
      <c r="B1606" s="21" t="s">
        <v>602</v>
      </c>
      <c r="C1606" s="21" t="s">
        <v>610</v>
      </c>
      <c r="D1606" s="56" t="str">
        <f>VLOOKUP(A1606, ticker_symbol:gics_sector, 14, FALSE)</f>
        <v>Information Technology</v>
      </c>
      <c r="E1606" t="str">
        <f>VLOOKUP(A1606, ticker_symbol:gics_sub, 15, FALSE)</f>
        <v>Internet Software &amp; Services</v>
      </c>
    </row>
    <row r="1607" spans="1:5" ht="17" x14ac:dyDescent="0.2">
      <c r="A1607" s="3" t="s">
        <v>172</v>
      </c>
      <c r="B1607" s="21" t="s">
        <v>603</v>
      </c>
      <c r="C1607" s="21" t="s">
        <v>610</v>
      </c>
      <c r="D1607" s="56" t="str">
        <f>VLOOKUP(A1607, ticker_symbol:gics_sector, 14, FALSE)</f>
        <v>Information Technology</v>
      </c>
      <c r="E1607" t="str">
        <f>VLOOKUP(A1607, ticker_symbol:gics_sub, 15, FALSE)</f>
        <v>Internet Software &amp; Services</v>
      </c>
    </row>
    <row r="1608" spans="1:5" ht="17" x14ac:dyDescent="0.2">
      <c r="A1608" s="3" t="s">
        <v>172</v>
      </c>
      <c r="B1608" s="21" t="s">
        <v>604</v>
      </c>
      <c r="C1608" s="21" t="s">
        <v>610</v>
      </c>
      <c r="D1608" s="56" t="str">
        <f>VLOOKUP(A1608, ticker_symbol:gics_sector, 14, FALSE)</f>
        <v>Information Technology</v>
      </c>
      <c r="E1608" t="str">
        <f>VLOOKUP(A1608, ticker_symbol:gics_sub, 15, FALSE)</f>
        <v>Internet Software &amp; Services</v>
      </c>
    </row>
    <row r="1609" spans="1:5" ht="17" x14ac:dyDescent="0.2">
      <c r="A1609" s="3" t="s">
        <v>172</v>
      </c>
      <c r="B1609" s="21" t="s">
        <v>605</v>
      </c>
      <c r="C1609" s="21" t="s">
        <v>610</v>
      </c>
      <c r="D1609" s="56" t="str">
        <f>VLOOKUP(A1609, ticker_symbol:gics_sector, 14, FALSE)</f>
        <v>Information Technology</v>
      </c>
      <c r="E1609" t="str">
        <f>VLOOKUP(A1609, ticker_symbol:gics_sub, 15, FALSE)</f>
        <v>Internet Software &amp; Services</v>
      </c>
    </row>
    <row r="1610" spans="1:5" ht="17" x14ac:dyDescent="0.2">
      <c r="A1610" s="3" t="s">
        <v>172</v>
      </c>
      <c r="B1610" s="21" t="s">
        <v>600</v>
      </c>
      <c r="C1610" s="21" t="s">
        <v>609</v>
      </c>
      <c r="D1610" s="56" t="str">
        <f>VLOOKUP(A1610, ticker_symbol:gics_sector, 14, FALSE)</f>
        <v>Information Technology</v>
      </c>
      <c r="E1610" t="str">
        <f>VLOOKUP(A1610, ticker_symbol:gics_sub, 15, FALSE)</f>
        <v>Internet Software &amp; Services</v>
      </c>
    </row>
    <row r="1611" spans="1:5" ht="17" x14ac:dyDescent="0.2">
      <c r="A1611" s="3" t="s">
        <v>172</v>
      </c>
      <c r="B1611" s="21" t="s">
        <v>601</v>
      </c>
      <c r="C1611" s="21" t="s">
        <v>609</v>
      </c>
      <c r="D1611" s="56" t="str">
        <f>VLOOKUP(A1611, ticker_symbol:gics_sector, 14, FALSE)</f>
        <v>Information Technology</v>
      </c>
      <c r="E1611" t="str">
        <f>VLOOKUP(A1611, ticker_symbol:gics_sub, 15, FALSE)</f>
        <v>Internet Software &amp; Services</v>
      </c>
    </row>
    <row r="1612" spans="1:5" ht="17" x14ac:dyDescent="0.2">
      <c r="A1612" s="3" t="s">
        <v>172</v>
      </c>
      <c r="B1612" s="21" t="s">
        <v>602</v>
      </c>
      <c r="C1612" s="21" t="s">
        <v>609</v>
      </c>
      <c r="D1612" s="56" t="str">
        <f>VLOOKUP(A1612, ticker_symbol:gics_sector, 14, FALSE)</f>
        <v>Information Technology</v>
      </c>
      <c r="E1612" t="str">
        <f>VLOOKUP(A1612, ticker_symbol:gics_sub, 15, FALSE)</f>
        <v>Internet Software &amp; Services</v>
      </c>
    </row>
    <row r="1613" spans="1:5" ht="17" x14ac:dyDescent="0.2">
      <c r="A1613" s="3" t="s">
        <v>172</v>
      </c>
      <c r="B1613" s="21" t="s">
        <v>603</v>
      </c>
      <c r="C1613" s="21" t="s">
        <v>609</v>
      </c>
      <c r="D1613" s="56" t="str">
        <f>VLOOKUP(A1613, ticker_symbol:gics_sector, 14, FALSE)</f>
        <v>Information Technology</v>
      </c>
      <c r="E1613" t="str">
        <f>VLOOKUP(A1613, ticker_symbol:gics_sub, 15, FALSE)</f>
        <v>Internet Software &amp; Services</v>
      </c>
    </row>
    <row r="1614" spans="1:5" ht="17" x14ac:dyDescent="0.2">
      <c r="A1614" s="3" t="s">
        <v>172</v>
      </c>
      <c r="B1614" s="21" t="s">
        <v>604</v>
      </c>
      <c r="C1614" s="21" t="s">
        <v>609</v>
      </c>
      <c r="D1614" s="56" t="str">
        <f>VLOOKUP(A1614, ticker_symbol:gics_sector, 14, FALSE)</f>
        <v>Information Technology</v>
      </c>
      <c r="E1614" t="str">
        <f>VLOOKUP(A1614, ticker_symbol:gics_sub, 15, FALSE)</f>
        <v>Internet Software &amp; Services</v>
      </c>
    </row>
    <row r="1615" spans="1:5" ht="17" x14ac:dyDescent="0.2">
      <c r="A1615" s="3" t="s">
        <v>172</v>
      </c>
      <c r="B1615" s="21" t="s">
        <v>605</v>
      </c>
      <c r="C1615" s="21" t="s">
        <v>609</v>
      </c>
      <c r="D1615" s="56" t="str">
        <f>VLOOKUP(A1615, ticker_symbol:gics_sector, 14, FALSE)</f>
        <v>Information Technology</v>
      </c>
      <c r="E1615" t="str">
        <f>VLOOKUP(A1615, ticker_symbol:gics_sub, 15, FALSE)</f>
        <v>Internet Software &amp; Services</v>
      </c>
    </row>
    <row r="1616" spans="1:5" ht="17" x14ac:dyDescent="0.2">
      <c r="A1616" s="3" t="s">
        <v>172</v>
      </c>
      <c r="B1616" s="21" t="s">
        <v>600</v>
      </c>
      <c r="C1616" s="21" t="s">
        <v>608</v>
      </c>
      <c r="D1616" s="56" t="str">
        <f>VLOOKUP(A1616, ticker_symbol:gics_sector, 14, FALSE)</f>
        <v>Information Technology</v>
      </c>
      <c r="E1616" t="str">
        <f>VLOOKUP(A1616, ticker_symbol:gics_sub, 15, FALSE)</f>
        <v>Internet Software &amp; Services</v>
      </c>
    </row>
    <row r="1617" spans="1:5" ht="17" x14ac:dyDescent="0.2">
      <c r="A1617" s="3" t="s">
        <v>172</v>
      </c>
      <c r="B1617" s="21" t="s">
        <v>601</v>
      </c>
      <c r="C1617" s="21" t="s">
        <v>608</v>
      </c>
      <c r="D1617" s="56" t="str">
        <f>VLOOKUP(A1617, ticker_symbol:gics_sector, 14, FALSE)</f>
        <v>Information Technology</v>
      </c>
      <c r="E1617" t="str">
        <f>VLOOKUP(A1617, ticker_symbol:gics_sub, 15, FALSE)</f>
        <v>Internet Software &amp; Services</v>
      </c>
    </row>
    <row r="1618" spans="1:5" ht="17" x14ac:dyDescent="0.2">
      <c r="A1618" s="3" t="s">
        <v>172</v>
      </c>
      <c r="B1618" s="21" t="s">
        <v>602</v>
      </c>
      <c r="C1618" s="21" t="s">
        <v>608</v>
      </c>
      <c r="D1618" s="56" t="str">
        <f>VLOOKUP(A1618, ticker_symbol:gics_sector, 14, FALSE)</f>
        <v>Information Technology</v>
      </c>
      <c r="E1618" t="str">
        <f>VLOOKUP(A1618, ticker_symbol:gics_sub, 15, FALSE)</f>
        <v>Internet Software &amp; Services</v>
      </c>
    </row>
    <row r="1619" spans="1:5" ht="17" x14ac:dyDescent="0.2">
      <c r="A1619" s="3" t="s">
        <v>172</v>
      </c>
      <c r="B1619" s="21" t="s">
        <v>603</v>
      </c>
      <c r="C1619" s="21" t="s">
        <v>608</v>
      </c>
      <c r="D1619" s="56" t="str">
        <f>VLOOKUP(A1619, ticker_symbol:gics_sector, 14, FALSE)</f>
        <v>Information Technology</v>
      </c>
      <c r="E1619" t="str">
        <f>VLOOKUP(A1619, ticker_symbol:gics_sub, 15, FALSE)</f>
        <v>Internet Software &amp; Services</v>
      </c>
    </row>
    <row r="1620" spans="1:5" ht="17" x14ac:dyDescent="0.2">
      <c r="A1620" s="3" t="s">
        <v>172</v>
      </c>
      <c r="B1620" s="21" t="s">
        <v>604</v>
      </c>
      <c r="C1620" s="21" t="s">
        <v>608</v>
      </c>
      <c r="D1620" s="56" t="str">
        <f>VLOOKUP(A1620, ticker_symbol:gics_sector, 14, FALSE)</f>
        <v>Information Technology</v>
      </c>
      <c r="E1620" t="str">
        <f>VLOOKUP(A1620, ticker_symbol:gics_sub, 15, FALSE)</f>
        <v>Internet Software &amp; Services</v>
      </c>
    </row>
    <row r="1621" spans="1:5" ht="17" x14ac:dyDescent="0.2">
      <c r="A1621" s="3" t="s">
        <v>172</v>
      </c>
      <c r="B1621" s="21" t="s">
        <v>605</v>
      </c>
      <c r="C1621" s="21" t="s">
        <v>608</v>
      </c>
      <c r="D1621" s="56" t="str">
        <f>VLOOKUP(A1621, ticker_symbol:gics_sector, 14, FALSE)</f>
        <v>Information Technology</v>
      </c>
      <c r="E1621" t="str">
        <f>VLOOKUP(A1621, ticker_symbol:gics_sub, 15, FALSE)</f>
        <v>Internet Software &amp; Services</v>
      </c>
    </row>
    <row r="1622" spans="1:5" ht="17" x14ac:dyDescent="0.2">
      <c r="A1622" s="3" t="s">
        <v>173</v>
      </c>
      <c r="B1622" s="21" t="s">
        <v>600</v>
      </c>
      <c r="C1622" s="21" t="s">
        <v>610</v>
      </c>
      <c r="D1622" s="56" t="str">
        <f>VLOOKUP(A1622, ticker_symbol:gics_sector, 14, FALSE)</f>
        <v>Information Technology</v>
      </c>
      <c r="E1622" t="str">
        <f>VLOOKUP(A1622, ticker_symbol:gics_sub, 15, FALSE)</f>
        <v>Networking Equipment</v>
      </c>
    </row>
    <row r="1623" spans="1:5" ht="17" x14ac:dyDescent="0.2">
      <c r="A1623" s="3" t="s">
        <v>173</v>
      </c>
      <c r="B1623" s="21" t="s">
        <v>601</v>
      </c>
      <c r="C1623" s="21" t="s">
        <v>610</v>
      </c>
      <c r="D1623" s="56" t="str">
        <f>VLOOKUP(A1623, ticker_symbol:gics_sector, 14, FALSE)</f>
        <v>Information Technology</v>
      </c>
      <c r="E1623" t="str">
        <f>VLOOKUP(A1623, ticker_symbol:gics_sub, 15, FALSE)</f>
        <v>Networking Equipment</v>
      </c>
    </row>
    <row r="1624" spans="1:5" ht="17" x14ac:dyDescent="0.2">
      <c r="A1624" s="3" t="s">
        <v>173</v>
      </c>
      <c r="B1624" s="21" t="s">
        <v>602</v>
      </c>
      <c r="C1624" s="21" t="s">
        <v>610</v>
      </c>
      <c r="D1624" s="56" t="str">
        <f>VLOOKUP(A1624, ticker_symbol:gics_sector, 14, FALSE)</f>
        <v>Information Technology</v>
      </c>
      <c r="E1624" t="str">
        <f>VLOOKUP(A1624, ticker_symbol:gics_sub, 15, FALSE)</f>
        <v>Networking Equipment</v>
      </c>
    </row>
    <row r="1625" spans="1:5" ht="17" x14ac:dyDescent="0.2">
      <c r="A1625" s="3" t="s">
        <v>173</v>
      </c>
      <c r="B1625" s="21" t="s">
        <v>603</v>
      </c>
      <c r="C1625" s="21" t="s">
        <v>610</v>
      </c>
      <c r="D1625" s="56" t="str">
        <f>VLOOKUP(A1625, ticker_symbol:gics_sector, 14, FALSE)</f>
        <v>Information Technology</v>
      </c>
      <c r="E1625" t="str">
        <f>VLOOKUP(A1625, ticker_symbol:gics_sub, 15, FALSE)</f>
        <v>Networking Equipment</v>
      </c>
    </row>
    <row r="1626" spans="1:5" ht="17" x14ac:dyDescent="0.2">
      <c r="A1626" s="3" t="s">
        <v>173</v>
      </c>
      <c r="B1626" s="21" t="s">
        <v>604</v>
      </c>
      <c r="C1626" s="21" t="s">
        <v>610</v>
      </c>
      <c r="D1626" s="56" t="str">
        <f>VLOOKUP(A1626, ticker_symbol:gics_sector, 14, FALSE)</f>
        <v>Information Technology</v>
      </c>
      <c r="E1626" t="str">
        <f>VLOOKUP(A1626, ticker_symbol:gics_sub, 15, FALSE)</f>
        <v>Networking Equipment</v>
      </c>
    </row>
    <row r="1627" spans="1:5" ht="17" x14ac:dyDescent="0.2">
      <c r="A1627" s="3" t="s">
        <v>173</v>
      </c>
      <c r="B1627" s="21" t="s">
        <v>605</v>
      </c>
      <c r="C1627" s="21" t="s">
        <v>610</v>
      </c>
      <c r="D1627" s="56" t="str">
        <f>VLOOKUP(A1627, ticker_symbol:gics_sector, 14, FALSE)</f>
        <v>Information Technology</v>
      </c>
      <c r="E1627" t="str">
        <f>VLOOKUP(A1627, ticker_symbol:gics_sub, 15, FALSE)</f>
        <v>Networking Equipment</v>
      </c>
    </row>
    <row r="1628" spans="1:5" ht="17" x14ac:dyDescent="0.2">
      <c r="A1628" s="3" t="s">
        <v>173</v>
      </c>
      <c r="B1628" s="21" t="s">
        <v>600</v>
      </c>
      <c r="C1628" s="21" t="s">
        <v>609</v>
      </c>
      <c r="D1628" s="56" t="str">
        <f>VLOOKUP(A1628, ticker_symbol:gics_sector, 14, FALSE)</f>
        <v>Information Technology</v>
      </c>
      <c r="E1628" t="str">
        <f>VLOOKUP(A1628, ticker_symbol:gics_sub, 15, FALSE)</f>
        <v>Networking Equipment</v>
      </c>
    </row>
    <row r="1629" spans="1:5" ht="17" x14ac:dyDescent="0.2">
      <c r="A1629" s="3" t="s">
        <v>173</v>
      </c>
      <c r="B1629" s="21" t="s">
        <v>601</v>
      </c>
      <c r="C1629" s="21" t="s">
        <v>609</v>
      </c>
      <c r="D1629" s="56" t="str">
        <f>VLOOKUP(A1629, ticker_symbol:gics_sector, 14, FALSE)</f>
        <v>Information Technology</v>
      </c>
      <c r="E1629" t="str">
        <f>VLOOKUP(A1629, ticker_symbol:gics_sub, 15, FALSE)</f>
        <v>Networking Equipment</v>
      </c>
    </row>
    <row r="1630" spans="1:5" ht="17" x14ac:dyDescent="0.2">
      <c r="A1630" s="3" t="s">
        <v>173</v>
      </c>
      <c r="B1630" s="21" t="s">
        <v>602</v>
      </c>
      <c r="C1630" s="21" t="s">
        <v>609</v>
      </c>
      <c r="D1630" s="56" t="str">
        <f>VLOOKUP(A1630, ticker_symbol:gics_sector, 14, FALSE)</f>
        <v>Information Technology</v>
      </c>
      <c r="E1630" t="str">
        <f>VLOOKUP(A1630, ticker_symbol:gics_sub, 15, FALSE)</f>
        <v>Networking Equipment</v>
      </c>
    </row>
    <row r="1631" spans="1:5" ht="17" x14ac:dyDescent="0.2">
      <c r="A1631" s="3" t="s">
        <v>173</v>
      </c>
      <c r="B1631" s="21" t="s">
        <v>603</v>
      </c>
      <c r="C1631" s="21" t="s">
        <v>609</v>
      </c>
      <c r="D1631" s="56" t="str">
        <f>VLOOKUP(A1631, ticker_symbol:gics_sector, 14, FALSE)</f>
        <v>Information Technology</v>
      </c>
      <c r="E1631" t="str">
        <f>VLOOKUP(A1631, ticker_symbol:gics_sub, 15, FALSE)</f>
        <v>Networking Equipment</v>
      </c>
    </row>
    <row r="1632" spans="1:5" ht="17" x14ac:dyDescent="0.2">
      <c r="A1632" s="3" t="s">
        <v>173</v>
      </c>
      <c r="B1632" s="21" t="s">
        <v>604</v>
      </c>
      <c r="C1632" s="21" t="s">
        <v>609</v>
      </c>
      <c r="D1632" s="56" t="str">
        <f>VLOOKUP(A1632, ticker_symbol:gics_sector, 14, FALSE)</f>
        <v>Information Technology</v>
      </c>
      <c r="E1632" t="str">
        <f>VLOOKUP(A1632, ticker_symbol:gics_sub, 15, FALSE)</f>
        <v>Networking Equipment</v>
      </c>
    </row>
    <row r="1633" spans="1:5" ht="17" x14ac:dyDescent="0.2">
      <c r="A1633" s="3" t="s">
        <v>173</v>
      </c>
      <c r="B1633" s="21" t="s">
        <v>605</v>
      </c>
      <c r="C1633" s="21" t="s">
        <v>609</v>
      </c>
      <c r="D1633" s="56" t="str">
        <f>VLOOKUP(A1633, ticker_symbol:gics_sector, 14, FALSE)</f>
        <v>Information Technology</v>
      </c>
      <c r="E1633" t="str">
        <f>VLOOKUP(A1633, ticker_symbol:gics_sub, 15, FALSE)</f>
        <v>Networking Equipment</v>
      </c>
    </row>
    <row r="1634" spans="1:5" ht="17" x14ac:dyDescent="0.2">
      <c r="A1634" s="3" t="s">
        <v>173</v>
      </c>
      <c r="B1634" s="21" t="s">
        <v>600</v>
      </c>
      <c r="C1634" s="21" t="s">
        <v>608</v>
      </c>
      <c r="D1634" s="56" t="str">
        <f>VLOOKUP(A1634, ticker_symbol:gics_sector, 14, FALSE)</f>
        <v>Information Technology</v>
      </c>
      <c r="E1634" t="str">
        <f>VLOOKUP(A1634, ticker_symbol:gics_sub, 15, FALSE)</f>
        <v>Networking Equipment</v>
      </c>
    </row>
    <row r="1635" spans="1:5" ht="17" x14ac:dyDescent="0.2">
      <c r="A1635" s="3" t="s">
        <v>173</v>
      </c>
      <c r="B1635" s="21" t="s">
        <v>601</v>
      </c>
      <c r="C1635" s="21" t="s">
        <v>608</v>
      </c>
      <c r="D1635" s="56" t="str">
        <f>VLOOKUP(A1635, ticker_symbol:gics_sector, 14, FALSE)</f>
        <v>Information Technology</v>
      </c>
      <c r="E1635" t="str">
        <f>VLOOKUP(A1635, ticker_symbol:gics_sub, 15, FALSE)</f>
        <v>Networking Equipment</v>
      </c>
    </row>
    <row r="1636" spans="1:5" ht="17" x14ac:dyDescent="0.2">
      <c r="A1636" s="3" t="s">
        <v>173</v>
      </c>
      <c r="B1636" s="21" t="s">
        <v>602</v>
      </c>
      <c r="C1636" s="21" t="s">
        <v>608</v>
      </c>
      <c r="D1636" s="56" t="str">
        <f>VLOOKUP(A1636, ticker_symbol:gics_sector, 14, FALSE)</f>
        <v>Information Technology</v>
      </c>
      <c r="E1636" t="str">
        <f>VLOOKUP(A1636, ticker_symbol:gics_sub, 15, FALSE)</f>
        <v>Networking Equipment</v>
      </c>
    </row>
    <row r="1637" spans="1:5" ht="17" x14ac:dyDescent="0.2">
      <c r="A1637" s="3" t="s">
        <v>173</v>
      </c>
      <c r="B1637" s="21" t="s">
        <v>603</v>
      </c>
      <c r="C1637" s="21" t="s">
        <v>608</v>
      </c>
      <c r="D1637" s="56" t="str">
        <f>VLOOKUP(A1637, ticker_symbol:gics_sector, 14, FALSE)</f>
        <v>Information Technology</v>
      </c>
      <c r="E1637" t="str">
        <f>VLOOKUP(A1637, ticker_symbol:gics_sub, 15, FALSE)</f>
        <v>Networking Equipment</v>
      </c>
    </row>
    <row r="1638" spans="1:5" ht="17" x14ac:dyDescent="0.2">
      <c r="A1638" s="3" t="s">
        <v>173</v>
      </c>
      <c r="B1638" s="21" t="s">
        <v>604</v>
      </c>
      <c r="C1638" s="21" t="s">
        <v>608</v>
      </c>
      <c r="D1638" s="56" t="str">
        <f>VLOOKUP(A1638, ticker_symbol:gics_sector, 14, FALSE)</f>
        <v>Information Technology</v>
      </c>
      <c r="E1638" t="str">
        <f>VLOOKUP(A1638, ticker_symbol:gics_sub, 15, FALSE)</f>
        <v>Networking Equipment</v>
      </c>
    </row>
    <row r="1639" spans="1:5" ht="17" x14ac:dyDescent="0.2">
      <c r="A1639" s="3" t="s">
        <v>173</v>
      </c>
      <c r="B1639" s="21" t="s">
        <v>605</v>
      </c>
      <c r="C1639" s="21" t="s">
        <v>608</v>
      </c>
      <c r="D1639" s="56" t="str">
        <f>VLOOKUP(A1639, ticker_symbol:gics_sector, 14, FALSE)</f>
        <v>Information Technology</v>
      </c>
      <c r="E1639" t="str">
        <f>VLOOKUP(A1639, ticker_symbol:gics_sub, 15, FALSE)</f>
        <v>Networking Equipment</v>
      </c>
    </row>
    <row r="1640" spans="1:5" ht="17" x14ac:dyDescent="0.2">
      <c r="A1640" s="3" t="s">
        <v>175</v>
      </c>
      <c r="B1640" s="21" t="s">
        <v>600</v>
      </c>
      <c r="C1640" s="21" t="s">
        <v>610</v>
      </c>
      <c r="D1640" s="56" t="str">
        <f>VLOOKUP(A1640, ticker_symbol:gics_sector, 14, FALSE)</f>
        <v>Information Technology</v>
      </c>
      <c r="E1640" t="str">
        <f>VLOOKUP(A1640, ticker_symbol:gics_sub, 15, FALSE)</f>
        <v>IT Consulting &amp; Other Services</v>
      </c>
    </row>
    <row r="1641" spans="1:5" ht="17" x14ac:dyDescent="0.2">
      <c r="A1641" s="3" t="s">
        <v>175</v>
      </c>
      <c r="B1641" s="21" t="s">
        <v>601</v>
      </c>
      <c r="C1641" s="21" t="s">
        <v>610</v>
      </c>
      <c r="D1641" s="56" t="str">
        <f>VLOOKUP(A1641, ticker_symbol:gics_sector, 14, FALSE)</f>
        <v>Information Technology</v>
      </c>
      <c r="E1641" t="str">
        <f>VLOOKUP(A1641, ticker_symbol:gics_sub, 15, FALSE)</f>
        <v>IT Consulting &amp; Other Services</v>
      </c>
    </row>
    <row r="1642" spans="1:5" ht="17" x14ac:dyDescent="0.2">
      <c r="A1642" s="3" t="s">
        <v>175</v>
      </c>
      <c r="B1642" s="21" t="s">
        <v>602</v>
      </c>
      <c r="C1642" s="21" t="s">
        <v>610</v>
      </c>
      <c r="D1642" s="56" t="str">
        <f>VLOOKUP(A1642, ticker_symbol:gics_sector, 14, FALSE)</f>
        <v>Information Technology</v>
      </c>
      <c r="E1642" t="str">
        <f>VLOOKUP(A1642, ticker_symbol:gics_sub, 15, FALSE)</f>
        <v>IT Consulting &amp; Other Services</v>
      </c>
    </row>
    <row r="1643" spans="1:5" ht="17" x14ac:dyDescent="0.2">
      <c r="A1643" s="3" t="s">
        <v>175</v>
      </c>
      <c r="B1643" s="21" t="s">
        <v>603</v>
      </c>
      <c r="C1643" s="21" t="s">
        <v>610</v>
      </c>
      <c r="D1643" s="56" t="str">
        <f>VLOOKUP(A1643, ticker_symbol:gics_sector, 14, FALSE)</f>
        <v>Information Technology</v>
      </c>
      <c r="E1643" t="str">
        <f>VLOOKUP(A1643, ticker_symbol:gics_sub, 15, FALSE)</f>
        <v>IT Consulting &amp; Other Services</v>
      </c>
    </row>
    <row r="1644" spans="1:5" ht="17" x14ac:dyDescent="0.2">
      <c r="A1644" s="3" t="s">
        <v>175</v>
      </c>
      <c r="B1644" s="21" t="s">
        <v>604</v>
      </c>
      <c r="C1644" s="21" t="s">
        <v>610</v>
      </c>
      <c r="D1644" s="56" t="str">
        <f>VLOOKUP(A1644, ticker_symbol:gics_sector, 14, FALSE)</f>
        <v>Information Technology</v>
      </c>
      <c r="E1644" t="str">
        <f>VLOOKUP(A1644, ticker_symbol:gics_sub, 15, FALSE)</f>
        <v>IT Consulting &amp; Other Services</v>
      </c>
    </row>
    <row r="1645" spans="1:5" ht="17" x14ac:dyDescent="0.2">
      <c r="A1645" s="3" t="s">
        <v>175</v>
      </c>
      <c r="B1645" s="21" t="s">
        <v>605</v>
      </c>
      <c r="C1645" s="21" t="s">
        <v>610</v>
      </c>
      <c r="D1645" s="56" t="str">
        <f>VLOOKUP(A1645, ticker_symbol:gics_sector, 14, FALSE)</f>
        <v>Information Technology</v>
      </c>
      <c r="E1645" t="str">
        <f>VLOOKUP(A1645, ticker_symbol:gics_sub, 15, FALSE)</f>
        <v>IT Consulting &amp; Other Services</v>
      </c>
    </row>
    <row r="1646" spans="1:5" ht="17" x14ac:dyDescent="0.2">
      <c r="A1646" s="3" t="s">
        <v>175</v>
      </c>
      <c r="B1646" s="21" t="s">
        <v>600</v>
      </c>
      <c r="C1646" s="21" t="s">
        <v>609</v>
      </c>
      <c r="D1646" s="56" t="str">
        <f>VLOOKUP(A1646, ticker_symbol:gics_sector, 14, FALSE)</f>
        <v>Information Technology</v>
      </c>
      <c r="E1646" t="str">
        <f>VLOOKUP(A1646, ticker_symbol:gics_sub, 15, FALSE)</f>
        <v>IT Consulting &amp; Other Services</v>
      </c>
    </row>
    <row r="1647" spans="1:5" ht="17" x14ac:dyDescent="0.2">
      <c r="A1647" s="3" t="s">
        <v>175</v>
      </c>
      <c r="B1647" s="21" t="s">
        <v>601</v>
      </c>
      <c r="C1647" s="21" t="s">
        <v>609</v>
      </c>
      <c r="D1647" s="56" t="str">
        <f>VLOOKUP(A1647, ticker_symbol:gics_sector, 14, FALSE)</f>
        <v>Information Technology</v>
      </c>
      <c r="E1647" t="str">
        <f>VLOOKUP(A1647, ticker_symbol:gics_sub, 15, FALSE)</f>
        <v>IT Consulting &amp; Other Services</v>
      </c>
    </row>
    <row r="1648" spans="1:5" ht="17" x14ac:dyDescent="0.2">
      <c r="A1648" s="3" t="s">
        <v>175</v>
      </c>
      <c r="B1648" s="21" t="s">
        <v>602</v>
      </c>
      <c r="C1648" s="21" t="s">
        <v>609</v>
      </c>
      <c r="D1648" s="56" t="str">
        <f>VLOOKUP(A1648, ticker_symbol:gics_sector, 14, FALSE)</f>
        <v>Information Technology</v>
      </c>
      <c r="E1648" t="str">
        <f>VLOOKUP(A1648, ticker_symbol:gics_sub, 15, FALSE)</f>
        <v>IT Consulting &amp; Other Services</v>
      </c>
    </row>
    <row r="1649" spans="1:5" ht="17" x14ac:dyDescent="0.2">
      <c r="A1649" s="3" t="s">
        <v>175</v>
      </c>
      <c r="B1649" s="21" t="s">
        <v>603</v>
      </c>
      <c r="C1649" s="21" t="s">
        <v>609</v>
      </c>
      <c r="D1649" s="56" t="str">
        <f>VLOOKUP(A1649, ticker_symbol:gics_sector, 14, FALSE)</f>
        <v>Information Technology</v>
      </c>
      <c r="E1649" t="str">
        <f>VLOOKUP(A1649, ticker_symbol:gics_sub, 15, FALSE)</f>
        <v>IT Consulting &amp; Other Services</v>
      </c>
    </row>
    <row r="1650" spans="1:5" ht="17" x14ac:dyDescent="0.2">
      <c r="A1650" s="3" t="s">
        <v>175</v>
      </c>
      <c r="B1650" s="21" t="s">
        <v>604</v>
      </c>
      <c r="C1650" s="21" t="s">
        <v>609</v>
      </c>
      <c r="D1650" s="56" t="str">
        <f>VLOOKUP(A1650, ticker_symbol:gics_sector, 14, FALSE)</f>
        <v>Information Technology</v>
      </c>
      <c r="E1650" t="str">
        <f>VLOOKUP(A1650, ticker_symbol:gics_sub, 15, FALSE)</f>
        <v>IT Consulting &amp; Other Services</v>
      </c>
    </row>
    <row r="1651" spans="1:5" ht="17" x14ac:dyDescent="0.2">
      <c r="A1651" s="3" t="s">
        <v>175</v>
      </c>
      <c r="B1651" s="21" t="s">
        <v>605</v>
      </c>
      <c r="C1651" s="21" t="s">
        <v>609</v>
      </c>
      <c r="D1651" s="56" t="str">
        <f>VLOOKUP(A1651, ticker_symbol:gics_sector, 14, FALSE)</f>
        <v>Information Technology</v>
      </c>
      <c r="E1651" t="str">
        <f>VLOOKUP(A1651, ticker_symbol:gics_sub, 15, FALSE)</f>
        <v>IT Consulting &amp; Other Services</v>
      </c>
    </row>
    <row r="1652" spans="1:5" ht="17" x14ac:dyDescent="0.2">
      <c r="A1652" s="3" t="s">
        <v>175</v>
      </c>
      <c r="B1652" s="21" t="s">
        <v>600</v>
      </c>
      <c r="C1652" s="21" t="s">
        <v>608</v>
      </c>
      <c r="D1652" s="56" t="str">
        <f>VLOOKUP(A1652, ticker_symbol:gics_sector, 14, FALSE)</f>
        <v>Information Technology</v>
      </c>
      <c r="E1652" t="str">
        <f>VLOOKUP(A1652, ticker_symbol:gics_sub, 15, FALSE)</f>
        <v>IT Consulting &amp; Other Services</v>
      </c>
    </row>
    <row r="1653" spans="1:5" ht="17" x14ac:dyDescent="0.2">
      <c r="A1653" s="3" t="s">
        <v>175</v>
      </c>
      <c r="B1653" s="21" t="s">
        <v>601</v>
      </c>
      <c r="C1653" s="21" t="s">
        <v>608</v>
      </c>
      <c r="D1653" s="56" t="str">
        <f>VLOOKUP(A1653, ticker_symbol:gics_sector, 14, FALSE)</f>
        <v>Information Technology</v>
      </c>
      <c r="E1653" t="str">
        <f>VLOOKUP(A1653, ticker_symbol:gics_sub, 15, FALSE)</f>
        <v>IT Consulting &amp; Other Services</v>
      </c>
    </row>
    <row r="1654" spans="1:5" ht="17" x14ac:dyDescent="0.2">
      <c r="A1654" s="3" t="s">
        <v>175</v>
      </c>
      <c r="B1654" s="21" t="s">
        <v>602</v>
      </c>
      <c r="C1654" s="21" t="s">
        <v>608</v>
      </c>
      <c r="D1654" s="56" t="str">
        <f>VLOOKUP(A1654, ticker_symbol:gics_sector, 14, FALSE)</f>
        <v>Information Technology</v>
      </c>
      <c r="E1654" t="str">
        <f>VLOOKUP(A1654, ticker_symbol:gics_sub, 15, FALSE)</f>
        <v>IT Consulting &amp; Other Services</v>
      </c>
    </row>
    <row r="1655" spans="1:5" ht="17" x14ac:dyDescent="0.2">
      <c r="A1655" s="3" t="s">
        <v>175</v>
      </c>
      <c r="B1655" s="21" t="s">
        <v>603</v>
      </c>
      <c r="C1655" s="21" t="s">
        <v>608</v>
      </c>
      <c r="D1655" s="56" t="str">
        <f>VLOOKUP(A1655, ticker_symbol:gics_sector, 14, FALSE)</f>
        <v>Information Technology</v>
      </c>
      <c r="E1655" t="str">
        <f>VLOOKUP(A1655, ticker_symbol:gics_sub, 15, FALSE)</f>
        <v>IT Consulting &amp; Other Services</v>
      </c>
    </row>
    <row r="1656" spans="1:5" ht="17" x14ac:dyDescent="0.2">
      <c r="A1656" s="3" t="s">
        <v>175</v>
      </c>
      <c r="B1656" s="21" t="s">
        <v>604</v>
      </c>
      <c r="C1656" s="21" t="s">
        <v>608</v>
      </c>
      <c r="D1656" s="56" t="str">
        <f>VLOOKUP(A1656, ticker_symbol:gics_sector, 14, FALSE)</f>
        <v>Information Technology</v>
      </c>
      <c r="E1656" t="str">
        <f>VLOOKUP(A1656, ticker_symbol:gics_sub, 15, FALSE)</f>
        <v>IT Consulting &amp; Other Services</v>
      </c>
    </row>
    <row r="1657" spans="1:5" ht="17" x14ac:dyDescent="0.2">
      <c r="A1657" s="3" t="s">
        <v>175</v>
      </c>
      <c r="B1657" s="21" t="s">
        <v>605</v>
      </c>
      <c r="C1657" s="21" t="s">
        <v>608</v>
      </c>
      <c r="D1657" s="56" t="str">
        <f>VLOOKUP(A1657, ticker_symbol:gics_sector, 14, FALSE)</f>
        <v>Information Technology</v>
      </c>
      <c r="E1657" t="str">
        <f>VLOOKUP(A1657, ticker_symbol:gics_sub, 15, FALSE)</f>
        <v>IT Consulting &amp; Other Services</v>
      </c>
    </row>
    <row r="1658" spans="1:5" ht="17" x14ac:dyDescent="0.2">
      <c r="A1658" s="3" t="s">
        <v>177</v>
      </c>
      <c r="B1658" s="21" t="s">
        <v>600</v>
      </c>
      <c r="C1658" s="21" t="s">
        <v>610</v>
      </c>
      <c r="D1658" s="56" t="str">
        <f>VLOOKUP(A1658, ticker_symbol:gics_sector, 14, FALSE)</f>
        <v>Industrials</v>
      </c>
      <c r="E1658" t="str">
        <f>VLOOKUP(A1658, ticker_symbol:gics_sub, 15, FALSE)</f>
        <v>Railroads</v>
      </c>
    </row>
    <row r="1659" spans="1:5" ht="17" x14ac:dyDescent="0.2">
      <c r="A1659" s="3" t="s">
        <v>177</v>
      </c>
      <c r="B1659" s="21" t="s">
        <v>601</v>
      </c>
      <c r="C1659" s="21" t="s">
        <v>610</v>
      </c>
      <c r="D1659" s="56" t="str">
        <f>VLOOKUP(A1659, ticker_symbol:gics_sector, 14, FALSE)</f>
        <v>Industrials</v>
      </c>
      <c r="E1659" t="str">
        <f>VLOOKUP(A1659, ticker_symbol:gics_sub, 15, FALSE)</f>
        <v>Railroads</v>
      </c>
    </row>
    <row r="1660" spans="1:5" ht="17" x14ac:dyDescent="0.2">
      <c r="A1660" s="3" t="s">
        <v>177</v>
      </c>
      <c r="B1660" s="21" t="s">
        <v>602</v>
      </c>
      <c r="C1660" s="21" t="s">
        <v>610</v>
      </c>
      <c r="D1660" s="56" t="str">
        <f>VLOOKUP(A1660, ticker_symbol:gics_sector, 14, FALSE)</f>
        <v>Industrials</v>
      </c>
      <c r="E1660" t="str">
        <f>VLOOKUP(A1660, ticker_symbol:gics_sub, 15, FALSE)</f>
        <v>Railroads</v>
      </c>
    </row>
    <row r="1661" spans="1:5" ht="17" x14ac:dyDescent="0.2">
      <c r="A1661" s="3" t="s">
        <v>177</v>
      </c>
      <c r="B1661" s="21" t="s">
        <v>603</v>
      </c>
      <c r="C1661" s="21" t="s">
        <v>610</v>
      </c>
      <c r="D1661" s="56" t="str">
        <f>VLOOKUP(A1661, ticker_symbol:gics_sector, 14, FALSE)</f>
        <v>Industrials</v>
      </c>
      <c r="E1661" t="str">
        <f>VLOOKUP(A1661, ticker_symbol:gics_sub, 15, FALSE)</f>
        <v>Railroads</v>
      </c>
    </row>
    <row r="1662" spans="1:5" ht="17" x14ac:dyDescent="0.2">
      <c r="A1662" s="3" t="s">
        <v>177</v>
      </c>
      <c r="B1662" s="21" t="s">
        <v>604</v>
      </c>
      <c r="C1662" s="21" t="s">
        <v>610</v>
      </c>
      <c r="D1662" s="56" t="str">
        <f>VLOOKUP(A1662, ticker_symbol:gics_sector, 14, FALSE)</f>
        <v>Industrials</v>
      </c>
      <c r="E1662" t="str">
        <f>VLOOKUP(A1662, ticker_symbol:gics_sub, 15, FALSE)</f>
        <v>Railroads</v>
      </c>
    </row>
    <row r="1663" spans="1:5" ht="17" x14ac:dyDescent="0.2">
      <c r="A1663" s="3" t="s">
        <v>177</v>
      </c>
      <c r="B1663" s="21" t="s">
        <v>605</v>
      </c>
      <c r="C1663" s="21" t="s">
        <v>610</v>
      </c>
      <c r="D1663" s="56" t="str">
        <f>VLOOKUP(A1663, ticker_symbol:gics_sector, 14, FALSE)</f>
        <v>Industrials</v>
      </c>
      <c r="E1663" t="str">
        <f>VLOOKUP(A1663, ticker_symbol:gics_sub, 15, FALSE)</f>
        <v>Railroads</v>
      </c>
    </row>
    <row r="1664" spans="1:5" ht="17" x14ac:dyDescent="0.2">
      <c r="A1664" s="3" t="s">
        <v>177</v>
      </c>
      <c r="B1664" s="21" t="s">
        <v>600</v>
      </c>
      <c r="C1664" s="21" t="s">
        <v>609</v>
      </c>
      <c r="D1664" s="56" t="str">
        <f>VLOOKUP(A1664, ticker_symbol:gics_sector, 14, FALSE)</f>
        <v>Industrials</v>
      </c>
      <c r="E1664" t="str">
        <f>VLOOKUP(A1664, ticker_symbol:gics_sub, 15, FALSE)</f>
        <v>Railroads</v>
      </c>
    </row>
    <row r="1665" spans="1:5" ht="17" x14ac:dyDescent="0.2">
      <c r="A1665" s="3" t="s">
        <v>177</v>
      </c>
      <c r="B1665" s="21" t="s">
        <v>601</v>
      </c>
      <c r="C1665" s="21" t="s">
        <v>609</v>
      </c>
      <c r="D1665" s="56" t="str">
        <f>VLOOKUP(A1665, ticker_symbol:gics_sector, 14, FALSE)</f>
        <v>Industrials</v>
      </c>
      <c r="E1665" t="str">
        <f>VLOOKUP(A1665, ticker_symbol:gics_sub, 15, FALSE)</f>
        <v>Railroads</v>
      </c>
    </row>
    <row r="1666" spans="1:5" ht="17" x14ac:dyDescent="0.2">
      <c r="A1666" s="3" t="s">
        <v>177</v>
      </c>
      <c r="B1666" s="21" t="s">
        <v>602</v>
      </c>
      <c r="C1666" s="21" t="s">
        <v>609</v>
      </c>
      <c r="D1666" s="56" t="str">
        <f>VLOOKUP(A1666, ticker_symbol:gics_sector, 14, FALSE)</f>
        <v>Industrials</v>
      </c>
      <c r="E1666" t="str">
        <f>VLOOKUP(A1666, ticker_symbol:gics_sub, 15, FALSE)</f>
        <v>Railroads</v>
      </c>
    </row>
    <row r="1667" spans="1:5" ht="17" x14ac:dyDescent="0.2">
      <c r="A1667" s="3" t="s">
        <v>177</v>
      </c>
      <c r="B1667" s="21" t="s">
        <v>603</v>
      </c>
      <c r="C1667" s="21" t="s">
        <v>609</v>
      </c>
      <c r="D1667" s="56" t="str">
        <f>VLOOKUP(A1667, ticker_symbol:gics_sector, 14, FALSE)</f>
        <v>Industrials</v>
      </c>
      <c r="E1667" t="str">
        <f>VLOOKUP(A1667, ticker_symbol:gics_sub, 15, FALSE)</f>
        <v>Railroads</v>
      </c>
    </row>
    <row r="1668" spans="1:5" ht="17" x14ac:dyDescent="0.2">
      <c r="A1668" s="3" t="s">
        <v>177</v>
      </c>
      <c r="B1668" s="21" t="s">
        <v>604</v>
      </c>
      <c r="C1668" s="21" t="s">
        <v>609</v>
      </c>
      <c r="D1668" s="56" t="str">
        <f>VLOOKUP(A1668, ticker_symbol:gics_sector, 14, FALSE)</f>
        <v>Industrials</v>
      </c>
      <c r="E1668" t="str">
        <f>VLOOKUP(A1668, ticker_symbol:gics_sub, 15, FALSE)</f>
        <v>Railroads</v>
      </c>
    </row>
    <row r="1669" spans="1:5" ht="17" x14ac:dyDescent="0.2">
      <c r="A1669" s="3" t="s">
        <v>177</v>
      </c>
      <c r="B1669" s="21" t="s">
        <v>605</v>
      </c>
      <c r="C1669" s="21" t="s">
        <v>609</v>
      </c>
      <c r="D1669" s="56" t="str">
        <f>VLOOKUP(A1669, ticker_symbol:gics_sector, 14, FALSE)</f>
        <v>Industrials</v>
      </c>
      <c r="E1669" t="str">
        <f>VLOOKUP(A1669, ticker_symbol:gics_sub, 15, FALSE)</f>
        <v>Railroads</v>
      </c>
    </row>
    <row r="1670" spans="1:5" ht="17" x14ac:dyDescent="0.2">
      <c r="A1670" s="3" t="s">
        <v>177</v>
      </c>
      <c r="B1670" s="21" t="s">
        <v>600</v>
      </c>
      <c r="C1670" s="21" t="s">
        <v>608</v>
      </c>
      <c r="D1670" s="56" t="str">
        <f>VLOOKUP(A1670, ticker_symbol:gics_sector, 14, FALSE)</f>
        <v>Industrials</v>
      </c>
      <c r="E1670" t="str">
        <f>VLOOKUP(A1670, ticker_symbol:gics_sub, 15, FALSE)</f>
        <v>Railroads</v>
      </c>
    </row>
    <row r="1671" spans="1:5" ht="17" x14ac:dyDescent="0.2">
      <c r="A1671" s="3" t="s">
        <v>177</v>
      </c>
      <c r="B1671" s="21" t="s">
        <v>601</v>
      </c>
      <c r="C1671" s="21" t="s">
        <v>608</v>
      </c>
      <c r="D1671" s="56" t="str">
        <f>VLOOKUP(A1671, ticker_symbol:gics_sector, 14, FALSE)</f>
        <v>Industrials</v>
      </c>
      <c r="E1671" t="str">
        <f>VLOOKUP(A1671, ticker_symbol:gics_sub, 15, FALSE)</f>
        <v>Railroads</v>
      </c>
    </row>
    <row r="1672" spans="1:5" ht="17" x14ac:dyDescent="0.2">
      <c r="A1672" s="3" t="s">
        <v>177</v>
      </c>
      <c r="B1672" s="21" t="s">
        <v>602</v>
      </c>
      <c r="C1672" s="21" t="s">
        <v>608</v>
      </c>
      <c r="D1672" s="56" t="str">
        <f>VLOOKUP(A1672, ticker_symbol:gics_sector, 14, FALSE)</f>
        <v>Industrials</v>
      </c>
      <c r="E1672" t="str">
        <f>VLOOKUP(A1672, ticker_symbol:gics_sub, 15, FALSE)</f>
        <v>Railroads</v>
      </c>
    </row>
    <row r="1673" spans="1:5" ht="17" x14ac:dyDescent="0.2">
      <c r="A1673" s="3" t="s">
        <v>177</v>
      </c>
      <c r="B1673" s="21" t="s">
        <v>603</v>
      </c>
      <c r="C1673" s="21" t="s">
        <v>608</v>
      </c>
      <c r="D1673" s="56" t="str">
        <f>VLOOKUP(A1673, ticker_symbol:gics_sector, 14, FALSE)</f>
        <v>Industrials</v>
      </c>
      <c r="E1673" t="str">
        <f>VLOOKUP(A1673, ticker_symbol:gics_sub, 15, FALSE)</f>
        <v>Railroads</v>
      </c>
    </row>
    <row r="1674" spans="1:5" ht="17" x14ac:dyDescent="0.2">
      <c r="A1674" s="3" t="s">
        <v>177</v>
      </c>
      <c r="B1674" s="21" t="s">
        <v>604</v>
      </c>
      <c r="C1674" s="21" t="s">
        <v>608</v>
      </c>
      <c r="D1674" s="56" t="str">
        <f>VLOOKUP(A1674, ticker_symbol:gics_sector, 14, FALSE)</f>
        <v>Industrials</v>
      </c>
      <c r="E1674" t="str">
        <f>VLOOKUP(A1674, ticker_symbol:gics_sub, 15, FALSE)</f>
        <v>Railroads</v>
      </c>
    </row>
    <row r="1675" spans="1:5" ht="17" x14ac:dyDescent="0.2">
      <c r="A1675" s="3" t="s">
        <v>177</v>
      </c>
      <c r="B1675" s="21" t="s">
        <v>605</v>
      </c>
      <c r="C1675" s="21" t="s">
        <v>608</v>
      </c>
      <c r="D1675" s="56" t="str">
        <f>VLOOKUP(A1675, ticker_symbol:gics_sector, 14, FALSE)</f>
        <v>Industrials</v>
      </c>
      <c r="E1675" t="str">
        <f>VLOOKUP(A1675, ticker_symbol:gics_sub, 15, FALSE)</f>
        <v>Railroads</v>
      </c>
    </row>
    <row r="1676" spans="1:5" ht="17" x14ac:dyDescent="0.2">
      <c r="A1676" s="3" t="s">
        <v>179</v>
      </c>
      <c r="B1676" t="s">
        <v>600</v>
      </c>
      <c r="C1676" t="s">
        <v>610</v>
      </c>
      <c r="D1676" s="56" t="str">
        <f>VLOOKUP(A1676, ticker_symbol:gics_sector, 14, FALSE)</f>
        <v>Industrials</v>
      </c>
      <c r="E1676" t="str">
        <f>VLOOKUP(A1676, ticker_symbol:gics_sub, 15, FALSE)</f>
        <v>Diversified Support Services</v>
      </c>
    </row>
    <row r="1677" spans="1:5" ht="17" x14ac:dyDescent="0.2">
      <c r="A1677" s="3" t="s">
        <v>179</v>
      </c>
      <c r="B1677" t="s">
        <v>601</v>
      </c>
      <c r="C1677" t="s">
        <v>610</v>
      </c>
      <c r="D1677" s="56" t="str">
        <f>VLOOKUP(A1677, ticker_symbol:gics_sector, 14, FALSE)</f>
        <v>Industrials</v>
      </c>
      <c r="E1677" t="str">
        <f>VLOOKUP(A1677, ticker_symbol:gics_sub, 15, FALSE)</f>
        <v>Diversified Support Services</v>
      </c>
    </row>
    <row r="1678" spans="1:5" ht="17" x14ac:dyDescent="0.2">
      <c r="A1678" s="3" t="s">
        <v>179</v>
      </c>
      <c r="B1678" t="s">
        <v>602</v>
      </c>
      <c r="C1678" t="s">
        <v>610</v>
      </c>
      <c r="D1678" s="56" t="str">
        <f>VLOOKUP(A1678, ticker_symbol:gics_sector, 14, FALSE)</f>
        <v>Industrials</v>
      </c>
      <c r="E1678" t="str">
        <f>VLOOKUP(A1678, ticker_symbol:gics_sub, 15, FALSE)</f>
        <v>Diversified Support Services</v>
      </c>
    </row>
    <row r="1679" spans="1:5" ht="17" x14ac:dyDescent="0.2">
      <c r="A1679" s="3" t="s">
        <v>179</v>
      </c>
      <c r="B1679" t="s">
        <v>603</v>
      </c>
      <c r="C1679" t="s">
        <v>610</v>
      </c>
      <c r="D1679" s="56" t="str">
        <f>VLOOKUP(A1679, ticker_symbol:gics_sector, 14, FALSE)</f>
        <v>Industrials</v>
      </c>
      <c r="E1679" t="str">
        <f>VLOOKUP(A1679, ticker_symbol:gics_sub, 15, FALSE)</f>
        <v>Diversified Support Services</v>
      </c>
    </row>
    <row r="1680" spans="1:5" ht="17" x14ac:dyDescent="0.2">
      <c r="A1680" s="3" t="s">
        <v>179</v>
      </c>
      <c r="B1680" t="s">
        <v>604</v>
      </c>
      <c r="C1680" t="s">
        <v>610</v>
      </c>
      <c r="D1680" s="56" t="str">
        <f>VLOOKUP(A1680, ticker_symbol:gics_sector, 14, FALSE)</f>
        <v>Industrials</v>
      </c>
      <c r="E1680" t="str">
        <f>VLOOKUP(A1680, ticker_symbol:gics_sub, 15, FALSE)</f>
        <v>Diversified Support Services</v>
      </c>
    </row>
    <row r="1681" spans="1:5" ht="17" x14ac:dyDescent="0.2">
      <c r="A1681" s="3" t="s">
        <v>179</v>
      </c>
      <c r="B1681" t="s">
        <v>605</v>
      </c>
      <c r="C1681" t="s">
        <v>610</v>
      </c>
      <c r="D1681" s="56" t="str">
        <f>VLOOKUP(A1681, ticker_symbol:gics_sector, 14, FALSE)</f>
        <v>Industrials</v>
      </c>
      <c r="E1681" t="str">
        <f>VLOOKUP(A1681, ticker_symbol:gics_sub, 15, FALSE)</f>
        <v>Diversified Support Services</v>
      </c>
    </row>
    <row r="1682" spans="1:5" ht="17" x14ac:dyDescent="0.2">
      <c r="A1682" s="3" t="s">
        <v>179</v>
      </c>
      <c r="B1682" t="s">
        <v>600</v>
      </c>
      <c r="C1682" t="s">
        <v>609</v>
      </c>
      <c r="D1682" s="56" t="str">
        <f>VLOOKUP(A1682, ticker_symbol:gics_sector, 14, FALSE)</f>
        <v>Industrials</v>
      </c>
      <c r="E1682" t="str">
        <f>VLOOKUP(A1682, ticker_symbol:gics_sub, 15, FALSE)</f>
        <v>Diversified Support Services</v>
      </c>
    </row>
    <row r="1683" spans="1:5" ht="17" x14ac:dyDescent="0.2">
      <c r="A1683" s="3" t="s">
        <v>179</v>
      </c>
      <c r="B1683" t="s">
        <v>601</v>
      </c>
      <c r="C1683" t="s">
        <v>609</v>
      </c>
      <c r="D1683" s="56" t="str">
        <f>VLOOKUP(A1683, ticker_symbol:gics_sector, 14, FALSE)</f>
        <v>Industrials</v>
      </c>
      <c r="E1683" t="str">
        <f>VLOOKUP(A1683, ticker_symbol:gics_sub, 15, FALSE)</f>
        <v>Diversified Support Services</v>
      </c>
    </row>
    <row r="1684" spans="1:5" ht="17" x14ac:dyDescent="0.2">
      <c r="A1684" s="3" t="s">
        <v>179</v>
      </c>
      <c r="B1684" t="s">
        <v>602</v>
      </c>
      <c r="C1684" t="s">
        <v>609</v>
      </c>
      <c r="D1684" s="56" t="str">
        <f>VLOOKUP(A1684, ticker_symbol:gics_sector, 14, FALSE)</f>
        <v>Industrials</v>
      </c>
      <c r="E1684" t="str">
        <f>VLOOKUP(A1684, ticker_symbol:gics_sub, 15, FALSE)</f>
        <v>Diversified Support Services</v>
      </c>
    </row>
    <row r="1685" spans="1:5" ht="17" x14ac:dyDescent="0.2">
      <c r="A1685" s="3" t="s">
        <v>179</v>
      </c>
      <c r="B1685" t="s">
        <v>603</v>
      </c>
      <c r="C1685" t="s">
        <v>609</v>
      </c>
      <c r="D1685" s="56" t="str">
        <f>VLOOKUP(A1685, ticker_symbol:gics_sector, 14, FALSE)</f>
        <v>Industrials</v>
      </c>
      <c r="E1685" t="str">
        <f>VLOOKUP(A1685, ticker_symbol:gics_sub, 15, FALSE)</f>
        <v>Diversified Support Services</v>
      </c>
    </row>
    <row r="1686" spans="1:5" ht="17" x14ac:dyDescent="0.2">
      <c r="A1686" s="3" t="s">
        <v>179</v>
      </c>
      <c r="B1686" t="s">
        <v>604</v>
      </c>
      <c r="C1686" t="s">
        <v>609</v>
      </c>
      <c r="D1686" s="56" t="str">
        <f>VLOOKUP(A1686, ticker_symbol:gics_sector, 14, FALSE)</f>
        <v>Industrials</v>
      </c>
      <c r="E1686" t="str">
        <f>VLOOKUP(A1686, ticker_symbol:gics_sub, 15, FALSE)</f>
        <v>Diversified Support Services</v>
      </c>
    </row>
    <row r="1687" spans="1:5" ht="17" x14ac:dyDescent="0.2">
      <c r="A1687" s="3" t="s">
        <v>179</v>
      </c>
      <c r="B1687" t="s">
        <v>605</v>
      </c>
      <c r="C1687" t="s">
        <v>609</v>
      </c>
      <c r="D1687" s="56" t="str">
        <f>VLOOKUP(A1687, ticker_symbol:gics_sector, 14, FALSE)</f>
        <v>Industrials</v>
      </c>
      <c r="E1687" t="str">
        <f>VLOOKUP(A1687, ticker_symbol:gics_sub, 15, FALSE)</f>
        <v>Diversified Support Services</v>
      </c>
    </row>
    <row r="1688" spans="1:5" ht="17" x14ac:dyDescent="0.2">
      <c r="A1688" s="3" t="s">
        <v>179</v>
      </c>
      <c r="B1688" t="s">
        <v>600</v>
      </c>
      <c r="C1688" s="21" t="s">
        <v>608</v>
      </c>
      <c r="D1688" s="56" t="str">
        <f>VLOOKUP(A1688, ticker_symbol:gics_sector, 14, FALSE)</f>
        <v>Industrials</v>
      </c>
      <c r="E1688" t="str">
        <f>VLOOKUP(A1688, ticker_symbol:gics_sub, 15, FALSE)</f>
        <v>Diversified Support Services</v>
      </c>
    </row>
    <row r="1689" spans="1:5" ht="17" x14ac:dyDescent="0.2">
      <c r="A1689" s="3" t="s">
        <v>179</v>
      </c>
      <c r="B1689" t="s">
        <v>601</v>
      </c>
      <c r="C1689" s="21" t="s">
        <v>608</v>
      </c>
      <c r="D1689" s="56" t="str">
        <f>VLOOKUP(A1689, ticker_symbol:gics_sector, 14, FALSE)</f>
        <v>Industrials</v>
      </c>
      <c r="E1689" t="str">
        <f>VLOOKUP(A1689, ticker_symbol:gics_sub, 15, FALSE)</f>
        <v>Diversified Support Services</v>
      </c>
    </row>
    <row r="1690" spans="1:5" ht="17" x14ac:dyDescent="0.2">
      <c r="A1690" s="3" t="s">
        <v>179</v>
      </c>
      <c r="B1690" t="s">
        <v>602</v>
      </c>
      <c r="C1690" s="21" t="s">
        <v>608</v>
      </c>
      <c r="D1690" s="56" t="str">
        <f>VLOOKUP(A1690, ticker_symbol:gics_sector, 14, FALSE)</f>
        <v>Industrials</v>
      </c>
      <c r="E1690" t="str">
        <f>VLOOKUP(A1690, ticker_symbol:gics_sub, 15, FALSE)</f>
        <v>Diversified Support Services</v>
      </c>
    </row>
    <row r="1691" spans="1:5" ht="17" x14ac:dyDescent="0.2">
      <c r="A1691" s="3" t="s">
        <v>179</v>
      </c>
      <c r="B1691" t="s">
        <v>603</v>
      </c>
      <c r="C1691" s="21" t="s">
        <v>608</v>
      </c>
      <c r="D1691" s="56" t="str">
        <f>VLOOKUP(A1691, ticker_symbol:gics_sector, 14, FALSE)</f>
        <v>Industrials</v>
      </c>
      <c r="E1691" t="str">
        <f>VLOOKUP(A1691, ticker_symbol:gics_sub, 15, FALSE)</f>
        <v>Diversified Support Services</v>
      </c>
    </row>
    <row r="1692" spans="1:5" ht="17" x14ac:dyDescent="0.2">
      <c r="A1692" s="3" t="s">
        <v>179</v>
      </c>
      <c r="B1692" t="s">
        <v>604</v>
      </c>
      <c r="C1692" s="21" t="s">
        <v>608</v>
      </c>
      <c r="D1692" s="56" t="str">
        <f>VLOOKUP(A1692, ticker_symbol:gics_sector, 14, FALSE)</f>
        <v>Industrials</v>
      </c>
      <c r="E1692" t="str">
        <f>VLOOKUP(A1692, ticker_symbol:gics_sub, 15, FALSE)</f>
        <v>Diversified Support Services</v>
      </c>
    </row>
    <row r="1693" spans="1:5" ht="17" x14ac:dyDescent="0.2">
      <c r="A1693" s="3" t="s">
        <v>179</v>
      </c>
      <c r="B1693" t="s">
        <v>605</v>
      </c>
      <c r="C1693" s="21" t="s">
        <v>608</v>
      </c>
      <c r="D1693" s="56" t="str">
        <f>VLOOKUP(A1693, ticker_symbol:gics_sector, 14, FALSE)</f>
        <v>Industrials</v>
      </c>
      <c r="E1693" t="str">
        <f>VLOOKUP(A1693, ticker_symbol:gics_sub, 15, FALSE)</f>
        <v>Diversified Support Services</v>
      </c>
    </row>
    <row r="1694" spans="1:5" ht="17" x14ac:dyDescent="0.2">
      <c r="A1694" s="3" t="s">
        <v>181</v>
      </c>
      <c r="B1694" t="s">
        <v>600</v>
      </c>
      <c r="C1694" t="s">
        <v>610</v>
      </c>
      <c r="D1694" s="56" t="str">
        <f>VLOOKUP(A1694, ticker_symbol:gics_sector, 14, FALSE)</f>
        <v>Telecommunications Services</v>
      </c>
      <c r="E1694" t="str">
        <f>VLOOKUP(A1694, ticker_symbol:gics_sub, 15, FALSE)</f>
        <v>Integrated Telecommunications Services</v>
      </c>
    </row>
    <row r="1695" spans="1:5" ht="17" x14ac:dyDescent="0.2">
      <c r="A1695" s="3" t="s">
        <v>181</v>
      </c>
      <c r="B1695" t="s">
        <v>601</v>
      </c>
      <c r="C1695" t="s">
        <v>610</v>
      </c>
      <c r="D1695" s="56" t="str">
        <f>VLOOKUP(A1695, ticker_symbol:gics_sector, 14, FALSE)</f>
        <v>Telecommunications Services</v>
      </c>
      <c r="E1695" t="str">
        <f>VLOOKUP(A1695, ticker_symbol:gics_sub, 15, FALSE)</f>
        <v>Integrated Telecommunications Services</v>
      </c>
    </row>
    <row r="1696" spans="1:5" ht="17" x14ac:dyDescent="0.2">
      <c r="A1696" s="3" t="s">
        <v>181</v>
      </c>
      <c r="B1696" t="s">
        <v>602</v>
      </c>
      <c r="C1696" t="s">
        <v>610</v>
      </c>
      <c r="D1696" s="56" t="str">
        <f>VLOOKUP(A1696, ticker_symbol:gics_sector, 14, FALSE)</f>
        <v>Telecommunications Services</v>
      </c>
      <c r="E1696" t="str">
        <f>VLOOKUP(A1696, ticker_symbol:gics_sub, 15, FALSE)</f>
        <v>Integrated Telecommunications Services</v>
      </c>
    </row>
    <row r="1697" spans="1:5" ht="17" x14ac:dyDescent="0.2">
      <c r="A1697" s="3" t="s">
        <v>181</v>
      </c>
      <c r="B1697" t="s">
        <v>603</v>
      </c>
      <c r="C1697" t="s">
        <v>610</v>
      </c>
      <c r="D1697" s="56" t="str">
        <f>VLOOKUP(A1697, ticker_symbol:gics_sector, 14, FALSE)</f>
        <v>Telecommunications Services</v>
      </c>
      <c r="E1697" t="str">
        <f>VLOOKUP(A1697, ticker_symbol:gics_sub, 15, FALSE)</f>
        <v>Integrated Telecommunications Services</v>
      </c>
    </row>
    <row r="1698" spans="1:5" ht="17" x14ac:dyDescent="0.2">
      <c r="A1698" s="3" t="s">
        <v>181</v>
      </c>
      <c r="B1698" t="s">
        <v>604</v>
      </c>
      <c r="C1698" t="s">
        <v>610</v>
      </c>
      <c r="D1698" s="56" t="str">
        <f>VLOOKUP(A1698, ticker_symbol:gics_sector, 14, FALSE)</f>
        <v>Telecommunications Services</v>
      </c>
      <c r="E1698" t="str">
        <f>VLOOKUP(A1698, ticker_symbol:gics_sub, 15, FALSE)</f>
        <v>Integrated Telecommunications Services</v>
      </c>
    </row>
    <row r="1699" spans="1:5" ht="17" x14ac:dyDescent="0.2">
      <c r="A1699" s="3" t="s">
        <v>181</v>
      </c>
      <c r="B1699" t="s">
        <v>605</v>
      </c>
      <c r="C1699" t="s">
        <v>610</v>
      </c>
      <c r="D1699" s="56" t="str">
        <f>VLOOKUP(A1699, ticker_symbol:gics_sector, 14, FALSE)</f>
        <v>Telecommunications Services</v>
      </c>
      <c r="E1699" t="str">
        <f>VLOOKUP(A1699, ticker_symbol:gics_sub, 15, FALSE)</f>
        <v>Integrated Telecommunications Services</v>
      </c>
    </row>
    <row r="1700" spans="1:5" ht="17" x14ac:dyDescent="0.2">
      <c r="A1700" s="3" t="s">
        <v>181</v>
      </c>
      <c r="B1700" t="s">
        <v>600</v>
      </c>
      <c r="C1700" t="s">
        <v>609</v>
      </c>
      <c r="D1700" s="56" t="str">
        <f>VLOOKUP(A1700, ticker_symbol:gics_sector, 14, FALSE)</f>
        <v>Telecommunications Services</v>
      </c>
      <c r="E1700" t="str">
        <f>VLOOKUP(A1700, ticker_symbol:gics_sub, 15, FALSE)</f>
        <v>Integrated Telecommunications Services</v>
      </c>
    </row>
    <row r="1701" spans="1:5" ht="17" x14ac:dyDescent="0.2">
      <c r="A1701" s="3" t="s">
        <v>181</v>
      </c>
      <c r="B1701" t="s">
        <v>601</v>
      </c>
      <c r="C1701" t="s">
        <v>609</v>
      </c>
      <c r="D1701" s="56" t="str">
        <f>VLOOKUP(A1701, ticker_symbol:gics_sector, 14, FALSE)</f>
        <v>Telecommunications Services</v>
      </c>
      <c r="E1701" t="str">
        <f>VLOOKUP(A1701, ticker_symbol:gics_sub, 15, FALSE)</f>
        <v>Integrated Telecommunications Services</v>
      </c>
    </row>
    <row r="1702" spans="1:5" ht="17" x14ac:dyDescent="0.2">
      <c r="A1702" s="3" t="s">
        <v>181</v>
      </c>
      <c r="B1702" t="s">
        <v>602</v>
      </c>
      <c r="C1702" t="s">
        <v>609</v>
      </c>
      <c r="D1702" s="56" t="str">
        <f>VLOOKUP(A1702, ticker_symbol:gics_sector, 14, FALSE)</f>
        <v>Telecommunications Services</v>
      </c>
      <c r="E1702" t="str">
        <f>VLOOKUP(A1702, ticker_symbol:gics_sub, 15, FALSE)</f>
        <v>Integrated Telecommunications Services</v>
      </c>
    </row>
    <row r="1703" spans="1:5" ht="17" x14ac:dyDescent="0.2">
      <c r="A1703" s="3" t="s">
        <v>181</v>
      </c>
      <c r="B1703" t="s">
        <v>603</v>
      </c>
      <c r="C1703" t="s">
        <v>609</v>
      </c>
      <c r="D1703" s="56" t="str">
        <f>VLOOKUP(A1703, ticker_symbol:gics_sector, 14, FALSE)</f>
        <v>Telecommunications Services</v>
      </c>
      <c r="E1703" t="str">
        <f>VLOOKUP(A1703, ticker_symbol:gics_sub, 15, FALSE)</f>
        <v>Integrated Telecommunications Services</v>
      </c>
    </row>
    <row r="1704" spans="1:5" ht="17" x14ac:dyDescent="0.2">
      <c r="A1704" s="3" t="s">
        <v>181</v>
      </c>
      <c r="B1704" t="s">
        <v>604</v>
      </c>
      <c r="C1704" t="s">
        <v>609</v>
      </c>
      <c r="D1704" s="56" t="str">
        <f>VLOOKUP(A1704, ticker_symbol:gics_sector, 14, FALSE)</f>
        <v>Telecommunications Services</v>
      </c>
      <c r="E1704" t="str">
        <f>VLOOKUP(A1704, ticker_symbol:gics_sub, 15, FALSE)</f>
        <v>Integrated Telecommunications Services</v>
      </c>
    </row>
    <row r="1705" spans="1:5" ht="17" x14ac:dyDescent="0.2">
      <c r="A1705" s="3" t="s">
        <v>181</v>
      </c>
      <c r="B1705" t="s">
        <v>605</v>
      </c>
      <c r="C1705" t="s">
        <v>609</v>
      </c>
      <c r="D1705" s="56" t="str">
        <f>VLOOKUP(A1705, ticker_symbol:gics_sector, 14, FALSE)</f>
        <v>Telecommunications Services</v>
      </c>
      <c r="E1705" t="str">
        <f>VLOOKUP(A1705, ticker_symbol:gics_sub, 15, FALSE)</f>
        <v>Integrated Telecommunications Services</v>
      </c>
    </row>
    <row r="1706" spans="1:5" ht="17" x14ac:dyDescent="0.2">
      <c r="A1706" s="3" t="s">
        <v>181</v>
      </c>
      <c r="B1706" t="s">
        <v>600</v>
      </c>
      <c r="C1706" s="21" t="s">
        <v>608</v>
      </c>
      <c r="D1706" s="56" t="str">
        <f>VLOOKUP(A1706, ticker_symbol:gics_sector, 14, FALSE)</f>
        <v>Telecommunications Services</v>
      </c>
      <c r="E1706" t="str">
        <f>VLOOKUP(A1706, ticker_symbol:gics_sub, 15, FALSE)</f>
        <v>Integrated Telecommunications Services</v>
      </c>
    </row>
    <row r="1707" spans="1:5" ht="17" x14ac:dyDescent="0.2">
      <c r="A1707" s="3" t="s">
        <v>181</v>
      </c>
      <c r="B1707" t="s">
        <v>601</v>
      </c>
      <c r="C1707" s="21" t="s">
        <v>608</v>
      </c>
      <c r="D1707" s="56" t="str">
        <f>VLOOKUP(A1707, ticker_symbol:gics_sector, 14, FALSE)</f>
        <v>Telecommunications Services</v>
      </c>
      <c r="E1707" t="str">
        <f>VLOOKUP(A1707, ticker_symbol:gics_sub, 15, FALSE)</f>
        <v>Integrated Telecommunications Services</v>
      </c>
    </row>
    <row r="1708" spans="1:5" ht="17" x14ac:dyDescent="0.2">
      <c r="A1708" s="3" t="s">
        <v>181</v>
      </c>
      <c r="B1708" t="s">
        <v>602</v>
      </c>
      <c r="C1708" s="21" t="s">
        <v>608</v>
      </c>
      <c r="D1708" s="56" t="str">
        <f>VLOOKUP(A1708, ticker_symbol:gics_sector, 14, FALSE)</f>
        <v>Telecommunications Services</v>
      </c>
      <c r="E1708" t="str">
        <f>VLOOKUP(A1708, ticker_symbol:gics_sub, 15, FALSE)</f>
        <v>Integrated Telecommunications Services</v>
      </c>
    </row>
    <row r="1709" spans="1:5" ht="17" x14ac:dyDescent="0.2">
      <c r="A1709" s="3" t="s">
        <v>181</v>
      </c>
      <c r="B1709" t="s">
        <v>603</v>
      </c>
      <c r="C1709" s="21" t="s">
        <v>608</v>
      </c>
      <c r="D1709" s="56" t="str">
        <f>VLOOKUP(A1709, ticker_symbol:gics_sector, 14, FALSE)</f>
        <v>Telecommunications Services</v>
      </c>
      <c r="E1709" t="str">
        <f>VLOOKUP(A1709, ticker_symbol:gics_sub, 15, FALSE)</f>
        <v>Integrated Telecommunications Services</v>
      </c>
    </row>
    <row r="1710" spans="1:5" ht="17" x14ac:dyDescent="0.2">
      <c r="A1710" s="3" t="s">
        <v>181</v>
      </c>
      <c r="B1710" t="s">
        <v>604</v>
      </c>
      <c r="C1710" s="21" t="s">
        <v>608</v>
      </c>
      <c r="D1710" s="56" t="str">
        <f>VLOOKUP(A1710, ticker_symbol:gics_sector, 14, FALSE)</f>
        <v>Telecommunications Services</v>
      </c>
      <c r="E1710" t="str">
        <f>VLOOKUP(A1710, ticker_symbol:gics_sub, 15, FALSE)</f>
        <v>Integrated Telecommunications Services</v>
      </c>
    </row>
    <row r="1711" spans="1:5" ht="17" x14ac:dyDescent="0.2">
      <c r="A1711" s="3" t="s">
        <v>181</v>
      </c>
      <c r="B1711" t="s">
        <v>605</v>
      </c>
      <c r="C1711" s="21" t="s">
        <v>608</v>
      </c>
      <c r="D1711" s="56" t="str">
        <f>VLOOKUP(A1711, ticker_symbol:gics_sector, 14, FALSE)</f>
        <v>Telecommunications Services</v>
      </c>
      <c r="E1711" t="str">
        <f>VLOOKUP(A1711, ticker_symbol:gics_sub, 15, FALSE)</f>
        <v>Integrated Telecommunications Services</v>
      </c>
    </row>
    <row r="1712" spans="1:5" ht="17" x14ac:dyDescent="0.2">
      <c r="A1712" s="3" t="s">
        <v>184</v>
      </c>
      <c r="B1712" t="s">
        <v>600</v>
      </c>
      <c r="C1712" t="s">
        <v>610</v>
      </c>
      <c r="D1712" s="56" t="str">
        <f>VLOOKUP(A1712, ticker_symbol:gics_sector, 14, FALSE)</f>
        <v>Information Technology</v>
      </c>
      <c r="E1712" t="str">
        <f>VLOOKUP(A1712, ticker_symbol:gics_sub, 15, FALSE)</f>
        <v>IT Consulting &amp; Other Services</v>
      </c>
    </row>
    <row r="1713" spans="1:5" ht="17" x14ac:dyDescent="0.2">
      <c r="A1713" s="3" t="s">
        <v>184</v>
      </c>
      <c r="B1713" t="s">
        <v>601</v>
      </c>
      <c r="C1713" t="s">
        <v>610</v>
      </c>
      <c r="D1713" s="56" t="str">
        <f>VLOOKUP(A1713, ticker_symbol:gics_sector, 14, FALSE)</f>
        <v>Information Technology</v>
      </c>
      <c r="E1713" t="str">
        <f>VLOOKUP(A1713, ticker_symbol:gics_sub, 15, FALSE)</f>
        <v>IT Consulting &amp; Other Services</v>
      </c>
    </row>
    <row r="1714" spans="1:5" ht="17" x14ac:dyDescent="0.2">
      <c r="A1714" s="3" t="s">
        <v>184</v>
      </c>
      <c r="B1714" t="s">
        <v>602</v>
      </c>
      <c r="C1714" t="s">
        <v>610</v>
      </c>
      <c r="D1714" s="56" t="str">
        <f>VLOOKUP(A1714, ticker_symbol:gics_sector, 14, FALSE)</f>
        <v>Information Technology</v>
      </c>
      <c r="E1714" t="str">
        <f>VLOOKUP(A1714, ticker_symbol:gics_sub, 15, FALSE)</f>
        <v>IT Consulting &amp; Other Services</v>
      </c>
    </row>
    <row r="1715" spans="1:5" ht="17" x14ac:dyDescent="0.2">
      <c r="A1715" s="3" t="s">
        <v>184</v>
      </c>
      <c r="B1715" t="s">
        <v>603</v>
      </c>
      <c r="C1715" t="s">
        <v>610</v>
      </c>
      <c r="D1715" s="56" t="str">
        <f>VLOOKUP(A1715, ticker_symbol:gics_sector, 14, FALSE)</f>
        <v>Information Technology</v>
      </c>
      <c r="E1715" t="str">
        <f>VLOOKUP(A1715, ticker_symbol:gics_sub, 15, FALSE)</f>
        <v>IT Consulting &amp; Other Services</v>
      </c>
    </row>
    <row r="1716" spans="1:5" ht="17" x14ac:dyDescent="0.2">
      <c r="A1716" s="3" t="s">
        <v>184</v>
      </c>
      <c r="B1716" t="s">
        <v>604</v>
      </c>
      <c r="C1716" t="s">
        <v>610</v>
      </c>
      <c r="D1716" s="56" t="str">
        <f>VLOOKUP(A1716, ticker_symbol:gics_sector, 14, FALSE)</f>
        <v>Information Technology</v>
      </c>
      <c r="E1716" t="str">
        <f>VLOOKUP(A1716, ticker_symbol:gics_sub, 15, FALSE)</f>
        <v>IT Consulting &amp; Other Services</v>
      </c>
    </row>
    <row r="1717" spans="1:5" ht="17" x14ac:dyDescent="0.2">
      <c r="A1717" s="3" t="s">
        <v>184</v>
      </c>
      <c r="B1717" t="s">
        <v>605</v>
      </c>
      <c r="C1717" t="s">
        <v>610</v>
      </c>
      <c r="D1717" s="56" t="str">
        <f>VLOOKUP(A1717, ticker_symbol:gics_sector, 14, FALSE)</f>
        <v>Information Technology</v>
      </c>
      <c r="E1717" t="str">
        <f>VLOOKUP(A1717, ticker_symbol:gics_sub, 15, FALSE)</f>
        <v>IT Consulting &amp; Other Services</v>
      </c>
    </row>
    <row r="1718" spans="1:5" ht="17" x14ac:dyDescent="0.2">
      <c r="A1718" s="3" t="s">
        <v>184</v>
      </c>
      <c r="B1718" t="s">
        <v>600</v>
      </c>
      <c r="C1718" t="s">
        <v>609</v>
      </c>
      <c r="D1718" s="56" t="str">
        <f>VLOOKUP(A1718, ticker_symbol:gics_sector, 14, FALSE)</f>
        <v>Information Technology</v>
      </c>
      <c r="E1718" t="str">
        <f>VLOOKUP(A1718, ticker_symbol:gics_sub, 15, FALSE)</f>
        <v>IT Consulting &amp; Other Services</v>
      </c>
    </row>
    <row r="1719" spans="1:5" ht="17" x14ac:dyDescent="0.2">
      <c r="A1719" s="3" t="s">
        <v>184</v>
      </c>
      <c r="B1719" t="s">
        <v>601</v>
      </c>
      <c r="C1719" t="s">
        <v>609</v>
      </c>
      <c r="D1719" s="56" t="str">
        <f>VLOOKUP(A1719, ticker_symbol:gics_sector, 14, FALSE)</f>
        <v>Information Technology</v>
      </c>
      <c r="E1719" t="str">
        <f>VLOOKUP(A1719, ticker_symbol:gics_sub, 15, FALSE)</f>
        <v>IT Consulting &amp; Other Services</v>
      </c>
    </row>
    <row r="1720" spans="1:5" ht="17" x14ac:dyDescent="0.2">
      <c r="A1720" s="3" t="s">
        <v>184</v>
      </c>
      <c r="B1720" t="s">
        <v>602</v>
      </c>
      <c r="C1720" t="s">
        <v>609</v>
      </c>
      <c r="D1720" s="56" t="str">
        <f>VLOOKUP(A1720, ticker_symbol:gics_sector, 14, FALSE)</f>
        <v>Information Technology</v>
      </c>
      <c r="E1720" t="str">
        <f>VLOOKUP(A1720, ticker_symbol:gics_sub, 15, FALSE)</f>
        <v>IT Consulting &amp; Other Services</v>
      </c>
    </row>
    <row r="1721" spans="1:5" ht="17" x14ac:dyDescent="0.2">
      <c r="A1721" s="3" t="s">
        <v>184</v>
      </c>
      <c r="B1721" t="s">
        <v>603</v>
      </c>
      <c r="C1721" t="s">
        <v>609</v>
      </c>
      <c r="D1721" s="56" t="str">
        <f>VLOOKUP(A1721, ticker_symbol:gics_sector, 14, FALSE)</f>
        <v>Information Technology</v>
      </c>
      <c r="E1721" t="str">
        <f>VLOOKUP(A1721, ticker_symbol:gics_sub, 15, FALSE)</f>
        <v>IT Consulting &amp; Other Services</v>
      </c>
    </row>
    <row r="1722" spans="1:5" ht="17" x14ac:dyDescent="0.2">
      <c r="A1722" s="3" t="s">
        <v>184</v>
      </c>
      <c r="B1722" t="s">
        <v>604</v>
      </c>
      <c r="C1722" t="s">
        <v>609</v>
      </c>
      <c r="D1722" s="56" t="str">
        <f>VLOOKUP(A1722, ticker_symbol:gics_sector, 14, FALSE)</f>
        <v>Information Technology</v>
      </c>
      <c r="E1722" t="str">
        <f>VLOOKUP(A1722, ticker_symbol:gics_sub, 15, FALSE)</f>
        <v>IT Consulting &amp; Other Services</v>
      </c>
    </row>
    <row r="1723" spans="1:5" ht="17" x14ac:dyDescent="0.2">
      <c r="A1723" s="3" t="s">
        <v>184</v>
      </c>
      <c r="B1723" t="s">
        <v>605</v>
      </c>
      <c r="C1723" t="s">
        <v>609</v>
      </c>
      <c r="D1723" s="56" t="str">
        <f>VLOOKUP(A1723, ticker_symbol:gics_sector, 14, FALSE)</f>
        <v>Information Technology</v>
      </c>
      <c r="E1723" t="str">
        <f>VLOOKUP(A1723, ticker_symbol:gics_sub, 15, FALSE)</f>
        <v>IT Consulting &amp; Other Services</v>
      </c>
    </row>
    <row r="1724" spans="1:5" ht="17" x14ac:dyDescent="0.2">
      <c r="A1724" s="3" t="s">
        <v>184</v>
      </c>
      <c r="B1724" t="s">
        <v>600</v>
      </c>
      <c r="C1724" s="21" t="s">
        <v>608</v>
      </c>
      <c r="D1724" s="56" t="str">
        <f>VLOOKUP(A1724, ticker_symbol:gics_sector, 14, FALSE)</f>
        <v>Information Technology</v>
      </c>
      <c r="E1724" t="str">
        <f>VLOOKUP(A1724, ticker_symbol:gics_sub, 15, FALSE)</f>
        <v>IT Consulting &amp; Other Services</v>
      </c>
    </row>
    <row r="1725" spans="1:5" ht="17" x14ac:dyDescent="0.2">
      <c r="A1725" s="3" t="s">
        <v>184</v>
      </c>
      <c r="B1725" t="s">
        <v>601</v>
      </c>
      <c r="C1725" s="21" t="s">
        <v>608</v>
      </c>
      <c r="D1725" s="56" t="str">
        <f>VLOOKUP(A1725, ticker_symbol:gics_sector, 14, FALSE)</f>
        <v>Information Technology</v>
      </c>
      <c r="E1725" t="str">
        <f>VLOOKUP(A1725, ticker_symbol:gics_sub, 15, FALSE)</f>
        <v>IT Consulting &amp; Other Services</v>
      </c>
    </row>
    <row r="1726" spans="1:5" ht="17" x14ac:dyDescent="0.2">
      <c r="A1726" s="3" t="s">
        <v>184</v>
      </c>
      <c r="B1726" t="s">
        <v>602</v>
      </c>
      <c r="C1726" s="21" t="s">
        <v>608</v>
      </c>
      <c r="D1726" s="56" t="str">
        <f>VLOOKUP(A1726, ticker_symbol:gics_sector, 14, FALSE)</f>
        <v>Information Technology</v>
      </c>
      <c r="E1726" t="str">
        <f>VLOOKUP(A1726, ticker_symbol:gics_sub, 15, FALSE)</f>
        <v>IT Consulting &amp; Other Services</v>
      </c>
    </row>
    <row r="1727" spans="1:5" ht="17" x14ac:dyDescent="0.2">
      <c r="A1727" s="3" t="s">
        <v>184</v>
      </c>
      <c r="B1727" t="s">
        <v>603</v>
      </c>
      <c r="C1727" s="21" t="s">
        <v>608</v>
      </c>
      <c r="D1727" s="56" t="str">
        <f>VLOOKUP(A1727, ticker_symbol:gics_sector, 14, FALSE)</f>
        <v>Information Technology</v>
      </c>
      <c r="E1727" t="str">
        <f>VLOOKUP(A1727, ticker_symbol:gics_sub, 15, FALSE)</f>
        <v>IT Consulting &amp; Other Services</v>
      </c>
    </row>
    <row r="1728" spans="1:5" ht="17" x14ac:dyDescent="0.2">
      <c r="A1728" s="3" t="s">
        <v>184</v>
      </c>
      <c r="B1728" t="s">
        <v>604</v>
      </c>
      <c r="C1728" s="21" t="s">
        <v>608</v>
      </c>
      <c r="D1728" s="56" t="str">
        <f>VLOOKUP(A1728, ticker_symbol:gics_sector, 14, FALSE)</f>
        <v>Information Technology</v>
      </c>
      <c r="E1728" t="str">
        <f>VLOOKUP(A1728, ticker_symbol:gics_sub, 15, FALSE)</f>
        <v>IT Consulting &amp; Other Services</v>
      </c>
    </row>
    <row r="1729" spans="1:5" ht="17" x14ac:dyDescent="0.2">
      <c r="A1729" s="3" t="s">
        <v>184</v>
      </c>
      <c r="B1729" t="s">
        <v>605</v>
      </c>
      <c r="C1729" s="21" t="s">
        <v>608</v>
      </c>
      <c r="D1729" s="56" t="str">
        <f>VLOOKUP(A1729, ticker_symbol:gics_sector, 14, FALSE)</f>
        <v>Information Technology</v>
      </c>
      <c r="E1729" t="str">
        <f>VLOOKUP(A1729, ticker_symbol:gics_sub, 15, FALSE)</f>
        <v>IT Consulting &amp; Other Services</v>
      </c>
    </row>
    <row r="1730" spans="1:5" ht="17" x14ac:dyDescent="0.2">
      <c r="A1730" s="3" t="s">
        <v>185</v>
      </c>
      <c r="B1730" t="s">
        <v>600</v>
      </c>
      <c r="C1730" t="s">
        <v>610</v>
      </c>
      <c r="D1730" s="56" t="str">
        <f>VLOOKUP(A1730, ticker_symbol:gics_sector, 14, FALSE)</f>
        <v>Information Technology</v>
      </c>
      <c r="E1730" t="str">
        <f>VLOOKUP(A1730, ticker_symbol:gics_sub, 15, FALSE)</f>
        <v>Internet Software &amp; Services</v>
      </c>
    </row>
    <row r="1731" spans="1:5" ht="17" x14ac:dyDescent="0.2">
      <c r="A1731" s="3" t="s">
        <v>185</v>
      </c>
      <c r="B1731" t="s">
        <v>601</v>
      </c>
      <c r="C1731" t="s">
        <v>610</v>
      </c>
      <c r="D1731" s="56" t="str">
        <f>VLOOKUP(A1731, ticker_symbol:gics_sector, 14, FALSE)</f>
        <v>Information Technology</v>
      </c>
      <c r="E1731" t="str">
        <f>VLOOKUP(A1731, ticker_symbol:gics_sub, 15, FALSE)</f>
        <v>Internet Software &amp; Services</v>
      </c>
    </row>
    <row r="1732" spans="1:5" ht="17" x14ac:dyDescent="0.2">
      <c r="A1732" s="3" t="s">
        <v>185</v>
      </c>
      <c r="B1732" t="s">
        <v>602</v>
      </c>
      <c r="C1732" t="s">
        <v>610</v>
      </c>
      <c r="D1732" s="56" t="str">
        <f>VLOOKUP(A1732, ticker_symbol:gics_sector, 14, FALSE)</f>
        <v>Information Technology</v>
      </c>
      <c r="E1732" t="str">
        <f>VLOOKUP(A1732, ticker_symbol:gics_sub, 15, FALSE)</f>
        <v>Internet Software &amp; Services</v>
      </c>
    </row>
    <row r="1733" spans="1:5" ht="17" x14ac:dyDescent="0.2">
      <c r="A1733" s="3" t="s">
        <v>185</v>
      </c>
      <c r="B1733" t="s">
        <v>603</v>
      </c>
      <c r="C1733" t="s">
        <v>610</v>
      </c>
      <c r="D1733" s="56" t="str">
        <f>VLOOKUP(A1733, ticker_symbol:gics_sector, 14, FALSE)</f>
        <v>Information Technology</v>
      </c>
      <c r="E1733" t="str">
        <f>VLOOKUP(A1733, ticker_symbol:gics_sub, 15, FALSE)</f>
        <v>Internet Software &amp; Services</v>
      </c>
    </row>
    <row r="1734" spans="1:5" ht="17" x14ac:dyDescent="0.2">
      <c r="A1734" s="3" t="s">
        <v>185</v>
      </c>
      <c r="B1734" t="s">
        <v>604</v>
      </c>
      <c r="C1734" t="s">
        <v>610</v>
      </c>
      <c r="D1734" s="56" t="str">
        <f>VLOOKUP(A1734, ticker_symbol:gics_sector, 14, FALSE)</f>
        <v>Information Technology</v>
      </c>
      <c r="E1734" t="str">
        <f>VLOOKUP(A1734, ticker_symbol:gics_sub, 15, FALSE)</f>
        <v>Internet Software &amp; Services</v>
      </c>
    </row>
    <row r="1735" spans="1:5" ht="17" x14ac:dyDescent="0.2">
      <c r="A1735" s="3" t="s">
        <v>185</v>
      </c>
      <c r="B1735" t="s">
        <v>605</v>
      </c>
      <c r="C1735" t="s">
        <v>610</v>
      </c>
      <c r="D1735" s="56" t="str">
        <f>VLOOKUP(A1735, ticker_symbol:gics_sector, 14, FALSE)</f>
        <v>Information Technology</v>
      </c>
      <c r="E1735" t="str">
        <f>VLOOKUP(A1735, ticker_symbol:gics_sub, 15, FALSE)</f>
        <v>Internet Software &amp; Services</v>
      </c>
    </row>
    <row r="1736" spans="1:5" ht="17" x14ac:dyDescent="0.2">
      <c r="A1736" s="3" t="s">
        <v>185</v>
      </c>
      <c r="B1736" t="s">
        <v>600</v>
      </c>
      <c r="C1736" t="s">
        <v>609</v>
      </c>
      <c r="D1736" s="56" t="str">
        <f>VLOOKUP(A1736, ticker_symbol:gics_sector, 14, FALSE)</f>
        <v>Information Technology</v>
      </c>
      <c r="E1736" t="str">
        <f>VLOOKUP(A1736, ticker_symbol:gics_sub, 15, FALSE)</f>
        <v>Internet Software &amp; Services</v>
      </c>
    </row>
    <row r="1737" spans="1:5" ht="17" x14ac:dyDescent="0.2">
      <c r="A1737" s="3" t="s">
        <v>185</v>
      </c>
      <c r="B1737" t="s">
        <v>601</v>
      </c>
      <c r="C1737" t="s">
        <v>609</v>
      </c>
      <c r="D1737" s="56" t="str">
        <f>VLOOKUP(A1737, ticker_symbol:gics_sector, 14, FALSE)</f>
        <v>Information Technology</v>
      </c>
      <c r="E1737" t="str">
        <f>VLOOKUP(A1737, ticker_symbol:gics_sub, 15, FALSE)</f>
        <v>Internet Software &amp; Services</v>
      </c>
    </row>
    <row r="1738" spans="1:5" ht="17" x14ac:dyDescent="0.2">
      <c r="A1738" s="3" t="s">
        <v>185</v>
      </c>
      <c r="B1738" t="s">
        <v>602</v>
      </c>
      <c r="C1738" t="s">
        <v>609</v>
      </c>
      <c r="D1738" s="56" t="str">
        <f>VLOOKUP(A1738, ticker_symbol:gics_sector, 14, FALSE)</f>
        <v>Information Technology</v>
      </c>
      <c r="E1738" t="str">
        <f>VLOOKUP(A1738, ticker_symbol:gics_sub, 15, FALSE)</f>
        <v>Internet Software &amp; Services</v>
      </c>
    </row>
    <row r="1739" spans="1:5" ht="17" x14ac:dyDescent="0.2">
      <c r="A1739" s="3" t="s">
        <v>185</v>
      </c>
      <c r="B1739" t="s">
        <v>603</v>
      </c>
      <c r="C1739" t="s">
        <v>609</v>
      </c>
      <c r="D1739" s="56" t="str">
        <f>VLOOKUP(A1739, ticker_symbol:gics_sector, 14, FALSE)</f>
        <v>Information Technology</v>
      </c>
      <c r="E1739" t="str">
        <f>VLOOKUP(A1739, ticker_symbol:gics_sub, 15, FALSE)</f>
        <v>Internet Software &amp; Services</v>
      </c>
    </row>
    <row r="1740" spans="1:5" ht="17" x14ac:dyDescent="0.2">
      <c r="A1740" s="3" t="s">
        <v>185</v>
      </c>
      <c r="B1740" t="s">
        <v>604</v>
      </c>
      <c r="C1740" t="s">
        <v>609</v>
      </c>
      <c r="D1740" s="56" t="str">
        <f>VLOOKUP(A1740, ticker_symbol:gics_sector, 14, FALSE)</f>
        <v>Information Technology</v>
      </c>
      <c r="E1740" t="str">
        <f>VLOOKUP(A1740, ticker_symbol:gics_sub, 15, FALSE)</f>
        <v>Internet Software &amp; Services</v>
      </c>
    </row>
    <row r="1741" spans="1:5" ht="17" x14ac:dyDescent="0.2">
      <c r="A1741" s="3" t="s">
        <v>185</v>
      </c>
      <c r="B1741" t="s">
        <v>605</v>
      </c>
      <c r="C1741" t="s">
        <v>609</v>
      </c>
      <c r="D1741" s="56" t="str">
        <f>VLOOKUP(A1741, ticker_symbol:gics_sector, 14, FALSE)</f>
        <v>Information Technology</v>
      </c>
      <c r="E1741" t="str">
        <f>VLOOKUP(A1741, ticker_symbol:gics_sub, 15, FALSE)</f>
        <v>Internet Software &amp; Services</v>
      </c>
    </row>
    <row r="1742" spans="1:5" ht="17" x14ac:dyDescent="0.2">
      <c r="A1742" s="3" t="s">
        <v>185</v>
      </c>
      <c r="B1742" t="s">
        <v>600</v>
      </c>
      <c r="C1742" s="21" t="s">
        <v>608</v>
      </c>
      <c r="D1742" s="56" t="str">
        <f>VLOOKUP(A1742, ticker_symbol:gics_sector, 14, FALSE)</f>
        <v>Information Technology</v>
      </c>
      <c r="E1742" t="str">
        <f>VLOOKUP(A1742, ticker_symbol:gics_sub, 15, FALSE)</f>
        <v>Internet Software &amp; Services</v>
      </c>
    </row>
    <row r="1743" spans="1:5" ht="17" x14ac:dyDescent="0.2">
      <c r="A1743" s="3" t="s">
        <v>185</v>
      </c>
      <c r="B1743" t="s">
        <v>601</v>
      </c>
      <c r="C1743" s="21" t="s">
        <v>608</v>
      </c>
      <c r="D1743" s="56" t="str">
        <f>VLOOKUP(A1743, ticker_symbol:gics_sector, 14, FALSE)</f>
        <v>Information Technology</v>
      </c>
      <c r="E1743" t="str">
        <f>VLOOKUP(A1743, ticker_symbol:gics_sub, 15, FALSE)</f>
        <v>Internet Software &amp; Services</v>
      </c>
    </row>
    <row r="1744" spans="1:5" ht="17" x14ac:dyDescent="0.2">
      <c r="A1744" s="3" t="s">
        <v>185</v>
      </c>
      <c r="B1744" t="s">
        <v>602</v>
      </c>
      <c r="C1744" s="21" t="s">
        <v>608</v>
      </c>
      <c r="D1744" s="56" t="str">
        <f>VLOOKUP(A1744, ticker_symbol:gics_sector, 14, FALSE)</f>
        <v>Information Technology</v>
      </c>
      <c r="E1744" t="str">
        <f>VLOOKUP(A1744, ticker_symbol:gics_sub, 15, FALSE)</f>
        <v>Internet Software &amp; Services</v>
      </c>
    </row>
    <row r="1745" spans="1:5" ht="17" x14ac:dyDescent="0.2">
      <c r="A1745" s="3" t="s">
        <v>185</v>
      </c>
      <c r="B1745" t="s">
        <v>603</v>
      </c>
      <c r="C1745" s="21" t="s">
        <v>608</v>
      </c>
      <c r="D1745" s="56" t="str">
        <f>VLOOKUP(A1745, ticker_symbol:gics_sector, 14, FALSE)</f>
        <v>Information Technology</v>
      </c>
      <c r="E1745" t="str">
        <f>VLOOKUP(A1745, ticker_symbol:gics_sub, 15, FALSE)</f>
        <v>Internet Software &amp; Services</v>
      </c>
    </row>
    <row r="1746" spans="1:5" ht="17" x14ac:dyDescent="0.2">
      <c r="A1746" s="3" t="s">
        <v>185</v>
      </c>
      <c r="B1746" t="s">
        <v>604</v>
      </c>
      <c r="C1746" s="21" t="s">
        <v>608</v>
      </c>
      <c r="D1746" s="56" t="str">
        <f>VLOOKUP(A1746, ticker_symbol:gics_sector, 14, FALSE)</f>
        <v>Information Technology</v>
      </c>
      <c r="E1746" t="str">
        <f>VLOOKUP(A1746, ticker_symbol:gics_sub, 15, FALSE)</f>
        <v>Internet Software &amp; Services</v>
      </c>
    </row>
    <row r="1747" spans="1:5" ht="17" x14ac:dyDescent="0.2">
      <c r="A1747" s="3" t="s">
        <v>185</v>
      </c>
      <c r="B1747" t="s">
        <v>605</v>
      </c>
      <c r="C1747" s="21" t="s">
        <v>608</v>
      </c>
      <c r="D1747" s="56" t="str">
        <f>VLOOKUP(A1747, ticker_symbol:gics_sector, 14, FALSE)</f>
        <v>Information Technology</v>
      </c>
      <c r="E1747" t="str">
        <f>VLOOKUP(A1747, ticker_symbol:gics_sub, 15, FALSE)</f>
        <v>Internet Software &amp; Services</v>
      </c>
    </row>
    <row r="1748" spans="1:5" ht="17" x14ac:dyDescent="0.2">
      <c r="A1748" s="3" t="s">
        <v>186</v>
      </c>
      <c r="B1748" t="s">
        <v>600</v>
      </c>
      <c r="C1748" t="s">
        <v>610</v>
      </c>
      <c r="D1748" s="56" t="str">
        <f>VLOOKUP(A1748, ticker_symbol:gics_sector, 14, FALSE)</f>
        <v>Consumer Staples</v>
      </c>
      <c r="E1748" t="str">
        <f>VLOOKUP(A1748, ticker_symbol:gics_sub, 15, FALSE)</f>
        <v>Drug Retail</v>
      </c>
    </row>
    <row r="1749" spans="1:5" ht="17" x14ac:dyDescent="0.2">
      <c r="A1749" s="3" t="s">
        <v>186</v>
      </c>
      <c r="B1749" t="s">
        <v>601</v>
      </c>
      <c r="C1749" t="s">
        <v>610</v>
      </c>
      <c r="D1749" s="56" t="str">
        <f>VLOOKUP(A1749, ticker_symbol:gics_sector, 14, FALSE)</f>
        <v>Consumer Staples</v>
      </c>
      <c r="E1749" t="str">
        <f>VLOOKUP(A1749, ticker_symbol:gics_sub, 15, FALSE)</f>
        <v>Drug Retail</v>
      </c>
    </row>
    <row r="1750" spans="1:5" ht="17" x14ac:dyDescent="0.2">
      <c r="A1750" s="3" t="s">
        <v>186</v>
      </c>
      <c r="B1750" t="s">
        <v>602</v>
      </c>
      <c r="C1750" t="s">
        <v>610</v>
      </c>
      <c r="D1750" s="56" t="str">
        <f>VLOOKUP(A1750, ticker_symbol:gics_sector, 14, FALSE)</f>
        <v>Consumer Staples</v>
      </c>
      <c r="E1750" t="str">
        <f>VLOOKUP(A1750, ticker_symbol:gics_sub, 15, FALSE)</f>
        <v>Drug Retail</v>
      </c>
    </row>
    <row r="1751" spans="1:5" ht="17" x14ac:dyDescent="0.2">
      <c r="A1751" s="3" t="s">
        <v>186</v>
      </c>
      <c r="B1751" t="s">
        <v>603</v>
      </c>
      <c r="C1751" t="s">
        <v>610</v>
      </c>
      <c r="D1751" s="56" t="str">
        <f>VLOOKUP(A1751, ticker_symbol:gics_sector, 14, FALSE)</f>
        <v>Consumer Staples</v>
      </c>
      <c r="E1751" t="str">
        <f>VLOOKUP(A1751, ticker_symbol:gics_sub, 15, FALSE)</f>
        <v>Drug Retail</v>
      </c>
    </row>
    <row r="1752" spans="1:5" ht="17" x14ac:dyDescent="0.2">
      <c r="A1752" s="3" t="s">
        <v>186</v>
      </c>
      <c r="B1752" t="s">
        <v>604</v>
      </c>
      <c r="C1752" t="s">
        <v>610</v>
      </c>
      <c r="D1752" s="56" t="str">
        <f>VLOOKUP(A1752, ticker_symbol:gics_sector, 14, FALSE)</f>
        <v>Consumer Staples</v>
      </c>
      <c r="E1752" t="str">
        <f>VLOOKUP(A1752, ticker_symbol:gics_sub, 15, FALSE)</f>
        <v>Drug Retail</v>
      </c>
    </row>
    <row r="1753" spans="1:5" ht="17" x14ac:dyDescent="0.2">
      <c r="A1753" s="3" t="s">
        <v>186</v>
      </c>
      <c r="B1753" t="s">
        <v>605</v>
      </c>
      <c r="C1753" t="s">
        <v>610</v>
      </c>
      <c r="D1753" s="56" t="str">
        <f>VLOOKUP(A1753, ticker_symbol:gics_sector, 14, FALSE)</f>
        <v>Consumer Staples</v>
      </c>
      <c r="E1753" t="str">
        <f>VLOOKUP(A1753, ticker_symbol:gics_sub, 15, FALSE)</f>
        <v>Drug Retail</v>
      </c>
    </row>
    <row r="1754" spans="1:5" ht="17" x14ac:dyDescent="0.2">
      <c r="A1754" s="3" t="s">
        <v>186</v>
      </c>
      <c r="B1754" t="s">
        <v>600</v>
      </c>
      <c r="C1754" t="s">
        <v>609</v>
      </c>
      <c r="D1754" s="56" t="str">
        <f>VLOOKUP(A1754, ticker_symbol:gics_sector, 14, FALSE)</f>
        <v>Consumer Staples</v>
      </c>
      <c r="E1754" t="str">
        <f>VLOOKUP(A1754, ticker_symbol:gics_sub, 15, FALSE)</f>
        <v>Drug Retail</v>
      </c>
    </row>
    <row r="1755" spans="1:5" ht="17" x14ac:dyDescent="0.2">
      <c r="A1755" s="3" t="s">
        <v>186</v>
      </c>
      <c r="B1755" t="s">
        <v>601</v>
      </c>
      <c r="C1755" t="s">
        <v>609</v>
      </c>
      <c r="D1755" s="56" t="str">
        <f>VLOOKUP(A1755, ticker_symbol:gics_sector, 14, FALSE)</f>
        <v>Consumer Staples</v>
      </c>
      <c r="E1755" t="str">
        <f>VLOOKUP(A1755, ticker_symbol:gics_sub, 15, FALSE)</f>
        <v>Drug Retail</v>
      </c>
    </row>
    <row r="1756" spans="1:5" ht="17" x14ac:dyDescent="0.2">
      <c r="A1756" s="3" t="s">
        <v>186</v>
      </c>
      <c r="B1756" t="s">
        <v>602</v>
      </c>
      <c r="C1756" t="s">
        <v>609</v>
      </c>
      <c r="D1756" s="56" t="str">
        <f>VLOOKUP(A1756, ticker_symbol:gics_sector, 14, FALSE)</f>
        <v>Consumer Staples</v>
      </c>
      <c r="E1756" t="str">
        <f>VLOOKUP(A1756, ticker_symbol:gics_sub, 15, FALSE)</f>
        <v>Drug Retail</v>
      </c>
    </row>
    <row r="1757" spans="1:5" ht="17" x14ac:dyDescent="0.2">
      <c r="A1757" s="3" t="s">
        <v>186</v>
      </c>
      <c r="B1757" t="s">
        <v>603</v>
      </c>
      <c r="C1757" t="s">
        <v>609</v>
      </c>
      <c r="D1757" s="56" t="str">
        <f>VLOOKUP(A1757, ticker_symbol:gics_sector, 14, FALSE)</f>
        <v>Consumer Staples</v>
      </c>
      <c r="E1757" t="str">
        <f>VLOOKUP(A1757, ticker_symbol:gics_sub, 15, FALSE)</f>
        <v>Drug Retail</v>
      </c>
    </row>
    <row r="1758" spans="1:5" ht="17" x14ac:dyDescent="0.2">
      <c r="A1758" s="3" t="s">
        <v>186</v>
      </c>
      <c r="B1758" t="s">
        <v>604</v>
      </c>
      <c r="C1758" t="s">
        <v>609</v>
      </c>
      <c r="D1758" s="56" t="str">
        <f>VLOOKUP(A1758, ticker_symbol:gics_sector, 14, FALSE)</f>
        <v>Consumer Staples</v>
      </c>
      <c r="E1758" t="str">
        <f>VLOOKUP(A1758, ticker_symbol:gics_sub, 15, FALSE)</f>
        <v>Drug Retail</v>
      </c>
    </row>
    <row r="1759" spans="1:5" ht="17" x14ac:dyDescent="0.2">
      <c r="A1759" s="3" t="s">
        <v>186</v>
      </c>
      <c r="B1759" t="s">
        <v>605</v>
      </c>
      <c r="C1759" t="s">
        <v>609</v>
      </c>
      <c r="D1759" s="56" t="str">
        <f>VLOOKUP(A1759, ticker_symbol:gics_sector, 14, FALSE)</f>
        <v>Consumer Staples</v>
      </c>
      <c r="E1759" t="str">
        <f>VLOOKUP(A1759, ticker_symbol:gics_sub, 15, FALSE)</f>
        <v>Drug Retail</v>
      </c>
    </row>
    <row r="1760" spans="1:5" ht="17" x14ac:dyDescent="0.2">
      <c r="A1760" s="3" t="s">
        <v>186</v>
      </c>
      <c r="B1760" t="s">
        <v>600</v>
      </c>
      <c r="C1760" s="21" t="s">
        <v>608</v>
      </c>
      <c r="D1760" s="56" t="str">
        <f>VLOOKUP(A1760, ticker_symbol:gics_sector, 14, FALSE)</f>
        <v>Consumer Staples</v>
      </c>
      <c r="E1760" t="str">
        <f>VLOOKUP(A1760, ticker_symbol:gics_sub, 15, FALSE)</f>
        <v>Drug Retail</v>
      </c>
    </row>
    <row r="1761" spans="1:5" ht="17" x14ac:dyDescent="0.2">
      <c r="A1761" s="3" t="s">
        <v>186</v>
      </c>
      <c r="B1761" t="s">
        <v>601</v>
      </c>
      <c r="C1761" s="21" t="s">
        <v>608</v>
      </c>
      <c r="D1761" s="56" t="str">
        <f>VLOOKUP(A1761, ticker_symbol:gics_sector, 14, FALSE)</f>
        <v>Consumer Staples</v>
      </c>
      <c r="E1761" t="str">
        <f>VLOOKUP(A1761, ticker_symbol:gics_sub, 15, FALSE)</f>
        <v>Drug Retail</v>
      </c>
    </row>
    <row r="1762" spans="1:5" ht="17" x14ac:dyDescent="0.2">
      <c r="A1762" s="3" t="s">
        <v>186</v>
      </c>
      <c r="B1762" t="s">
        <v>602</v>
      </c>
      <c r="C1762" s="21" t="s">
        <v>608</v>
      </c>
      <c r="D1762" s="56" t="str">
        <f>VLOOKUP(A1762, ticker_symbol:gics_sector, 14, FALSE)</f>
        <v>Consumer Staples</v>
      </c>
      <c r="E1762" t="str">
        <f>VLOOKUP(A1762, ticker_symbol:gics_sub, 15, FALSE)</f>
        <v>Drug Retail</v>
      </c>
    </row>
    <row r="1763" spans="1:5" ht="17" x14ac:dyDescent="0.2">
      <c r="A1763" s="3" t="s">
        <v>186</v>
      </c>
      <c r="B1763" t="s">
        <v>603</v>
      </c>
      <c r="C1763" s="21" t="s">
        <v>608</v>
      </c>
      <c r="D1763" s="56" t="str">
        <f>VLOOKUP(A1763, ticker_symbol:gics_sector, 14, FALSE)</f>
        <v>Consumer Staples</v>
      </c>
      <c r="E1763" t="str">
        <f>VLOOKUP(A1763, ticker_symbol:gics_sub, 15, FALSE)</f>
        <v>Drug Retail</v>
      </c>
    </row>
    <row r="1764" spans="1:5" ht="17" x14ac:dyDescent="0.2">
      <c r="A1764" s="3" t="s">
        <v>186</v>
      </c>
      <c r="B1764" t="s">
        <v>604</v>
      </c>
      <c r="C1764" s="21" t="s">
        <v>608</v>
      </c>
      <c r="D1764" s="56" t="str">
        <f>VLOOKUP(A1764, ticker_symbol:gics_sector, 14, FALSE)</f>
        <v>Consumer Staples</v>
      </c>
      <c r="E1764" t="str">
        <f>VLOOKUP(A1764, ticker_symbol:gics_sub, 15, FALSE)</f>
        <v>Drug Retail</v>
      </c>
    </row>
    <row r="1765" spans="1:5" ht="17" x14ac:dyDescent="0.2">
      <c r="A1765" s="3" t="s">
        <v>186</v>
      </c>
      <c r="B1765" t="s">
        <v>605</v>
      </c>
      <c r="C1765" s="21" t="s">
        <v>608</v>
      </c>
      <c r="D1765" s="56" t="str">
        <f>VLOOKUP(A1765, ticker_symbol:gics_sector, 14, FALSE)</f>
        <v>Consumer Staples</v>
      </c>
      <c r="E1765" t="str">
        <f>VLOOKUP(A1765, ticker_symbol:gics_sub, 15, FALSE)</f>
        <v>Drug Retail</v>
      </c>
    </row>
    <row r="1766" spans="1:5" ht="17" x14ac:dyDescent="0.2">
      <c r="A1766" s="3" t="s">
        <v>188</v>
      </c>
      <c r="B1766" t="s">
        <v>600</v>
      </c>
      <c r="C1766" t="s">
        <v>610</v>
      </c>
      <c r="D1766" s="56" t="str">
        <f>VLOOKUP(A1766, ticker_symbol:gics_sector, 14, FALSE)</f>
        <v>Energy</v>
      </c>
      <c r="E1766" t="str">
        <f>VLOOKUP(A1766, ticker_symbol:gics_sub, 15, FALSE)</f>
        <v>Integrated Oil &amp; Gas</v>
      </c>
    </row>
    <row r="1767" spans="1:5" ht="17" x14ac:dyDescent="0.2">
      <c r="A1767" s="3" t="s">
        <v>188</v>
      </c>
      <c r="B1767" t="s">
        <v>601</v>
      </c>
      <c r="C1767" t="s">
        <v>610</v>
      </c>
      <c r="D1767" s="56" t="str">
        <f>VLOOKUP(A1767, ticker_symbol:gics_sector, 14, FALSE)</f>
        <v>Energy</v>
      </c>
      <c r="E1767" t="str">
        <f>VLOOKUP(A1767, ticker_symbol:gics_sub, 15, FALSE)</f>
        <v>Integrated Oil &amp; Gas</v>
      </c>
    </row>
    <row r="1768" spans="1:5" ht="17" x14ac:dyDescent="0.2">
      <c r="A1768" s="3" t="s">
        <v>188</v>
      </c>
      <c r="B1768" t="s">
        <v>602</v>
      </c>
      <c r="C1768" t="s">
        <v>610</v>
      </c>
      <c r="D1768" s="56" t="str">
        <f>VLOOKUP(A1768, ticker_symbol:gics_sector, 14, FALSE)</f>
        <v>Energy</v>
      </c>
      <c r="E1768" t="str">
        <f>VLOOKUP(A1768, ticker_symbol:gics_sub, 15, FALSE)</f>
        <v>Integrated Oil &amp; Gas</v>
      </c>
    </row>
    <row r="1769" spans="1:5" ht="17" x14ac:dyDescent="0.2">
      <c r="A1769" s="3" t="s">
        <v>188</v>
      </c>
      <c r="B1769" t="s">
        <v>603</v>
      </c>
      <c r="C1769" t="s">
        <v>610</v>
      </c>
      <c r="D1769" s="56" t="str">
        <f>VLOOKUP(A1769, ticker_symbol:gics_sector, 14, FALSE)</f>
        <v>Energy</v>
      </c>
      <c r="E1769" t="str">
        <f>VLOOKUP(A1769, ticker_symbol:gics_sub, 15, FALSE)</f>
        <v>Integrated Oil &amp; Gas</v>
      </c>
    </row>
    <row r="1770" spans="1:5" ht="17" x14ac:dyDescent="0.2">
      <c r="A1770" s="3" t="s">
        <v>188</v>
      </c>
      <c r="B1770" t="s">
        <v>604</v>
      </c>
      <c r="C1770" t="s">
        <v>610</v>
      </c>
      <c r="D1770" s="56" t="str">
        <f>VLOOKUP(A1770, ticker_symbol:gics_sector, 14, FALSE)</f>
        <v>Energy</v>
      </c>
      <c r="E1770" t="str">
        <f>VLOOKUP(A1770, ticker_symbol:gics_sub, 15, FALSE)</f>
        <v>Integrated Oil &amp; Gas</v>
      </c>
    </row>
    <row r="1771" spans="1:5" ht="17" x14ac:dyDescent="0.2">
      <c r="A1771" s="3" t="s">
        <v>188</v>
      </c>
      <c r="B1771" t="s">
        <v>605</v>
      </c>
      <c r="C1771" t="s">
        <v>610</v>
      </c>
      <c r="D1771" s="56" t="str">
        <f>VLOOKUP(A1771, ticker_symbol:gics_sector, 14, FALSE)</f>
        <v>Energy</v>
      </c>
      <c r="E1771" t="str">
        <f>VLOOKUP(A1771, ticker_symbol:gics_sub, 15, FALSE)</f>
        <v>Integrated Oil &amp; Gas</v>
      </c>
    </row>
    <row r="1772" spans="1:5" ht="17" x14ac:dyDescent="0.2">
      <c r="A1772" s="3" t="s">
        <v>188</v>
      </c>
      <c r="B1772" t="s">
        <v>600</v>
      </c>
      <c r="C1772" t="s">
        <v>609</v>
      </c>
      <c r="D1772" s="56" t="str">
        <f>VLOOKUP(A1772, ticker_symbol:gics_sector, 14, FALSE)</f>
        <v>Energy</v>
      </c>
      <c r="E1772" t="str">
        <f>VLOOKUP(A1772, ticker_symbol:gics_sub, 15, FALSE)</f>
        <v>Integrated Oil &amp; Gas</v>
      </c>
    </row>
    <row r="1773" spans="1:5" ht="17" x14ac:dyDescent="0.2">
      <c r="A1773" s="3" t="s">
        <v>188</v>
      </c>
      <c r="B1773" t="s">
        <v>601</v>
      </c>
      <c r="C1773" t="s">
        <v>609</v>
      </c>
      <c r="D1773" s="56" t="str">
        <f>VLOOKUP(A1773, ticker_symbol:gics_sector, 14, FALSE)</f>
        <v>Energy</v>
      </c>
      <c r="E1773" t="str">
        <f>VLOOKUP(A1773, ticker_symbol:gics_sub, 15, FALSE)</f>
        <v>Integrated Oil &amp; Gas</v>
      </c>
    </row>
    <row r="1774" spans="1:5" ht="17" x14ac:dyDescent="0.2">
      <c r="A1774" s="3" t="s">
        <v>188</v>
      </c>
      <c r="B1774" t="s">
        <v>602</v>
      </c>
      <c r="C1774" t="s">
        <v>609</v>
      </c>
      <c r="D1774" s="56" t="str">
        <f>VLOOKUP(A1774, ticker_symbol:gics_sector, 14, FALSE)</f>
        <v>Energy</v>
      </c>
      <c r="E1774" t="str">
        <f>VLOOKUP(A1774, ticker_symbol:gics_sub, 15, FALSE)</f>
        <v>Integrated Oil &amp; Gas</v>
      </c>
    </row>
    <row r="1775" spans="1:5" ht="17" x14ac:dyDescent="0.2">
      <c r="A1775" s="3" t="s">
        <v>188</v>
      </c>
      <c r="B1775" t="s">
        <v>603</v>
      </c>
      <c r="C1775" t="s">
        <v>609</v>
      </c>
      <c r="D1775" s="56" t="str">
        <f>VLOOKUP(A1775, ticker_symbol:gics_sector, 14, FALSE)</f>
        <v>Energy</v>
      </c>
      <c r="E1775" t="str">
        <f>VLOOKUP(A1775, ticker_symbol:gics_sub, 15, FALSE)</f>
        <v>Integrated Oil &amp; Gas</v>
      </c>
    </row>
    <row r="1776" spans="1:5" ht="17" x14ac:dyDescent="0.2">
      <c r="A1776" s="3" t="s">
        <v>188</v>
      </c>
      <c r="B1776" t="s">
        <v>604</v>
      </c>
      <c r="C1776" t="s">
        <v>609</v>
      </c>
      <c r="D1776" s="56" t="str">
        <f>VLOOKUP(A1776, ticker_symbol:gics_sector, 14, FALSE)</f>
        <v>Energy</v>
      </c>
      <c r="E1776" t="str">
        <f>VLOOKUP(A1776, ticker_symbol:gics_sub, 15, FALSE)</f>
        <v>Integrated Oil &amp; Gas</v>
      </c>
    </row>
    <row r="1777" spans="1:5" ht="17" x14ac:dyDescent="0.2">
      <c r="A1777" s="3" t="s">
        <v>188</v>
      </c>
      <c r="B1777" t="s">
        <v>605</v>
      </c>
      <c r="C1777" t="s">
        <v>609</v>
      </c>
      <c r="D1777" s="56" t="str">
        <f>VLOOKUP(A1777, ticker_symbol:gics_sector, 14, FALSE)</f>
        <v>Energy</v>
      </c>
      <c r="E1777" t="str">
        <f>VLOOKUP(A1777, ticker_symbol:gics_sub, 15, FALSE)</f>
        <v>Integrated Oil &amp; Gas</v>
      </c>
    </row>
    <row r="1778" spans="1:5" ht="17" x14ac:dyDescent="0.2">
      <c r="A1778" s="3" t="s">
        <v>188</v>
      </c>
      <c r="B1778" t="s">
        <v>600</v>
      </c>
      <c r="C1778" s="21" t="s">
        <v>608</v>
      </c>
      <c r="D1778" s="56" t="str">
        <f>VLOOKUP(A1778, ticker_symbol:gics_sector, 14, FALSE)</f>
        <v>Energy</v>
      </c>
      <c r="E1778" t="str">
        <f>VLOOKUP(A1778, ticker_symbol:gics_sub, 15, FALSE)</f>
        <v>Integrated Oil &amp; Gas</v>
      </c>
    </row>
    <row r="1779" spans="1:5" ht="17" x14ac:dyDescent="0.2">
      <c r="A1779" s="3" t="s">
        <v>188</v>
      </c>
      <c r="B1779" t="s">
        <v>601</v>
      </c>
      <c r="C1779" s="21" t="s">
        <v>608</v>
      </c>
      <c r="D1779" s="56" t="str">
        <f>VLOOKUP(A1779, ticker_symbol:gics_sector, 14, FALSE)</f>
        <v>Energy</v>
      </c>
      <c r="E1779" t="str">
        <f>VLOOKUP(A1779, ticker_symbol:gics_sub, 15, FALSE)</f>
        <v>Integrated Oil &amp; Gas</v>
      </c>
    </row>
    <row r="1780" spans="1:5" ht="17" x14ac:dyDescent="0.2">
      <c r="A1780" s="3" t="s">
        <v>188</v>
      </c>
      <c r="B1780" t="s">
        <v>602</v>
      </c>
      <c r="C1780" s="21" t="s">
        <v>608</v>
      </c>
      <c r="D1780" s="56" t="str">
        <f>VLOOKUP(A1780, ticker_symbol:gics_sector, 14, FALSE)</f>
        <v>Energy</v>
      </c>
      <c r="E1780" t="str">
        <f>VLOOKUP(A1780, ticker_symbol:gics_sub, 15, FALSE)</f>
        <v>Integrated Oil &amp; Gas</v>
      </c>
    </row>
    <row r="1781" spans="1:5" ht="17" x14ac:dyDescent="0.2">
      <c r="A1781" s="3" t="s">
        <v>188</v>
      </c>
      <c r="B1781" t="s">
        <v>603</v>
      </c>
      <c r="C1781" s="21" t="s">
        <v>608</v>
      </c>
      <c r="D1781" s="56" t="str">
        <f>VLOOKUP(A1781, ticker_symbol:gics_sector, 14, FALSE)</f>
        <v>Energy</v>
      </c>
      <c r="E1781" t="str">
        <f>VLOOKUP(A1781, ticker_symbol:gics_sub, 15, FALSE)</f>
        <v>Integrated Oil &amp; Gas</v>
      </c>
    </row>
    <row r="1782" spans="1:5" ht="17" x14ac:dyDescent="0.2">
      <c r="A1782" s="3" t="s">
        <v>188</v>
      </c>
      <c r="B1782" t="s">
        <v>604</v>
      </c>
      <c r="C1782" s="21" t="s">
        <v>608</v>
      </c>
      <c r="D1782" s="56" t="str">
        <f>VLOOKUP(A1782, ticker_symbol:gics_sector, 14, FALSE)</f>
        <v>Energy</v>
      </c>
      <c r="E1782" t="str">
        <f>VLOOKUP(A1782, ticker_symbol:gics_sub, 15, FALSE)</f>
        <v>Integrated Oil &amp; Gas</v>
      </c>
    </row>
    <row r="1783" spans="1:5" ht="17" x14ac:dyDescent="0.2">
      <c r="A1783" s="3" t="s">
        <v>188</v>
      </c>
      <c r="B1783" t="s">
        <v>605</v>
      </c>
      <c r="C1783" s="21" t="s">
        <v>608</v>
      </c>
      <c r="D1783" s="56" t="str">
        <f>VLOOKUP(A1783, ticker_symbol:gics_sector, 14, FALSE)</f>
        <v>Energy</v>
      </c>
      <c r="E1783" t="str">
        <f>VLOOKUP(A1783, ticker_symbol:gics_sub, 15, FALSE)</f>
        <v>Integrated Oil &amp; Gas</v>
      </c>
    </row>
    <row r="1784" spans="1:5" ht="17" x14ac:dyDescent="0.2">
      <c r="A1784" s="3" t="s">
        <v>189</v>
      </c>
      <c r="B1784" t="s">
        <v>600</v>
      </c>
      <c r="C1784" t="s">
        <v>610</v>
      </c>
      <c r="D1784" s="56" t="str">
        <f>VLOOKUP(A1784, ticker_symbol:gics_sector, 14, FALSE)</f>
        <v>Energy</v>
      </c>
      <c r="E1784" t="str">
        <f>VLOOKUP(A1784, ticker_symbol:gics_sub, 15, FALSE)</f>
        <v>Oil &amp; Gas Exploration &amp; Production</v>
      </c>
    </row>
    <row r="1785" spans="1:5" ht="17" x14ac:dyDescent="0.2">
      <c r="A1785" s="3" t="s">
        <v>189</v>
      </c>
      <c r="B1785" t="s">
        <v>601</v>
      </c>
      <c r="C1785" t="s">
        <v>610</v>
      </c>
      <c r="D1785" s="56" t="str">
        <f>VLOOKUP(A1785, ticker_symbol:gics_sector, 14, FALSE)</f>
        <v>Energy</v>
      </c>
      <c r="E1785" t="str">
        <f>VLOOKUP(A1785, ticker_symbol:gics_sub, 15, FALSE)</f>
        <v>Oil &amp; Gas Exploration &amp; Production</v>
      </c>
    </row>
    <row r="1786" spans="1:5" ht="17" x14ac:dyDescent="0.2">
      <c r="A1786" s="3" t="s">
        <v>189</v>
      </c>
      <c r="B1786" t="s">
        <v>602</v>
      </c>
      <c r="C1786" t="s">
        <v>610</v>
      </c>
      <c r="D1786" s="56" t="str">
        <f>VLOOKUP(A1786, ticker_symbol:gics_sector, 14, FALSE)</f>
        <v>Energy</v>
      </c>
      <c r="E1786" t="str">
        <f>VLOOKUP(A1786, ticker_symbol:gics_sub, 15, FALSE)</f>
        <v>Oil &amp; Gas Exploration &amp; Production</v>
      </c>
    </row>
    <row r="1787" spans="1:5" ht="17" x14ac:dyDescent="0.2">
      <c r="A1787" s="3" t="s">
        <v>189</v>
      </c>
      <c r="B1787" t="s">
        <v>603</v>
      </c>
      <c r="C1787" t="s">
        <v>610</v>
      </c>
      <c r="D1787" s="56" t="str">
        <f>VLOOKUP(A1787, ticker_symbol:gics_sector, 14, FALSE)</f>
        <v>Energy</v>
      </c>
      <c r="E1787" t="str">
        <f>VLOOKUP(A1787, ticker_symbol:gics_sub, 15, FALSE)</f>
        <v>Oil &amp; Gas Exploration &amp; Production</v>
      </c>
    </row>
    <row r="1788" spans="1:5" ht="17" x14ac:dyDescent="0.2">
      <c r="A1788" s="3" t="s">
        <v>189</v>
      </c>
      <c r="B1788" t="s">
        <v>604</v>
      </c>
      <c r="C1788" t="s">
        <v>610</v>
      </c>
      <c r="D1788" s="56" t="str">
        <f>VLOOKUP(A1788, ticker_symbol:gics_sector, 14, FALSE)</f>
        <v>Energy</v>
      </c>
      <c r="E1788" t="str">
        <f>VLOOKUP(A1788, ticker_symbol:gics_sub, 15, FALSE)</f>
        <v>Oil &amp; Gas Exploration &amp; Production</v>
      </c>
    </row>
    <row r="1789" spans="1:5" ht="17" x14ac:dyDescent="0.2">
      <c r="A1789" s="3" t="s">
        <v>189</v>
      </c>
      <c r="B1789" t="s">
        <v>605</v>
      </c>
      <c r="C1789" t="s">
        <v>610</v>
      </c>
      <c r="D1789" s="56" t="str">
        <f>VLOOKUP(A1789, ticker_symbol:gics_sector, 14, FALSE)</f>
        <v>Energy</v>
      </c>
      <c r="E1789" t="str">
        <f>VLOOKUP(A1789, ticker_symbol:gics_sub, 15, FALSE)</f>
        <v>Oil &amp; Gas Exploration &amp; Production</v>
      </c>
    </row>
    <row r="1790" spans="1:5" ht="17" x14ac:dyDescent="0.2">
      <c r="A1790" s="3" t="s">
        <v>189</v>
      </c>
      <c r="B1790" t="s">
        <v>600</v>
      </c>
      <c r="C1790" t="s">
        <v>609</v>
      </c>
      <c r="D1790" s="56" t="str">
        <f>VLOOKUP(A1790, ticker_symbol:gics_sector, 14, FALSE)</f>
        <v>Energy</v>
      </c>
      <c r="E1790" t="str">
        <f>VLOOKUP(A1790, ticker_symbol:gics_sub, 15, FALSE)</f>
        <v>Oil &amp; Gas Exploration &amp; Production</v>
      </c>
    </row>
    <row r="1791" spans="1:5" ht="17" x14ac:dyDescent="0.2">
      <c r="A1791" s="3" t="s">
        <v>189</v>
      </c>
      <c r="B1791" t="s">
        <v>601</v>
      </c>
      <c r="C1791" t="s">
        <v>609</v>
      </c>
      <c r="D1791" s="56" t="str">
        <f>VLOOKUP(A1791, ticker_symbol:gics_sector, 14, FALSE)</f>
        <v>Energy</v>
      </c>
      <c r="E1791" t="str">
        <f>VLOOKUP(A1791, ticker_symbol:gics_sub, 15, FALSE)</f>
        <v>Oil &amp; Gas Exploration &amp; Production</v>
      </c>
    </row>
    <row r="1792" spans="1:5" ht="17" x14ac:dyDescent="0.2">
      <c r="A1792" s="3" t="s">
        <v>189</v>
      </c>
      <c r="B1792" t="s">
        <v>602</v>
      </c>
      <c r="C1792" t="s">
        <v>609</v>
      </c>
      <c r="D1792" s="56" t="str">
        <f>VLOOKUP(A1792, ticker_symbol:gics_sector, 14, FALSE)</f>
        <v>Energy</v>
      </c>
      <c r="E1792" t="str">
        <f>VLOOKUP(A1792, ticker_symbol:gics_sub, 15, FALSE)</f>
        <v>Oil &amp; Gas Exploration &amp; Production</v>
      </c>
    </row>
    <row r="1793" spans="1:5" ht="17" x14ac:dyDescent="0.2">
      <c r="A1793" s="3" t="s">
        <v>189</v>
      </c>
      <c r="B1793" t="s">
        <v>603</v>
      </c>
      <c r="C1793" t="s">
        <v>609</v>
      </c>
      <c r="D1793" s="56" t="str">
        <f>VLOOKUP(A1793, ticker_symbol:gics_sector, 14, FALSE)</f>
        <v>Energy</v>
      </c>
      <c r="E1793" t="str">
        <f>VLOOKUP(A1793, ticker_symbol:gics_sub, 15, FALSE)</f>
        <v>Oil &amp; Gas Exploration &amp; Production</v>
      </c>
    </row>
    <row r="1794" spans="1:5" ht="17" x14ac:dyDescent="0.2">
      <c r="A1794" s="3" t="s">
        <v>189</v>
      </c>
      <c r="B1794" t="s">
        <v>604</v>
      </c>
      <c r="C1794" t="s">
        <v>609</v>
      </c>
      <c r="D1794" s="56" t="str">
        <f>VLOOKUP(A1794, ticker_symbol:gics_sector, 14, FALSE)</f>
        <v>Energy</v>
      </c>
      <c r="E1794" t="str">
        <f>VLOOKUP(A1794, ticker_symbol:gics_sub, 15, FALSE)</f>
        <v>Oil &amp; Gas Exploration &amp; Production</v>
      </c>
    </row>
    <row r="1795" spans="1:5" ht="17" x14ac:dyDescent="0.2">
      <c r="A1795" s="3" t="s">
        <v>189</v>
      </c>
      <c r="B1795" t="s">
        <v>605</v>
      </c>
      <c r="C1795" t="s">
        <v>609</v>
      </c>
      <c r="D1795" s="56" t="str">
        <f>VLOOKUP(A1795, ticker_symbol:gics_sector, 14, FALSE)</f>
        <v>Energy</v>
      </c>
      <c r="E1795" t="str">
        <f>VLOOKUP(A1795, ticker_symbol:gics_sub, 15, FALSE)</f>
        <v>Oil &amp; Gas Exploration &amp; Production</v>
      </c>
    </row>
    <row r="1796" spans="1:5" ht="17" x14ac:dyDescent="0.2">
      <c r="A1796" s="3" t="s">
        <v>189</v>
      </c>
      <c r="B1796" t="s">
        <v>600</v>
      </c>
      <c r="C1796" s="21" t="s">
        <v>608</v>
      </c>
      <c r="D1796" s="56" t="str">
        <f>VLOOKUP(A1796, ticker_symbol:gics_sector, 14, FALSE)</f>
        <v>Energy</v>
      </c>
      <c r="E1796" t="str">
        <f>VLOOKUP(A1796, ticker_symbol:gics_sub, 15, FALSE)</f>
        <v>Oil &amp; Gas Exploration &amp; Production</v>
      </c>
    </row>
    <row r="1797" spans="1:5" ht="17" x14ac:dyDescent="0.2">
      <c r="A1797" s="3" t="s">
        <v>189</v>
      </c>
      <c r="B1797" t="s">
        <v>601</v>
      </c>
      <c r="C1797" s="21" t="s">
        <v>608</v>
      </c>
      <c r="D1797" s="56" t="str">
        <f>VLOOKUP(A1797, ticker_symbol:gics_sector, 14, FALSE)</f>
        <v>Energy</v>
      </c>
      <c r="E1797" t="str">
        <f>VLOOKUP(A1797, ticker_symbol:gics_sub, 15, FALSE)</f>
        <v>Oil &amp; Gas Exploration &amp; Production</v>
      </c>
    </row>
    <row r="1798" spans="1:5" ht="17" x14ac:dyDescent="0.2">
      <c r="A1798" s="3" t="s">
        <v>189</v>
      </c>
      <c r="B1798" t="s">
        <v>602</v>
      </c>
      <c r="C1798" s="21" t="s">
        <v>608</v>
      </c>
      <c r="D1798" s="56" t="str">
        <f>VLOOKUP(A1798, ticker_symbol:gics_sector, 14, FALSE)</f>
        <v>Energy</v>
      </c>
      <c r="E1798" t="str">
        <f>VLOOKUP(A1798, ticker_symbol:gics_sub, 15, FALSE)</f>
        <v>Oil &amp; Gas Exploration &amp; Production</v>
      </c>
    </row>
    <row r="1799" spans="1:5" ht="17" x14ac:dyDescent="0.2">
      <c r="A1799" s="3" t="s">
        <v>189</v>
      </c>
      <c r="B1799" t="s">
        <v>603</v>
      </c>
      <c r="C1799" s="21" t="s">
        <v>608</v>
      </c>
      <c r="D1799" s="56" t="str">
        <f>VLOOKUP(A1799, ticker_symbol:gics_sector, 14, FALSE)</f>
        <v>Energy</v>
      </c>
      <c r="E1799" t="str">
        <f>VLOOKUP(A1799, ticker_symbol:gics_sub, 15, FALSE)</f>
        <v>Oil &amp; Gas Exploration &amp; Production</v>
      </c>
    </row>
    <row r="1800" spans="1:5" ht="17" x14ac:dyDescent="0.2">
      <c r="A1800" s="3" t="s">
        <v>189</v>
      </c>
      <c r="B1800" t="s">
        <v>604</v>
      </c>
      <c r="C1800" s="21" t="s">
        <v>608</v>
      </c>
      <c r="D1800" s="56" t="str">
        <f>VLOOKUP(A1800, ticker_symbol:gics_sector, 14, FALSE)</f>
        <v>Energy</v>
      </c>
      <c r="E1800" t="str">
        <f>VLOOKUP(A1800, ticker_symbol:gics_sub, 15, FALSE)</f>
        <v>Oil &amp; Gas Exploration &amp; Production</v>
      </c>
    </row>
    <row r="1801" spans="1:5" ht="17" x14ac:dyDescent="0.2">
      <c r="A1801" s="3" t="s">
        <v>189</v>
      </c>
      <c r="B1801" t="s">
        <v>605</v>
      </c>
      <c r="C1801" s="21" t="s">
        <v>608</v>
      </c>
      <c r="D1801" s="56" t="str">
        <f>VLOOKUP(A1801, ticker_symbol:gics_sector, 14, FALSE)</f>
        <v>Energy</v>
      </c>
      <c r="E1801" t="str">
        <f>VLOOKUP(A1801, ticker_symbol:gics_sub, 15, FALSE)</f>
        <v>Oil &amp; Gas Exploration &amp; Production</v>
      </c>
    </row>
    <row r="1802" spans="1:5" ht="17" x14ac:dyDescent="0.2">
      <c r="A1802" s="3" t="s">
        <v>190</v>
      </c>
      <c r="B1802" t="s">
        <v>600</v>
      </c>
      <c r="C1802" t="s">
        <v>610</v>
      </c>
      <c r="D1802" s="56" t="str">
        <f>VLOOKUP(A1802, ticker_symbol:gics_sector, 14, FALSE)</f>
        <v>Utilities</v>
      </c>
      <c r="E1802" t="str">
        <f>VLOOKUP(A1802, ticker_symbol:gics_sub, 15, FALSE)</f>
        <v>Electric Utilities</v>
      </c>
    </row>
    <row r="1803" spans="1:5" ht="17" x14ac:dyDescent="0.2">
      <c r="A1803" s="3" t="s">
        <v>190</v>
      </c>
      <c r="B1803" t="s">
        <v>601</v>
      </c>
      <c r="C1803" t="s">
        <v>610</v>
      </c>
      <c r="D1803" s="56" t="str">
        <f>VLOOKUP(A1803, ticker_symbol:gics_sector, 14, FALSE)</f>
        <v>Utilities</v>
      </c>
      <c r="E1803" t="str">
        <f>VLOOKUP(A1803, ticker_symbol:gics_sub, 15, FALSE)</f>
        <v>Electric Utilities</v>
      </c>
    </row>
    <row r="1804" spans="1:5" ht="17" x14ac:dyDescent="0.2">
      <c r="A1804" s="3" t="s">
        <v>190</v>
      </c>
      <c r="B1804" t="s">
        <v>602</v>
      </c>
      <c r="C1804" t="s">
        <v>610</v>
      </c>
      <c r="D1804" s="56" t="str">
        <f>VLOOKUP(A1804, ticker_symbol:gics_sector, 14, FALSE)</f>
        <v>Utilities</v>
      </c>
      <c r="E1804" t="str">
        <f>VLOOKUP(A1804, ticker_symbol:gics_sub, 15, FALSE)</f>
        <v>Electric Utilities</v>
      </c>
    </row>
    <row r="1805" spans="1:5" ht="17" x14ac:dyDescent="0.2">
      <c r="A1805" s="3" t="s">
        <v>190</v>
      </c>
      <c r="B1805" t="s">
        <v>603</v>
      </c>
      <c r="C1805" t="s">
        <v>610</v>
      </c>
      <c r="D1805" s="56" t="str">
        <f>VLOOKUP(A1805, ticker_symbol:gics_sector, 14, FALSE)</f>
        <v>Utilities</v>
      </c>
      <c r="E1805" t="str">
        <f>VLOOKUP(A1805, ticker_symbol:gics_sub, 15, FALSE)</f>
        <v>Electric Utilities</v>
      </c>
    </row>
    <row r="1806" spans="1:5" ht="17" x14ac:dyDescent="0.2">
      <c r="A1806" s="3" t="s">
        <v>190</v>
      </c>
      <c r="B1806" t="s">
        <v>604</v>
      </c>
      <c r="C1806" t="s">
        <v>610</v>
      </c>
      <c r="D1806" s="56" t="str">
        <f>VLOOKUP(A1806, ticker_symbol:gics_sector, 14, FALSE)</f>
        <v>Utilities</v>
      </c>
      <c r="E1806" t="str">
        <f>VLOOKUP(A1806, ticker_symbol:gics_sub, 15, FALSE)</f>
        <v>Electric Utilities</v>
      </c>
    </row>
    <row r="1807" spans="1:5" ht="17" x14ac:dyDescent="0.2">
      <c r="A1807" s="3" t="s">
        <v>190</v>
      </c>
      <c r="B1807" t="s">
        <v>605</v>
      </c>
      <c r="C1807" t="s">
        <v>610</v>
      </c>
      <c r="D1807" s="56" t="str">
        <f>VLOOKUP(A1807, ticker_symbol:gics_sector, 14, FALSE)</f>
        <v>Utilities</v>
      </c>
      <c r="E1807" t="str">
        <f>VLOOKUP(A1807, ticker_symbol:gics_sub, 15, FALSE)</f>
        <v>Electric Utilities</v>
      </c>
    </row>
    <row r="1808" spans="1:5" ht="17" x14ac:dyDescent="0.2">
      <c r="A1808" s="3" t="s">
        <v>190</v>
      </c>
      <c r="B1808" t="s">
        <v>600</v>
      </c>
      <c r="C1808" t="s">
        <v>609</v>
      </c>
      <c r="D1808" s="56" t="str">
        <f>VLOOKUP(A1808, ticker_symbol:gics_sector, 14, FALSE)</f>
        <v>Utilities</v>
      </c>
      <c r="E1808" t="str">
        <f>VLOOKUP(A1808, ticker_symbol:gics_sub, 15, FALSE)</f>
        <v>Electric Utilities</v>
      </c>
    </row>
    <row r="1809" spans="1:5" ht="17" x14ac:dyDescent="0.2">
      <c r="A1809" s="3" t="s">
        <v>190</v>
      </c>
      <c r="B1809" t="s">
        <v>601</v>
      </c>
      <c r="C1809" t="s">
        <v>609</v>
      </c>
      <c r="D1809" s="56" t="str">
        <f>VLOOKUP(A1809, ticker_symbol:gics_sector, 14, FALSE)</f>
        <v>Utilities</v>
      </c>
      <c r="E1809" t="str">
        <f>VLOOKUP(A1809, ticker_symbol:gics_sub, 15, FALSE)</f>
        <v>Electric Utilities</v>
      </c>
    </row>
    <row r="1810" spans="1:5" ht="17" x14ac:dyDescent="0.2">
      <c r="A1810" s="3" t="s">
        <v>190</v>
      </c>
      <c r="B1810" t="s">
        <v>602</v>
      </c>
      <c r="C1810" t="s">
        <v>609</v>
      </c>
      <c r="D1810" s="56" t="str">
        <f>VLOOKUP(A1810, ticker_symbol:gics_sector, 14, FALSE)</f>
        <v>Utilities</v>
      </c>
      <c r="E1810" t="str">
        <f>VLOOKUP(A1810, ticker_symbol:gics_sub, 15, FALSE)</f>
        <v>Electric Utilities</v>
      </c>
    </row>
    <row r="1811" spans="1:5" ht="17" x14ac:dyDescent="0.2">
      <c r="A1811" s="3" t="s">
        <v>190</v>
      </c>
      <c r="B1811" t="s">
        <v>603</v>
      </c>
      <c r="C1811" t="s">
        <v>609</v>
      </c>
      <c r="D1811" s="56" t="str">
        <f>VLOOKUP(A1811, ticker_symbol:gics_sector, 14, FALSE)</f>
        <v>Utilities</v>
      </c>
      <c r="E1811" t="str">
        <f>VLOOKUP(A1811, ticker_symbol:gics_sub, 15, FALSE)</f>
        <v>Electric Utilities</v>
      </c>
    </row>
    <row r="1812" spans="1:5" ht="17" x14ac:dyDescent="0.2">
      <c r="A1812" s="3" t="s">
        <v>190</v>
      </c>
      <c r="B1812" t="s">
        <v>604</v>
      </c>
      <c r="C1812" t="s">
        <v>609</v>
      </c>
      <c r="D1812" s="56" t="str">
        <f>VLOOKUP(A1812, ticker_symbol:gics_sector, 14, FALSE)</f>
        <v>Utilities</v>
      </c>
      <c r="E1812" t="str">
        <f>VLOOKUP(A1812, ticker_symbol:gics_sub, 15, FALSE)</f>
        <v>Electric Utilities</v>
      </c>
    </row>
    <row r="1813" spans="1:5" ht="17" x14ac:dyDescent="0.2">
      <c r="A1813" s="3" t="s">
        <v>190</v>
      </c>
      <c r="B1813" t="s">
        <v>605</v>
      </c>
      <c r="C1813" t="s">
        <v>609</v>
      </c>
      <c r="D1813" s="56" t="str">
        <f>VLOOKUP(A1813, ticker_symbol:gics_sector, 14, FALSE)</f>
        <v>Utilities</v>
      </c>
      <c r="E1813" t="str">
        <f>VLOOKUP(A1813, ticker_symbol:gics_sub, 15, FALSE)</f>
        <v>Electric Utilities</v>
      </c>
    </row>
    <row r="1814" spans="1:5" ht="17" x14ac:dyDescent="0.2">
      <c r="A1814" s="3" t="s">
        <v>190</v>
      </c>
      <c r="B1814" t="s">
        <v>600</v>
      </c>
      <c r="C1814" s="21" t="s">
        <v>608</v>
      </c>
      <c r="D1814" s="56" t="str">
        <f>VLOOKUP(A1814, ticker_symbol:gics_sector, 14, FALSE)</f>
        <v>Utilities</v>
      </c>
      <c r="E1814" t="str">
        <f>VLOOKUP(A1814, ticker_symbol:gics_sub, 15, FALSE)</f>
        <v>Electric Utilities</v>
      </c>
    </row>
    <row r="1815" spans="1:5" ht="17" x14ac:dyDescent="0.2">
      <c r="A1815" s="3" t="s">
        <v>190</v>
      </c>
      <c r="B1815" t="s">
        <v>601</v>
      </c>
      <c r="C1815" s="21" t="s">
        <v>608</v>
      </c>
      <c r="D1815" s="56" t="str">
        <f>VLOOKUP(A1815, ticker_symbol:gics_sector, 14, FALSE)</f>
        <v>Utilities</v>
      </c>
      <c r="E1815" t="str">
        <f>VLOOKUP(A1815, ticker_symbol:gics_sub, 15, FALSE)</f>
        <v>Electric Utilities</v>
      </c>
    </row>
    <row r="1816" spans="1:5" ht="17" x14ac:dyDescent="0.2">
      <c r="A1816" s="3" t="s">
        <v>190</v>
      </c>
      <c r="B1816" t="s">
        <v>602</v>
      </c>
      <c r="C1816" s="21" t="s">
        <v>608</v>
      </c>
      <c r="D1816" s="56" t="str">
        <f>VLOOKUP(A1816, ticker_symbol:gics_sector, 14, FALSE)</f>
        <v>Utilities</v>
      </c>
      <c r="E1816" t="str">
        <f>VLOOKUP(A1816, ticker_symbol:gics_sub, 15, FALSE)</f>
        <v>Electric Utilities</v>
      </c>
    </row>
    <row r="1817" spans="1:5" ht="17" x14ac:dyDescent="0.2">
      <c r="A1817" s="3" t="s">
        <v>190</v>
      </c>
      <c r="B1817" t="s">
        <v>603</v>
      </c>
      <c r="C1817" s="21" t="s">
        <v>608</v>
      </c>
      <c r="D1817" s="56" t="str">
        <f>VLOOKUP(A1817, ticker_symbol:gics_sector, 14, FALSE)</f>
        <v>Utilities</v>
      </c>
      <c r="E1817" t="str">
        <f>VLOOKUP(A1817, ticker_symbol:gics_sub, 15, FALSE)</f>
        <v>Electric Utilities</v>
      </c>
    </row>
    <row r="1818" spans="1:5" ht="17" x14ac:dyDescent="0.2">
      <c r="A1818" s="3" t="s">
        <v>190</v>
      </c>
      <c r="B1818" t="s">
        <v>604</v>
      </c>
      <c r="C1818" s="21" t="s">
        <v>608</v>
      </c>
      <c r="D1818" s="56" t="str">
        <f>VLOOKUP(A1818, ticker_symbol:gics_sector, 14, FALSE)</f>
        <v>Utilities</v>
      </c>
      <c r="E1818" t="str">
        <f>VLOOKUP(A1818, ticker_symbol:gics_sub, 15, FALSE)</f>
        <v>Electric Utilities</v>
      </c>
    </row>
    <row r="1819" spans="1:5" ht="17" x14ac:dyDescent="0.2">
      <c r="A1819" s="3" t="s">
        <v>190</v>
      </c>
      <c r="B1819" t="s">
        <v>605</v>
      </c>
      <c r="C1819" s="21" t="s">
        <v>608</v>
      </c>
      <c r="D1819" s="56" t="str">
        <f>VLOOKUP(A1819, ticker_symbol:gics_sector, 14, FALSE)</f>
        <v>Utilities</v>
      </c>
      <c r="E1819" t="str">
        <f>VLOOKUP(A1819, ticker_symbol:gics_sub, 15, FALSE)</f>
        <v>Electric Utilities</v>
      </c>
    </row>
    <row r="1820" spans="1:5" ht="17" x14ac:dyDescent="0.2">
      <c r="A1820" s="3" t="s">
        <v>191</v>
      </c>
      <c r="B1820" t="s">
        <v>600</v>
      </c>
      <c r="C1820" t="s">
        <v>610</v>
      </c>
      <c r="D1820" s="56" t="str">
        <f>VLOOKUP(A1820, ticker_symbol:gics_sector, 14, FALSE)</f>
        <v>Industrials</v>
      </c>
      <c r="E1820" t="str">
        <f>VLOOKUP(A1820, ticker_symbol:gics_sub, 15, FALSE)</f>
        <v>Airlines</v>
      </c>
    </row>
    <row r="1821" spans="1:5" ht="17" x14ac:dyDescent="0.2">
      <c r="A1821" s="3" t="s">
        <v>191</v>
      </c>
      <c r="B1821" t="s">
        <v>601</v>
      </c>
      <c r="C1821" t="s">
        <v>610</v>
      </c>
      <c r="D1821" s="56" t="str">
        <f>VLOOKUP(A1821, ticker_symbol:gics_sector, 14, FALSE)</f>
        <v>Industrials</v>
      </c>
      <c r="E1821" t="str">
        <f>VLOOKUP(A1821, ticker_symbol:gics_sub, 15, FALSE)</f>
        <v>Airlines</v>
      </c>
    </row>
    <row r="1822" spans="1:5" ht="17" x14ac:dyDescent="0.2">
      <c r="A1822" s="3" t="s">
        <v>191</v>
      </c>
      <c r="B1822" t="s">
        <v>602</v>
      </c>
      <c r="C1822" t="s">
        <v>610</v>
      </c>
      <c r="D1822" s="56" t="str">
        <f>VLOOKUP(A1822, ticker_symbol:gics_sector, 14, FALSE)</f>
        <v>Industrials</v>
      </c>
      <c r="E1822" t="str">
        <f>VLOOKUP(A1822, ticker_symbol:gics_sub, 15, FALSE)</f>
        <v>Airlines</v>
      </c>
    </row>
    <row r="1823" spans="1:5" ht="17" x14ac:dyDescent="0.2">
      <c r="A1823" s="3" t="s">
        <v>191</v>
      </c>
      <c r="B1823" t="s">
        <v>603</v>
      </c>
      <c r="C1823" t="s">
        <v>610</v>
      </c>
      <c r="D1823" s="56" t="str">
        <f>VLOOKUP(A1823, ticker_symbol:gics_sector, 14, FALSE)</f>
        <v>Industrials</v>
      </c>
      <c r="E1823" t="str">
        <f>VLOOKUP(A1823, ticker_symbol:gics_sub, 15, FALSE)</f>
        <v>Airlines</v>
      </c>
    </row>
    <row r="1824" spans="1:5" ht="17" x14ac:dyDescent="0.2">
      <c r="A1824" s="3" t="s">
        <v>191</v>
      </c>
      <c r="B1824" t="s">
        <v>604</v>
      </c>
      <c r="C1824" t="s">
        <v>610</v>
      </c>
      <c r="D1824" s="56" t="str">
        <f>VLOOKUP(A1824, ticker_symbol:gics_sector, 14, FALSE)</f>
        <v>Industrials</v>
      </c>
      <c r="E1824" t="str">
        <f>VLOOKUP(A1824, ticker_symbol:gics_sub, 15, FALSE)</f>
        <v>Airlines</v>
      </c>
    </row>
    <row r="1825" spans="1:5" ht="17" x14ac:dyDescent="0.2">
      <c r="A1825" s="3" t="s">
        <v>191</v>
      </c>
      <c r="B1825" t="s">
        <v>605</v>
      </c>
      <c r="C1825" t="s">
        <v>610</v>
      </c>
      <c r="D1825" s="56" t="str">
        <f>VLOOKUP(A1825, ticker_symbol:gics_sector, 14, FALSE)</f>
        <v>Industrials</v>
      </c>
      <c r="E1825" t="str">
        <f>VLOOKUP(A1825, ticker_symbol:gics_sub, 15, FALSE)</f>
        <v>Airlines</v>
      </c>
    </row>
    <row r="1826" spans="1:5" ht="17" x14ac:dyDescent="0.2">
      <c r="A1826" s="3" t="s">
        <v>191</v>
      </c>
      <c r="B1826" t="s">
        <v>600</v>
      </c>
      <c r="C1826" t="s">
        <v>609</v>
      </c>
      <c r="D1826" s="56" t="str">
        <f>VLOOKUP(A1826, ticker_symbol:gics_sector, 14, FALSE)</f>
        <v>Industrials</v>
      </c>
      <c r="E1826" t="str">
        <f>VLOOKUP(A1826, ticker_symbol:gics_sub, 15, FALSE)</f>
        <v>Airlines</v>
      </c>
    </row>
    <row r="1827" spans="1:5" ht="17" x14ac:dyDescent="0.2">
      <c r="A1827" s="3" t="s">
        <v>191</v>
      </c>
      <c r="B1827" t="s">
        <v>601</v>
      </c>
      <c r="C1827" t="s">
        <v>609</v>
      </c>
      <c r="D1827" s="56" t="str">
        <f>VLOOKUP(A1827, ticker_symbol:gics_sector, 14, FALSE)</f>
        <v>Industrials</v>
      </c>
      <c r="E1827" t="str">
        <f>VLOOKUP(A1827, ticker_symbol:gics_sub, 15, FALSE)</f>
        <v>Airlines</v>
      </c>
    </row>
    <row r="1828" spans="1:5" ht="17" x14ac:dyDescent="0.2">
      <c r="A1828" s="3" t="s">
        <v>191</v>
      </c>
      <c r="B1828" t="s">
        <v>602</v>
      </c>
      <c r="C1828" t="s">
        <v>609</v>
      </c>
      <c r="D1828" s="56" t="str">
        <f>VLOOKUP(A1828, ticker_symbol:gics_sector, 14, FALSE)</f>
        <v>Industrials</v>
      </c>
      <c r="E1828" t="str">
        <f>VLOOKUP(A1828, ticker_symbol:gics_sub, 15, FALSE)</f>
        <v>Airlines</v>
      </c>
    </row>
    <row r="1829" spans="1:5" ht="17" x14ac:dyDescent="0.2">
      <c r="A1829" s="3" t="s">
        <v>191</v>
      </c>
      <c r="B1829" t="s">
        <v>603</v>
      </c>
      <c r="C1829" t="s">
        <v>609</v>
      </c>
      <c r="D1829" s="56" t="str">
        <f>VLOOKUP(A1829, ticker_symbol:gics_sector, 14, FALSE)</f>
        <v>Industrials</v>
      </c>
      <c r="E1829" t="str">
        <f>VLOOKUP(A1829, ticker_symbol:gics_sub, 15, FALSE)</f>
        <v>Airlines</v>
      </c>
    </row>
    <row r="1830" spans="1:5" ht="17" x14ac:dyDescent="0.2">
      <c r="A1830" s="3" t="s">
        <v>191</v>
      </c>
      <c r="B1830" t="s">
        <v>604</v>
      </c>
      <c r="C1830" t="s">
        <v>609</v>
      </c>
      <c r="D1830" s="56" t="str">
        <f>VLOOKUP(A1830, ticker_symbol:gics_sector, 14, FALSE)</f>
        <v>Industrials</v>
      </c>
      <c r="E1830" t="str">
        <f>VLOOKUP(A1830, ticker_symbol:gics_sub, 15, FALSE)</f>
        <v>Airlines</v>
      </c>
    </row>
    <row r="1831" spans="1:5" ht="17" x14ac:dyDescent="0.2">
      <c r="A1831" s="3" t="s">
        <v>191</v>
      </c>
      <c r="B1831" t="s">
        <v>605</v>
      </c>
      <c r="C1831" t="s">
        <v>609</v>
      </c>
      <c r="D1831" s="56" t="str">
        <f>VLOOKUP(A1831, ticker_symbol:gics_sector, 14, FALSE)</f>
        <v>Industrials</v>
      </c>
      <c r="E1831" t="str">
        <f>VLOOKUP(A1831, ticker_symbol:gics_sub, 15, FALSE)</f>
        <v>Airlines</v>
      </c>
    </row>
    <row r="1832" spans="1:5" ht="17" x14ac:dyDescent="0.2">
      <c r="A1832" s="3" t="s">
        <v>191</v>
      </c>
      <c r="B1832" t="s">
        <v>600</v>
      </c>
      <c r="C1832" s="21" t="s">
        <v>608</v>
      </c>
      <c r="D1832" s="56" t="str">
        <f>VLOOKUP(A1832, ticker_symbol:gics_sector, 14, FALSE)</f>
        <v>Industrials</v>
      </c>
      <c r="E1832" t="str">
        <f>VLOOKUP(A1832, ticker_symbol:gics_sub, 15, FALSE)</f>
        <v>Airlines</v>
      </c>
    </row>
    <row r="1833" spans="1:5" ht="17" x14ac:dyDescent="0.2">
      <c r="A1833" s="3" t="s">
        <v>191</v>
      </c>
      <c r="B1833" t="s">
        <v>601</v>
      </c>
      <c r="C1833" s="21" t="s">
        <v>608</v>
      </c>
      <c r="D1833" s="56" t="str">
        <f>VLOOKUP(A1833, ticker_symbol:gics_sector, 14, FALSE)</f>
        <v>Industrials</v>
      </c>
      <c r="E1833" t="str">
        <f>VLOOKUP(A1833, ticker_symbol:gics_sub, 15, FALSE)</f>
        <v>Airlines</v>
      </c>
    </row>
    <row r="1834" spans="1:5" ht="17" x14ac:dyDescent="0.2">
      <c r="A1834" s="3" t="s">
        <v>191</v>
      </c>
      <c r="B1834" t="s">
        <v>602</v>
      </c>
      <c r="C1834" s="21" t="s">
        <v>608</v>
      </c>
      <c r="D1834" s="56" t="str">
        <f>VLOOKUP(A1834, ticker_symbol:gics_sector, 14, FALSE)</f>
        <v>Industrials</v>
      </c>
      <c r="E1834" t="str">
        <f>VLOOKUP(A1834, ticker_symbol:gics_sub, 15, FALSE)</f>
        <v>Airlines</v>
      </c>
    </row>
    <row r="1835" spans="1:5" ht="17" x14ac:dyDescent="0.2">
      <c r="A1835" s="3" t="s">
        <v>191</v>
      </c>
      <c r="B1835" t="s">
        <v>603</v>
      </c>
      <c r="C1835" s="21" t="s">
        <v>608</v>
      </c>
      <c r="D1835" s="56" t="str">
        <f>VLOOKUP(A1835, ticker_symbol:gics_sector, 14, FALSE)</f>
        <v>Industrials</v>
      </c>
      <c r="E1835" t="str">
        <f>VLOOKUP(A1835, ticker_symbol:gics_sub, 15, FALSE)</f>
        <v>Airlines</v>
      </c>
    </row>
    <row r="1836" spans="1:5" ht="17" x14ac:dyDescent="0.2">
      <c r="A1836" s="3" t="s">
        <v>191</v>
      </c>
      <c r="B1836" t="s">
        <v>604</v>
      </c>
      <c r="C1836" s="21" t="s">
        <v>608</v>
      </c>
      <c r="D1836" s="56" t="str">
        <f>VLOOKUP(A1836, ticker_symbol:gics_sector, 14, FALSE)</f>
        <v>Industrials</v>
      </c>
      <c r="E1836" t="str">
        <f>VLOOKUP(A1836, ticker_symbol:gics_sub, 15, FALSE)</f>
        <v>Airlines</v>
      </c>
    </row>
    <row r="1837" spans="1:5" ht="17" x14ac:dyDescent="0.2">
      <c r="A1837" s="3" t="s">
        <v>191</v>
      </c>
      <c r="B1837" t="s">
        <v>605</v>
      </c>
      <c r="C1837" s="21" t="s">
        <v>608</v>
      </c>
      <c r="D1837" s="56" t="str">
        <f>VLOOKUP(A1837, ticker_symbol:gics_sector, 14, FALSE)</f>
        <v>Industrials</v>
      </c>
      <c r="E1837" t="str">
        <f>VLOOKUP(A1837, ticker_symbol:gics_sub, 15, FALSE)</f>
        <v>Airlines</v>
      </c>
    </row>
    <row r="1838" spans="1:5" ht="17" x14ac:dyDescent="0.2">
      <c r="A1838" s="3" t="s">
        <v>192</v>
      </c>
      <c r="B1838" t="s">
        <v>600</v>
      </c>
      <c r="C1838" t="s">
        <v>610</v>
      </c>
      <c r="D1838" s="56" t="str">
        <f>VLOOKUP(A1838, ticker_symbol:gics_sector, 14, FALSE)</f>
        <v>Materials</v>
      </c>
      <c r="E1838" t="str">
        <f>VLOOKUP(A1838, ticker_symbol:gics_sub, 15, FALSE)</f>
        <v>Diversified Chemicals</v>
      </c>
    </row>
    <row r="1839" spans="1:5" ht="17" x14ac:dyDescent="0.2">
      <c r="A1839" s="3" t="s">
        <v>192</v>
      </c>
      <c r="B1839" t="s">
        <v>601</v>
      </c>
      <c r="C1839" t="s">
        <v>610</v>
      </c>
      <c r="D1839" s="56" t="str">
        <f>VLOOKUP(A1839, ticker_symbol:gics_sector, 14, FALSE)</f>
        <v>Materials</v>
      </c>
      <c r="E1839" t="str">
        <f>VLOOKUP(A1839, ticker_symbol:gics_sub, 15, FALSE)</f>
        <v>Diversified Chemicals</v>
      </c>
    </row>
    <row r="1840" spans="1:5" ht="17" x14ac:dyDescent="0.2">
      <c r="A1840" s="3" t="s">
        <v>192</v>
      </c>
      <c r="B1840" t="s">
        <v>602</v>
      </c>
      <c r="C1840" t="s">
        <v>610</v>
      </c>
      <c r="D1840" s="56" t="str">
        <f>VLOOKUP(A1840, ticker_symbol:gics_sector, 14, FALSE)</f>
        <v>Materials</v>
      </c>
      <c r="E1840" t="str">
        <f>VLOOKUP(A1840, ticker_symbol:gics_sub, 15, FALSE)</f>
        <v>Diversified Chemicals</v>
      </c>
    </row>
    <row r="1841" spans="1:5" ht="17" x14ac:dyDescent="0.2">
      <c r="A1841" s="3" t="s">
        <v>192</v>
      </c>
      <c r="B1841" t="s">
        <v>603</v>
      </c>
      <c r="C1841" t="s">
        <v>610</v>
      </c>
      <c r="D1841" s="56" t="str">
        <f>VLOOKUP(A1841, ticker_symbol:gics_sector, 14, FALSE)</f>
        <v>Materials</v>
      </c>
      <c r="E1841" t="str">
        <f>VLOOKUP(A1841, ticker_symbol:gics_sub, 15, FALSE)</f>
        <v>Diversified Chemicals</v>
      </c>
    </row>
    <row r="1842" spans="1:5" ht="17" x14ac:dyDescent="0.2">
      <c r="A1842" s="3" t="s">
        <v>192</v>
      </c>
      <c r="B1842" t="s">
        <v>604</v>
      </c>
      <c r="C1842" t="s">
        <v>610</v>
      </c>
      <c r="D1842" s="56" t="str">
        <f>VLOOKUP(A1842, ticker_symbol:gics_sector, 14, FALSE)</f>
        <v>Materials</v>
      </c>
      <c r="E1842" t="str">
        <f>VLOOKUP(A1842, ticker_symbol:gics_sub, 15, FALSE)</f>
        <v>Diversified Chemicals</v>
      </c>
    </row>
    <row r="1843" spans="1:5" ht="17" x14ac:dyDescent="0.2">
      <c r="A1843" s="3" t="s">
        <v>192</v>
      </c>
      <c r="B1843" t="s">
        <v>605</v>
      </c>
      <c r="C1843" t="s">
        <v>610</v>
      </c>
      <c r="D1843" s="56" t="str">
        <f>VLOOKUP(A1843, ticker_symbol:gics_sector, 14, FALSE)</f>
        <v>Materials</v>
      </c>
      <c r="E1843" t="str">
        <f>VLOOKUP(A1843, ticker_symbol:gics_sub, 15, FALSE)</f>
        <v>Diversified Chemicals</v>
      </c>
    </row>
    <row r="1844" spans="1:5" ht="17" x14ac:dyDescent="0.2">
      <c r="A1844" s="3" t="s">
        <v>192</v>
      </c>
      <c r="B1844" t="s">
        <v>600</v>
      </c>
      <c r="C1844" t="s">
        <v>609</v>
      </c>
      <c r="D1844" s="56" t="str">
        <f>VLOOKUP(A1844, ticker_symbol:gics_sector, 14, FALSE)</f>
        <v>Materials</v>
      </c>
      <c r="E1844" t="str">
        <f>VLOOKUP(A1844, ticker_symbol:gics_sub, 15, FALSE)</f>
        <v>Diversified Chemicals</v>
      </c>
    </row>
    <row r="1845" spans="1:5" ht="17" x14ac:dyDescent="0.2">
      <c r="A1845" s="3" t="s">
        <v>192</v>
      </c>
      <c r="B1845" t="s">
        <v>601</v>
      </c>
      <c r="C1845" t="s">
        <v>609</v>
      </c>
      <c r="D1845" s="56" t="str">
        <f>VLOOKUP(A1845, ticker_symbol:gics_sector, 14, FALSE)</f>
        <v>Materials</v>
      </c>
      <c r="E1845" t="str">
        <f>VLOOKUP(A1845, ticker_symbol:gics_sub, 15, FALSE)</f>
        <v>Diversified Chemicals</v>
      </c>
    </row>
    <row r="1846" spans="1:5" ht="17" x14ac:dyDescent="0.2">
      <c r="A1846" s="3" t="s">
        <v>192</v>
      </c>
      <c r="B1846" t="s">
        <v>602</v>
      </c>
      <c r="C1846" t="s">
        <v>609</v>
      </c>
      <c r="D1846" s="56" t="str">
        <f>VLOOKUP(A1846, ticker_symbol:gics_sector, 14, FALSE)</f>
        <v>Materials</v>
      </c>
      <c r="E1846" t="str">
        <f>VLOOKUP(A1846, ticker_symbol:gics_sub, 15, FALSE)</f>
        <v>Diversified Chemicals</v>
      </c>
    </row>
    <row r="1847" spans="1:5" ht="17" x14ac:dyDescent="0.2">
      <c r="A1847" s="3" t="s">
        <v>192</v>
      </c>
      <c r="B1847" t="s">
        <v>603</v>
      </c>
      <c r="C1847" t="s">
        <v>609</v>
      </c>
      <c r="D1847" s="56" t="str">
        <f>VLOOKUP(A1847, ticker_symbol:gics_sector, 14, FALSE)</f>
        <v>Materials</v>
      </c>
      <c r="E1847" t="str">
        <f>VLOOKUP(A1847, ticker_symbol:gics_sub, 15, FALSE)</f>
        <v>Diversified Chemicals</v>
      </c>
    </row>
    <row r="1848" spans="1:5" ht="17" x14ac:dyDescent="0.2">
      <c r="A1848" s="3" t="s">
        <v>192</v>
      </c>
      <c r="B1848" t="s">
        <v>604</v>
      </c>
      <c r="C1848" t="s">
        <v>609</v>
      </c>
      <c r="D1848" s="56" t="str">
        <f>VLOOKUP(A1848, ticker_symbol:gics_sector, 14, FALSE)</f>
        <v>Materials</v>
      </c>
      <c r="E1848" t="str">
        <f>VLOOKUP(A1848, ticker_symbol:gics_sub, 15, FALSE)</f>
        <v>Diversified Chemicals</v>
      </c>
    </row>
    <row r="1849" spans="1:5" ht="17" x14ac:dyDescent="0.2">
      <c r="A1849" s="3" t="s">
        <v>192</v>
      </c>
      <c r="B1849" t="s">
        <v>605</v>
      </c>
      <c r="C1849" t="s">
        <v>609</v>
      </c>
      <c r="D1849" s="56" t="str">
        <f>VLOOKUP(A1849, ticker_symbol:gics_sector, 14, FALSE)</f>
        <v>Materials</v>
      </c>
      <c r="E1849" t="str">
        <f>VLOOKUP(A1849, ticker_symbol:gics_sub, 15, FALSE)</f>
        <v>Diversified Chemicals</v>
      </c>
    </row>
    <row r="1850" spans="1:5" ht="17" x14ac:dyDescent="0.2">
      <c r="A1850" s="3" t="s">
        <v>192</v>
      </c>
      <c r="B1850" t="s">
        <v>600</v>
      </c>
      <c r="C1850" s="21" t="s">
        <v>608</v>
      </c>
      <c r="D1850" s="56" t="str">
        <f>VLOOKUP(A1850, ticker_symbol:gics_sector, 14, FALSE)</f>
        <v>Materials</v>
      </c>
      <c r="E1850" t="str">
        <f>VLOOKUP(A1850, ticker_symbol:gics_sub, 15, FALSE)</f>
        <v>Diversified Chemicals</v>
      </c>
    </row>
    <row r="1851" spans="1:5" ht="17" x14ac:dyDescent="0.2">
      <c r="A1851" s="3" t="s">
        <v>192</v>
      </c>
      <c r="B1851" t="s">
        <v>601</v>
      </c>
      <c r="C1851" s="21" t="s">
        <v>608</v>
      </c>
      <c r="D1851" s="56" t="str">
        <f>VLOOKUP(A1851, ticker_symbol:gics_sector, 14, FALSE)</f>
        <v>Materials</v>
      </c>
      <c r="E1851" t="str">
        <f>VLOOKUP(A1851, ticker_symbol:gics_sub, 15, FALSE)</f>
        <v>Diversified Chemicals</v>
      </c>
    </row>
    <row r="1852" spans="1:5" ht="17" x14ac:dyDescent="0.2">
      <c r="A1852" s="3" t="s">
        <v>192</v>
      </c>
      <c r="B1852" t="s">
        <v>602</v>
      </c>
      <c r="C1852" s="21" t="s">
        <v>608</v>
      </c>
      <c r="D1852" s="56" t="str">
        <f>VLOOKUP(A1852, ticker_symbol:gics_sector, 14, FALSE)</f>
        <v>Materials</v>
      </c>
      <c r="E1852" t="str">
        <f>VLOOKUP(A1852, ticker_symbol:gics_sub, 15, FALSE)</f>
        <v>Diversified Chemicals</v>
      </c>
    </row>
    <row r="1853" spans="1:5" ht="17" x14ac:dyDescent="0.2">
      <c r="A1853" s="3" t="s">
        <v>192</v>
      </c>
      <c r="B1853" t="s">
        <v>603</v>
      </c>
      <c r="C1853" s="21" t="s">
        <v>608</v>
      </c>
      <c r="D1853" s="56" t="str">
        <f>VLOOKUP(A1853, ticker_symbol:gics_sector, 14, FALSE)</f>
        <v>Materials</v>
      </c>
      <c r="E1853" t="str">
        <f>VLOOKUP(A1853, ticker_symbol:gics_sub, 15, FALSE)</f>
        <v>Diversified Chemicals</v>
      </c>
    </row>
    <row r="1854" spans="1:5" ht="17" x14ac:dyDescent="0.2">
      <c r="A1854" s="3" t="s">
        <v>192</v>
      </c>
      <c r="B1854" t="s">
        <v>604</v>
      </c>
      <c r="C1854" s="21" t="s">
        <v>608</v>
      </c>
      <c r="D1854" s="56" t="str">
        <f>VLOOKUP(A1854, ticker_symbol:gics_sector, 14, FALSE)</f>
        <v>Materials</v>
      </c>
      <c r="E1854" t="str">
        <f>VLOOKUP(A1854, ticker_symbol:gics_sub, 15, FALSE)</f>
        <v>Diversified Chemicals</v>
      </c>
    </row>
    <row r="1855" spans="1:5" ht="17" x14ac:dyDescent="0.2">
      <c r="A1855" s="3" t="s">
        <v>192</v>
      </c>
      <c r="B1855" t="s">
        <v>605</v>
      </c>
      <c r="C1855" s="21" t="s">
        <v>608</v>
      </c>
      <c r="D1855" s="56" t="str">
        <f>VLOOKUP(A1855, ticker_symbol:gics_sector, 14, FALSE)</f>
        <v>Materials</v>
      </c>
      <c r="E1855" t="str">
        <f>VLOOKUP(A1855, ticker_symbol:gics_sub, 15, FALSE)</f>
        <v>Diversified Chemicals</v>
      </c>
    </row>
    <row r="1856" spans="1:5" ht="17" x14ac:dyDescent="0.2">
      <c r="A1856" s="3" t="s">
        <v>194</v>
      </c>
      <c r="B1856" t="s">
        <v>600</v>
      </c>
      <c r="C1856" t="s">
        <v>610</v>
      </c>
      <c r="D1856" s="56" t="str">
        <f>VLOOKUP(A1856, ticker_symbol:gics_sector, 14, FALSE)</f>
        <v>Industrials</v>
      </c>
      <c r="E1856" t="str">
        <f>VLOOKUP(A1856, ticker_symbol:gics_sub, 15, FALSE)</f>
        <v>Construction &amp; Farm Machinery &amp; Heavy Trucks</v>
      </c>
    </row>
    <row r="1857" spans="1:5" ht="17" x14ac:dyDescent="0.2">
      <c r="A1857" s="3" t="s">
        <v>194</v>
      </c>
      <c r="B1857" t="s">
        <v>601</v>
      </c>
      <c r="C1857" t="s">
        <v>610</v>
      </c>
      <c r="D1857" s="56" t="str">
        <f>VLOOKUP(A1857, ticker_symbol:gics_sector, 14, FALSE)</f>
        <v>Industrials</v>
      </c>
      <c r="E1857" t="str">
        <f>VLOOKUP(A1857, ticker_symbol:gics_sub, 15, FALSE)</f>
        <v>Construction &amp; Farm Machinery &amp; Heavy Trucks</v>
      </c>
    </row>
    <row r="1858" spans="1:5" ht="17" x14ac:dyDescent="0.2">
      <c r="A1858" s="3" t="s">
        <v>194</v>
      </c>
      <c r="B1858" t="s">
        <v>602</v>
      </c>
      <c r="C1858" t="s">
        <v>610</v>
      </c>
      <c r="D1858" s="56" t="str">
        <f>VLOOKUP(A1858, ticker_symbol:gics_sector, 14, FALSE)</f>
        <v>Industrials</v>
      </c>
      <c r="E1858" t="str">
        <f>VLOOKUP(A1858, ticker_symbol:gics_sub, 15, FALSE)</f>
        <v>Construction &amp; Farm Machinery &amp; Heavy Trucks</v>
      </c>
    </row>
    <row r="1859" spans="1:5" ht="17" x14ac:dyDescent="0.2">
      <c r="A1859" s="3" t="s">
        <v>194</v>
      </c>
      <c r="B1859" t="s">
        <v>603</v>
      </c>
      <c r="C1859" t="s">
        <v>610</v>
      </c>
      <c r="D1859" s="56" t="str">
        <f>VLOOKUP(A1859, ticker_symbol:gics_sector, 14, FALSE)</f>
        <v>Industrials</v>
      </c>
      <c r="E1859" t="str">
        <f>VLOOKUP(A1859, ticker_symbol:gics_sub, 15, FALSE)</f>
        <v>Construction &amp; Farm Machinery &amp; Heavy Trucks</v>
      </c>
    </row>
    <row r="1860" spans="1:5" ht="17" x14ac:dyDescent="0.2">
      <c r="A1860" s="3" t="s">
        <v>194</v>
      </c>
      <c r="B1860" t="s">
        <v>604</v>
      </c>
      <c r="C1860" t="s">
        <v>610</v>
      </c>
      <c r="D1860" s="56" t="str">
        <f>VLOOKUP(A1860, ticker_symbol:gics_sector, 14, FALSE)</f>
        <v>Industrials</v>
      </c>
      <c r="E1860" t="str">
        <f>VLOOKUP(A1860, ticker_symbol:gics_sub, 15, FALSE)</f>
        <v>Construction &amp; Farm Machinery &amp; Heavy Trucks</v>
      </c>
    </row>
    <row r="1861" spans="1:5" ht="17" x14ac:dyDescent="0.2">
      <c r="A1861" s="3" t="s">
        <v>194</v>
      </c>
      <c r="B1861" t="s">
        <v>605</v>
      </c>
      <c r="C1861" t="s">
        <v>610</v>
      </c>
      <c r="D1861" s="56" t="str">
        <f>VLOOKUP(A1861, ticker_symbol:gics_sector, 14, FALSE)</f>
        <v>Industrials</v>
      </c>
      <c r="E1861" t="str">
        <f>VLOOKUP(A1861, ticker_symbol:gics_sub, 15, FALSE)</f>
        <v>Construction &amp; Farm Machinery &amp; Heavy Trucks</v>
      </c>
    </row>
    <row r="1862" spans="1:5" ht="17" x14ac:dyDescent="0.2">
      <c r="A1862" s="3" t="s">
        <v>194</v>
      </c>
      <c r="B1862" t="s">
        <v>600</v>
      </c>
      <c r="C1862" t="s">
        <v>609</v>
      </c>
      <c r="D1862" s="56" t="str">
        <f>VLOOKUP(A1862, ticker_symbol:gics_sector, 14, FALSE)</f>
        <v>Industrials</v>
      </c>
      <c r="E1862" t="str">
        <f>VLOOKUP(A1862, ticker_symbol:gics_sub, 15, FALSE)</f>
        <v>Construction &amp; Farm Machinery &amp; Heavy Trucks</v>
      </c>
    </row>
    <row r="1863" spans="1:5" ht="17" x14ac:dyDescent="0.2">
      <c r="A1863" s="3" t="s">
        <v>194</v>
      </c>
      <c r="B1863" t="s">
        <v>601</v>
      </c>
      <c r="C1863" t="s">
        <v>609</v>
      </c>
      <c r="D1863" s="56" t="str">
        <f>VLOOKUP(A1863, ticker_symbol:gics_sector, 14, FALSE)</f>
        <v>Industrials</v>
      </c>
      <c r="E1863" t="str">
        <f>VLOOKUP(A1863, ticker_symbol:gics_sub, 15, FALSE)</f>
        <v>Construction &amp; Farm Machinery &amp; Heavy Trucks</v>
      </c>
    </row>
    <row r="1864" spans="1:5" ht="17" x14ac:dyDescent="0.2">
      <c r="A1864" s="3" t="s">
        <v>194</v>
      </c>
      <c r="B1864" t="s">
        <v>602</v>
      </c>
      <c r="C1864" t="s">
        <v>609</v>
      </c>
      <c r="D1864" s="56" t="str">
        <f>VLOOKUP(A1864, ticker_symbol:gics_sector, 14, FALSE)</f>
        <v>Industrials</v>
      </c>
      <c r="E1864" t="str">
        <f>VLOOKUP(A1864, ticker_symbol:gics_sub, 15, FALSE)</f>
        <v>Construction &amp; Farm Machinery &amp; Heavy Trucks</v>
      </c>
    </row>
    <row r="1865" spans="1:5" ht="17" x14ac:dyDescent="0.2">
      <c r="A1865" s="3" t="s">
        <v>194</v>
      </c>
      <c r="B1865" t="s">
        <v>603</v>
      </c>
      <c r="C1865" t="s">
        <v>609</v>
      </c>
      <c r="D1865" s="56" t="str">
        <f>VLOOKUP(A1865, ticker_symbol:gics_sector, 14, FALSE)</f>
        <v>Industrials</v>
      </c>
      <c r="E1865" t="str">
        <f>VLOOKUP(A1865, ticker_symbol:gics_sub, 15, FALSE)</f>
        <v>Construction &amp; Farm Machinery &amp; Heavy Trucks</v>
      </c>
    </row>
    <row r="1866" spans="1:5" ht="17" x14ac:dyDescent="0.2">
      <c r="A1866" s="3" t="s">
        <v>194</v>
      </c>
      <c r="B1866" t="s">
        <v>604</v>
      </c>
      <c r="C1866" t="s">
        <v>609</v>
      </c>
      <c r="D1866" s="56" t="str">
        <f>VLOOKUP(A1866, ticker_symbol:gics_sector, 14, FALSE)</f>
        <v>Industrials</v>
      </c>
      <c r="E1866" t="str">
        <f>VLOOKUP(A1866, ticker_symbol:gics_sub, 15, FALSE)</f>
        <v>Construction &amp; Farm Machinery &amp; Heavy Trucks</v>
      </c>
    </row>
    <row r="1867" spans="1:5" ht="17" x14ac:dyDescent="0.2">
      <c r="A1867" s="3" t="s">
        <v>194</v>
      </c>
      <c r="B1867" t="s">
        <v>605</v>
      </c>
      <c r="C1867" t="s">
        <v>609</v>
      </c>
      <c r="D1867" s="56" t="str">
        <f>VLOOKUP(A1867, ticker_symbol:gics_sector, 14, FALSE)</f>
        <v>Industrials</v>
      </c>
      <c r="E1867" t="str">
        <f>VLOOKUP(A1867, ticker_symbol:gics_sub, 15, FALSE)</f>
        <v>Construction &amp; Farm Machinery &amp; Heavy Trucks</v>
      </c>
    </row>
    <row r="1868" spans="1:5" ht="17" x14ac:dyDescent="0.2">
      <c r="A1868" s="3" t="s">
        <v>194</v>
      </c>
      <c r="B1868" t="s">
        <v>600</v>
      </c>
      <c r="C1868" s="21" t="s">
        <v>608</v>
      </c>
      <c r="D1868" s="56" t="str">
        <f>VLOOKUP(A1868, ticker_symbol:gics_sector, 14, FALSE)</f>
        <v>Industrials</v>
      </c>
      <c r="E1868" t="str">
        <f>VLOOKUP(A1868, ticker_symbol:gics_sub, 15, FALSE)</f>
        <v>Construction &amp; Farm Machinery &amp; Heavy Trucks</v>
      </c>
    </row>
    <row r="1869" spans="1:5" ht="17" x14ac:dyDescent="0.2">
      <c r="A1869" s="3" t="s">
        <v>194</v>
      </c>
      <c r="B1869" t="s">
        <v>601</v>
      </c>
      <c r="C1869" s="21" t="s">
        <v>608</v>
      </c>
      <c r="D1869" s="56" t="str">
        <f>VLOOKUP(A1869, ticker_symbol:gics_sector, 14, FALSE)</f>
        <v>Industrials</v>
      </c>
      <c r="E1869" t="str">
        <f>VLOOKUP(A1869, ticker_symbol:gics_sub, 15, FALSE)</f>
        <v>Construction &amp; Farm Machinery &amp; Heavy Trucks</v>
      </c>
    </row>
    <row r="1870" spans="1:5" ht="17" x14ac:dyDescent="0.2">
      <c r="A1870" s="3" t="s">
        <v>194</v>
      </c>
      <c r="B1870" t="s">
        <v>602</v>
      </c>
      <c r="C1870" s="21" t="s">
        <v>608</v>
      </c>
      <c r="D1870" s="56" t="str">
        <f>VLOOKUP(A1870, ticker_symbol:gics_sector, 14, FALSE)</f>
        <v>Industrials</v>
      </c>
      <c r="E1870" t="str">
        <f>VLOOKUP(A1870, ticker_symbol:gics_sub, 15, FALSE)</f>
        <v>Construction &amp; Farm Machinery &amp; Heavy Trucks</v>
      </c>
    </row>
    <row r="1871" spans="1:5" ht="17" x14ac:dyDescent="0.2">
      <c r="A1871" s="3" t="s">
        <v>194</v>
      </c>
      <c r="B1871" t="s">
        <v>603</v>
      </c>
      <c r="C1871" s="21" t="s">
        <v>608</v>
      </c>
      <c r="D1871" s="56" t="str">
        <f>VLOOKUP(A1871, ticker_symbol:gics_sector, 14, FALSE)</f>
        <v>Industrials</v>
      </c>
      <c r="E1871" t="str">
        <f>VLOOKUP(A1871, ticker_symbol:gics_sub, 15, FALSE)</f>
        <v>Construction &amp; Farm Machinery &amp; Heavy Trucks</v>
      </c>
    </row>
    <row r="1872" spans="1:5" ht="17" x14ac:dyDescent="0.2">
      <c r="A1872" s="3" t="s">
        <v>194</v>
      </c>
      <c r="B1872" t="s">
        <v>604</v>
      </c>
      <c r="C1872" s="21" t="s">
        <v>608</v>
      </c>
      <c r="D1872" s="56" t="str">
        <f>VLOOKUP(A1872, ticker_symbol:gics_sector, 14, FALSE)</f>
        <v>Industrials</v>
      </c>
      <c r="E1872" t="str">
        <f>VLOOKUP(A1872, ticker_symbol:gics_sub, 15, FALSE)</f>
        <v>Construction &amp; Farm Machinery &amp; Heavy Trucks</v>
      </c>
    </row>
    <row r="1873" spans="1:5" ht="17" x14ac:dyDescent="0.2">
      <c r="A1873" s="3" t="s">
        <v>194</v>
      </c>
      <c r="B1873" t="s">
        <v>605</v>
      </c>
      <c r="C1873" s="21" t="s">
        <v>608</v>
      </c>
      <c r="D1873" s="56" t="str">
        <f>VLOOKUP(A1873, ticker_symbol:gics_sector, 14, FALSE)</f>
        <v>Industrials</v>
      </c>
      <c r="E1873" t="str">
        <f>VLOOKUP(A1873, ticker_symbol:gics_sub, 15, FALSE)</f>
        <v>Construction &amp; Farm Machinery &amp; Heavy Trucks</v>
      </c>
    </row>
    <row r="1874" spans="1:5" ht="17" x14ac:dyDescent="0.2">
      <c r="A1874" s="3" t="s">
        <v>195</v>
      </c>
      <c r="B1874" t="s">
        <v>600</v>
      </c>
      <c r="C1874" t="s">
        <v>610</v>
      </c>
      <c r="D1874" s="56" t="str">
        <f>VLOOKUP(A1874, ticker_symbol:gics_sector, 14, FALSE)</f>
        <v>Financials</v>
      </c>
      <c r="E1874" t="str">
        <f>VLOOKUP(A1874, ticker_symbol:gics_sub, 15, FALSE)</f>
        <v>Consumer Finance</v>
      </c>
    </row>
    <row r="1875" spans="1:5" ht="17" x14ac:dyDescent="0.2">
      <c r="A1875" s="3" t="s">
        <v>195</v>
      </c>
      <c r="B1875" t="s">
        <v>601</v>
      </c>
      <c r="C1875" t="s">
        <v>610</v>
      </c>
      <c r="D1875" s="56" t="str">
        <f>VLOOKUP(A1875, ticker_symbol:gics_sector, 14, FALSE)</f>
        <v>Financials</v>
      </c>
      <c r="E1875" t="str">
        <f>VLOOKUP(A1875, ticker_symbol:gics_sub, 15, FALSE)</f>
        <v>Consumer Finance</v>
      </c>
    </row>
    <row r="1876" spans="1:5" ht="17" x14ac:dyDescent="0.2">
      <c r="A1876" s="3" t="s">
        <v>195</v>
      </c>
      <c r="B1876" t="s">
        <v>602</v>
      </c>
      <c r="C1876" t="s">
        <v>610</v>
      </c>
      <c r="D1876" s="56" t="str">
        <f>VLOOKUP(A1876, ticker_symbol:gics_sector, 14, FALSE)</f>
        <v>Financials</v>
      </c>
      <c r="E1876" t="str">
        <f>VLOOKUP(A1876, ticker_symbol:gics_sub, 15, FALSE)</f>
        <v>Consumer Finance</v>
      </c>
    </row>
    <row r="1877" spans="1:5" ht="17" x14ac:dyDescent="0.2">
      <c r="A1877" s="3" t="s">
        <v>195</v>
      </c>
      <c r="B1877" t="s">
        <v>603</v>
      </c>
      <c r="C1877" t="s">
        <v>610</v>
      </c>
      <c r="D1877" s="56" t="str">
        <f>VLOOKUP(A1877, ticker_symbol:gics_sector, 14, FALSE)</f>
        <v>Financials</v>
      </c>
      <c r="E1877" t="str">
        <f>VLOOKUP(A1877, ticker_symbol:gics_sub, 15, FALSE)</f>
        <v>Consumer Finance</v>
      </c>
    </row>
    <row r="1878" spans="1:5" ht="17" x14ac:dyDescent="0.2">
      <c r="A1878" s="3" t="s">
        <v>195</v>
      </c>
      <c r="B1878" t="s">
        <v>604</v>
      </c>
      <c r="C1878" t="s">
        <v>610</v>
      </c>
      <c r="D1878" s="56" t="str">
        <f>VLOOKUP(A1878, ticker_symbol:gics_sector, 14, FALSE)</f>
        <v>Financials</v>
      </c>
      <c r="E1878" t="str">
        <f>VLOOKUP(A1878, ticker_symbol:gics_sub, 15, FALSE)</f>
        <v>Consumer Finance</v>
      </c>
    </row>
    <row r="1879" spans="1:5" ht="17" x14ac:dyDescent="0.2">
      <c r="A1879" s="3" t="s">
        <v>195</v>
      </c>
      <c r="B1879" t="s">
        <v>605</v>
      </c>
      <c r="C1879" t="s">
        <v>610</v>
      </c>
      <c r="D1879" s="56" t="str">
        <f>VLOOKUP(A1879, ticker_symbol:gics_sector, 14, FALSE)</f>
        <v>Financials</v>
      </c>
      <c r="E1879" t="str">
        <f>VLOOKUP(A1879, ticker_symbol:gics_sub, 15, FALSE)</f>
        <v>Consumer Finance</v>
      </c>
    </row>
    <row r="1880" spans="1:5" ht="17" x14ac:dyDescent="0.2">
      <c r="A1880" s="3" t="s">
        <v>195</v>
      </c>
      <c r="B1880" t="s">
        <v>600</v>
      </c>
      <c r="C1880" t="s">
        <v>609</v>
      </c>
      <c r="D1880" s="56" t="str">
        <f>VLOOKUP(A1880, ticker_symbol:gics_sector, 14, FALSE)</f>
        <v>Financials</v>
      </c>
      <c r="E1880" t="str">
        <f>VLOOKUP(A1880, ticker_symbol:gics_sub, 15, FALSE)</f>
        <v>Consumer Finance</v>
      </c>
    </row>
    <row r="1881" spans="1:5" ht="17" x14ac:dyDescent="0.2">
      <c r="A1881" s="3" t="s">
        <v>195</v>
      </c>
      <c r="B1881" t="s">
        <v>601</v>
      </c>
      <c r="C1881" t="s">
        <v>609</v>
      </c>
      <c r="D1881" s="56" t="str">
        <f>VLOOKUP(A1881, ticker_symbol:gics_sector, 14, FALSE)</f>
        <v>Financials</v>
      </c>
      <c r="E1881" t="str">
        <f>VLOOKUP(A1881, ticker_symbol:gics_sub, 15, FALSE)</f>
        <v>Consumer Finance</v>
      </c>
    </row>
    <row r="1882" spans="1:5" ht="17" x14ac:dyDescent="0.2">
      <c r="A1882" s="3" t="s">
        <v>195</v>
      </c>
      <c r="B1882" t="s">
        <v>602</v>
      </c>
      <c r="C1882" t="s">
        <v>609</v>
      </c>
      <c r="D1882" s="56" t="str">
        <f>VLOOKUP(A1882, ticker_symbol:gics_sector, 14, FALSE)</f>
        <v>Financials</v>
      </c>
      <c r="E1882" t="str">
        <f>VLOOKUP(A1882, ticker_symbol:gics_sub, 15, FALSE)</f>
        <v>Consumer Finance</v>
      </c>
    </row>
    <row r="1883" spans="1:5" ht="17" x14ac:dyDescent="0.2">
      <c r="A1883" s="3" t="s">
        <v>195</v>
      </c>
      <c r="B1883" t="s">
        <v>603</v>
      </c>
      <c r="C1883" t="s">
        <v>609</v>
      </c>
      <c r="D1883" s="56" t="str">
        <f>VLOOKUP(A1883, ticker_symbol:gics_sector, 14, FALSE)</f>
        <v>Financials</v>
      </c>
      <c r="E1883" t="str">
        <f>VLOOKUP(A1883, ticker_symbol:gics_sub, 15, FALSE)</f>
        <v>Consumer Finance</v>
      </c>
    </row>
    <row r="1884" spans="1:5" ht="17" x14ac:dyDescent="0.2">
      <c r="A1884" s="3" t="s">
        <v>195</v>
      </c>
      <c r="B1884" t="s">
        <v>604</v>
      </c>
      <c r="C1884" t="s">
        <v>609</v>
      </c>
      <c r="D1884" s="56" t="str">
        <f>VLOOKUP(A1884, ticker_symbol:gics_sector, 14, FALSE)</f>
        <v>Financials</v>
      </c>
      <c r="E1884" t="str">
        <f>VLOOKUP(A1884, ticker_symbol:gics_sub, 15, FALSE)</f>
        <v>Consumer Finance</v>
      </c>
    </row>
    <row r="1885" spans="1:5" ht="17" x14ac:dyDescent="0.2">
      <c r="A1885" s="3" t="s">
        <v>195</v>
      </c>
      <c r="B1885" t="s">
        <v>605</v>
      </c>
      <c r="C1885" t="s">
        <v>609</v>
      </c>
      <c r="D1885" s="56" t="str">
        <f>VLOOKUP(A1885, ticker_symbol:gics_sector, 14, FALSE)</f>
        <v>Financials</v>
      </c>
      <c r="E1885" t="str">
        <f>VLOOKUP(A1885, ticker_symbol:gics_sub, 15, FALSE)</f>
        <v>Consumer Finance</v>
      </c>
    </row>
    <row r="1886" spans="1:5" ht="17" x14ac:dyDescent="0.2">
      <c r="A1886" s="3" t="s">
        <v>195</v>
      </c>
      <c r="B1886" t="s">
        <v>600</v>
      </c>
      <c r="C1886" s="21" t="s">
        <v>608</v>
      </c>
      <c r="D1886" s="56" t="str">
        <f>VLOOKUP(A1886, ticker_symbol:gics_sector, 14, FALSE)</f>
        <v>Financials</v>
      </c>
      <c r="E1886" t="str">
        <f>VLOOKUP(A1886, ticker_symbol:gics_sub, 15, FALSE)</f>
        <v>Consumer Finance</v>
      </c>
    </row>
    <row r="1887" spans="1:5" ht="17" x14ac:dyDescent="0.2">
      <c r="A1887" s="3" t="s">
        <v>195</v>
      </c>
      <c r="B1887" t="s">
        <v>601</v>
      </c>
      <c r="C1887" s="21" t="s">
        <v>608</v>
      </c>
      <c r="D1887" s="56" t="str">
        <f>VLOOKUP(A1887, ticker_symbol:gics_sector, 14, FALSE)</f>
        <v>Financials</v>
      </c>
      <c r="E1887" t="str">
        <f>VLOOKUP(A1887, ticker_symbol:gics_sub, 15, FALSE)</f>
        <v>Consumer Finance</v>
      </c>
    </row>
    <row r="1888" spans="1:5" ht="17" x14ac:dyDescent="0.2">
      <c r="A1888" s="3" t="s">
        <v>195</v>
      </c>
      <c r="B1888" t="s">
        <v>602</v>
      </c>
      <c r="C1888" s="21" t="s">
        <v>608</v>
      </c>
      <c r="D1888" s="56" t="str">
        <f>VLOOKUP(A1888, ticker_symbol:gics_sector, 14, FALSE)</f>
        <v>Financials</v>
      </c>
      <c r="E1888" t="str">
        <f>VLOOKUP(A1888, ticker_symbol:gics_sub, 15, FALSE)</f>
        <v>Consumer Finance</v>
      </c>
    </row>
    <row r="1889" spans="1:5" ht="17" x14ac:dyDescent="0.2">
      <c r="A1889" s="3" t="s">
        <v>195</v>
      </c>
      <c r="B1889" t="s">
        <v>603</v>
      </c>
      <c r="C1889" s="21" t="s">
        <v>608</v>
      </c>
      <c r="D1889" s="56" t="str">
        <f>VLOOKUP(A1889, ticker_symbol:gics_sector, 14, FALSE)</f>
        <v>Financials</v>
      </c>
      <c r="E1889" t="str">
        <f>VLOOKUP(A1889, ticker_symbol:gics_sub, 15, FALSE)</f>
        <v>Consumer Finance</v>
      </c>
    </row>
    <row r="1890" spans="1:5" ht="17" x14ac:dyDescent="0.2">
      <c r="A1890" s="3" t="s">
        <v>195</v>
      </c>
      <c r="B1890" t="s">
        <v>604</v>
      </c>
      <c r="C1890" s="21" t="s">
        <v>608</v>
      </c>
      <c r="D1890" s="56" t="str">
        <f>VLOOKUP(A1890, ticker_symbol:gics_sector, 14, FALSE)</f>
        <v>Financials</v>
      </c>
      <c r="E1890" t="str">
        <f>VLOOKUP(A1890, ticker_symbol:gics_sub, 15, FALSE)</f>
        <v>Consumer Finance</v>
      </c>
    </row>
    <row r="1891" spans="1:5" ht="17" x14ac:dyDescent="0.2">
      <c r="A1891" s="3" t="s">
        <v>195</v>
      </c>
      <c r="B1891" t="s">
        <v>605</v>
      </c>
      <c r="C1891" s="21" t="s">
        <v>608</v>
      </c>
      <c r="D1891" s="56" t="str">
        <f>VLOOKUP(A1891, ticker_symbol:gics_sector, 14, FALSE)</f>
        <v>Financials</v>
      </c>
      <c r="E1891" t="str">
        <f>VLOOKUP(A1891, ticker_symbol:gics_sub, 15, FALSE)</f>
        <v>Consumer Finance</v>
      </c>
    </row>
    <row r="1892" spans="1:5" ht="17" x14ac:dyDescent="0.2">
      <c r="A1892" s="3" t="s">
        <v>196</v>
      </c>
      <c r="B1892" t="s">
        <v>600</v>
      </c>
      <c r="C1892" t="s">
        <v>610</v>
      </c>
      <c r="D1892" s="56" t="str">
        <f>VLOOKUP(A1892, ticker_symbol:gics_sector, 14, FALSE)</f>
        <v>Consumer Discretionary</v>
      </c>
      <c r="E1892" t="str">
        <f>VLOOKUP(A1892, ticker_symbol:gics_sub, 15, FALSE)</f>
        <v>General Merchandise Stores</v>
      </c>
    </row>
    <row r="1893" spans="1:5" ht="17" x14ac:dyDescent="0.2">
      <c r="A1893" s="3" t="s">
        <v>196</v>
      </c>
      <c r="B1893" t="s">
        <v>601</v>
      </c>
      <c r="C1893" t="s">
        <v>610</v>
      </c>
      <c r="D1893" s="56" t="str">
        <f>VLOOKUP(A1893, ticker_symbol:gics_sector, 14, FALSE)</f>
        <v>Consumer Discretionary</v>
      </c>
      <c r="E1893" t="str">
        <f>VLOOKUP(A1893, ticker_symbol:gics_sub, 15, FALSE)</f>
        <v>General Merchandise Stores</v>
      </c>
    </row>
    <row r="1894" spans="1:5" ht="17" x14ac:dyDescent="0.2">
      <c r="A1894" s="3" t="s">
        <v>196</v>
      </c>
      <c r="B1894" t="s">
        <v>602</v>
      </c>
      <c r="C1894" t="s">
        <v>610</v>
      </c>
      <c r="D1894" s="56" t="str">
        <f>VLOOKUP(A1894, ticker_symbol:gics_sector, 14, FALSE)</f>
        <v>Consumer Discretionary</v>
      </c>
      <c r="E1894" t="str">
        <f>VLOOKUP(A1894, ticker_symbol:gics_sub, 15, FALSE)</f>
        <v>General Merchandise Stores</v>
      </c>
    </row>
    <row r="1895" spans="1:5" ht="17" x14ac:dyDescent="0.2">
      <c r="A1895" s="3" t="s">
        <v>196</v>
      </c>
      <c r="B1895" t="s">
        <v>603</v>
      </c>
      <c r="C1895" t="s">
        <v>610</v>
      </c>
      <c r="D1895" s="56" t="str">
        <f>VLOOKUP(A1895, ticker_symbol:gics_sector, 14, FALSE)</f>
        <v>Consumer Discretionary</v>
      </c>
      <c r="E1895" t="str">
        <f>VLOOKUP(A1895, ticker_symbol:gics_sub, 15, FALSE)</f>
        <v>General Merchandise Stores</v>
      </c>
    </row>
    <row r="1896" spans="1:5" ht="17" x14ac:dyDescent="0.2">
      <c r="A1896" s="3" t="s">
        <v>196</v>
      </c>
      <c r="B1896" t="s">
        <v>604</v>
      </c>
      <c r="C1896" t="s">
        <v>610</v>
      </c>
      <c r="D1896" s="56" t="str">
        <f>VLOOKUP(A1896, ticker_symbol:gics_sector, 14, FALSE)</f>
        <v>Consumer Discretionary</v>
      </c>
      <c r="E1896" t="str">
        <f>VLOOKUP(A1896, ticker_symbol:gics_sub, 15, FALSE)</f>
        <v>General Merchandise Stores</v>
      </c>
    </row>
    <row r="1897" spans="1:5" ht="17" x14ac:dyDescent="0.2">
      <c r="A1897" s="3" t="s">
        <v>196</v>
      </c>
      <c r="B1897" t="s">
        <v>605</v>
      </c>
      <c r="C1897" t="s">
        <v>610</v>
      </c>
      <c r="D1897" s="56" t="str">
        <f>VLOOKUP(A1897, ticker_symbol:gics_sector, 14, FALSE)</f>
        <v>Consumer Discretionary</v>
      </c>
      <c r="E1897" t="str">
        <f>VLOOKUP(A1897, ticker_symbol:gics_sub, 15, FALSE)</f>
        <v>General Merchandise Stores</v>
      </c>
    </row>
    <row r="1898" spans="1:5" ht="17" x14ac:dyDescent="0.2">
      <c r="A1898" s="3" t="s">
        <v>196</v>
      </c>
      <c r="B1898" t="s">
        <v>600</v>
      </c>
      <c r="C1898" t="s">
        <v>609</v>
      </c>
      <c r="D1898" s="56" t="str">
        <f>VLOOKUP(A1898, ticker_symbol:gics_sector, 14, FALSE)</f>
        <v>Consumer Discretionary</v>
      </c>
      <c r="E1898" t="str">
        <f>VLOOKUP(A1898, ticker_symbol:gics_sub, 15, FALSE)</f>
        <v>General Merchandise Stores</v>
      </c>
    </row>
    <row r="1899" spans="1:5" ht="17" x14ac:dyDescent="0.2">
      <c r="A1899" s="3" t="s">
        <v>196</v>
      </c>
      <c r="B1899" t="s">
        <v>601</v>
      </c>
      <c r="C1899" t="s">
        <v>609</v>
      </c>
      <c r="D1899" s="56" t="str">
        <f>VLOOKUP(A1899, ticker_symbol:gics_sector, 14, FALSE)</f>
        <v>Consumer Discretionary</v>
      </c>
      <c r="E1899" t="str">
        <f>VLOOKUP(A1899, ticker_symbol:gics_sub, 15, FALSE)</f>
        <v>General Merchandise Stores</v>
      </c>
    </row>
    <row r="1900" spans="1:5" ht="17" x14ac:dyDescent="0.2">
      <c r="A1900" s="3" t="s">
        <v>196</v>
      </c>
      <c r="B1900" t="s">
        <v>602</v>
      </c>
      <c r="C1900" t="s">
        <v>609</v>
      </c>
      <c r="D1900" s="56" t="str">
        <f>VLOOKUP(A1900, ticker_symbol:gics_sector, 14, FALSE)</f>
        <v>Consumer Discretionary</v>
      </c>
      <c r="E1900" t="str">
        <f>VLOOKUP(A1900, ticker_symbol:gics_sub, 15, FALSE)</f>
        <v>General Merchandise Stores</v>
      </c>
    </row>
    <row r="1901" spans="1:5" ht="17" x14ac:dyDescent="0.2">
      <c r="A1901" s="3" t="s">
        <v>196</v>
      </c>
      <c r="B1901" t="s">
        <v>603</v>
      </c>
      <c r="C1901" t="s">
        <v>609</v>
      </c>
      <c r="D1901" s="56" t="str">
        <f>VLOOKUP(A1901, ticker_symbol:gics_sector, 14, FALSE)</f>
        <v>Consumer Discretionary</v>
      </c>
      <c r="E1901" t="str">
        <f>VLOOKUP(A1901, ticker_symbol:gics_sub, 15, FALSE)</f>
        <v>General Merchandise Stores</v>
      </c>
    </row>
    <row r="1902" spans="1:5" ht="17" x14ac:dyDescent="0.2">
      <c r="A1902" s="3" t="s">
        <v>196</v>
      </c>
      <c r="B1902" t="s">
        <v>604</v>
      </c>
      <c r="C1902" t="s">
        <v>609</v>
      </c>
      <c r="D1902" s="56" t="str">
        <f>VLOOKUP(A1902, ticker_symbol:gics_sector, 14, FALSE)</f>
        <v>Consumer Discretionary</v>
      </c>
      <c r="E1902" t="str">
        <f>VLOOKUP(A1902, ticker_symbol:gics_sub, 15, FALSE)</f>
        <v>General Merchandise Stores</v>
      </c>
    </row>
    <row r="1903" spans="1:5" ht="17" x14ac:dyDescent="0.2">
      <c r="A1903" s="3" t="s">
        <v>196</v>
      </c>
      <c r="B1903" t="s">
        <v>605</v>
      </c>
      <c r="C1903" t="s">
        <v>609</v>
      </c>
      <c r="D1903" s="56" t="str">
        <f>VLOOKUP(A1903, ticker_symbol:gics_sector, 14, FALSE)</f>
        <v>Consumer Discretionary</v>
      </c>
      <c r="E1903" t="str">
        <f>VLOOKUP(A1903, ticker_symbol:gics_sub, 15, FALSE)</f>
        <v>General Merchandise Stores</v>
      </c>
    </row>
    <row r="1904" spans="1:5" ht="17" x14ac:dyDescent="0.2">
      <c r="A1904" s="3" t="s">
        <v>196</v>
      </c>
      <c r="B1904" t="s">
        <v>600</v>
      </c>
      <c r="C1904" s="21" t="s">
        <v>608</v>
      </c>
      <c r="D1904" s="56" t="str">
        <f>VLOOKUP(A1904, ticker_symbol:gics_sector, 14, FALSE)</f>
        <v>Consumer Discretionary</v>
      </c>
      <c r="E1904" t="str">
        <f>VLOOKUP(A1904, ticker_symbol:gics_sub, 15, FALSE)</f>
        <v>General Merchandise Stores</v>
      </c>
    </row>
    <row r="1905" spans="1:5" ht="17" x14ac:dyDescent="0.2">
      <c r="A1905" s="3" t="s">
        <v>196</v>
      </c>
      <c r="B1905" t="s">
        <v>601</v>
      </c>
      <c r="C1905" s="21" t="s">
        <v>608</v>
      </c>
      <c r="D1905" s="56" t="str">
        <f>VLOOKUP(A1905, ticker_symbol:gics_sector, 14, FALSE)</f>
        <v>Consumer Discretionary</v>
      </c>
      <c r="E1905" t="str">
        <f>VLOOKUP(A1905, ticker_symbol:gics_sub, 15, FALSE)</f>
        <v>General Merchandise Stores</v>
      </c>
    </row>
    <row r="1906" spans="1:5" ht="17" x14ac:dyDescent="0.2">
      <c r="A1906" s="3" t="s">
        <v>196</v>
      </c>
      <c r="B1906" t="s">
        <v>602</v>
      </c>
      <c r="C1906" s="21" t="s">
        <v>608</v>
      </c>
      <c r="D1906" s="56" t="str">
        <f>VLOOKUP(A1906, ticker_symbol:gics_sector, 14, FALSE)</f>
        <v>Consumer Discretionary</v>
      </c>
      <c r="E1906" t="str">
        <f>VLOOKUP(A1906, ticker_symbol:gics_sub, 15, FALSE)</f>
        <v>General Merchandise Stores</v>
      </c>
    </row>
    <row r="1907" spans="1:5" ht="17" x14ac:dyDescent="0.2">
      <c r="A1907" s="3" t="s">
        <v>196</v>
      </c>
      <c r="B1907" t="s">
        <v>603</v>
      </c>
      <c r="C1907" s="21" t="s">
        <v>608</v>
      </c>
      <c r="D1907" s="56" t="str">
        <f>VLOOKUP(A1907, ticker_symbol:gics_sector, 14, FALSE)</f>
        <v>Consumer Discretionary</v>
      </c>
      <c r="E1907" t="str">
        <f>VLOOKUP(A1907, ticker_symbol:gics_sub, 15, FALSE)</f>
        <v>General Merchandise Stores</v>
      </c>
    </row>
    <row r="1908" spans="1:5" ht="17" x14ac:dyDescent="0.2">
      <c r="A1908" s="3" t="s">
        <v>196</v>
      </c>
      <c r="B1908" t="s">
        <v>604</v>
      </c>
      <c r="C1908" s="21" t="s">
        <v>608</v>
      </c>
      <c r="D1908" s="56" t="str">
        <f>VLOOKUP(A1908, ticker_symbol:gics_sector, 14, FALSE)</f>
        <v>Consumer Discretionary</v>
      </c>
      <c r="E1908" t="str">
        <f>VLOOKUP(A1908, ticker_symbol:gics_sub, 15, FALSE)</f>
        <v>General Merchandise Stores</v>
      </c>
    </row>
    <row r="1909" spans="1:5" ht="17" x14ac:dyDescent="0.2">
      <c r="A1909" s="3" t="s">
        <v>196</v>
      </c>
      <c r="B1909" t="s">
        <v>605</v>
      </c>
      <c r="C1909" s="21" t="s">
        <v>608</v>
      </c>
      <c r="D1909" s="56" t="str">
        <f>VLOOKUP(A1909, ticker_symbol:gics_sector, 14, FALSE)</f>
        <v>Consumer Discretionary</v>
      </c>
      <c r="E1909" t="str">
        <f>VLOOKUP(A1909, ticker_symbol:gics_sub, 15, FALSE)</f>
        <v>General Merchandise Stores</v>
      </c>
    </row>
    <row r="1910" spans="1:5" ht="17" x14ac:dyDescent="0.2">
      <c r="A1910" s="3" t="s">
        <v>198</v>
      </c>
      <c r="B1910" t="s">
        <v>600</v>
      </c>
      <c r="C1910" t="s">
        <v>610</v>
      </c>
      <c r="D1910" s="56" t="str">
        <f>VLOOKUP(A1910, ticker_symbol:gics_sector, 14, FALSE)</f>
        <v>Health Care</v>
      </c>
      <c r="E1910" t="str">
        <f>VLOOKUP(A1910, ticker_symbol:gics_sub, 15, FALSE)</f>
        <v>Health Care Facilities</v>
      </c>
    </row>
    <row r="1911" spans="1:5" ht="17" x14ac:dyDescent="0.2">
      <c r="A1911" s="3" t="s">
        <v>198</v>
      </c>
      <c r="B1911" t="s">
        <v>601</v>
      </c>
      <c r="C1911" t="s">
        <v>610</v>
      </c>
      <c r="D1911" s="56" t="str">
        <f>VLOOKUP(A1911, ticker_symbol:gics_sector, 14, FALSE)</f>
        <v>Health Care</v>
      </c>
      <c r="E1911" t="str">
        <f>VLOOKUP(A1911, ticker_symbol:gics_sub, 15, FALSE)</f>
        <v>Health Care Facilities</v>
      </c>
    </row>
    <row r="1912" spans="1:5" ht="17" x14ac:dyDescent="0.2">
      <c r="A1912" s="3" t="s">
        <v>198</v>
      </c>
      <c r="B1912" t="s">
        <v>602</v>
      </c>
      <c r="C1912" t="s">
        <v>610</v>
      </c>
      <c r="D1912" s="56" t="str">
        <f>VLOOKUP(A1912, ticker_symbol:gics_sector, 14, FALSE)</f>
        <v>Health Care</v>
      </c>
      <c r="E1912" t="str">
        <f>VLOOKUP(A1912, ticker_symbol:gics_sub, 15, FALSE)</f>
        <v>Health Care Facilities</v>
      </c>
    </row>
    <row r="1913" spans="1:5" ht="17" x14ac:dyDescent="0.2">
      <c r="A1913" s="3" t="s">
        <v>198</v>
      </c>
      <c r="B1913" t="s">
        <v>603</v>
      </c>
      <c r="C1913" t="s">
        <v>610</v>
      </c>
      <c r="D1913" s="56" t="str">
        <f>VLOOKUP(A1913, ticker_symbol:gics_sector, 14, FALSE)</f>
        <v>Health Care</v>
      </c>
      <c r="E1913" t="str">
        <f>VLOOKUP(A1913, ticker_symbol:gics_sub, 15, FALSE)</f>
        <v>Health Care Facilities</v>
      </c>
    </row>
    <row r="1914" spans="1:5" ht="17" x14ac:dyDescent="0.2">
      <c r="A1914" s="3" t="s">
        <v>198</v>
      </c>
      <c r="B1914" t="s">
        <v>604</v>
      </c>
      <c r="C1914" t="s">
        <v>610</v>
      </c>
      <c r="D1914" s="56" t="str">
        <f>VLOOKUP(A1914, ticker_symbol:gics_sector, 14, FALSE)</f>
        <v>Health Care</v>
      </c>
      <c r="E1914" t="str">
        <f>VLOOKUP(A1914, ticker_symbol:gics_sub, 15, FALSE)</f>
        <v>Health Care Facilities</v>
      </c>
    </row>
    <row r="1915" spans="1:5" ht="17" x14ac:dyDescent="0.2">
      <c r="A1915" s="3" t="s">
        <v>198</v>
      </c>
      <c r="B1915" t="s">
        <v>605</v>
      </c>
      <c r="C1915" t="s">
        <v>610</v>
      </c>
      <c r="D1915" s="56" t="str">
        <f>VLOOKUP(A1915, ticker_symbol:gics_sector, 14, FALSE)</f>
        <v>Health Care</v>
      </c>
      <c r="E1915" t="str">
        <f>VLOOKUP(A1915, ticker_symbol:gics_sub, 15, FALSE)</f>
        <v>Health Care Facilities</v>
      </c>
    </row>
    <row r="1916" spans="1:5" ht="17" x14ac:dyDescent="0.2">
      <c r="A1916" s="3" t="s">
        <v>198</v>
      </c>
      <c r="B1916" t="s">
        <v>600</v>
      </c>
      <c r="C1916" t="s">
        <v>609</v>
      </c>
      <c r="D1916" s="56" t="str">
        <f>VLOOKUP(A1916, ticker_symbol:gics_sector, 14, FALSE)</f>
        <v>Health Care</v>
      </c>
      <c r="E1916" t="str">
        <f>VLOOKUP(A1916, ticker_symbol:gics_sub, 15, FALSE)</f>
        <v>Health Care Facilities</v>
      </c>
    </row>
    <row r="1917" spans="1:5" ht="17" x14ac:dyDescent="0.2">
      <c r="A1917" s="3" t="s">
        <v>198</v>
      </c>
      <c r="B1917" t="s">
        <v>601</v>
      </c>
      <c r="C1917" t="s">
        <v>609</v>
      </c>
      <c r="D1917" s="56" t="str">
        <f>VLOOKUP(A1917, ticker_symbol:gics_sector, 14, FALSE)</f>
        <v>Health Care</v>
      </c>
      <c r="E1917" t="str">
        <f>VLOOKUP(A1917, ticker_symbol:gics_sub, 15, FALSE)</f>
        <v>Health Care Facilities</v>
      </c>
    </row>
    <row r="1918" spans="1:5" ht="17" x14ac:dyDescent="0.2">
      <c r="A1918" s="3" t="s">
        <v>198</v>
      </c>
      <c r="B1918" t="s">
        <v>602</v>
      </c>
      <c r="C1918" t="s">
        <v>609</v>
      </c>
      <c r="D1918" s="56" t="str">
        <f>VLOOKUP(A1918, ticker_symbol:gics_sector, 14, FALSE)</f>
        <v>Health Care</v>
      </c>
      <c r="E1918" t="str">
        <f>VLOOKUP(A1918, ticker_symbol:gics_sub, 15, FALSE)</f>
        <v>Health Care Facilities</v>
      </c>
    </row>
    <row r="1919" spans="1:5" ht="17" x14ac:dyDescent="0.2">
      <c r="A1919" s="3" t="s">
        <v>198</v>
      </c>
      <c r="B1919" t="s">
        <v>603</v>
      </c>
      <c r="C1919" t="s">
        <v>609</v>
      </c>
      <c r="D1919" s="56" t="str">
        <f>VLOOKUP(A1919, ticker_symbol:gics_sector, 14, FALSE)</f>
        <v>Health Care</v>
      </c>
      <c r="E1919" t="str">
        <f>VLOOKUP(A1919, ticker_symbol:gics_sub, 15, FALSE)</f>
        <v>Health Care Facilities</v>
      </c>
    </row>
    <row r="1920" spans="1:5" ht="17" x14ac:dyDescent="0.2">
      <c r="A1920" s="3" t="s">
        <v>198</v>
      </c>
      <c r="B1920" t="s">
        <v>604</v>
      </c>
      <c r="C1920" t="s">
        <v>609</v>
      </c>
      <c r="D1920" s="56" t="str">
        <f>VLOOKUP(A1920, ticker_symbol:gics_sector, 14, FALSE)</f>
        <v>Health Care</v>
      </c>
      <c r="E1920" t="str">
        <f>VLOOKUP(A1920, ticker_symbol:gics_sub, 15, FALSE)</f>
        <v>Health Care Facilities</v>
      </c>
    </row>
    <row r="1921" spans="1:5" ht="17" x14ac:dyDescent="0.2">
      <c r="A1921" s="3" t="s">
        <v>198</v>
      </c>
      <c r="B1921" t="s">
        <v>605</v>
      </c>
      <c r="C1921" t="s">
        <v>609</v>
      </c>
      <c r="D1921" s="56" t="str">
        <f>VLOOKUP(A1921, ticker_symbol:gics_sector, 14, FALSE)</f>
        <v>Health Care</v>
      </c>
      <c r="E1921" t="str">
        <f>VLOOKUP(A1921, ticker_symbol:gics_sub, 15, FALSE)</f>
        <v>Health Care Facilities</v>
      </c>
    </row>
    <row r="1922" spans="1:5" ht="17" x14ac:dyDescent="0.2">
      <c r="A1922" s="3" t="s">
        <v>198</v>
      </c>
      <c r="B1922" t="s">
        <v>600</v>
      </c>
      <c r="C1922" s="21" t="s">
        <v>608</v>
      </c>
      <c r="D1922" s="56" t="str">
        <f>VLOOKUP(A1922, ticker_symbol:gics_sector, 14, FALSE)</f>
        <v>Health Care</v>
      </c>
      <c r="E1922" t="str">
        <f>VLOOKUP(A1922, ticker_symbol:gics_sub, 15, FALSE)</f>
        <v>Health Care Facilities</v>
      </c>
    </row>
    <row r="1923" spans="1:5" ht="17" x14ac:dyDescent="0.2">
      <c r="A1923" s="3" t="s">
        <v>198</v>
      </c>
      <c r="B1923" t="s">
        <v>601</v>
      </c>
      <c r="C1923" s="21" t="s">
        <v>608</v>
      </c>
      <c r="D1923" s="56" t="str">
        <f>VLOOKUP(A1923, ticker_symbol:gics_sector, 14, FALSE)</f>
        <v>Health Care</v>
      </c>
      <c r="E1923" t="str">
        <f>VLOOKUP(A1923, ticker_symbol:gics_sub, 15, FALSE)</f>
        <v>Health Care Facilities</v>
      </c>
    </row>
    <row r="1924" spans="1:5" ht="17" x14ac:dyDescent="0.2">
      <c r="A1924" s="3" t="s">
        <v>198</v>
      </c>
      <c r="B1924" t="s">
        <v>602</v>
      </c>
      <c r="C1924" s="21" t="s">
        <v>608</v>
      </c>
      <c r="D1924" s="56" t="str">
        <f>VLOOKUP(A1924, ticker_symbol:gics_sector, 14, FALSE)</f>
        <v>Health Care</v>
      </c>
      <c r="E1924" t="str">
        <f>VLOOKUP(A1924, ticker_symbol:gics_sub, 15, FALSE)</f>
        <v>Health Care Facilities</v>
      </c>
    </row>
    <row r="1925" spans="1:5" ht="17" x14ac:dyDescent="0.2">
      <c r="A1925" s="3" t="s">
        <v>198</v>
      </c>
      <c r="B1925" t="s">
        <v>603</v>
      </c>
      <c r="C1925" s="21" t="s">
        <v>608</v>
      </c>
      <c r="D1925" s="56" t="str">
        <f>VLOOKUP(A1925, ticker_symbol:gics_sector, 14, FALSE)</f>
        <v>Health Care</v>
      </c>
      <c r="E1925" t="str">
        <f>VLOOKUP(A1925, ticker_symbol:gics_sub, 15, FALSE)</f>
        <v>Health Care Facilities</v>
      </c>
    </row>
    <row r="1926" spans="1:5" ht="17" x14ac:dyDescent="0.2">
      <c r="A1926" s="3" t="s">
        <v>198</v>
      </c>
      <c r="B1926" t="s">
        <v>604</v>
      </c>
      <c r="C1926" s="21" t="s">
        <v>608</v>
      </c>
      <c r="D1926" s="56" t="str">
        <f>VLOOKUP(A1926, ticker_symbol:gics_sector, 14, FALSE)</f>
        <v>Health Care</v>
      </c>
      <c r="E1926" t="str">
        <f>VLOOKUP(A1926, ticker_symbol:gics_sub, 15, FALSE)</f>
        <v>Health Care Facilities</v>
      </c>
    </row>
    <row r="1927" spans="1:5" ht="17" x14ac:dyDescent="0.2">
      <c r="A1927" s="3" t="s">
        <v>198</v>
      </c>
      <c r="B1927" t="s">
        <v>605</v>
      </c>
      <c r="C1927" s="21" t="s">
        <v>608</v>
      </c>
      <c r="D1927" s="56" t="str">
        <f>VLOOKUP(A1927, ticker_symbol:gics_sector, 14, FALSE)</f>
        <v>Health Care</v>
      </c>
      <c r="E1927" t="str">
        <f>VLOOKUP(A1927, ticker_symbol:gics_sub, 15, FALSE)</f>
        <v>Health Care Facilities</v>
      </c>
    </row>
    <row r="1928" spans="1:5" ht="17" x14ac:dyDescent="0.2">
      <c r="A1928" s="3" t="s">
        <v>200</v>
      </c>
      <c r="B1928" t="s">
        <v>600</v>
      </c>
      <c r="C1928" t="s">
        <v>610</v>
      </c>
      <c r="D1928" s="56" t="str">
        <f>VLOOKUP(A1928, ticker_symbol:gics_sector, 14, FALSE)</f>
        <v>Consumer Discretionary</v>
      </c>
      <c r="E1928" t="str">
        <f>VLOOKUP(A1928, ticker_symbol:gics_sub, 15, FALSE)</f>
        <v>Homebuilding</v>
      </c>
    </row>
    <row r="1929" spans="1:5" ht="17" x14ac:dyDescent="0.2">
      <c r="A1929" s="3" t="s">
        <v>200</v>
      </c>
      <c r="B1929" t="s">
        <v>601</v>
      </c>
      <c r="C1929" t="s">
        <v>610</v>
      </c>
      <c r="D1929" s="56" t="str">
        <f>VLOOKUP(A1929, ticker_symbol:gics_sector, 14, FALSE)</f>
        <v>Consumer Discretionary</v>
      </c>
      <c r="E1929" t="str">
        <f>VLOOKUP(A1929, ticker_symbol:gics_sub, 15, FALSE)</f>
        <v>Homebuilding</v>
      </c>
    </row>
    <row r="1930" spans="1:5" ht="17" x14ac:dyDescent="0.2">
      <c r="A1930" s="3" t="s">
        <v>200</v>
      </c>
      <c r="B1930" t="s">
        <v>602</v>
      </c>
      <c r="C1930" t="s">
        <v>610</v>
      </c>
      <c r="D1930" s="56" t="str">
        <f>VLOOKUP(A1930, ticker_symbol:gics_sector, 14, FALSE)</f>
        <v>Consumer Discretionary</v>
      </c>
      <c r="E1930" t="str">
        <f>VLOOKUP(A1930, ticker_symbol:gics_sub, 15, FALSE)</f>
        <v>Homebuilding</v>
      </c>
    </row>
    <row r="1931" spans="1:5" ht="17" x14ac:dyDescent="0.2">
      <c r="A1931" s="3" t="s">
        <v>200</v>
      </c>
      <c r="B1931" t="s">
        <v>603</v>
      </c>
      <c r="C1931" t="s">
        <v>610</v>
      </c>
      <c r="D1931" s="56" t="str">
        <f>VLOOKUP(A1931, ticker_symbol:gics_sector, 14, FALSE)</f>
        <v>Consumer Discretionary</v>
      </c>
      <c r="E1931" t="str">
        <f>VLOOKUP(A1931, ticker_symbol:gics_sub, 15, FALSE)</f>
        <v>Homebuilding</v>
      </c>
    </row>
    <row r="1932" spans="1:5" ht="17" x14ac:dyDescent="0.2">
      <c r="A1932" s="3" t="s">
        <v>200</v>
      </c>
      <c r="B1932" t="s">
        <v>604</v>
      </c>
      <c r="C1932" t="s">
        <v>610</v>
      </c>
      <c r="D1932" s="56" t="str">
        <f>VLOOKUP(A1932, ticker_symbol:gics_sector, 14, FALSE)</f>
        <v>Consumer Discretionary</v>
      </c>
      <c r="E1932" t="str">
        <f>VLOOKUP(A1932, ticker_symbol:gics_sub, 15, FALSE)</f>
        <v>Homebuilding</v>
      </c>
    </row>
    <row r="1933" spans="1:5" ht="17" x14ac:dyDescent="0.2">
      <c r="A1933" s="3" t="s">
        <v>200</v>
      </c>
      <c r="B1933" t="s">
        <v>605</v>
      </c>
      <c r="C1933" t="s">
        <v>610</v>
      </c>
      <c r="D1933" s="56" t="str">
        <f>VLOOKUP(A1933, ticker_symbol:gics_sector, 14, FALSE)</f>
        <v>Consumer Discretionary</v>
      </c>
      <c r="E1933" t="str">
        <f>VLOOKUP(A1933, ticker_symbol:gics_sub, 15, FALSE)</f>
        <v>Homebuilding</v>
      </c>
    </row>
    <row r="1934" spans="1:5" ht="17" x14ac:dyDescent="0.2">
      <c r="A1934" s="3" t="s">
        <v>200</v>
      </c>
      <c r="B1934" t="s">
        <v>600</v>
      </c>
      <c r="C1934" t="s">
        <v>609</v>
      </c>
      <c r="D1934" s="56" t="str">
        <f>VLOOKUP(A1934, ticker_symbol:gics_sector, 14, FALSE)</f>
        <v>Consumer Discretionary</v>
      </c>
      <c r="E1934" t="str">
        <f>VLOOKUP(A1934, ticker_symbol:gics_sub, 15, FALSE)</f>
        <v>Homebuilding</v>
      </c>
    </row>
    <row r="1935" spans="1:5" ht="17" x14ac:dyDescent="0.2">
      <c r="A1935" s="3" t="s">
        <v>200</v>
      </c>
      <c r="B1935" t="s">
        <v>601</v>
      </c>
      <c r="C1935" t="s">
        <v>609</v>
      </c>
      <c r="D1935" s="56" t="str">
        <f>VLOOKUP(A1935, ticker_symbol:gics_sector, 14, FALSE)</f>
        <v>Consumer Discretionary</v>
      </c>
      <c r="E1935" t="str">
        <f>VLOOKUP(A1935, ticker_symbol:gics_sub, 15, FALSE)</f>
        <v>Homebuilding</v>
      </c>
    </row>
    <row r="1936" spans="1:5" ht="17" x14ac:dyDescent="0.2">
      <c r="A1936" s="3" t="s">
        <v>200</v>
      </c>
      <c r="B1936" t="s">
        <v>602</v>
      </c>
      <c r="C1936" t="s">
        <v>609</v>
      </c>
      <c r="D1936" s="56" t="str">
        <f>VLOOKUP(A1936, ticker_symbol:gics_sector, 14, FALSE)</f>
        <v>Consumer Discretionary</v>
      </c>
      <c r="E1936" t="str">
        <f>VLOOKUP(A1936, ticker_symbol:gics_sub, 15, FALSE)</f>
        <v>Homebuilding</v>
      </c>
    </row>
    <row r="1937" spans="1:5" ht="17" x14ac:dyDescent="0.2">
      <c r="A1937" s="3" t="s">
        <v>200</v>
      </c>
      <c r="B1937" t="s">
        <v>603</v>
      </c>
      <c r="C1937" t="s">
        <v>609</v>
      </c>
      <c r="D1937" s="56" t="str">
        <f>VLOOKUP(A1937, ticker_symbol:gics_sector, 14, FALSE)</f>
        <v>Consumer Discretionary</v>
      </c>
      <c r="E1937" t="str">
        <f>VLOOKUP(A1937, ticker_symbol:gics_sub, 15, FALSE)</f>
        <v>Homebuilding</v>
      </c>
    </row>
    <row r="1938" spans="1:5" ht="17" x14ac:dyDescent="0.2">
      <c r="A1938" s="3" t="s">
        <v>200</v>
      </c>
      <c r="B1938" t="s">
        <v>604</v>
      </c>
      <c r="C1938" t="s">
        <v>609</v>
      </c>
      <c r="D1938" s="56" t="str">
        <f>VLOOKUP(A1938, ticker_symbol:gics_sector, 14, FALSE)</f>
        <v>Consumer Discretionary</v>
      </c>
      <c r="E1938" t="str">
        <f>VLOOKUP(A1938, ticker_symbol:gics_sub, 15, FALSE)</f>
        <v>Homebuilding</v>
      </c>
    </row>
    <row r="1939" spans="1:5" ht="17" x14ac:dyDescent="0.2">
      <c r="A1939" s="3" t="s">
        <v>200</v>
      </c>
      <c r="B1939" t="s">
        <v>605</v>
      </c>
      <c r="C1939" t="s">
        <v>609</v>
      </c>
      <c r="D1939" s="56" t="str">
        <f>VLOOKUP(A1939, ticker_symbol:gics_sector, 14, FALSE)</f>
        <v>Consumer Discretionary</v>
      </c>
      <c r="E1939" t="str">
        <f>VLOOKUP(A1939, ticker_symbol:gics_sub, 15, FALSE)</f>
        <v>Homebuilding</v>
      </c>
    </row>
    <row r="1940" spans="1:5" ht="17" x14ac:dyDescent="0.2">
      <c r="A1940" s="3" t="s">
        <v>200</v>
      </c>
      <c r="B1940" t="s">
        <v>600</v>
      </c>
      <c r="C1940" s="21" t="s">
        <v>608</v>
      </c>
      <c r="D1940" s="56" t="str">
        <f>VLOOKUP(A1940, ticker_symbol:gics_sector, 14, FALSE)</f>
        <v>Consumer Discretionary</v>
      </c>
      <c r="E1940" t="str">
        <f>VLOOKUP(A1940, ticker_symbol:gics_sub, 15, FALSE)</f>
        <v>Homebuilding</v>
      </c>
    </row>
    <row r="1941" spans="1:5" ht="17" x14ac:dyDescent="0.2">
      <c r="A1941" s="3" t="s">
        <v>200</v>
      </c>
      <c r="B1941" t="s">
        <v>601</v>
      </c>
      <c r="C1941" s="21" t="s">
        <v>608</v>
      </c>
      <c r="D1941" s="56" t="str">
        <f>VLOOKUP(A1941, ticker_symbol:gics_sector, 14, FALSE)</f>
        <v>Consumer Discretionary</v>
      </c>
      <c r="E1941" t="str">
        <f>VLOOKUP(A1941, ticker_symbol:gics_sub, 15, FALSE)</f>
        <v>Homebuilding</v>
      </c>
    </row>
    <row r="1942" spans="1:5" ht="17" x14ac:dyDescent="0.2">
      <c r="A1942" s="3" t="s">
        <v>200</v>
      </c>
      <c r="B1942" t="s">
        <v>602</v>
      </c>
      <c r="C1942" s="21" t="s">
        <v>608</v>
      </c>
      <c r="D1942" s="56" t="str">
        <f>VLOOKUP(A1942, ticker_symbol:gics_sector, 14, FALSE)</f>
        <v>Consumer Discretionary</v>
      </c>
      <c r="E1942" t="str">
        <f>VLOOKUP(A1942, ticker_symbol:gics_sub, 15, FALSE)</f>
        <v>Homebuilding</v>
      </c>
    </row>
    <row r="1943" spans="1:5" ht="17" x14ac:dyDescent="0.2">
      <c r="A1943" s="3" t="s">
        <v>200</v>
      </c>
      <c r="B1943" t="s">
        <v>603</v>
      </c>
      <c r="C1943" s="21" t="s">
        <v>608</v>
      </c>
      <c r="D1943" s="56" t="str">
        <f>VLOOKUP(A1943, ticker_symbol:gics_sector, 14, FALSE)</f>
        <v>Consumer Discretionary</v>
      </c>
      <c r="E1943" t="str">
        <f>VLOOKUP(A1943, ticker_symbol:gics_sub, 15, FALSE)</f>
        <v>Homebuilding</v>
      </c>
    </row>
    <row r="1944" spans="1:5" ht="17" x14ac:dyDescent="0.2">
      <c r="A1944" s="3" t="s">
        <v>200</v>
      </c>
      <c r="B1944" t="s">
        <v>604</v>
      </c>
      <c r="C1944" s="21" t="s">
        <v>608</v>
      </c>
      <c r="D1944" s="56" t="str">
        <f>VLOOKUP(A1944, ticker_symbol:gics_sector, 14, FALSE)</f>
        <v>Consumer Discretionary</v>
      </c>
      <c r="E1944" t="str">
        <f>VLOOKUP(A1944, ticker_symbol:gics_sub, 15, FALSE)</f>
        <v>Homebuilding</v>
      </c>
    </row>
    <row r="1945" spans="1:5" ht="17" x14ac:dyDescent="0.2">
      <c r="A1945" s="3" t="s">
        <v>200</v>
      </c>
      <c r="B1945" t="s">
        <v>605</v>
      </c>
      <c r="C1945" s="21" t="s">
        <v>608</v>
      </c>
      <c r="D1945" s="56" t="str">
        <f>VLOOKUP(A1945, ticker_symbol:gics_sector, 14, FALSE)</f>
        <v>Consumer Discretionary</v>
      </c>
      <c r="E1945" t="str">
        <f>VLOOKUP(A1945, ticker_symbol:gics_sub, 15, FALSE)</f>
        <v>Homebuilding</v>
      </c>
    </row>
    <row r="1946" spans="1:5" ht="17" x14ac:dyDescent="0.2">
      <c r="A1946" s="3" t="s">
        <v>202</v>
      </c>
      <c r="B1946" s="21" t="s">
        <v>601</v>
      </c>
      <c r="C1946" s="21" t="s">
        <v>610</v>
      </c>
      <c r="D1946" s="56" t="str">
        <f>VLOOKUP(A1946, ticker_symbol:gics_sector, 14, FALSE)</f>
        <v>Industrials</v>
      </c>
      <c r="E1946" t="str">
        <f>VLOOKUP(A1946, ticker_symbol:gics_sub, 15, FALSE)</f>
        <v>Industrial Conglomerates</v>
      </c>
    </row>
    <row r="1947" spans="1:5" ht="17" x14ac:dyDescent="0.2">
      <c r="A1947" s="3" t="s">
        <v>202</v>
      </c>
      <c r="B1947" s="21" t="s">
        <v>602</v>
      </c>
      <c r="C1947" s="21" t="s">
        <v>610</v>
      </c>
      <c r="D1947" s="56" t="str">
        <f>VLOOKUP(A1947, ticker_symbol:gics_sector, 14, FALSE)</f>
        <v>Industrials</v>
      </c>
      <c r="E1947" t="str">
        <f>VLOOKUP(A1947, ticker_symbol:gics_sub, 15, FALSE)</f>
        <v>Industrial Conglomerates</v>
      </c>
    </row>
    <row r="1948" spans="1:5" ht="17" x14ac:dyDescent="0.2">
      <c r="A1948" s="3" t="s">
        <v>202</v>
      </c>
      <c r="B1948" s="21" t="s">
        <v>603</v>
      </c>
      <c r="C1948" s="21" t="s">
        <v>610</v>
      </c>
      <c r="D1948" s="56" t="str">
        <f>VLOOKUP(A1948, ticker_symbol:gics_sector, 14, FALSE)</f>
        <v>Industrials</v>
      </c>
      <c r="E1948" t="str">
        <f>VLOOKUP(A1948, ticker_symbol:gics_sub, 15, FALSE)</f>
        <v>Industrial Conglomerates</v>
      </c>
    </row>
    <row r="1949" spans="1:5" ht="17" x14ac:dyDescent="0.2">
      <c r="A1949" s="3" t="s">
        <v>202</v>
      </c>
      <c r="B1949" s="21" t="s">
        <v>604</v>
      </c>
      <c r="C1949" s="21" t="s">
        <v>610</v>
      </c>
      <c r="D1949" s="56" t="str">
        <f>VLOOKUP(A1949, ticker_symbol:gics_sector, 14, FALSE)</f>
        <v>Industrials</v>
      </c>
      <c r="E1949" t="str">
        <f>VLOOKUP(A1949, ticker_symbol:gics_sub, 15, FALSE)</f>
        <v>Industrial Conglomerates</v>
      </c>
    </row>
    <row r="1950" spans="1:5" ht="17" x14ac:dyDescent="0.2">
      <c r="A1950" s="3" t="s">
        <v>202</v>
      </c>
      <c r="B1950" s="21" t="s">
        <v>605</v>
      </c>
      <c r="C1950" s="21" t="s">
        <v>610</v>
      </c>
      <c r="D1950" s="56" t="str">
        <f>VLOOKUP(A1950, ticker_symbol:gics_sector, 14, FALSE)</f>
        <v>Industrials</v>
      </c>
      <c r="E1950" t="str">
        <f>VLOOKUP(A1950, ticker_symbol:gics_sub, 15, FALSE)</f>
        <v>Industrial Conglomerates</v>
      </c>
    </row>
    <row r="1951" spans="1:5" ht="17" x14ac:dyDescent="0.2">
      <c r="A1951" s="3" t="s">
        <v>202</v>
      </c>
      <c r="B1951" s="21" t="s">
        <v>600</v>
      </c>
      <c r="C1951" s="21" t="s">
        <v>609</v>
      </c>
      <c r="D1951" s="56" t="str">
        <f>VLOOKUP(A1951, ticker_symbol:gics_sector, 14, FALSE)</f>
        <v>Industrials</v>
      </c>
      <c r="E1951" t="str">
        <f>VLOOKUP(A1951, ticker_symbol:gics_sub, 15, FALSE)</f>
        <v>Industrial Conglomerates</v>
      </c>
    </row>
    <row r="1952" spans="1:5" ht="17" x14ac:dyDescent="0.2">
      <c r="A1952" s="3" t="s">
        <v>202</v>
      </c>
      <c r="B1952" s="21" t="s">
        <v>601</v>
      </c>
      <c r="C1952" s="21" t="s">
        <v>609</v>
      </c>
      <c r="D1952" s="56" t="str">
        <f>VLOOKUP(A1952, ticker_symbol:gics_sector, 14, FALSE)</f>
        <v>Industrials</v>
      </c>
      <c r="E1952" t="str">
        <f>VLOOKUP(A1952, ticker_symbol:gics_sub, 15, FALSE)</f>
        <v>Industrial Conglomerates</v>
      </c>
    </row>
    <row r="1953" spans="1:5" ht="17" x14ac:dyDescent="0.2">
      <c r="A1953" s="3" t="s">
        <v>202</v>
      </c>
      <c r="B1953" s="21" t="s">
        <v>602</v>
      </c>
      <c r="C1953" s="21" t="s">
        <v>609</v>
      </c>
      <c r="D1953" s="56" t="str">
        <f>VLOOKUP(A1953, ticker_symbol:gics_sector, 14, FALSE)</f>
        <v>Industrials</v>
      </c>
      <c r="E1953" t="str">
        <f>VLOOKUP(A1953, ticker_symbol:gics_sub, 15, FALSE)</f>
        <v>Industrial Conglomerates</v>
      </c>
    </row>
    <row r="1954" spans="1:5" ht="17" x14ac:dyDescent="0.2">
      <c r="A1954" s="3" t="s">
        <v>202</v>
      </c>
      <c r="B1954" s="21" t="s">
        <v>603</v>
      </c>
      <c r="C1954" s="21" t="s">
        <v>609</v>
      </c>
      <c r="D1954" s="56" t="str">
        <f>VLOOKUP(A1954, ticker_symbol:gics_sector, 14, FALSE)</f>
        <v>Industrials</v>
      </c>
      <c r="E1954" t="str">
        <f>VLOOKUP(A1954, ticker_symbol:gics_sub, 15, FALSE)</f>
        <v>Industrial Conglomerates</v>
      </c>
    </row>
    <row r="1955" spans="1:5" ht="17" x14ac:dyDescent="0.2">
      <c r="A1955" s="3" t="s">
        <v>202</v>
      </c>
      <c r="B1955" s="21" t="s">
        <v>604</v>
      </c>
      <c r="C1955" s="21" t="s">
        <v>609</v>
      </c>
      <c r="D1955" s="56" t="str">
        <f>VLOOKUP(A1955, ticker_symbol:gics_sector, 14, FALSE)</f>
        <v>Industrials</v>
      </c>
      <c r="E1955" t="str">
        <f>VLOOKUP(A1955, ticker_symbol:gics_sub, 15, FALSE)</f>
        <v>Industrial Conglomerates</v>
      </c>
    </row>
    <row r="1956" spans="1:5" ht="17" x14ac:dyDescent="0.2">
      <c r="A1956" s="3" t="s">
        <v>202</v>
      </c>
      <c r="B1956" s="21" t="s">
        <v>605</v>
      </c>
      <c r="C1956" s="21" t="s">
        <v>609</v>
      </c>
      <c r="D1956" s="56" t="str">
        <f>VLOOKUP(A1956, ticker_symbol:gics_sector, 14, FALSE)</f>
        <v>Industrials</v>
      </c>
      <c r="E1956" t="str">
        <f>VLOOKUP(A1956, ticker_symbol:gics_sub, 15, FALSE)</f>
        <v>Industrial Conglomerates</v>
      </c>
    </row>
    <row r="1957" spans="1:5" ht="17" x14ac:dyDescent="0.2">
      <c r="A1957" s="3" t="s">
        <v>202</v>
      </c>
      <c r="B1957" s="21" t="s">
        <v>600</v>
      </c>
      <c r="C1957" s="21" t="s">
        <v>608</v>
      </c>
      <c r="D1957" s="56" t="str">
        <f>VLOOKUP(A1957, ticker_symbol:gics_sector, 14, FALSE)</f>
        <v>Industrials</v>
      </c>
      <c r="E1957" t="str">
        <f>VLOOKUP(A1957, ticker_symbol:gics_sub, 15, FALSE)</f>
        <v>Industrial Conglomerates</v>
      </c>
    </row>
    <row r="1958" spans="1:5" ht="17" x14ac:dyDescent="0.2">
      <c r="A1958" s="3" t="s">
        <v>202</v>
      </c>
      <c r="B1958" s="21" t="s">
        <v>601</v>
      </c>
      <c r="C1958" s="21" t="s">
        <v>608</v>
      </c>
      <c r="D1958" s="56" t="str">
        <f>VLOOKUP(A1958, ticker_symbol:gics_sector, 14, FALSE)</f>
        <v>Industrials</v>
      </c>
      <c r="E1958" t="str">
        <f>VLOOKUP(A1958, ticker_symbol:gics_sub, 15, FALSE)</f>
        <v>Industrial Conglomerates</v>
      </c>
    </row>
    <row r="1959" spans="1:5" ht="17" x14ac:dyDescent="0.2">
      <c r="A1959" s="3" t="s">
        <v>202</v>
      </c>
      <c r="B1959" s="21" t="s">
        <v>602</v>
      </c>
      <c r="C1959" s="21" t="s">
        <v>608</v>
      </c>
      <c r="D1959" s="56" t="str">
        <f>VLOOKUP(A1959, ticker_symbol:gics_sector, 14, FALSE)</f>
        <v>Industrials</v>
      </c>
      <c r="E1959" t="str">
        <f>VLOOKUP(A1959, ticker_symbol:gics_sub, 15, FALSE)</f>
        <v>Industrial Conglomerates</v>
      </c>
    </row>
    <row r="1960" spans="1:5" ht="17" x14ac:dyDescent="0.2">
      <c r="A1960" s="3" t="s">
        <v>202</v>
      </c>
      <c r="B1960" s="21" t="s">
        <v>603</v>
      </c>
      <c r="C1960" s="21" t="s">
        <v>608</v>
      </c>
      <c r="D1960" s="56" t="str">
        <f>VLOOKUP(A1960, ticker_symbol:gics_sector, 14, FALSE)</f>
        <v>Industrials</v>
      </c>
      <c r="E1960" t="str">
        <f>VLOOKUP(A1960, ticker_symbol:gics_sub, 15, FALSE)</f>
        <v>Industrial Conglomerates</v>
      </c>
    </row>
    <row r="1961" spans="1:5" ht="17" x14ac:dyDescent="0.2">
      <c r="A1961" s="3" t="s">
        <v>202</v>
      </c>
      <c r="B1961" s="21" t="s">
        <v>604</v>
      </c>
      <c r="C1961" s="21" t="s">
        <v>608</v>
      </c>
      <c r="D1961" s="56" t="str">
        <f>VLOOKUP(A1961, ticker_symbol:gics_sector, 14, FALSE)</f>
        <v>Industrials</v>
      </c>
      <c r="E1961" t="str">
        <f>VLOOKUP(A1961, ticker_symbol:gics_sub, 15, FALSE)</f>
        <v>Industrial Conglomerates</v>
      </c>
    </row>
    <row r="1962" spans="1:5" ht="17" x14ac:dyDescent="0.2">
      <c r="A1962" s="3" t="s">
        <v>202</v>
      </c>
      <c r="B1962" s="21" t="s">
        <v>605</v>
      </c>
      <c r="C1962" s="21" t="s">
        <v>608</v>
      </c>
      <c r="D1962" s="56" t="str">
        <f>VLOOKUP(A1962, ticker_symbol:gics_sector, 14, FALSE)</f>
        <v>Industrials</v>
      </c>
      <c r="E1962" t="str">
        <f>VLOOKUP(A1962, ticker_symbol:gics_sub, 15, FALSE)</f>
        <v>Industrial Conglomerates</v>
      </c>
    </row>
    <row r="1963" spans="1:5" ht="17" x14ac:dyDescent="0.2">
      <c r="A1963" s="3" t="s">
        <v>203</v>
      </c>
      <c r="B1963" s="21" t="s">
        <v>600</v>
      </c>
      <c r="C1963" s="21" t="s">
        <v>610</v>
      </c>
      <c r="D1963" s="56" t="str">
        <f>VLOOKUP(A1963, ticker_symbol:gics_sector, 14, FALSE)</f>
        <v>Consumer Discretionary</v>
      </c>
      <c r="E1963" t="str">
        <f>VLOOKUP(A1963, ticker_symbol:gics_sub, 15, FALSE)</f>
        <v>Broadcasting &amp; Cable TV</v>
      </c>
    </row>
    <row r="1964" spans="1:5" ht="17" x14ac:dyDescent="0.2">
      <c r="A1964" s="3" t="s">
        <v>203</v>
      </c>
      <c r="B1964" s="21" t="s">
        <v>601</v>
      </c>
      <c r="C1964" s="21" t="s">
        <v>610</v>
      </c>
      <c r="D1964" s="56" t="str">
        <f>VLOOKUP(A1964, ticker_symbol:gics_sector, 14, FALSE)</f>
        <v>Consumer Discretionary</v>
      </c>
      <c r="E1964" t="str">
        <f>VLOOKUP(A1964, ticker_symbol:gics_sub, 15, FALSE)</f>
        <v>Broadcasting &amp; Cable TV</v>
      </c>
    </row>
    <row r="1965" spans="1:5" ht="17" x14ac:dyDescent="0.2">
      <c r="A1965" s="3" t="s">
        <v>203</v>
      </c>
      <c r="B1965" s="21" t="s">
        <v>602</v>
      </c>
      <c r="C1965" s="21" t="s">
        <v>610</v>
      </c>
      <c r="D1965" s="56" t="str">
        <f>VLOOKUP(A1965, ticker_symbol:gics_sector, 14, FALSE)</f>
        <v>Consumer Discretionary</v>
      </c>
      <c r="E1965" t="str">
        <f>VLOOKUP(A1965, ticker_symbol:gics_sub, 15, FALSE)</f>
        <v>Broadcasting &amp; Cable TV</v>
      </c>
    </row>
    <row r="1966" spans="1:5" ht="17" x14ac:dyDescent="0.2">
      <c r="A1966" s="3" t="s">
        <v>203</v>
      </c>
      <c r="B1966" s="21" t="s">
        <v>603</v>
      </c>
      <c r="C1966" s="21" t="s">
        <v>610</v>
      </c>
      <c r="D1966" s="56" t="str">
        <f>VLOOKUP(A1966, ticker_symbol:gics_sector, 14, FALSE)</f>
        <v>Consumer Discretionary</v>
      </c>
      <c r="E1966" t="str">
        <f>VLOOKUP(A1966, ticker_symbol:gics_sub, 15, FALSE)</f>
        <v>Broadcasting &amp; Cable TV</v>
      </c>
    </row>
    <row r="1967" spans="1:5" ht="17" x14ac:dyDescent="0.2">
      <c r="A1967" s="3" t="s">
        <v>203</v>
      </c>
      <c r="B1967" s="21" t="s">
        <v>604</v>
      </c>
      <c r="C1967" s="21" t="s">
        <v>610</v>
      </c>
      <c r="D1967" s="56" t="str">
        <f>VLOOKUP(A1967, ticker_symbol:gics_sector, 14, FALSE)</f>
        <v>Consumer Discretionary</v>
      </c>
      <c r="E1967" t="str">
        <f>VLOOKUP(A1967, ticker_symbol:gics_sub, 15, FALSE)</f>
        <v>Broadcasting &amp; Cable TV</v>
      </c>
    </row>
    <row r="1968" spans="1:5" ht="17" x14ac:dyDescent="0.2">
      <c r="A1968" s="3" t="s">
        <v>203</v>
      </c>
      <c r="B1968" s="21" t="s">
        <v>605</v>
      </c>
      <c r="C1968" s="21" t="s">
        <v>610</v>
      </c>
      <c r="D1968" s="56" t="str">
        <f>VLOOKUP(A1968, ticker_symbol:gics_sector, 14, FALSE)</f>
        <v>Consumer Discretionary</v>
      </c>
      <c r="E1968" t="str">
        <f>VLOOKUP(A1968, ticker_symbol:gics_sub, 15, FALSE)</f>
        <v>Broadcasting &amp; Cable TV</v>
      </c>
    </row>
    <row r="1969" spans="1:5" ht="17" x14ac:dyDescent="0.2">
      <c r="A1969" s="3" t="s">
        <v>203</v>
      </c>
      <c r="B1969" s="21" t="s">
        <v>600</v>
      </c>
      <c r="C1969" s="21" t="s">
        <v>609</v>
      </c>
      <c r="D1969" s="56" t="str">
        <f>VLOOKUP(A1969, ticker_symbol:gics_sector, 14, FALSE)</f>
        <v>Consumer Discretionary</v>
      </c>
      <c r="E1969" t="str">
        <f>VLOOKUP(A1969, ticker_symbol:gics_sub, 15, FALSE)</f>
        <v>Broadcasting &amp; Cable TV</v>
      </c>
    </row>
    <row r="1970" spans="1:5" ht="17" x14ac:dyDescent="0.2">
      <c r="A1970" s="3" t="s">
        <v>203</v>
      </c>
      <c r="B1970" s="21" t="s">
        <v>601</v>
      </c>
      <c r="C1970" s="21" t="s">
        <v>609</v>
      </c>
      <c r="D1970" s="56" t="str">
        <f>VLOOKUP(A1970, ticker_symbol:gics_sector, 14, FALSE)</f>
        <v>Consumer Discretionary</v>
      </c>
      <c r="E1970" t="str">
        <f>VLOOKUP(A1970, ticker_symbol:gics_sub, 15, FALSE)</f>
        <v>Broadcasting &amp; Cable TV</v>
      </c>
    </row>
    <row r="1971" spans="1:5" ht="17" x14ac:dyDescent="0.2">
      <c r="A1971" s="3" t="s">
        <v>203</v>
      </c>
      <c r="B1971" s="21" t="s">
        <v>602</v>
      </c>
      <c r="C1971" s="21" t="s">
        <v>609</v>
      </c>
      <c r="D1971" s="56" t="str">
        <f>VLOOKUP(A1971, ticker_symbol:gics_sector, 14, FALSE)</f>
        <v>Consumer Discretionary</v>
      </c>
      <c r="E1971" t="str">
        <f>VLOOKUP(A1971, ticker_symbol:gics_sub, 15, FALSE)</f>
        <v>Broadcasting &amp; Cable TV</v>
      </c>
    </row>
    <row r="1972" spans="1:5" ht="17" x14ac:dyDescent="0.2">
      <c r="A1972" s="3" t="s">
        <v>203</v>
      </c>
      <c r="B1972" s="21" t="s">
        <v>603</v>
      </c>
      <c r="C1972" s="21" t="s">
        <v>609</v>
      </c>
      <c r="D1972" s="56" t="str">
        <f>VLOOKUP(A1972, ticker_symbol:gics_sector, 14, FALSE)</f>
        <v>Consumer Discretionary</v>
      </c>
      <c r="E1972" t="str">
        <f>VLOOKUP(A1972, ticker_symbol:gics_sub, 15, FALSE)</f>
        <v>Broadcasting &amp; Cable TV</v>
      </c>
    </row>
    <row r="1973" spans="1:5" ht="17" x14ac:dyDescent="0.2">
      <c r="A1973" s="3" t="s">
        <v>203</v>
      </c>
      <c r="B1973" s="21" t="s">
        <v>604</v>
      </c>
      <c r="C1973" s="21" t="s">
        <v>609</v>
      </c>
      <c r="D1973" s="56" t="str">
        <f>VLOOKUP(A1973, ticker_symbol:gics_sector, 14, FALSE)</f>
        <v>Consumer Discretionary</v>
      </c>
      <c r="E1973" t="str">
        <f>VLOOKUP(A1973, ticker_symbol:gics_sub, 15, FALSE)</f>
        <v>Broadcasting &amp; Cable TV</v>
      </c>
    </row>
    <row r="1974" spans="1:5" ht="17" x14ac:dyDescent="0.2">
      <c r="A1974" s="3" t="s">
        <v>203</v>
      </c>
      <c r="B1974" s="21" t="s">
        <v>605</v>
      </c>
      <c r="C1974" s="21" t="s">
        <v>609</v>
      </c>
      <c r="D1974" s="56" t="str">
        <f>VLOOKUP(A1974, ticker_symbol:gics_sector, 14, FALSE)</f>
        <v>Consumer Discretionary</v>
      </c>
      <c r="E1974" t="str">
        <f>VLOOKUP(A1974, ticker_symbol:gics_sub, 15, FALSE)</f>
        <v>Broadcasting &amp; Cable TV</v>
      </c>
    </row>
    <row r="1975" spans="1:5" ht="17" x14ac:dyDescent="0.2">
      <c r="A1975" s="3" t="s">
        <v>203</v>
      </c>
      <c r="B1975" s="21" t="s">
        <v>600</v>
      </c>
      <c r="C1975" s="21" t="s">
        <v>608</v>
      </c>
      <c r="D1975" s="56" t="str">
        <f>VLOOKUP(A1975, ticker_symbol:gics_sector, 14, FALSE)</f>
        <v>Consumer Discretionary</v>
      </c>
      <c r="E1975" t="str">
        <f>VLOOKUP(A1975, ticker_symbol:gics_sub, 15, FALSE)</f>
        <v>Broadcasting &amp; Cable TV</v>
      </c>
    </row>
    <row r="1976" spans="1:5" ht="17" x14ac:dyDescent="0.2">
      <c r="A1976" s="3" t="s">
        <v>203</v>
      </c>
      <c r="B1976" s="21" t="s">
        <v>601</v>
      </c>
      <c r="C1976" s="21" t="s">
        <v>608</v>
      </c>
      <c r="D1976" s="56" t="str">
        <f>VLOOKUP(A1976, ticker_symbol:gics_sector, 14, FALSE)</f>
        <v>Consumer Discretionary</v>
      </c>
      <c r="E1976" t="str">
        <f>VLOOKUP(A1976, ticker_symbol:gics_sub, 15, FALSE)</f>
        <v>Broadcasting &amp; Cable TV</v>
      </c>
    </row>
    <row r="1977" spans="1:5" ht="17" x14ac:dyDescent="0.2">
      <c r="A1977" s="3" t="s">
        <v>203</v>
      </c>
      <c r="B1977" s="21" t="s">
        <v>602</v>
      </c>
      <c r="C1977" s="21" t="s">
        <v>608</v>
      </c>
      <c r="D1977" s="56" t="str">
        <f>VLOOKUP(A1977, ticker_symbol:gics_sector, 14, FALSE)</f>
        <v>Consumer Discretionary</v>
      </c>
      <c r="E1977" t="str">
        <f>VLOOKUP(A1977, ticker_symbol:gics_sub, 15, FALSE)</f>
        <v>Broadcasting &amp; Cable TV</v>
      </c>
    </row>
    <row r="1978" spans="1:5" ht="17" x14ac:dyDescent="0.2">
      <c r="A1978" s="3" t="s">
        <v>203</v>
      </c>
      <c r="B1978" s="21" t="s">
        <v>603</v>
      </c>
      <c r="C1978" s="21" t="s">
        <v>608</v>
      </c>
      <c r="D1978" s="56" t="str">
        <f>VLOOKUP(A1978, ticker_symbol:gics_sector, 14, FALSE)</f>
        <v>Consumer Discretionary</v>
      </c>
      <c r="E1978" t="str">
        <f>VLOOKUP(A1978, ticker_symbol:gics_sub, 15, FALSE)</f>
        <v>Broadcasting &amp; Cable TV</v>
      </c>
    </row>
    <row r="1979" spans="1:5" ht="17" x14ac:dyDescent="0.2">
      <c r="A1979" s="3" t="s">
        <v>203</v>
      </c>
      <c r="B1979" s="21" t="s">
        <v>604</v>
      </c>
      <c r="C1979" s="21" t="s">
        <v>608</v>
      </c>
      <c r="D1979" s="56" t="str">
        <f>VLOOKUP(A1979, ticker_symbol:gics_sector, 14, FALSE)</f>
        <v>Consumer Discretionary</v>
      </c>
      <c r="E1979" t="str">
        <f>VLOOKUP(A1979, ticker_symbol:gics_sub, 15, FALSE)</f>
        <v>Broadcasting &amp; Cable TV</v>
      </c>
    </row>
    <row r="1980" spans="1:5" ht="17" x14ac:dyDescent="0.2">
      <c r="A1980" s="3" t="s">
        <v>203</v>
      </c>
      <c r="B1980" s="21" t="s">
        <v>605</v>
      </c>
      <c r="C1980" s="21" t="s">
        <v>608</v>
      </c>
      <c r="D1980" s="56" t="str">
        <f>VLOOKUP(A1980, ticker_symbol:gics_sector, 14, FALSE)</f>
        <v>Consumer Discretionary</v>
      </c>
      <c r="E1980" t="str">
        <f>VLOOKUP(A1980, ticker_symbol:gics_sub, 15, FALSE)</f>
        <v>Broadcasting &amp; Cable TV</v>
      </c>
    </row>
    <row r="1981" spans="1:5" ht="17" x14ac:dyDescent="0.2">
      <c r="A1981" s="3" t="s">
        <v>205</v>
      </c>
      <c r="B1981" s="21" t="s">
        <v>600</v>
      </c>
      <c r="C1981" s="21" t="s">
        <v>610</v>
      </c>
      <c r="D1981" s="56" t="str">
        <f>VLOOKUP(A1981, ticker_symbol:gics_sector, 14, FALSE)</f>
        <v>Consumer Discretionary</v>
      </c>
      <c r="E1981" t="str">
        <f>VLOOKUP(A1981, ticker_symbol:gics_sub, 15, FALSE)</f>
        <v>Cable &amp; Satellite</v>
      </c>
    </row>
    <row r="1982" spans="1:5" ht="17" x14ac:dyDescent="0.2">
      <c r="A1982" s="3" t="s">
        <v>205</v>
      </c>
      <c r="B1982" s="21" t="s">
        <v>601</v>
      </c>
      <c r="C1982" s="21" t="s">
        <v>610</v>
      </c>
      <c r="D1982" s="56" t="str">
        <f>VLOOKUP(A1982, ticker_symbol:gics_sector, 14, FALSE)</f>
        <v>Consumer Discretionary</v>
      </c>
      <c r="E1982" t="str">
        <f>VLOOKUP(A1982, ticker_symbol:gics_sub, 15, FALSE)</f>
        <v>Cable &amp; Satellite</v>
      </c>
    </row>
    <row r="1983" spans="1:5" ht="17" x14ac:dyDescent="0.2">
      <c r="A1983" s="3" t="s">
        <v>205</v>
      </c>
      <c r="B1983" s="21" t="s">
        <v>602</v>
      </c>
      <c r="C1983" s="21" t="s">
        <v>610</v>
      </c>
      <c r="D1983" s="56" t="str">
        <f>VLOOKUP(A1983, ticker_symbol:gics_sector, 14, FALSE)</f>
        <v>Consumer Discretionary</v>
      </c>
      <c r="E1983" t="str">
        <f>VLOOKUP(A1983, ticker_symbol:gics_sub, 15, FALSE)</f>
        <v>Cable &amp; Satellite</v>
      </c>
    </row>
    <row r="1984" spans="1:5" ht="17" x14ac:dyDescent="0.2">
      <c r="A1984" s="3" t="s">
        <v>205</v>
      </c>
      <c r="B1984" s="21" t="s">
        <v>603</v>
      </c>
      <c r="C1984" s="21" t="s">
        <v>610</v>
      </c>
      <c r="D1984" s="56" t="str">
        <f>VLOOKUP(A1984, ticker_symbol:gics_sector, 14, FALSE)</f>
        <v>Consumer Discretionary</v>
      </c>
      <c r="E1984" t="str">
        <f>VLOOKUP(A1984, ticker_symbol:gics_sub, 15, FALSE)</f>
        <v>Cable &amp; Satellite</v>
      </c>
    </row>
    <row r="1985" spans="1:5" ht="17" x14ac:dyDescent="0.2">
      <c r="A1985" s="3" t="s">
        <v>205</v>
      </c>
      <c r="B1985" s="21" t="s">
        <v>604</v>
      </c>
      <c r="C1985" s="21" t="s">
        <v>610</v>
      </c>
      <c r="D1985" s="56" t="str">
        <f>VLOOKUP(A1985, ticker_symbol:gics_sector, 14, FALSE)</f>
        <v>Consumer Discretionary</v>
      </c>
      <c r="E1985" t="str">
        <f>VLOOKUP(A1985, ticker_symbol:gics_sub, 15, FALSE)</f>
        <v>Cable &amp; Satellite</v>
      </c>
    </row>
    <row r="1986" spans="1:5" ht="17" x14ac:dyDescent="0.2">
      <c r="A1986" s="3" t="s">
        <v>205</v>
      </c>
      <c r="B1986" s="21" t="s">
        <v>605</v>
      </c>
      <c r="C1986" s="21" t="s">
        <v>610</v>
      </c>
      <c r="D1986" s="56" t="str">
        <f>VLOOKUP(A1986, ticker_symbol:gics_sector, 14, FALSE)</f>
        <v>Consumer Discretionary</v>
      </c>
      <c r="E1986" t="str">
        <f>VLOOKUP(A1986, ticker_symbol:gics_sub, 15, FALSE)</f>
        <v>Cable &amp; Satellite</v>
      </c>
    </row>
    <row r="1987" spans="1:5" ht="17" x14ac:dyDescent="0.2">
      <c r="A1987" s="3" t="s">
        <v>205</v>
      </c>
      <c r="B1987" s="21" t="s">
        <v>600</v>
      </c>
      <c r="C1987" s="21" t="s">
        <v>609</v>
      </c>
      <c r="D1987" s="56" t="str">
        <f>VLOOKUP(A1987, ticker_symbol:gics_sector, 14, FALSE)</f>
        <v>Consumer Discretionary</v>
      </c>
      <c r="E1987" t="str">
        <f>VLOOKUP(A1987, ticker_symbol:gics_sub, 15, FALSE)</f>
        <v>Cable &amp; Satellite</v>
      </c>
    </row>
    <row r="1988" spans="1:5" ht="17" x14ac:dyDescent="0.2">
      <c r="A1988" s="3" t="s">
        <v>205</v>
      </c>
      <c r="B1988" s="21" t="s">
        <v>601</v>
      </c>
      <c r="C1988" s="21" t="s">
        <v>609</v>
      </c>
      <c r="D1988" s="56" t="str">
        <f>VLOOKUP(A1988, ticker_symbol:gics_sector, 14, FALSE)</f>
        <v>Consumer Discretionary</v>
      </c>
      <c r="E1988" t="str">
        <f>VLOOKUP(A1988, ticker_symbol:gics_sub, 15, FALSE)</f>
        <v>Cable &amp; Satellite</v>
      </c>
    </row>
    <row r="1989" spans="1:5" ht="17" x14ac:dyDescent="0.2">
      <c r="A1989" s="3" t="s">
        <v>205</v>
      </c>
      <c r="B1989" s="21" t="s">
        <v>602</v>
      </c>
      <c r="C1989" s="21" t="s">
        <v>609</v>
      </c>
      <c r="D1989" s="56" t="str">
        <f>VLOOKUP(A1989, ticker_symbol:gics_sector, 14, FALSE)</f>
        <v>Consumer Discretionary</v>
      </c>
      <c r="E1989" t="str">
        <f>VLOOKUP(A1989, ticker_symbol:gics_sub, 15, FALSE)</f>
        <v>Cable &amp; Satellite</v>
      </c>
    </row>
    <row r="1990" spans="1:5" ht="17" x14ac:dyDescent="0.2">
      <c r="A1990" s="3" t="s">
        <v>205</v>
      </c>
      <c r="B1990" s="21" t="s">
        <v>603</v>
      </c>
      <c r="C1990" s="21" t="s">
        <v>609</v>
      </c>
      <c r="D1990" s="56" t="str">
        <f>VLOOKUP(A1990, ticker_symbol:gics_sector, 14, FALSE)</f>
        <v>Consumer Discretionary</v>
      </c>
      <c r="E1990" t="str">
        <f>VLOOKUP(A1990, ticker_symbol:gics_sub, 15, FALSE)</f>
        <v>Cable &amp; Satellite</v>
      </c>
    </row>
    <row r="1991" spans="1:5" ht="17" x14ac:dyDescent="0.2">
      <c r="A1991" s="3" t="s">
        <v>205</v>
      </c>
      <c r="B1991" s="21" t="s">
        <v>604</v>
      </c>
      <c r="C1991" s="21" t="s">
        <v>609</v>
      </c>
      <c r="D1991" s="56" t="str">
        <f>VLOOKUP(A1991, ticker_symbol:gics_sector, 14, FALSE)</f>
        <v>Consumer Discretionary</v>
      </c>
      <c r="E1991" t="str">
        <f>VLOOKUP(A1991, ticker_symbol:gics_sub, 15, FALSE)</f>
        <v>Cable &amp; Satellite</v>
      </c>
    </row>
    <row r="1992" spans="1:5" ht="17" x14ac:dyDescent="0.2">
      <c r="A1992" s="3" t="s">
        <v>205</v>
      </c>
      <c r="B1992" s="21" t="s">
        <v>605</v>
      </c>
      <c r="C1992" s="21" t="s">
        <v>609</v>
      </c>
      <c r="D1992" s="56" t="str">
        <f>VLOOKUP(A1992, ticker_symbol:gics_sector, 14, FALSE)</f>
        <v>Consumer Discretionary</v>
      </c>
      <c r="E1992" t="str">
        <f>VLOOKUP(A1992, ticker_symbol:gics_sub, 15, FALSE)</f>
        <v>Cable &amp; Satellite</v>
      </c>
    </row>
    <row r="1993" spans="1:5" ht="17" x14ac:dyDescent="0.2">
      <c r="A1993" s="3" t="s">
        <v>205</v>
      </c>
      <c r="B1993" s="21" t="s">
        <v>600</v>
      </c>
      <c r="C1993" s="21" t="s">
        <v>608</v>
      </c>
      <c r="D1993" s="56" t="str">
        <f>VLOOKUP(A1993, ticker_symbol:gics_sector, 14, FALSE)</f>
        <v>Consumer Discretionary</v>
      </c>
      <c r="E1993" t="str">
        <f>VLOOKUP(A1993, ticker_symbol:gics_sub, 15, FALSE)</f>
        <v>Cable &amp; Satellite</v>
      </c>
    </row>
    <row r="1994" spans="1:5" ht="17" x14ac:dyDescent="0.2">
      <c r="A1994" s="3" t="s">
        <v>205</v>
      </c>
      <c r="B1994" s="21" t="s">
        <v>601</v>
      </c>
      <c r="C1994" s="21" t="s">
        <v>608</v>
      </c>
      <c r="D1994" s="56" t="str">
        <f>VLOOKUP(A1994, ticker_symbol:gics_sector, 14, FALSE)</f>
        <v>Consumer Discretionary</v>
      </c>
      <c r="E1994" t="str">
        <f>VLOOKUP(A1994, ticker_symbol:gics_sub, 15, FALSE)</f>
        <v>Cable &amp; Satellite</v>
      </c>
    </row>
    <row r="1995" spans="1:5" ht="17" x14ac:dyDescent="0.2">
      <c r="A1995" s="3" t="s">
        <v>205</v>
      </c>
      <c r="B1995" s="21" t="s">
        <v>602</v>
      </c>
      <c r="C1995" s="21" t="s">
        <v>608</v>
      </c>
      <c r="D1995" s="56" t="str">
        <f>VLOOKUP(A1995, ticker_symbol:gics_sector, 14, FALSE)</f>
        <v>Consumer Discretionary</v>
      </c>
      <c r="E1995" t="str">
        <f>VLOOKUP(A1995, ticker_symbol:gics_sub, 15, FALSE)</f>
        <v>Cable &amp; Satellite</v>
      </c>
    </row>
    <row r="1996" spans="1:5" ht="17" x14ac:dyDescent="0.2">
      <c r="A1996" s="3" t="s">
        <v>205</v>
      </c>
      <c r="B1996" s="21" t="s">
        <v>603</v>
      </c>
      <c r="C1996" s="21" t="s">
        <v>608</v>
      </c>
      <c r="D1996" s="56" t="str">
        <f>VLOOKUP(A1996, ticker_symbol:gics_sector, 14, FALSE)</f>
        <v>Consumer Discretionary</v>
      </c>
      <c r="E1996" t="str">
        <f>VLOOKUP(A1996, ticker_symbol:gics_sub, 15, FALSE)</f>
        <v>Cable &amp; Satellite</v>
      </c>
    </row>
    <row r="1997" spans="1:5" ht="17" x14ac:dyDescent="0.2">
      <c r="A1997" s="3" t="s">
        <v>205</v>
      </c>
      <c r="B1997" s="21" t="s">
        <v>604</v>
      </c>
      <c r="C1997" s="21" t="s">
        <v>608</v>
      </c>
      <c r="D1997" s="56" t="str">
        <f>VLOOKUP(A1997, ticker_symbol:gics_sector, 14, FALSE)</f>
        <v>Consumer Discretionary</v>
      </c>
      <c r="E1997" t="str">
        <f>VLOOKUP(A1997, ticker_symbol:gics_sub, 15, FALSE)</f>
        <v>Cable &amp; Satellite</v>
      </c>
    </row>
    <row r="1998" spans="1:5" ht="17" x14ac:dyDescent="0.2">
      <c r="A1998" s="3" t="s">
        <v>205</v>
      </c>
      <c r="B1998" s="21" t="s">
        <v>605</v>
      </c>
      <c r="C1998" s="21" t="s">
        <v>608</v>
      </c>
      <c r="D1998" s="56" t="str">
        <f>VLOOKUP(A1998, ticker_symbol:gics_sector, 14, FALSE)</f>
        <v>Consumer Discretionary</v>
      </c>
      <c r="E1998" t="str">
        <f>VLOOKUP(A1998, ticker_symbol:gics_sub, 15, FALSE)</f>
        <v>Cable &amp; Satellite</v>
      </c>
    </row>
    <row r="1999" spans="1:5" ht="17" x14ac:dyDescent="0.2">
      <c r="A1999" s="3" t="s">
        <v>206</v>
      </c>
      <c r="B1999" s="21" t="s">
        <v>600</v>
      </c>
      <c r="C1999" s="21" t="s">
        <v>610</v>
      </c>
      <c r="D1999" s="56" t="str">
        <f>VLOOKUP(A1999, ticker_symbol:gics_sector, 14, FALSE)</f>
        <v>Consumer Discretionary</v>
      </c>
      <c r="E1999" t="str">
        <f>VLOOKUP(A1999, ticker_symbol:gics_sub, 15, FALSE)</f>
        <v>Cable &amp; Satellite</v>
      </c>
    </row>
    <row r="2000" spans="1:5" ht="17" x14ac:dyDescent="0.2">
      <c r="A2000" s="3" t="s">
        <v>206</v>
      </c>
      <c r="B2000" s="21" t="s">
        <v>601</v>
      </c>
      <c r="C2000" s="21" t="s">
        <v>610</v>
      </c>
      <c r="D2000" s="56" t="str">
        <f>VLOOKUP(A2000, ticker_symbol:gics_sector, 14, FALSE)</f>
        <v>Consumer Discretionary</v>
      </c>
      <c r="E2000" t="str">
        <f>VLOOKUP(A2000, ticker_symbol:gics_sub, 15, FALSE)</f>
        <v>Cable &amp; Satellite</v>
      </c>
    </row>
    <row r="2001" spans="1:5" ht="17" x14ac:dyDescent="0.2">
      <c r="A2001" s="3" t="s">
        <v>206</v>
      </c>
      <c r="B2001" s="21" t="s">
        <v>602</v>
      </c>
      <c r="C2001" s="21" t="s">
        <v>610</v>
      </c>
      <c r="D2001" s="56" t="str">
        <f>VLOOKUP(A2001, ticker_symbol:gics_sector, 14, FALSE)</f>
        <v>Consumer Discretionary</v>
      </c>
      <c r="E2001" t="str">
        <f>VLOOKUP(A2001, ticker_symbol:gics_sub, 15, FALSE)</f>
        <v>Cable &amp; Satellite</v>
      </c>
    </row>
    <row r="2002" spans="1:5" ht="17" x14ac:dyDescent="0.2">
      <c r="A2002" s="3" t="s">
        <v>206</v>
      </c>
      <c r="B2002" s="21" t="s">
        <v>603</v>
      </c>
      <c r="C2002" s="21" t="s">
        <v>610</v>
      </c>
      <c r="D2002" s="56" t="str">
        <f>VLOOKUP(A2002, ticker_symbol:gics_sector, 14, FALSE)</f>
        <v>Consumer Discretionary</v>
      </c>
      <c r="E2002" t="str">
        <f>VLOOKUP(A2002, ticker_symbol:gics_sub, 15, FALSE)</f>
        <v>Cable &amp; Satellite</v>
      </c>
    </row>
    <row r="2003" spans="1:5" ht="17" x14ac:dyDescent="0.2">
      <c r="A2003" s="3" t="s">
        <v>206</v>
      </c>
      <c r="B2003" s="21" t="s">
        <v>604</v>
      </c>
      <c r="C2003" s="21" t="s">
        <v>610</v>
      </c>
      <c r="D2003" s="56" t="str">
        <f>VLOOKUP(A2003, ticker_symbol:gics_sector, 14, FALSE)</f>
        <v>Consumer Discretionary</v>
      </c>
      <c r="E2003" t="str">
        <f>VLOOKUP(A2003, ticker_symbol:gics_sub, 15, FALSE)</f>
        <v>Cable &amp; Satellite</v>
      </c>
    </row>
    <row r="2004" spans="1:5" ht="17" x14ac:dyDescent="0.2">
      <c r="A2004" s="3" t="s">
        <v>206</v>
      </c>
      <c r="B2004" s="21" t="s">
        <v>605</v>
      </c>
      <c r="C2004" s="21" t="s">
        <v>610</v>
      </c>
      <c r="D2004" s="56" t="str">
        <f>VLOOKUP(A2004, ticker_symbol:gics_sector, 14, FALSE)</f>
        <v>Consumer Discretionary</v>
      </c>
      <c r="E2004" t="str">
        <f>VLOOKUP(A2004, ticker_symbol:gics_sub, 15, FALSE)</f>
        <v>Cable &amp; Satellite</v>
      </c>
    </row>
    <row r="2005" spans="1:5" ht="17" x14ac:dyDescent="0.2">
      <c r="A2005" s="3" t="s">
        <v>206</v>
      </c>
      <c r="B2005" s="21" t="s">
        <v>600</v>
      </c>
      <c r="C2005" s="21" t="s">
        <v>609</v>
      </c>
      <c r="D2005" s="56" t="str">
        <f>VLOOKUP(A2005, ticker_symbol:gics_sector, 14, FALSE)</f>
        <v>Consumer Discretionary</v>
      </c>
      <c r="E2005" t="str">
        <f>VLOOKUP(A2005, ticker_symbol:gics_sub, 15, FALSE)</f>
        <v>Cable &amp; Satellite</v>
      </c>
    </row>
    <row r="2006" spans="1:5" ht="17" x14ac:dyDescent="0.2">
      <c r="A2006" s="3" t="s">
        <v>206</v>
      </c>
      <c r="B2006" s="21" t="s">
        <v>601</v>
      </c>
      <c r="C2006" s="21" t="s">
        <v>609</v>
      </c>
      <c r="D2006" s="56" t="str">
        <f>VLOOKUP(A2006, ticker_symbol:gics_sector, 14, FALSE)</f>
        <v>Consumer Discretionary</v>
      </c>
      <c r="E2006" t="str">
        <f>VLOOKUP(A2006, ticker_symbol:gics_sub, 15, FALSE)</f>
        <v>Cable &amp; Satellite</v>
      </c>
    </row>
    <row r="2007" spans="1:5" ht="17" x14ac:dyDescent="0.2">
      <c r="A2007" s="3" t="s">
        <v>206</v>
      </c>
      <c r="B2007" s="21" t="s">
        <v>602</v>
      </c>
      <c r="C2007" s="21" t="s">
        <v>609</v>
      </c>
      <c r="D2007" s="56" t="str">
        <f>VLOOKUP(A2007, ticker_symbol:gics_sector, 14, FALSE)</f>
        <v>Consumer Discretionary</v>
      </c>
      <c r="E2007" t="str">
        <f>VLOOKUP(A2007, ticker_symbol:gics_sub, 15, FALSE)</f>
        <v>Cable &amp; Satellite</v>
      </c>
    </row>
    <row r="2008" spans="1:5" ht="17" x14ac:dyDescent="0.2">
      <c r="A2008" s="3" t="s">
        <v>206</v>
      </c>
      <c r="B2008" s="21" t="s">
        <v>603</v>
      </c>
      <c r="C2008" s="21" t="s">
        <v>609</v>
      </c>
      <c r="D2008" s="56" t="str">
        <f>VLOOKUP(A2008, ticker_symbol:gics_sector, 14, FALSE)</f>
        <v>Consumer Discretionary</v>
      </c>
      <c r="E2008" t="str">
        <f>VLOOKUP(A2008, ticker_symbol:gics_sub, 15, FALSE)</f>
        <v>Cable &amp; Satellite</v>
      </c>
    </row>
    <row r="2009" spans="1:5" ht="17" x14ac:dyDescent="0.2">
      <c r="A2009" s="3" t="s">
        <v>206</v>
      </c>
      <c r="B2009" s="21" t="s">
        <v>604</v>
      </c>
      <c r="C2009" s="21" t="s">
        <v>609</v>
      </c>
      <c r="D2009" s="56" t="str">
        <f>VLOOKUP(A2009, ticker_symbol:gics_sector, 14, FALSE)</f>
        <v>Consumer Discretionary</v>
      </c>
      <c r="E2009" t="str">
        <f>VLOOKUP(A2009, ticker_symbol:gics_sub, 15, FALSE)</f>
        <v>Cable &amp; Satellite</v>
      </c>
    </row>
    <row r="2010" spans="1:5" ht="17" x14ac:dyDescent="0.2">
      <c r="A2010" s="3" t="s">
        <v>206</v>
      </c>
      <c r="B2010" s="21" t="s">
        <v>605</v>
      </c>
      <c r="C2010" s="21" t="s">
        <v>609</v>
      </c>
      <c r="D2010" s="56" t="str">
        <f>VLOOKUP(A2010, ticker_symbol:gics_sector, 14, FALSE)</f>
        <v>Consumer Discretionary</v>
      </c>
      <c r="E2010" t="str">
        <f>VLOOKUP(A2010, ticker_symbol:gics_sub, 15, FALSE)</f>
        <v>Cable &amp; Satellite</v>
      </c>
    </row>
    <row r="2011" spans="1:5" ht="17" x14ac:dyDescent="0.2">
      <c r="A2011" s="3" t="s">
        <v>206</v>
      </c>
      <c r="B2011" s="21" t="s">
        <v>600</v>
      </c>
      <c r="C2011" s="21" t="s">
        <v>608</v>
      </c>
      <c r="D2011" s="56" t="str">
        <f>VLOOKUP(A2011, ticker_symbol:gics_sector, 14, FALSE)</f>
        <v>Consumer Discretionary</v>
      </c>
      <c r="E2011" t="str">
        <f>VLOOKUP(A2011, ticker_symbol:gics_sub, 15, FALSE)</f>
        <v>Cable &amp; Satellite</v>
      </c>
    </row>
    <row r="2012" spans="1:5" ht="17" x14ac:dyDescent="0.2">
      <c r="A2012" s="3" t="s">
        <v>206</v>
      </c>
      <c r="B2012" s="21" t="s">
        <v>601</v>
      </c>
      <c r="C2012" s="21" t="s">
        <v>608</v>
      </c>
      <c r="D2012" s="56" t="str">
        <f>VLOOKUP(A2012, ticker_symbol:gics_sector, 14, FALSE)</f>
        <v>Consumer Discretionary</v>
      </c>
      <c r="E2012" t="str">
        <f>VLOOKUP(A2012, ticker_symbol:gics_sub, 15, FALSE)</f>
        <v>Cable &amp; Satellite</v>
      </c>
    </row>
    <row r="2013" spans="1:5" ht="17" x14ac:dyDescent="0.2">
      <c r="A2013" s="3" t="s">
        <v>206</v>
      </c>
      <c r="B2013" s="21" t="s">
        <v>602</v>
      </c>
      <c r="C2013" s="21" t="s">
        <v>608</v>
      </c>
      <c r="D2013" s="56" t="str">
        <f>VLOOKUP(A2013, ticker_symbol:gics_sector, 14, FALSE)</f>
        <v>Consumer Discretionary</v>
      </c>
      <c r="E2013" t="str">
        <f>VLOOKUP(A2013, ticker_symbol:gics_sub, 15, FALSE)</f>
        <v>Cable &amp; Satellite</v>
      </c>
    </row>
    <row r="2014" spans="1:5" ht="17" x14ac:dyDescent="0.2">
      <c r="A2014" s="3" t="s">
        <v>206</v>
      </c>
      <c r="B2014" s="21" t="s">
        <v>603</v>
      </c>
      <c r="C2014" s="21" t="s">
        <v>608</v>
      </c>
      <c r="D2014" s="56" t="str">
        <f>VLOOKUP(A2014, ticker_symbol:gics_sector, 14, FALSE)</f>
        <v>Consumer Discretionary</v>
      </c>
      <c r="E2014" t="str">
        <f>VLOOKUP(A2014, ticker_symbol:gics_sub, 15, FALSE)</f>
        <v>Cable &amp; Satellite</v>
      </c>
    </row>
    <row r="2015" spans="1:5" ht="17" x14ac:dyDescent="0.2">
      <c r="A2015" s="3" t="s">
        <v>206</v>
      </c>
      <c r="B2015" s="21" t="s">
        <v>604</v>
      </c>
      <c r="C2015" s="21" t="s">
        <v>608</v>
      </c>
      <c r="D2015" s="56" t="str">
        <f>VLOOKUP(A2015, ticker_symbol:gics_sector, 14, FALSE)</f>
        <v>Consumer Discretionary</v>
      </c>
      <c r="E2015" t="str">
        <f>VLOOKUP(A2015, ticker_symbol:gics_sub, 15, FALSE)</f>
        <v>Cable &amp; Satellite</v>
      </c>
    </row>
    <row r="2016" spans="1:5" ht="17" x14ac:dyDescent="0.2">
      <c r="A2016" s="3" t="s">
        <v>206</v>
      </c>
      <c r="B2016" s="21" t="s">
        <v>605</v>
      </c>
      <c r="C2016" s="21" t="s">
        <v>608</v>
      </c>
      <c r="D2016" s="56" t="str">
        <f>VLOOKUP(A2016, ticker_symbol:gics_sector, 14, FALSE)</f>
        <v>Consumer Discretionary</v>
      </c>
      <c r="E2016" t="str">
        <f>VLOOKUP(A2016, ticker_symbol:gics_sub, 15, FALSE)</f>
        <v>Cable &amp; Satellite</v>
      </c>
    </row>
    <row r="2017" spans="1:5" ht="17" x14ac:dyDescent="0.2">
      <c r="A2017" s="3" t="s">
        <v>207</v>
      </c>
      <c r="B2017" s="21" t="s">
        <v>600</v>
      </c>
      <c r="C2017" s="21" t="s">
        <v>610</v>
      </c>
      <c r="D2017" s="56" t="str">
        <f>VLOOKUP(A2017, ticker_symbol:gics_sector, 14, FALSE)</f>
        <v>Consumer Discretionary</v>
      </c>
      <c r="E2017" t="str">
        <f>VLOOKUP(A2017, ticker_symbol:gics_sub, 15, FALSE)</f>
        <v>Auto Parts &amp; Equipment</v>
      </c>
    </row>
    <row r="2018" spans="1:5" ht="17" x14ac:dyDescent="0.2">
      <c r="A2018" s="3" t="s">
        <v>207</v>
      </c>
      <c r="B2018" s="21" t="s">
        <v>601</v>
      </c>
      <c r="C2018" s="21" t="s">
        <v>610</v>
      </c>
      <c r="D2018" s="56" t="str">
        <f>VLOOKUP(A2018, ticker_symbol:gics_sector, 14, FALSE)</f>
        <v>Consumer Discretionary</v>
      </c>
      <c r="E2018" t="str">
        <f>VLOOKUP(A2018, ticker_symbol:gics_sub, 15, FALSE)</f>
        <v>Auto Parts &amp; Equipment</v>
      </c>
    </row>
    <row r="2019" spans="1:5" ht="17" x14ac:dyDescent="0.2">
      <c r="A2019" s="3" t="s">
        <v>207</v>
      </c>
      <c r="B2019" s="21" t="s">
        <v>602</v>
      </c>
      <c r="C2019" s="21" t="s">
        <v>610</v>
      </c>
      <c r="D2019" s="56" t="str">
        <f>VLOOKUP(A2019, ticker_symbol:gics_sector, 14, FALSE)</f>
        <v>Consumer Discretionary</v>
      </c>
      <c r="E2019" t="str">
        <f>VLOOKUP(A2019, ticker_symbol:gics_sub, 15, FALSE)</f>
        <v>Auto Parts &amp; Equipment</v>
      </c>
    </row>
    <row r="2020" spans="1:5" ht="17" x14ac:dyDescent="0.2">
      <c r="A2020" s="3" t="s">
        <v>207</v>
      </c>
      <c r="B2020" s="21" t="s">
        <v>603</v>
      </c>
      <c r="C2020" s="21" t="s">
        <v>610</v>
      </c>
      <c r="D2020" s="56" t="str">
        <f>VLOOKUP(A2020, ticker_symbol:gics_sector, 14, FALSE)</f>
        <v>Consumer Discretionary</v>
      </c>
      <c r="E2020" t="str">
        <f>VLOOKUP(A2020, ticker_symbol:gics_sub, 15, FALSE)</f>
        <v>Auto Parts &amp; Equipment</v>
      </c>
    </row>
    <row r="2021" spans="1:5" ht="17" x14ac:dyDescent="0.2">
      <c r="A2021" s="3" t="s">
        <v>207</v>
      </c>
      <c r="B2021" s="21" t="s">
        <v>604</v>
      </c>
      <c r="C2021" s="21" t="s">
        <v>610</v>
      </c>
      <c r="D2021" s="56" t="str">
        <f>VLOOKUP(A2021, ticker_symbol:gics_sector, 14, FALSE)</f>
        <v>Consumer Discretionary</v>
      </c>
      <c r="E2021" t="str">
        <f>VLOOKUP(A2021, ticker_symbol:gics_sub, 15, FALSE)</f>
        <v>Auto Parts &amp; Equipment</v>
      </c>
    </row>
    <row r="2022" spans="1:5" ht="17" x14ac:dyDescent="0.2">
      <c r="A2022" s="3" t="s">
        <v>207</v>
      </c>
      <c r="B2022" s="21" t="s">
        <v>605</v>
      </c>
      <c r="C2022" s="21" t="s">
        <v>610</v>
      </c>
      <c r="D2022" s="56" t="str">
        <f>VLOOKUP(A2022, ticker_symbol:gics_sector, 14, FALSE)</f>
        <v>Consumer Discretionary</v>
      </c>
      <c r="E2022" t="str">
        <f>VLOOKUP(A2022, ticker_symbol:gics_sub, 15, FALSE)</f>
        <v>Auto Parts &amp; Equipment</v>
      </c>
    </row>
    <row r="2023" spans="1:5" ht="17" x14ac:dyDescent="0.2">
      <c r="A2023" s="3" t="s">
        <v>207</v>
      </c>
      <c r="B2023" s="21" t="s">
        <v>600</v>
      </c>
      <c r="C2023" s="21" t="s">
        <v>609</v>
      </c>
      <c r="D2023" s="56" t="str">
        <f>VLOOKUP(A2023, ticker_symbol:gics_sector, 14, FALSE)</f>
        <v>Consumer Discretionary</v>
      </c>
      <c r="E2023" t="str">
        <f>VLOOKUP(A2023, ticker_symbol:gics_sub, 15, FALSE)</f>
        <v>Auto Parts &amp; Equipment</v>
      </c>
    </row>
    <row r="2024" spans="1:5" ht="17" x14ac:dyDescent="0.2">
      <c r="A2024" s="3" t="s">
        <v>207</v>
      </c>
      <c r="B2024" s="21" t="s">
        <v>601</v>
      </c>
      <c r="C2024" s="21" t="s">
        <v>609</v>
      </c>
      <c r="D2024" s="56" t="str">
        <f>VLOOKUP(A2024, ticker_symbol:gics_sector, 14, FALSE)</f>
        <v>Consumer Discretionary</v>
      </c>
      <c r="E2024" t="str">
        <f>VLOOKUP(A2024, ticker_symbol:gics_sub, 15, FALSE)</f>
        <v>Auto Parts &amp; Equipment</v>
      </c>
    </row>
    <row r="2025" spans="1:5" ht="17" x14ac:dyDescent="0.2">
      <c r="A2025" s="3" t="s">
        <v>207</v>
      </c>
      <c r="B2025" s="21" t="s">
        <v>602</v>
      </c>
      <c r="C2025" s="21" t="s">
        <v>609</v>
      </c>
      <c r="D2025" s="56" t="str">
        <f>VLOOKUP(A2025, ticker_symbol:gics_sector, 14, FALSE)</f>
        <v>Consumer Discretionary</v>
      </c>
      <c r="E2025" t="str">
        <f>VLOOKUP(A2025, ticker_symbol:gics_sub, 15, FALSE)</f>
        <v>Auto Parts &amp; Equipment</v>
      </c>
    </row>
    <row r="2026" spans="1:5" ht="17" x14ac:dyDescent="0.2">
      <c r="A2026" s="3" t="s">
        <v>207</v>
      </c>
      <c r="B2026" s="21" t="s">
        <v>603</v>
      </c>
      <c r="C2026" s="21" t="s">
        <v>609</v>
      </c>
      <c r="D2026" s="56" t="str">
        <f>VLOOKUP(A2026, ticker_symbol:gics_sector, 14, FALSE)</f>
        <v>Consumer Discretionary</v>
      </c>
      <c r="E2026" t="str">
        <f>VLOOKUP(A2026, ticker_symbol:gics_sub, 15, FALSE)</f>
        <v>Auto Parts &amp; Equipment</v>
      </c>
    </row>
    <row r="2027" spans="1:5" ht="17" x14ac:dyDescent="0.2">
      <c r="A2027" s="3" t="s">
        <v>207</v>
      </c>
      <c r="B2027" s="21" t="s">
        <v>604</v>
      </c>
      <c r="C2027" s="21" t="s">
        <v>609</v>
      </c>
      <c r="D2027" s="56" t="str">
        <f>VLOOKUP(A2027, ticker_symbol:gics_sector, 14, FALSE)</f>
        <v>Consumer Discretionary</v>
      </c>
      <c r="E2027" t="str">
        <f>VLOOKUP(A2027, ticker_symbol:gics_sub, 15, FALSE)</f>
        <v>Auto Parts &amp; Equipment</v>
      </c>
    </row>
    <row r="2028" spans="1:5" ht="17" x14ac:dyDescent="0.2">
      <c r="A2028" s="3" t="s">
        <v>207</v>
      </c>
      <c r="B2028" s="21" t="s">
        <v>605</v>
      </c>
      <c r="C2028" s="21" t="s">
        <v>609</v>
      </c>
      <c r="D2028" s="56" t="str">
        <f>VLOOKUP(A2028, ticker_symbol:gics_sector, 14, FALSE)</f>
        <v>Consumer Discretionary</v>
      </c>
      <c r="E2028" t="str">
        <f>VLOOKUP(A2028, ticker_symbol:gics_sub, 15, FALSE)</f>
        <v>Auto Parts &amp; Equipment</v>
      </c>
    </row>
    <row r="2029" spans="1:5" ht="17" x14ac:dyDescent="0.2">
      <c r="A2029" s="3" t="s">
        <v>207</v>
      </c>
      <c r="B2029" s="21" t="s">
        <v>600</v>
      </c>
      <c r="C2029" s="21" t="s">
        <v>608</v>
      </c>
      <c r="D2029" s="56" t="str">
        <f>VLOOKUP(A2029, ticker_symbol:gics_sector, 14, FALSE)</f>
        <v>Consumer Discretionary</v>
      </c>
      <c r="E2029" t="str">
        <f>VLOOKUP(A2029, ticker_symbol:gics_sub, 15, FALSE)</f>
        <v>Auto Parts &amp; Equipment</v>
      </c>
    </row>
    <row r="2030" spans="1:5" ht="17" x14ac:dyDescent="0.2">
      <c r="A2030" s="3" t="s">
        <v>207</v>
      </c>
      <c r="B2030" s="21" t="s">
        <v>601</v>
      </c>
      <c r="C2030" s="21" t="s">
        <v>608</v>
      </c>
      <c r="D2030" s="56" t="str">
        <f>VLOOKUP(A2030, ticker_symbol:gics_sector, 14, FALSE)</f>
        <v>Consumer Discretionary</v>
      </c>
      <c r="E2030" t="str">
        <f>VLOOKUP(A2030, ticker_symbol:gics_sub, 15, FALSE)</f>
        <v>Auto Parts &amp; Equipment</v>
      </c>
    </row>
    <row r="2031" spans="1:5" ht="17" x14ac:dyDescent="0.2">
      <c r="A2031" s="3" t="s">
        <v>207</v>
      </c>
      <c r="B2031" s="21" t="s">
        <v>602</v>
      </c>
      <c r="C2031" s="21" t="s">
        <v>608</v>
      </c>
      <c r="D2031" s="56" t="str">
        <f>VLOOKUP(A2031, ticker_symbol:gics_sector, 14, FALSE)</f>
        <v>Consumer Discretionary</v>
      </c>
      <c r="E2031" t="str">
        <f>VLOOKUP(A2031, ticker_symbol:gics_sub, 15, FALSE)</f>
        <v>Auto Parts &amp; Equipment</v>
      </c>
    </row>
    <row r="2032" spans="1:5" ht="17" x14ac:dyDescent="0.2">
      <c r="A2032" s="3" t="s">
        <v>207</v>
      </c>
      <c r="B2032" s="21" t="s">
        <v>603</v>
      </c>
      <c r="C2032" s="21" t="s">
        <v>608</v>
      </c>
      <c r="D2032" s="56" t="str">
        <f>VLOOKUP(A2032, ticker_symbol:gics_sector, 14, FALSE)</f>
        <v>Consumer Discretionary</v>
      </c>
      <c r="E2032" t="str">
        <f>VLOOKUP(A2032, ticker_symbol:gics_sub, 15, FALSE)</f>
        <v>Auto Parts &amp; Equipment</v>
      </c>
    </row>
    <row r="2033" spans="1:5" ht="17" x14ac:dyDescent="0.2">
      <c r="A2033" s="3" t="s">
        <v>207</v>
      </c>
      <c r="B2033" s="21" t="s">
        <v>604</v>
      </c>
      <c r="C2033" s="21" t="s">
        <v>608</v>
      </c>
      <c r="D2033" s="56" t="str">
        <f>VLOOKUP(A2033, ticker_symbol:gics_sector, 14, FALSE)</f>
        <v>Consumer Discretionary</v>
      </c>
      <c r="E2033" t="str">
        <f>VLOOKUP(A2033, ticker_symbol:gics_sub, 15, FALSE)</f>
        <v>Auto Parts &amp; Equipment</v>
      </c>
    </row>
    <row r="2034" spans="1:5" ht="17" x14ac:dyDescent="0.2">
      <c r="A2034" s="3" t="s">
        <v>207</v>
      </c>
      <c r="B2034" s="21" t="s">
        <v>605</v>
      </c>
      <c r="C2034" s="21" t="s">
        <v>608</v>
      </c>
      <c r="D2034" s="56" t="str">
        <f>VLOOKUP(A2034, ticker_symbol:gics_sector, 14, FALSE)</f>
        <v>Consumer Discretionary</v>
      </c>
      <c r="E2034" t="str">
        <f>VLOOKUP(A2034, ticker_symbol:gics_sub, 15, FALSE)</f>
        <v>Auto Parts &amp; Equipment</v>
      </c>
    </row>
    <row r="2035" spans="1:5" ht="17" x14ac:dyDescent="0.2">
      <c r="A2035" s="3" t="s">
        <v>207</v>
      </c>
      <c r="B2035" s="21" t="s">
        <v>600</v>
      </c>
      <c r="C2035" s="21" t="s">
        <v>610</v>
      </c>
      <c r="D2035" s="56" t="str">
        <f>VLOOKUP(A2035, ticker_symbol:gics_sector, 14, FALSE)</f>
        <v>Consumer Discretionary</v>
      </c>
      <c r="E2035" t="str">
        <f>VLOOKUP(A2035, ticker_symbol:gics_sub, 15, FALSE)</f>
        <v>Auto Parts &amp; Equipment</v>
      </c>
    </row>
    <row r="2036" spans="1:5" ht="17" x14ac:dyDescent="0.2">
      <c r="A2036" s="3" t="s">
        <v>208</v>
      </c>
      <c r="B2036" s="21" t="s">
        <v>600</v>
      </c>
      <c r="C2036" s="21" t="s">
        <v>610</v>
      </c>
      <c r="D2036" s="56" t="str">
        <f>VLOOKUP(A2036, ticker_symbol:gics_sector, 14, FALSE)</f>
        <v>Real Estate</v>
      </c>
      <c r="E2036" t="str">
        <f>VLOOKUP(A2036, ticker_symbol:gics_sub, 15, FALSE)</f>
        <v>Specialized REITs</v>
      </c>
    </row>
    <row r="2037" spans="1:5" ht="17" x14ac:dyDescent="0.2">
      <c r="A2037" s="3" t="s">
        <v>208</v>
      </c>
      <c r="B2037" s="21" t="s">
        <v>601</v>
      </c>
      <c r="C2037" s="21" t="s">
        <v>610</v>
      </c>
      <c r="D2037" s="56" t="str">
        <f>VLOOKUP(A2037, ticker_symbol:gics_sector, 14, FALSE)</f>
        <v>Real Estate</v>
      </c>
      <c r="E2037" t="str">
        <f>VLOOKUP(A2037, ticker_symbol:gics_sub, 15, FALSE)</f>
        <v>Specialized REITs</v>
      </c>
    </row>
    <row r="2038" spans="1:5" ht="17" x14ac:dyDescent="0.2">
      <c r="A2038" s="3" t="s">
        <v>208</v>
      </c>
      <c r="B2038" s="21" t="s">
        <v>602</v>
      </c>
      <c r="C2038" s="21" t="s">
        <v>610</v>
      </c>
      <c r="D2038" s="56" t="str">
        <f>VLOOKUP(A2038, ticker_symbol:gics_sector, 14, FALSE)</f>
        <v>Real Estate</v>
      </c>
      <c r="E2038" t="str">
        <f>VLOOKUP(A2038, ticker_symbol:gics_sub, 15, FALSE)</f>
        <v>Specialized REITs</v>
      </c>
    </row>
    <row r="2039" spans="1:5" ht="17" x14ac:dyDescent="0.2">
      <c r="A2039" s="3" t="s">
        <v>208</v>
      </c>
      <c r="B2039" s="21" t="s">
        <v>603</v>
      </c>
      <c r="C2039" s="21" t="s">
        <v>610</v>
      </c>
      <c r="D2039" s="56" t="str">
        <f>VLOOKUP(A2039, ticker_symbol:gics_sector, 14, FALSE)</f>
        <v>Real Estate</v>
      </c>
      <c r="E2039" t="str">
        <f>VLOOKUP(A2039, ticker_symbol:gics_sub, 15, FALSE)</f>
        <v>Specialized REITs</v>
      </c>
    </row>
    <row r="2040" spans="1:5" ht="17" x14ac:dyDescent="0.2">
      <c r="A2040" s="3" t="s">
        <v>208</v>
      </c>
      <c r="B2040" s="21" t="s">
        <v>604</v>
      </c>
      <c r="C2040" s="21" t="s">
        <v>610</v>
      </c>
      <c r="D2040" s="56" t="str">
        <f>VLOOKUP(A2040, ticker_symbol:gics_sector, 14, FALSE)</f>
        <v>Real Estate</v>
      </c>
      <c r="E2040" t="str">
        <f>VLOOKUP(A2040, ticker_symbol:gics_sub, 15, FALSE)</f>
        <v>Specialized REITs</v>
      </c>
    </row>
    <row r="2041" spans="1:5" ht="17" x14ac:dyDescent="0.2">
      <c r="A2041" s="3" t="s">
        <v>208</v>
      </c>
      <c r="B2041" s="21" t="s">
        <v>605</v>
      </c>
      <c r="C2041" s="21" t="s">
        <v>610</v>
      </c>
      <c r="D2041" s="56" t="str">
        <f>VLOOKUP(A2041, ticker_symbol:gics_sector, 14, FALSE)</f>
        <v>Real Estate</v>
      </c>
      <c r="E2041" t="str">
        <f>VLOOKUP(A2041, ticker_symbol:gics_sub, 15, FALSE)</f>
        <v>Specialized REITs</v>
      </c>
    </row>
    <row r="2042" spans="1:5" ht="17" x14ac:dyDescent="0.2">
      <c r="A2042" s="3" t="s">
        <v>208</v>
      </c>
      <c r="B2042" s="21" t="s">
        <v>600</v>
      </c>
      <c r="C2042" s="21" t="s">
        <v>609</v>
      </c>
      <c r="D2042" s="56" t="str">
        <f>VLOOKUP(A2042, ticker_symbol:gics_sector, 14, FALSE)</f>
        <v>Real Estate</v>
      </c>
      <c r="E2042" t="str">
        <f>VLOOKUP(A2042, ticker_symbol:gics_sub, 15, FALSE)</f>
        <v>Specialized REITs</v>
      </c>
    </row>
    <row r="2043" spans="1:5" ht="17" x14ac:dyDescent="0.2">
      <c r="A2043" s="3" t="s">
        <v>208</v>
      </c>
      <c r="B2043" s="21" t="s">
        <v>601</v>
      </c>
      <c r="C2043" s="21" t="s">
        <v>609</v>
      </c>
      <c r="D2043" s="56" t="str">
        <f>VLOOKUP(A2043, ticker_symbol:gics_sector, 14, FALSE)</f>
        <v>Real Estate</v>
      </c>
      <c r="E2043" t="str">
        <f>VLOOKUP(A2043, ticker_symbol:gics_sub, 15, FALSE)</f>
        <v>Specialized REITs</v>
      </c>
    </row>
    <row r="2044" spans="1:5" ht="17" x14ac:dyDescent="0.2">
      <c r="A2044" s="3" t="s">
        <v>208</v>
      </c>
      <c r="B2044" s="21" t="s">
        <v>602</v>
      </c>
      <c r="C2044" s="21" t="s">
        <v>609</v>
      </c>
      <c r="D2044" s="56" t="str">
        <f>VLOOKUP(A2044, ticker_symbol:gics_sector, 14, FALSE)</f>
        <v>Real Estate</v>
      </c>
      <c r="E2044" t="str">
        <f>VLOOKUP(A2044, ticker_symbol:gics_sub, 15, FALSE)</f>
        <v>Specialized REITs</v>
      </c>
    </row>
    <row r="2045" spans="1:5" ht="17" x14ac:dyDescent="0.2">
      <c r="A2045" s="3" t="s">
        <v>208</v>
      </c>
      <c r="B2045" s="21" t="s">
        <v>603</v>
      </c>
      <c r="C2045" s="21" t="s">
        <v>609</v>
      </c>
      <c r="D2045" s="56" t="str">
        <f>VLOOKUP(A2045, ticker_symbol:gics_sector, 14, FALSE)</f>
        <v>Real Estate</v>
      </c>
      <c r="E2045" t="str">
        <f>VLOOKUP(A2045, ticker_symbol:gics_sub, 15, FALSE)</f>
        <v>Specialized REITs</v>
      </c>
    </row>
    <row r="2046" spans="1:5" ht="17" x14ac:dyDescent="0.2">
      <c r="A2046" s="3" t="s">
        <v>208</v>
      </c>
      <c r="B2046" s="21" t="s">
        <v>604</v>
      </c>
      <c r="C2046" s="21" t="s">
        <v>609</v>
      </c>
      <c r="D2046" s="56" t="str">
        <f>VLOOKUP(A2046, ticker_symbol:gics_sector, 14, FALSE)</f>
        <v>Real Estate</v>
      </c>
      <c r="E2046" t="str">
        <f>VLOOKUP(A2046, ticker_symbol:gics_sub, 15, FALSE)</f>
        <v>Specialized REITs</v>
      </c>
    </row>
    <row r="2047" spans="1:5" ht="17" x14ac:dyDescent="0.2">
      <c r="A2047" s="3" t="s">
        <v>208</v>
      </c>
      <c r="B2047" s="21" t="s">
        <v>605</v>
      </c>
      <c r="C2047" s="21" t="s">
        <v>609</v>
      </c>
      <c r="D2047" s="56" t="str">
        <f>VLOOKUP(A2047, ticker_symbol:gics_sector, 14, FALSE)</f>
        <v>Real Estate</v>
      </c>
      <c r="E2047" t="str">
        <f>VLOOKUP(A2047, ticker_symbol:gics_sub, 15, FALSE)</f>
        <v>Specialized REITs</v>
      </c>
    </row>
    <row r="2048" spans="1:5" ht="17" x14ac:dyDescent="0.2">
      <c r="A2048" s="3" t="s">
        <v>208</v>
      </c>
      <c r="B2048" s="21" t="s">
        <v>600</v>
      </c>
      <c r="C2048" s="21" t="s">
        <v>608</v>
      </c>
      <c r="D2048" s="56" t="str">
        <f>VLOOKUP(A2048, ticker_symbol:gics_sector, 14, FALSE)</f>
        <v>Real Estate</v>
      </c>
      <c r="E2048" t="str">
        <f>VLOOKUP(A2048, ticker_symbol:gics_sub, 15, FALSE)</f>
        <v>Specialized REITs</v>
      </c>
    </row>
    <row r="2049" spans="1:5" ht="17" x14ac:dyDescent="0.2">
      <c r="A2049" s="3" t="s">
        <v>208</v>
      </c>
      <c r="B2049" s="21" t="s">
        <v>601</v>
      </c>
      <c r="C2049" s="21" t="s">
        <v>608</v>
      </c>
      <c r="D2049" s="56" t="str">
        <f>VLOOKUP(A2049, ticker_symbol:gics_sector, 14, FALSE)</f>
        <v>Real Estate</v>
      </c>
      <c r="E2049" t="str">
        <f>VLOOKUP(A2049, ticker_symbol:gics_sub, 15, FALSE)</f>
        <v>Specialized REITs</v>
      </c>
    </row>
    <row r="2050" spans="1:5" ht="17" x14ac:dyDescent="0.2">
      <c r="A2050" s="3" t="s">
        <v>208</v>
      </c>
      <c r="B2050" s="21" t="s">
        <v>602</v>
      </c>
      <c r="C2050" s="21" t="s">
        <v>608</v>
      </c>
      <c r="D2050" s="56" t="str">
        <f>VLOOKUP(A2050, ticker_symbol:gics_sector, 14, FALSE)</f>
        <v>Real Estate</v>
      </c>
      <c r="E2050" t="str">
        <f>VLOOKUP(A2050, ticker_symbol:gics_sub, 15, FALSE)</f>
        <v>Specialized REITs</v>
      </c>
    </row>
    <row r="2051" spans="1:5" ht="17" x14ac:dyDescent="0.2">
      <c r="A2051" s="3" t="s">
        <v>208</v>
      </c>
      <c r="B2051" s="21" t="s">
        <v>603</v>
      </c>
      <c r="C2051" s="21" t="s">
        <v>608</v>
      </c>
      <c r="D2051" s="56" t="str">
        <f>VLOOKUP(A2051, ticker_symbol:gics_sector, 14, FALSE)</f>
        <v>Real Estate</v>
      </c>
      <c r="E2051" t="str">
        <f>VLOOKUP(A2051, ticker_symbol:gics_sub, 15, FALSE)</f>
        <v>Specialized REITs</v>
      </c>
    </row>
    <row r="2052" spans="1:5" ht="17" x14ac:dyDescent="0.2">
      <c r="A2052" s="3" t="s">
        <v>208</v>
      </c>
      <c r="B2052" s="21" t="s">
        <v>604</v>
      </c>
      <c r="C2052" s="21" t="s">
        <v>608</v>
      </c>
      <c r="D2052" s="56" t="str">
        <f>VLOOKUP(A2052, ticker_symbol:gics_sector, 14, FALSE)</f>
        <v>Real Estate</v>
      </c>
      <c r="E2052" t="str">
        <f>VLOOKUP(A2052, ticker_symbol:gics_sub, 15, FALSE)</f>
        <v>Specialized REITs</v>
      </c>
    </row>
    <row r="2053" spans="1:5" ht="17" x14ac:dyDescent="0.2">
      <c r="A2053" s="3" t="s">
        <v>208</v>
      </c>
      <c r="B2053" s="21" t="s">
        <v>605</v>
      </c>
      <c r="C2053" s="21" t="s">
        <v>608</v>
      </c>
      <c r="D2053" s="56" t="str">
        <f>VLOOKUP(A2053, ticker_symbol:gics_sector, 14, FALSE)</f>
        <v>Real Estate</v>
      </c>
      <c r="E2053" t="str">
        <f>VLOOKUP(A2053, ticker_symbol:gics_sub, 15, FALSE)</f>
        <v>Specialized REITs</v>
      </c>
    </row>
    <row r="2054" spans="1:5" ht="17" x14ac:dyDescent="0.2">
      <c r="A2054" s="3" t="s">
        <v>209</v>
      </c>
      <c r="B2054" s="21" t="s">
        <v>600</v>
      </c>
      <c r="C2054" s="21" t="s">
        <v>610</v>
      </c>
      <c r="D2054" s="56" t="str">
        <f>VLOOKUP(A2054, ticker_symbol:gics_sector, 14, FALSE)</f>
        <v>Consumer Discretionary</v>
      </c>
      <c r="E2054" t="str">
        <f>VLOOKUP(A2054, ticker_symbol:gics_sub, 15, FALSE)</f>
        <v>General Merchandise Stores</v>
      </c>
    </row>
    <row r="2055" spans="1:5" ht="17" x14ac:dyDescent="0.2">
      <c r="A2055" s="3" t="s">
        <v>209</v>
      </c>
      <c r="B2055" s="21" t="s">
        <v>601</v>
      </c>
      <c r="C2055" s="21" t="s">
        <v>610</v>
      </c>
      <c r="D2055" s="56" t="str">
        <f>VLOOKUP(A2055, ticker_symbol:gics_sector, 14, FALSE)</f>
        <v>Consumer Discretionary</v>
      </c>
      <c r="E2055" t="str">
        <f>VLOOKUP(A2055, ticker_symbol:gics_sub, 15, FALSE)</f>
        <v>General Merchandise Stores</v>
      </c>
    </row>
    <row r="2056" spans="1:5" ht="17" x14ac:dyDescent="0.2">
      <c r="A2056" s="3" t="s">
        <v>209</v>
      </c>
      <c r="B2056" s="21" t="s">
        <v>602</v>
      </c>
      <c r="C2056" s="21" t="s">
        <v>610</v>
      </c>
      <c r="D2056" s="56" t="str">
        <f>VLOOKUP(A2056, ticker_symbol:gics_sector, 14, FALSE)</f>
        <v>Consumer Discretionary</v>
      </c>
      <c r="E2056" t="str">
        <f>VLOOKUP(A2056, ticker_symbol:gics_sub, 15, FALSE)</f>
        <v>General Merchandise Stores</v>
      </c>
    </row>
    <row r="2057" spans="1:5" ht="17" x14ac:dyDescent="0.2">
      <c r="A2057" s="3" t="s">
        <v>209</v>
      </c>
      <c r="B2057" s="21" t="s">
        <v>603</v>
      </c>
      <c r="C2057" s="21" t="s">
        <v>610</v>
      </c>
      <c r="D2057" s="56" t="str">
        <f>VLOOKUP(A2057, ticker_symbol:gics_sector, 14, FALSE)</f>
        <v>Consumer Discretionary</v>
      </c>
      <c r="E2057" t="str">
        <f>VLOOKUP(A2057, ticker_symbol:gics_sub, 15, FALSE)</f>
        <v>General Merchandise Stores</v>
      </c>
    </row>
    <row r="2058" spans="1:5" ht="17" x14ac:dyDescent="0.2">
      <c r="A2058" s="3" t="s">
        <v>209</v>
      </c>
      <c r="B2058" s="21" t="s">
        <v>604</v>
      </c>
      <c r="C2058" s="21" t="s">
        <v>610</v>
      </c>
      <c r="D2058" s="56" t="str">
        <f>VLOOKUP(A2058, ticker_symbol:gics_sector, 14, FALSE)</f>
        <v>Consumer Discretionary</v>
      </c>
      <c r="E2058" t="str">
        <f>VLOOKUP(A2058, ticker_symbol:gics_sub, 15, FALSE)</f>
        <v>General Merchandise Stores</v>
      </c>
    </row>
    <row r="2059" spans="1:5" ht="17" x14ac:dyDescent="0.2">
      <c r="A2059" s="3" t="s">
        <v>209</v>
      </c>
      <c r="B2059" s="21" t="s">
        <v>605</v>
      </c>
      <c r="C2059" s="21" t="s">
        <v>610</v>
      </c>
      <c r="D2059" s="56" t="str">
        <f>VLOOKUP(A2059, ticker_symbol:gics_sector, 14, FALSE)</f>
        <v>Consumer Discretionary</v>
      </c>
      <c r="E2059" t="str">
        <f>VLOOKUP(A2059, ticker_symbol:gics_sub, 15, FALSE)</f>
        <v>General Merchandise Stores</v>
      </c>
    </row>
    <row r="2060" spans="1:5" ht="17" x14ac:dyDescent="0.2">
      <c r="A2060" s="3" t="s">
        <v>209</v>
      </c>
      <c r="B2060" s="21" t="s">
        <v>600</v>
      </c>
      <c r="C2060" s="21" t="s">
        <v>609</v>
      </c>
      <c r="D2060" s="56" t="str">
        <f>VLOOKUP(A2060, ticker_symbol:gics_sector, 14, FALSE)</f>
        <v>Consumer Discretionary</v>
      </c>
      <c r="E2060" t="str">
        <f>VLOOKUP(A2060, ticker_symbol:gics_sub, 15, FALSE)</f>
        <v>General Merchandise Stores</v>
      </c>
    </row>
    <row r="2061" spans="1:5" ht="17" x14ac:dyDescent="0.2">
      <c r="A2061" s="3" t="s">
        <v>209</v>
      </c>
      <c r="B2061" s="21" t="s">
        <v>601</v>
      </c>
      <c r="C2061" s="21" t="s">
        <v>609</v>
      </c>
      <c r="D2061" s="56" t="str">
        <f>VLOOKUP(A2061, ticker_symbol:gics_sector, 14, FALSE)</f>
        <v>Consumer Discretionary</v>
      </c>
      <c r="E2061" t="str">
        <f>VLOOKUP(A2061, ticker_symbol:gics_sub, 15, FALSE)</f>
        <v>General Merchandise Stores</v>
      </c>
    </row>
    <row r="2062" spans="1:5" ht="17" x14ac:dyDescent="0.2">
      <c r="A2062" s="3" t="s">
        <v>209</v>
      </c>
      <c r="B2062" s="21" t="s">
        <v>602</v>
      </c>
      <c r="C2062" s="21" t="s">
        <v>609</v>
      </c>
      <c r="D2062" s="56" t="str">
        <f>VLOOKUP(A2062, ticker_symbol:gics_sector, 14, FALSE)</f>
        <v>Consumer Discretionary</v>
      </c>
      <c r="E2062" t="str">
        <f>VLOOKUP(A2062, ticker_symbol:gics_sub, 15, FALSE)</f>
        <v>General Merchandise Stores</v>
      </c>
    </row>
    <row r="2063" spans="1:5" ht="17" x14ac:dyDescent="0.2">
      <c r="A2063" s="3" t="s">
        <v>209</v>
      </c>
      <c r="B2063" s="21" t="s">
        <v>603</v>
      </c>
      <c r="C2063" s="21" t="s">
        <v>609</v>
      </c>
      <c r="D2063" s="56" t="str">
        <f>VLOOKUP(A2063, ticker_symbol:gics_sector, 14, FALSE)</f>
        <v>Consumer Discretionary</v>
      </c>
      <c r="E2063" t="str">
        <f>VLOOKUP(A2063, ticker_symbol:gics_sub, 15, FALSE)</f>
        <v>General Merchandise Stores</v>
      </c>
    </row>
    <row r="2064" spans="1:5" ht="17" x14ac:dyDescent="0.2">
      <c r="A2064" s="3" t="s">
        <v>209</v>
      </c>
      <c r="B2064" s="21" t="s">
        <v>604</v>
      </c>
      <c r="C2064" s="21" t="s">
        <v>609</v>
      </c>
      <c r="D2064" s="56" t="str">
        <f>VLOOKUP(A2064, ticker_symbol:gics_sector, 14, FALSE)</f>
        <v>Consumer Discretionary</v>
      </c>
      <c r="E2064" t="str">
        <f>VLOOKUP(A2064, ticker_symbol:gics_sub, 15, FALSE)</f>
        <v>General Merchandise Stores</v>
      </c>
    </row>
    <row r="2065" spans="1:5" ht="17" x14ac:dyDescent="0.2">
      <c r="A2065" s="3" t="s">
        <v>209</v>
      </c>
      <c r="B2065" s="21" t="s">
        <v>605</v>
      </c>
      <c r="C2065" s="21" t="s">
        <v>609</v>
      </c>
      <c r="D2065" s="56" t="str">
        <f>VLOOKUP(A2065, ticker_symbol:gics_sector, 14, FALSE)</f>
        <v>Consumer Discretionary</v>
      </c>
      <c r="E2065" t="str">
        <f>VLOOKUP(A2065, ticker_symbol:gics_sub, 15, FALSE)</f>
        <v>General Merchandise Stores</v>
      </c>
    </row>
    <row r="2066" spans="1:5" ht="17" x14ac:dyDescent="0.2">
      <c r="A2066" s="3" t="s">
        <v>209</v>
      </c>
      <c r="B2066" s="21" t="s">
        <v>600</v>
      </c>
      <c r="C2066" s="21" t="s">
        <v>608</v>
      </c>
      <c r="D2066" s="56" t="str">
        <f>VLOOKUP(A2066, ticker_symbol:gics_sector, 14, FALSE)</f>
        <v>Consumer Discretionary</v>
      </c>
      <c r="E2066" t="str">
        <f>VLOOKUP(A2066, ticker_symbol:gics_sub, 15, FALSE)</f>
        <v>General Merchandise Stores</v>
      </c>
    </row>
    <row r="2067" spans="1:5" ht="17" x14ac:dyDescent="0.2">
      <c r="A2067" s="3" t="s">
        <v>209</v>
      </c>
      <c r="B2067" s="21" t="s">
        <v>601</v>
      </c>
      <c r="C2067" s="21" t="s">
        <v>608</v>
      </c>
      <c r="D2067" s="56" t="str">
        <f>VLOOKUP(A2067, ticker_symbol:gics_sector, 14, FALSE)</f>
        <v>Consumer Discretionary</v>
      </c>
      <c r="E2067" t="str">
        <f>VLOOKUP(A2067, ticker_symbol:gics_sub, 15, FALSE)</f>
        <v>General Merchandise Stores</v>
      </c>
    </row>
    <row r="2068" spans="1:5" ht="17" x14ac:dyDescent="0.2">
      <c r="A2068" s="3" t="s">
        <v>209</v>
      </c>
      <c r="B2068" s="21" t="s">
        <v>602</v>
      </c>
      <c r="C2068" s="21" t="s">
        <v>608</v>
      </c>
      <c r="D2068" s="56" t="str">
        <f>VLOOKUP(A2068, ticker_symbol:gics_sector, 14, FALSE)</f>
        <v>Consumer Discretionary</v>
      </c>
      <c r="E2068" t="str">
        <f>VLOOKUP(A2068, ticker_symbol:gics_sub, 15, FALSE)</f>
        <v>General Merchandise Stores</v>
      </c>
    </row>
    <row r="2069" spans="1:5" ht="17" x14ac:dyDescent="0.2">
      <c r="A2069" s="3" t="s">
        <v>209</v>
      </c>
      <c r="B2069" s="21" t="s">
        <v>603</v>
      </c>
      <c r="C2069" s="21" t="s">
        <v>608</v>
      </c>
      <c r="D2069" s="56" t="str">
        <f>VLOOKUP(A2069, ticker_symbol:gics_sector, 14, FALSE)</f>
        <v>Consumer Discretionary</v>
      </c>
      <c r="E2069" t="str">
        <f>VLOOKUP(A2069, ticker_symbol:gics_sub, 15, FALSE)</f>
        <v>General Merchandise Stores</v>
      </c>
    </row>
    <row r="2070" spans="1:5" ht="17" x14ac:dyDescent="0.2">
      <c r="A2070" s="3" t="s">
        <v>209</v>
      </c>
      <c r="B2070" s="21" t="s">
        <v>604</v>
      </c>
      <c r="C2070" s="21" t="s">
        <v>608</v>
      </c>
      <c r="D2070" s="56" t="str">
        <f>VLOOKUP(A2070, ticker_symbol:gics_sector, 14, FALSE)</f>
        <v>Consumer Discretionary</v>
      </c>
      <c r="E2070" t="str">
        <f>VLOOKUP(A2070, ticker_symbol:gics_sub, 15, FALSE)</f>
        <v>General Merchandise Stores</v>
      </c>
    </row>
    <row r="2071" spans="1:5" ht="17" x14ac:dyDescent="0.2">
      <c r="A2071" s="3" t="s">
        <v>209</v>
      </c>
      <c r="B2071" s="21" t="s">
        <v>605</v>
      </c>
      <c r="C2071" s="21" t="s">
        <v>608</v>
      </c>
      <c r="D2071" s="56" t="str">
        <f>VLOOKUP(A2071, ticker_symbol:gics_sector, 14, FALSE)</f>
        <v>Consumer Discretionary</v>
      </c>
      <c r="E2071" t="str">
        <f>VLOOKUP(A2071, ticker_symbol:gics_sub, 15, FALSE)</f>
        <v>General Merchandise Stores</v>
      </c>
    </row>
    <row r="2072" spans="1:5" ht="17" x14ac:dyDescent="0.2">
      <c r="A2072" s="3" t="s">
        <v>210</v>
      </c>
      <c r="B2072" s="21" t="s">
        <v>600</v>
      </c>
      <c r="C2072" s="21" t="s">
        <v>610</v>
      </c>
      <c r="D2072" s="56" t="str">
        <f>VLOOKUP(A2072, ticker_symbol:gics_sector, 14, FALSE)</f>
        <v>Industrials</v>
      </c>
      <c r="E2072" t="str">
        <f>VLOOKUP(A2072, ticker_symbol:gics_sub, 15, FALSE)</f>
        <v>Research &amp; Consulting Services</v>
      </c>
    </row>
    <row r="2073" spans="1:5" ht="17" x14ac:dyDescent="0.2">
      <c r="A2073" s="3" t="s">
        <v>210</v>
      </c>
      <c r="B2073" s="21" t="s">
        <v>601</v>
      </c>
      <c r="C2073" s="21" t="s">
        <v>610</v>
      </c>
      <c r="D2073" s="56" t="str">
        <f>VLOOKUP(A2073, ticker_symbol:gics_sector, 14, FALSE)</f>
        <v>Industrials</v>
      </c>
      <c r="E2073" t="str">
        <f>VLOOKUP(A2073, ticker_symbol:gics_sub, 15, FALSE)</f>
        <v>Research &amp; Consulting Services</v>
      </c>
    </row>
    <row r="2074" spans="1:5" ht="17" x14ac:dyDescent="0.2">
      <c r="A2074" s="3" t="s">
        <v>210</v>
      </c>
      <c r="B2074" s="21" t="s">
        <v>602</v>
      </c>
      <c r="C2074" s="21" t="s">
        <v>610</v>
      </c>
      <c r="D2074" s="56" t="str">
        <f>VLOOKUP(A2074, ticker_symbol:gics_sector, 14, FALSE)</f>
        <v>Industrials</v>
      </c>
      <c r="E2074" t="str">
        <f>VLOOKUP(A2074, ticker_symbol:gics_sub, 15, FALSE)</f>
        <v>Research &amp; Consulting Services</v>
      </c>
    </row>
    <row r="2075" spans="1:5" ht="17" x14ac:dyDescent="0.2">
      <c r="A2075" s="3" t="s">
        <v>210</v>
      </c>
      <c r="B2075" s="21" t="s">
        <v>603</v>
      </c>
      <c r="C2075" s="21" t="s">
        <v>610</v>
      </c>
      <c r="D2075" s="56" t="str">
        <f>VLOOKUP(A2075, ticker_symbol:gics_sector, 14, FALSE)</f>
        <v>Industrials</v>
      </c>
      <c r="E2075" t="str">
        <f>VLOOKUP(A2075, ticker_symbol:gics_sub, 15, FALSE)</f>
        <v>Research &amp; Consulting Services</v>
      </c>
    </row>
    <row r="2076" spans="1:5" ht="17" x14ac:dyDescent="0.2">
      <c r="A2076" s="3" t="s">
        <v>210</v>
      </c>
      <c r="B2076" s="21" t="s">
        <v>604</v>
      </c>
      <c r="C2076" s="21" t="s">
        <v>610</v>
      </c>
      <c r="D2076" s="56" t="str">
        <f>VLOOKUP(A2076, ticker_symbol:gics_sector, 14, FALSE)</f>
        <v>Industrials</v>
      </c>
      <c r="E2076" t="str">
        <f>VLOOKUP(A2076, ticker_symbol:gics_sub, 15, FALSE)</f>
        <v>Research &amp; Consulting Services</v>
      </c>
    </row>
    <row r="2077" spans="1:5" ht="17" x14ac:dyDescent="0.2">
      <c r="A2077" s="3" t="s">
        <v>210</v>
      </c>
      <c r="B2077" s="21" t="s">
        <v>605</v>
      </c>
      <c r="C2077" s="21" t="s">
        <v>610</v>
      </c>
      <c r="D2077" s="56" t="str">
        <f>VLOOKUP(A2077, ticker_symbol:gics_sector, 14, FALSE)</f>
        <v>Industrials</v>
      </c>
      <c r="E2077" t="str">
        <f>VLOOKUP(A2077, ticker_symbol:gics_sub, 15, FALSE)</f>
        <v>Research &amp; Consulting Services</v>
      </c>
    </row>
    <row r="2078" spans="1:5" ht="17" x14ac:dyDescent="0.2">
      <c r="A2078" s="3" t="s">
        <v>210</v>
      </c>
      <c r="B2078" s="21" t="s">
        <v>600</v>
      </c>
      <c r="C2078" s="21" t="s">
        <v>609</v>
      </c>
      <c r="D2078" s="56" t="str">
        <f>VLOOKUP(A2078, ticker_symbol:gics_sector, 14, FALSE)</f>
        <v>Industrials</v>
      </c>
      <c r="E2078" t="str">
        <f>VLOOKUP(A2078, ticker_symbol:gics_sub, 15, FALSE)</f>
        <v>Research &amp; Consulting Services</v>
      </c>
    </row>
    <row r="2079" spans="1:5" ht="17" x14ac:dyDescent="0.2">
      <c r="A2079" s="3" t="s">
        <v>210</v>
      </c>
      <c r="B2079" s="21" t="s">
        <v>601</v>
      </c>
      <c r="C2079" s="21" t="s">
        <v>609</v>
      </c>
      <c r="D2079" s="56" t="str">
        <f>VLOOKUP(A2079, ticker_symbol:gics_sector, 14, FALSE)</f>
        <v>Industrials</v>
      </c>
      <c r="E2079" t="str">
        <f>VLOOKUP(A2079, ticker_symbol:gics_sub, 15, FALSE)</f>
        <v>Research &amp; Consulting Services</v>
      </c>
    </row>
    <row r="2080" spans="1:5" ht="17" x14ac:dyDescent="0.2">
      <c r="A2080" s="3" t="s">
        <v>210</v>
      </c>
      <c r="B2080" s="21" t="s">
        <v>602</v>
      </c>
      <c r="C2080" s="21" t="s">
        <v>609</v>
      </c>
      <c r="D2080" s="56" t="str">
        <f>VLOOKUP(A2080, ticker_symbol:gics_sector, 14, FALSE)</f>
        <v>Industrials</v>
      </c>
      <c r="E2080" t="str">
        <f>VLOOKUP(A2080, ticker_symbol:gics_sub, 15, FALSE)</f>
        <v>Research &amp; Consulting Services</v>
      </c>
    </row>
    <row r="2081" spans="1:5" ht="17" x14ac:dyDescent="0.2">
      <c r="A2081" s="3" t="s">
        <v>210</v>
      </c>
      <c r="B2081" s="21" t="s">
        <v>603</v>
      </c>
      <c r="C2081" s="21" t="s">
        <v>609</v>
      </c>
      <c r="D2081" s="56" t="str">
        <f>VLOOKUP(A2081, ticker_symbol:gics_sector, 14, FALSE)</f>
        <v>Industrials</v>
      </c>
      <c r="E2081" t="str">
        <f>VLOOKUP(A2081, ticker_symbol:gics_sub, 15, FALSE)</f>
        <v>Research &amp; Consulting Services</v>
      </c>
    </row>
    <row r="2082" spans="1:5" ht="17" x14ac:dyDescent="0.2">
      <c r="A2082" s="3" t="s">
        <v>210</v>
      </c>
      <c r="B2082" s="21" t="s">
        <v>604</v>
      </c>
      <c r="C2082" s="21" t="s">
        <v>609</v>
      </c>
      <c r="D2082" s="56" t="str">
        <f>VLOOKUP(A2082, ticker_symbol:gics_sector, 14, FALSE)</f>
        <v>Industrials</v>
      </c>
      <c r="E2082" t="str">
        <f>VLOOKUP(A2082, ticker_symbol:gics_sub, 15, FALSE)</f>
        <v>Research &amp; Consulting Services</v>
      </c>
    </row>
    <row r="2083" spans="1:5" ht="17" x14ac:dyDescent="0.2">
      <c r="A2083" s="3" t="s">
        <v>210</v>
      </c>
      <c r="B2083" s="21" t="s">
        <v>605</v>
      </c>
      <c r="C2083" s="21" t="s">
        <v>609</v>
      </c>
      <c r="D2083" s="56" t="str">
        <f>VLOOKUP(A2083, ticker_symbol:gics_sector, 14, FALSE)</f>
        <v>Industrials</v>
      </c>
      <c r="E2083" t="str">
        <f>VLOOKUP(A2083, ticker_symbol:gics_sub, 15, FALSE)</f>
        <v>Research &amp; Consulting Services</v>
      </c>
    </row>
    <row r="2084" spans="1:5" ht="17" x14ac:dyDescent="0.2">
      <c r="A2084" s="3" t="s">
        <v>210</v>
      </c>
      <c r="B2084" s="21" t="s">
        <v>600</v>
      </c>
      <c r="C2084" s="21" t="s">
        <v>608</v>
      </c>
      <c r="D2084" s="56" t="str">
        <f>VLOOKUP(A2084, ticker_symbol:gics_sector, 14, FALSE)</f>
        <v>Industrials</v>
      </c>
      <c r="E2084" t="str">
        <f>VLOOKUP(A2084, ticker_symbol:gics_sub, 15, FALSE)</f>
        <v>Research &amp; Consulting Services</v>
      </c>
    </row>
    <row r="2085" spans="1:5" ht="17" x14ac:dyDescent="0.2">
      <c r="A2085" s="3" t="s">
        <v>210</v>
      </c>
      <c r="B2085" s="21" t="s">
        <v>601</v>
      </c>
      <c r="C2085" s="21" t="s">
        <v>608</v>
      </c>
      <c r="D2085" s="56" t="str">
        <f>VLOOKUP(A2085, ticker_symbol:gics_sector, 14, FALSE)</f>
        <v>Industrials</v>
      </c>
      <c r="E2085" t="str">
        <f>VLOOKUP(A2085, ticker_symbol:gics_sub, 15, FALSE)</f>
        <v>Research &amp; Consulting Services</v>
      </c>
    </row>
    <row r="2086" spans="1:5" ht="17" x14ac:dyDescent="0.2">
      <c r="A2086" s="3" t="s">
        <v>210</v>
      </c>
      <c r="B2086" s="21" t="s">
        <v>602</v>
      </c>
      <c r="C2086" s="21" t="s">
        <v>608</v>
      </c>
      <c r="D2086" s="56" t="str">
        <f>VLOOKUP(A2086, ticker_symbol:gics_sector, 14, FALSE)</f>
        <v>Industrials</v>
      </c>
      <c r="E2086" t="str">
        <f>VLOOKUP(A2086, ticker_symbol:gics_sub, 15, FALSE)</f>
        <v>Research &amp; Consulting Services</v>
      </c>
    </row>
    <row r="2087" spans="1:5" ht="17" x14ac:dyDescent="0.2">
      <c r="A2087" s="3" t="s">
        <v>210</v>
      </c>
      <c r="B2087" s="21" t="s">
        <v>603</v>
      </c>
      <c r="C2087" s="21" t="s">
        <v>608</v>
      </c>
      <c r="D2087" s="56" t="str">
        <f>VLOOKUP(A2087, ticker_symbol:gics_sector, 14, FALSE)</f>
        <v>Industrials</v>
      </c>
      <c r="E2087" t="str">
        <f>VLOOKUP(A2087, ticker_symbol:gics_sub, 15, FALSE)</f>
        <v>Research &amp; Consulting Services</v>
      </c>
    </row>
    <row r="2088" spans="1:5" ht="17" x14ac:dyDescent="0.2">
      <c r="A2088" s="3" t="s">
        <v>210</v>
      </c>
      <c r="B2088" s="21" t="s">
        <v>604</v>
      </c>
      <c r="C2088" s="21" t="s">
        <v>608</v>
      </c>
      <c r="D2088" s="56" t="str">
        <f>VLOOKUP(A2088, ticker_symbol:gics_sector, 14, FALSE)</f>
        <v>Industrials</v>
      </c>
      <c r="E2088" t="str">
        <f>VLOOKUP(A2088, ticker_symbol:gics_sub, 15, FALSE)</f>
        <v>Research &amp; Consulting Services</v>
      </c>
    </row>
    <row r="2089" spans="1:5" ht="17" x14ac:dyDescent="0.2">
      <c r="A2089" s="3" t="s">
        <v>210</v>
      </c>
      <c r="B2089" s="21" t="s">
        <v>605</v>
      </c>
      <c r="C2089" s="21" t="s">
        <v>608</v>
      </c>
      <c r="D2089" s="56" t="str">
        <f>VLOOKUP(A2089, ticker_symbol:gics_sector, 14, FALSE)</f>
        <v>Industrials</v>
      </c>
      <c r="E2089" t="str">
        <f>VLOOKUP(A2089, ticker_symbol:gics_sub, 15, FALSE)</f>
        <v>Research &amp; Consulting Services</v>
      </c>
    </row>
    <row r="2090" spans="1:5" ht="17" x14ac:dyDescent="0.2">
      <c r="A2090" s="3" t="s">
        <v>212</v>
      </c>
      <c r="B2090" s="21" t="s">
        <v>600</v>
      </c>
      <c r="C2090" s="21" t="s">
        <v>610</v>
      </c>
      <c r="D2090" s="56" t="str">
        <f>VLOOKUP(A2090, ticker_symbol:gics_sector, 14, FALSE)</f>
        <v>Industrials</v>
      </c>
      <c r="E2090" t="str">
        <f>VLOOKUP(A2090, ticker_symbol:gics_sub, 15, FALSE)</f>
        <v>Industrial Machinery</v>
      </c>
    </row>
    <row r="2091" spans="1:5" ht="17" x14ac:dyDescent="0.2">
      <c r="A2091" s="3" t="s">
        <v>212</v>
      </c>
      <c r="B2091" s="21" t="s">
        <v>601</v>
      </c>
      <c r="C2091" s="21" t="s">
        <v>610</v>
      </c>
      <c r="D2091" s="56" t="str">
        <f>VLOOKUP(A2091, ticker_symbol:gics_sector, 14, FALSE)</f>
        <v>Industrials</v>
      </c>
      <c r="E2091" t="str">
        <f>VLOOKUP(A2091, ticker_symbol:gics_sub, 15, FALSE)</f>
        <v>Industrial Machinery</v>
      </c>
    </row>
    <row r="2092" spans="1:5" ht="17" x14ac:dyDescent="0.2">
      <c r="A2092" s="3" t="s">
        <v>212</v>
      </c>
      <c r="B2092" s="21" t="s">
        <v>602</v>
      </c>
      <c r="C2092" s="21" t="s">
        <v>610</v>
      </c>
      <c r="D2092" s="56" t="str">
        <f>VLOOKUP(A2092, ticker_symbol:gics_sector, 14, FALSE)</f>
        <v>Industrials</v>
      </c>
      <c r="E2092" t="str">
        <f>VLOOKUP(A2092, ticker_symbol:gics_sub, 15, FALSE)</f>
        <v>Industrial Machinery</v>
      </c>
    </row>
    <row r="2093" spans="1:5" ht="17" x14ac:dyDescent="0.2">
      <c r="A2093" s="3" t="s">
        <v>212</v>
      </c>
      <c r="B2093" s="21" t="s">
        <v>603</v>
      </c>
      <c r="C2093" s="21" t="s">
        <v>610</v>
      </c>
      <c r="D2093" s="56" t="str">
        <f>VLOOKUP(A2093, ticker_symbol:gics_sector, 14, FALSE)</f>
        <v>Industrials</v>
      </c>
      <c r="E2093" t="str">
        <f>VLOOKUP(A2093, ticker_symbol:gics_sub, 15, FALSE)</f>
        <v>Industrial Machinery</v>
      </c>
    </row>
    <row r="2094" spans="1:5" ht="17" x14ac:dyDescent="0.2">
      <c r="A2094" s="3" t="s">
        <v>212</v>
      </c>
      <c r="B2094" s="21" t="s">
        <v>604</v>
      </c>
      <c r="C2094" s="21" t="s">
        <v>610</v>
      </c>
      <c r="D2094" s="56" t="str">
        <f>VLOOKUP(A2094, ticker_symbol:gics_sector, 14, FALSE)</f>
        <v>Industrials</v>
      </c>
      <c r="E2094" t="str">
        <f>VLOOKUP(A2094, ticker_symbol:gics_sub, 15, FALSE)</f>
        <v>Industrial Machinery</v>
      </c>
    </row>
    <row r="2095" spans="1:5" ht="17" x14ac:dyDescent="0.2">
      <c r="A2095" s="3" t="s">
        <v>212</v>
      </c>
      <c r="B2095" s="21" t="s">
        <v>605</v>
      </c>
      <c r="C2095" s="21" t="s">
        <v>610</v>
      </c>
      <c r="D2095" s="56" t="str">
        <f>VLOOKUP(A2095, ticker_symbol:gics_sector, 14, FALSE)</f>
        <v>Industrials</v>
      </c>
      <c r="E2095" t="str">
        <f>VLOOKUP(A2095, ticker_symbol:gics_sub, 15, FALSE)</f>
        <v>Industrial Machinery</v>
      </c>
    </row>
    <row r="2096" spans="1:5" ht="17" x14ac:dyDescent="0.2">
      <c r="A2096" s="3" t="s">
        <v>212</v>
      </c>
      <c r="B2096" s="21" t="s">
        <v>600</v>
      </c>
      <c r="C2096" s="21" t="s">
        <v>609</v>
      </c>
      <c r="D2096" s="56" t="str">
        <f>VLOOKUP(A2096, ticker_symbol:gics_sector, 14, FALSE)</f>
        <v>Industrials</v>
      </c>
      <c r="E2096" t="str">
        <f>VLOOKUP(A2096, ticker_symbol:gics_sub, 15, FALSE)</f>
        <v>Industrial Machinery</v>
      </c>
    </row>
    <row r="2097" spans="1:5" ht="17" x14ac:dyDescent="0.2">
      <c r="A2097" s="3" t="s">
        <v>212</v>
      </c>
      <c r="B2097" s="21" t="s">
        <v>601</v>
      </c>
      <c r="C2097" s="21" t="s">
        <v>609</v>
      </c>
      <c r="D2097" s="56" t="str">
        <f>VLOOKUP(A2097, ticker_symbol:gics_sector, 14, FALSE)</f>
        <v>Industrials</v>
      </c>
      <c r="E2097" t="str">
        <f>VLOOKUP(A2097, ticker_symbol:gics_sub, 15, FALSE)</f>
        <v>Industrial Machinery</v>
      </c>
    </row>
    <row r="2098" spans="1:5" ht="17" x14ac:dyDescent="0.2">
      <c r="A2098" s="3" t="s">
        <v>212</v>
      </c>
      <c r="B2098" s="21" t="s">
        <v>602</v>
      </c>
      <c r="C2098" s="21" t="s">
        <v>609</v>
      </c>
      <c r="D2098" s="56" t="str">
        <f>VLOOKUP(A2098, ticker_symbol:gics_sector, 14, FALSE)</f>
        <v>Industrials</v>
      </c>
      <c r="E2098" t="str">
        <f>VLOOKUP(A2098, ticker_symbol:gics_sub, 15, FALSE)</f>
        <v>Industrial Machinery</v>
      </c>
    </row>
    <row r="2099" spans="1:5" ht="17" x14ac:dyDescent="0.2">
      <c r="A2099" s="3" t="s">
        <v>212</v>
      </c>
      <c r="B2099" s="21" t="s">
        <v>603</v>
      </c>
      <c r="C2099" s="21" t="s">
        <v>609</v>
      </c>
      <c r="D2099" s="56" t="str">
        <f>VLOOKUP(A2099, ticker_symbol:gics_sector, 14, FALSE)</f>
        <v>Industrials</v>
      </c>
      <c r="E2099" t="str">
        <f>VLOOKUP(A2099, ticker_symbol:gics_sub, 15, FALSE)</f>
        <v>Industrial Machinery</v>
      </c>
    </row>
    <row r="2100" spans="1:5" ht="17" x14ac:dyDescent="0.2">
      <c r="A2100" s="3" t="s">
        <v>212</v>
      </c>
      <c r="B2100" s="21" t="s">
        <v>604</v>
      </c>
      <c r="C2100" s="21" t="s">
        <v>609</v>
      </c>
      <c r="D2100" s="56" t="str">
        <f>VLOOKUP(A2100, ticker_symbol:gics_sector, 14, FALSE)</f>
        <v>Industrials</v>
      </c>
      <c r="E2100" t="str">
        <f>VLOOKUP(A2100, ticker_symbol:gics_sub, 15, FALSE)</f>
        <v>Industrial Machinery</v>
      </c>
    </row>
    <row r="2101" spans="1:5" ht="17" x14ac:dyDescent="0.2">
      <c r="A2101" s="3" t="s">
        <v>212</v>
      </c>
      <c r="B2101" s="21" t="s">
        <v>605</v>
      </c>
      <c r="C2101" s="21" t="s">
        <v>609</v>
      </c>
      <c r="D2101" s="56" t="str">
        <f>VLOOKUP(A2101, ticker_symbol:gics_sector, 14, FALSE)</f>
        <v>Industrials</v>
      </c>
      <c r="E2101" t="str">
        <f>VLOOKUP(A2101, ticker_symbol:gics_sub, 15, FALSE)</f>
        <v>Industrial Machinery</v>
      </c>
    </row>
    <row r="2102" spans="1:5" ht="17" x14ac:dyDescent="0.2">
      <c r="A2102" s="3" t="s">
        <v>212</v>
      </c>
      <c r="B2102" s="21" t="s">
        <v>600</v>
      </c>
      <c r="C2102" s="21" t="s">
        <v>608</v>
      </c>
      <c r="D2102" s="56" t="str">
        <f>VLOOKUP(A2102, ticker_symbol:gics_sector, 14, FALSE)</f>
        <v>Industrials</v>
      </c>
      <c r="E2102" t="str">
        <f>VLOOKUP(A2102, ticker_symbol:gics_sub, 15, FALSE)</f>
        <v>Industrial Machinery</v>
      </c>
    </row>
    <row r="2103" spans="1:5" ht="17" x14ac:dyDescent="0.2">
      <c r="A2103" s="3" t="s">
        <v>212</v>
      </c>
      <c r="B2103" s="21" t="s">
        <v>601</v>
      </c>
      <c r="C2103" s="21" t="s">
        <v>608</v>
      </c>
      <c r="D2103" s="56" t="str">
        <f>VLOOKUP(A2103, ticker_symbol:gics_sector, 14, FALSE)</f>
        <v>Industrials</v>
      </c>
      <c r="E2103" t="str">
        <f>VLOOKUP(A2103, ticker_symbol:gics_sub, 15, FALSE)</f>
        <v>Industrial Machinery</v>
      </c>
    </row>
    <row r="2104" spans="1:5" ht="17" x14ac:dyDescent="0.2">
      <c r="A2104" s="3" t="s">
        <v>212</v>
      </c>
      <c r="B2104" s="21" t="s">
        <v>602</v>
      </c>
      <c r="C2104" s="21" t="s">
        <v>608</v>
      </c>
      <c r="D2104" s="56" t="str">
        <f>VLOOKUP(A2104, ticker_symbol:gics_sector, 14, FALSE)</f>
        <v>Industrials</v>
      </c>
      <c r="E2104" t="str">
        <f>VLOOKUP(A2104, ticker_symbol:gics_sub, 15, FALSE)</f>
        <v>Industrial Machinery</v>
      </c>
    </row>
    <row r="2105" spans="1:5" ht="17" x14ac:dyDescent="0.2">
      <c r="A2105" s="3" t="s">
        <v>212</v>
      </c>
      <c r="B2105" s="21" t="s">
        <v>603</v>
      </c>
      <c r="C2105" s="21" t="s">
        <v>608</v>
      </c>
      <c r="D2105" s="56" t="str">
        <f>VLOOKUP(A2105, ticker_symbol:gics_sector, 14, FALSE)</f>
        <v>Industrials</v>
      </c>
      <c r="E2105" t="str">
        <f>VLOOKUP(A2105, ticker_symbol:gics_sub, 15, FALSE)</f>
        <v>Industrial Machinery</v>
      </c>
    </row>
    <row r="2106" spans="1:5" ht="17" x14ac:dyDescent="0.2">
      <c r="A2106" s="3" t="s">
        <v>212</v>
      </c>
      <c r="B2106" s="21" t="s">
        <v>604</v>
      </c>
      <c r="C2106" s="21" t="s">
        <v>608</v>
      </c>
      <c r="D2106" s="56" t="str">
        <f>VLOOKUP(A2106, ticker_symbol:gics_sector, 14, FALSE)</f>
        <v>Industrials</v>
      </c>
      <c r="E2106" t="str">
        <f>VLOOKUP(A2106, ticker_symbol:gics_sub, 15, FALSE)</f>
        <v>Industrial Machinery</v>
      </c>
    </row>
    <row r="2107" spans="1:5" ht="17" x14ac:dyDescent="0.2">
      <c r="A2107" s="3" t="s">
        <v>212</v>
      </c>
      <c r="B2107" s="21" t="s">
        <v>605</v>
      </c>
      <c r="C2107" s="21" t="s">
        <v>608</v>
      </c>
      <c r="D2107" s="56" t="str">
        <f>VLOOKUP(A2107, ticker_symbol:gics_sector, 14, FALSE)</f>
        <v>Industrials</v>
      </c>
      <c r="E2107" t="str">
        <f>VLOOKUP(A2107, ticker_symbol:gics_sub, 15, FALSE)</f>
        <v>Industrial Machinery</v>
      </c>
    </row>
    <row r="2108" spans="1:5" ht="17" x14ac:dyDescent="0.2">
      <c r="A2108" s="3" t="s">
        <v>213</v>
      </c>
      <c r="B2108" s="21" t="s">
        <v>600</v>
      </c>
      <c r="C2108" s="21" t="s">
        <v>610</v>
      </c>
      <c r="D2108" s="56" t="str">
        <f>VLOOKUP(A2108, ticker_symbol:gics_sector, 14, FALSE)</f>
        <v>Consumer Staples</v>
      </c>
      <c r="E2108" t="str">
        <f>VLOOKUP(A2108, ticker_symbol:gics_sub, 15, FALSE)</f>
        <v>Soft Drinks</v>
      </c>
    </row>
    <row r="2109" spans="1:5" ht="17" x14ac:dyDescent="0.2">
      <c r="A2109" s="3" t="s">
        <v>213</v>
      </c>
      <c r="B2109" s="21" t="s">
        <v>601</v>
      </c>
      <c r="C2109" s="21" t="s">
        <v>610</v>
      </c>
      <c r="D2109" s="56" t="str">
        <f>VLOOKUP(A2109, ticker_symbol:gics_sector, 14, FALSE)</f>
        <v>Consumer Staples</v>
      </c>
      <c r="E2109" t="str">
        <f>VLOOKUP(A2109, ticker_symbol:gics_sub, 15, FALSE)</f>
        <v>Soft Drinks</v>
      </c>
    </row>
    <row r="2110" spans="1:5" ht="17" x14ac:dyDescent="0.2">
      <c r="A2110" s="3" t="s">
        <v>213</v>
      </c>
      <c r="B2110" s="21" t="s">
        <v>602</v>
      </c>
      <c r="C2110" s="21" t="s">
        <v>610</v>
      </c>
      <c r="D2110" s="56" t="str">
        <f>VLOOKUP(A2110, ticker_symbol:gics_sector, 14, FALSE)</f>
        <v>Consumer Staples</v>
      </c>
      <c r="E2110" t="str">
        <f>VLOOKUP(A2110, ticker_symbol:gics_sub, 15, FALSE)</f>
        <v>Soft Drinks</v>
      </c>
    </row>
    <row r="2111" spans="1:5" ht="17" x14ac:dyDescent="0.2">
      <c r="A2111" s="3" t="s">
        <v>213</v>
      </c>
      <c r="B2111" s="21" t="s">
        <v>603</v>
      </c>
      <c r="C2111" s="21" t="s">
        <v>610</v>
      </c>
      <c r="D2111" s="56" t="str">
        <f>VLOOKUP(A2111, ticker_symbol:gics_sector, 14, FALSE)</f>
        <v>Consumer Staples</v>
      </c>
      <c r="E2111" t="str">
        <f>VLOOKUP(A2111, ticker_symbol:gics_sub, 15, FALSE)</f>
        <v>Soft Drinks</v>
      </c>
    </row>
    <row r="2112" spans="1:5" ht="17" x14ac:dyDescent="0.2">
      <c r="A2112" s="3" t="s">
        <v>213</v>
      </c>
      <c r="B2112" s="21" t="s">
        <v>604</v>
      </c>
      <c r="C2112" s="21" t="s">
        <v>610</v>
      </c>
      <c r="D2112" s="56" t="str">
        <f>VLOOKUP(A2112, ticker_symbol:gics_sector, 14, FALSE)</f>
        <v>Consumer Staples</v>
      </c>
      <c r="E2112" t="str">
        <f>VLOOKUP(A2112, ticker_symbol:gics_sub, 15, FALSE)</f>
        <v>Soft Drinks</v>
      </c>
    </row>
    <row r="2113" spans="1:5" ht="17" x14ac:dyDescent="0.2">
      <c r="A2113" s="3" t="s">
        <v>213</v>
      </c>
      <c r="B2113" s="21" t="s">
        <v>605</v>
      </c>
      <c r="C2113" s="21" t="s">
        <v>610</v>
      </c>
      <c r="D2113" s="56" t="str">
        <f>VLOOKUP(A2113, ticker_symbol:gics_sector, 14, FALSE)</f>
        <v>Consumer Staples</v>
      </c>
      <c r="E2113" t="str">
        <f>VLOOKUP(A2113, ticker_symbol:gics_sub, 15, FALSE)</f>
        <v>Soft Drinks</v>
      </c>
    </row>
    <row r="2114" spans="1:5" ht="17" x14ac:dyDescent="0.2">
      <c r="A2114" s="3" t="s">
        <v>213</v>
      </c>
      <c r="B2114" s="21" t="s">
        <v>600</v>
      </c>
      <c r="C2114" s="21" t="s">
        <v>609</v>
      </c>
      <c r="D2114" s="56" t="str">
        <f>VLOOKUP(A2114, ticker_symbol:gics_sector, 14, FALSE)</f>
        <v>Consumer Staples</v>
      </c>
      <c r="E2114" t="str">
        <f>VLOOKUP(A2114, ticker_symbol:gics_sub, 15, FALSE)</f>
        <v>Soft Drinks</v>
      </c>
    </row>
    <row r="2115" spans="1:5" ht="17" x14ac:dyDescent="0.2">
      <c r="A2115" s="3" t="s">
        <v>213</v>
      </c>
      <c r="B2115" s="21" t="s">
        <v>601</v>
      </c>
      <c r="C2115" s="21" t="s">
        <v>609</v>
      </c>
      <c r="D2115" s="56" t="str">
        <f>VLOOKUP(A2115, ticker_symbol:gics_sector, 14, FALSE)</f>
        <v>Consumer Staples</v>
      </c>
      <c r="E2115" t="str">
        <f>VLOOKUP(A2115, ticker_symbol:gics_sub, 15, FALSE)</f>
        <v>Soft Drinks</v>
      </c>
    </row>
    <row r="2116" spans="1:5" ht="17" x14ac:dyDescent="0.2">
      <c r="A2116" s="3" t="s">
        <v>213</v>
      </c>
      <c r="B2116" s="21" t="s">
        <v>602</v>
      </c>
      <c r="C2116" s="21" t="s">
        <v>609</v>
      </c>
      <c r="D2116" s="56" t="str">
        <f>VLOOKUP(A2116, ticker_symbol:gics_sector, 14, FALSE)</f>
        <v>Consumer Staples</v>
      </c>
      <c r="E2116" t="str">
        <f>VLOOKUP(A2116, ticker_symbol:gics_sub, 15, FALSE)</f>
        <v>Soft Drinks</v>
      </c>
    </row>
    <row r="2117" spans="1:5" ht="17" x14ac:dyDescent="0.2">
      <c r="A2117" s="3" t="s">
        <v>213</v>
      </c>
      <c r="B2117" s="21" t="s">
        <v>603</v>
      </c>
      <c r="C2117" s="21" t="s">
        <v>609</v>
      </c>
      <c r="D2117" s="56" t="str">
        <f>VLOOKUP(A2117, ticker_symbol:gics_sector, 14, FALSE)</f>
        <v>Consumer Staples</v>
      </c>
      <c r="E2117" t="str">
        <f>VLOOKUP(A2117, ticker_symbol:gics_sub, 15, FALSE)</f>
        <v>Soft Drinks</v>
      </c>
    </row>
    <row r="2118" spans="1:5" ht="17" x14ac:dyDescent="0.2">
      <c r="A2118" s="3" t="s">
        <v>213</v>
      </c>
      <c r="B2118" s="21" t="s">
        <v>604</v>
      </c>
      <c r="C2118" s="21" t="s">
        <v>609</v>
      </c>
      <c r="D2118" s="56" t="str">
        <f>VLOOKUP(A2118, ticker_symbol:gics_sector, 14, FALSE)</f>
        <v>Consumer Staples</v>
      </c>
      <c r="E2118" t="str">
        <f>VLOOKUP(A2118, ticker_symbol:gics_sub, 15, FALSE)</f>
        <v>Soft Drinks</v>
      </c>
    </row>
    <row r="2119" spans="1:5" ht="17" x14ac:dyDescent="0.2">
      <c r="A2119" s="3" t="s">
        <v>213</v>
      </c>
      <c r="B2119" s="21" t="s">
        <v>605</v>
      </c>
      <c r="C2119" s="21" t="s">
        <v>609</v>
      </c>
      <c r="D2119" s="56" t="str">
        <f>VLOOKUP(A2119, ticker_symbol:gics_sector, 14, FALSE)</f>
        <v>Consumer Staples</v>
      </c>
      <c r="E2119" t="str">
        <f>VLOOKUP(A2119, ticker_symbol:gics_sub, 15, FALSE)</f>
        <v>Soft Drinks</v>
      </c>
    </row>
    <row r="2120" spans="1:5" ht="17" x14ac:dyDescent="0.2">
      <c r="A2120" s="3" t="s">
        <v>213</v>
      </c>
      <c r="B2120" s="21" t="s">
        <v>600</v>
      </c>
      <c r="C2120" s="21" t="s">
        <v>608</v>
      </c>
      <c r="D2120" s="56" t="str">
        <f>VLOOKUP(A2120, ticker_symbol:gics_sector, 14, FALSE)</f>
        <v>Consumer Staples</v>
      </c>
      <c r="E2120" t="str">
        <f>VLOOKUP(A2120, ticker_symbol:gics_sub, 15, FALSE)</f>
        <v>Soft Drinks</v>
      </c>
    </row>
    <row r="2121" spans="1:5" ht="17" x14ac:dyDescent="0.2">
      <c r="A2121" s="3" t="s">
        <v>213</v>
      </c>
      <c r="B2121" s="21" t="s">
        <v>601</v>
      </c>
      <c r="C2121" s="21" t="s">
        <v>608</v>
      </c>
      <c r="D2121" s="56" t="str">
        <f>VLOOKUP(A2121, ticker_symbol:gics_sector, 14, FALSE)</f>
        <v>Consumer Staples</v>
      </c>
      <c r="E2121" t="str">
        <f>VLOOKUP(A2121, ticker_symbol:gics_sub, 15, FALSE)</f>
        <v>Soft Drinks</v>
      </c>
    </row>
    <row r="2122" spans="1:5" ht="17" x14ac:dyDescent="0.2">
      <c r="A2122" s="3" t="s">
        <v>213</v>
      </c>
      <c r="B2122" s="21" t="s">
        <v>602</v>
      </c>
      <c r="C2122" s="21" t="s">
        <v>608</v>
      </c>
      <c r="D2122" s="56" t="str">
        <f>VLOOKUP(A2122, ticker_symbol:gics_sector, 14, FALSE)</f>
        <v>Consumer Staples</v>
      </c>
      <c r="E2122" t="str">
        <f>VLOOKUP(A2122, ticker_symbol:gics_sub, 15, FALSE)</f>
        <v>Soft Drinks</v>
      </c>
    </row>
    <row r="2123" spans="1:5" ht="17" x14ac:dyDescent="0.2">
      <c r="A2123" s="3" t="s">
        <v>213</v>
      </c>
      <c r="B2123" s="21" t="s">
        <v>603</v>
      </c>
      <c r="C2123" s="21" t="s">
        <v>608</v>
      </c>
      <c r="D2123" s="56" t="str">
        <f>VLOOKUP(A2123, ticker_symbol:gics_sector, 14, FALSE)</f>
        <v>Consumer Staples</v>
      </c>
      <c r="E2123" t="str">
        <f>VLOOKUP(A2123, ticker_symbol:gics_sub, 15, FALSE)</f>
        <v>Soft Drinks</v>
      </c>
    </row>
    <row r="2124" spans="1:5" ht="17" x14ac:dyDescent="0.2">
      <c r="A2124" s="3" t="s">
        <v>213</v>
      </c>
      <c r="B2124" s="21" t="s">
        <v>604</v>
      </c>
      <c r="C2124" s="21" t="s">
        <v>608</v>
      </c>
      <c r="D2124" s="56" t="str">
        <f>VLOOKUP(A2124, ticker_symbol:gics_sector, 14, FALSE)</f>
        <v>Consumer Staples</v>
      </c>
      <c r="E2124" t="str">
        <f>VLOOKUP(A2124, ticker_symbol:gics_sub, 15, FALSE)</f>
        <v>Soft Drinks</v>
      </c>
    </row>
    <row r="2125" spans="1:5" ht="17" x14ac:dyDescent="0.2">
      <c r="A2125" s="3" t="s">
        <v>213</v>
      </c>
      <c r="B2125" s="21" t="s">
        <v>605</v>
      </c>
      <c r="C2125" s="21" t="s">
        <v>608</v>
      </c>
      <c r="D2125" s="56" t="str">
        <f>VLOOKUP(A2125, ticker_symbol:gics_sector, 14, FALSE)</f>
        <v>Consumer Staples</v>
      </c>
      <c r="E2125" t="str">
        <f>VLOOKUP(A2125, ticker_symbol:gics_sub, 15, FALSE)</f>
        <v>Soft Drinks</v>
      </c>
    </row>
    <row r="2126" spans="1:5" ht="17" x14ac:dyDescent="0.2">
      <c r="A2126" s="3" t="s">
        <v>215</v>
      </c>
      <c r="B2126" s="21" t="s">
        <v>600</v>
      </c>
      <c r="C2126" s="21" t="s">
        <v>610</v>
      </c>
      <c r="D2126" s="56" t="str">
        <f>VLOOKUP(A2126, ticker_symbol:gics_sector, 14, FALSE)</f>
        <v>Consumer Discretionary</v>
      </c>
      <c r="E2126" t="str">
        <f>VLOOKUP(A2126, ticker_symbol:gics_sub, 15, FALSE)</f>
        <v>Restaurants</v>
      </c>
    </row>
    <row r="2127" spans="1:5" ht="17" x14ac:dyDescent="0.2">
      <c r="A2127" s="3" t="s">
        <v>215</v>
      </c>
      <c r="B2127" s="21" t="s">
        <v>601</v>
      </c>
      <c r="C2127" s="21" t="s">
        <v>610</v>
      </c>
      <c r="D2127" s="56" t="str">
        <f>VLOOKUP(A2127, ticker_symbol:gics_sector, 14, FALSE)</f>
        <v>Consumer Discretionary</v>
      </c>
      <c r="E2127" t="str">
        <f>VLOOKUP(A2127, ticker_symbol:gics_sub, 15, FALSE)</f>
        <v>Restaurants</v>
      </c>
    </row>
    <row r="2128" spans="1:5" ht="17" x14ac:dyDescent="0.2">
      <c r="A2128" s="3" t="s">
        <v>215</v>
      </c>
      <c r="B2128" s="21" t="s">
        <v>602</v>
      </c>
      <c r="C2128" s="21" t="s">
        <v>610</v>
      </c>
      <c r="D2128" s="56" t="str">
        <f>VLOOKUP(A2128, ticker_symbol:gics_sector, 14, FALSE)</f>
        <v>Consumer Discretionary</v>
      </c>
      <c r="E2128" t="str">
        <f>VLOOKUP(A2128, ticker_symbol:gics_sub, 15, FALSE)</f>
        <v>Restaurants</v>
      </c>
    </row>
    <row r="2129" spans="1:5" ht="17" x14ac:dyDescent="0.2">
      <c r="A2129" s="3" t="s">
        <v>215</v>
      </c>
      <c r="B2129" s="21" t="s">
        <v>603</v>
      </c>
      <c r="C2129" s="21" t="s">
        <v>610</v>
      </c>
      <c r="D2129" s="56" t="str">
        <f>VLOOKUP(A2129, ticker_symbol:gics_sector, 14, FALSE)</f>
        <v>Consumer Discretionary</v>
      </c>
      <c r="E2129" t="str">
        <f>VLOOKUP(A2129, ticker_symbol:gics_sub, 15, FALSE)</f>
        <v>Restaurants</v>
      </c>
    </row>
    <row r="2130" spans="1:5" ht="17" x14ac:dyDescent="0.2">
      <c r="A2130" s="3" t="s">
        <v>215</v>
      </c>
      <c r="B2130" s="21" t="s">
        <v>604</v>
      </c>
      <c r="C2130" s="21" t="s">
        <v>610</v>
      </c>
      <c r="D2130" s="56" t="str">
        <f>VLOOKUP(A2130, ticker_symbol:gics_sector, 14, FALSE)</f>
        <v>Consumer Discretionary</v>
      </c>
      <c r="E2130" t="str">
        <f>VLOOKUP(A2130, ticker_symbol:gics_sub, 15, FALSE)</f>
        <v>Restaurants</v>
      </c>
    </row>
    <row r="2131" spans="1:5" ht="17" x14ac:dyDescent="0.2">
      <c r="A2131" s="3" t="s">
        <v>215</v>
      </c>
      <c r="B2131" s="21" t="s">
        <v>605</v>
      </c>
      <c r="C2131" s="21" t="s">
        <v>610</v>
      </c>
      <c r="D2131" s="56" t="str">
        <f>VLOOKUP(A2131, ticker_symbol:gics_sector, 14, FALSE)</f>
        <v>Consumer Discretionary</v>
      </c>
      <c r="E2131" t="str">
        <f>VLOOKUP(A2131, ticker_symbol:gics_sub, 15, FALSE)</f>
        <v>Restaurants</v>
      </c>
    </row>
    <row r="2132" spans="1:5" ht="17" x14ac:dyDescent="0.2">
      <c r="A2132" s="3" t="s">
        <v>215</v>
      </c>
      <c r="B2132" s="21" t="s">
        <v>600</v>
      </c>
      <c r="C2132" s="21" t="s">
        <v>609</v>
      </c>
      <c r="D2132" s="56" t="str">
        <f>VLOOKUP(A2132, ticker_symbol:gics_sector, 14, FALSE)</f>
        <v>Consumer Discretionary</v>
      </c>
      <c r="E2132" t="str">
        <f>VLOOKUP(A2132, ticker_symbol:gics_sub, 15, FALSE)</f>
        <v>Restaurants</v>
      </c>
    </row>
    <row r="2133" spans="1:5" ht="17" x14ac:dyDescent="0.2">
      <c r="A2133" s="3" t="s">
        <v>215</v>
      </c>
      <c r="B2133" s="21" t="s">
        <v>601</v>
      </c>
      <c r="C2133" s="21" t="s">
        <v>609</v>
      </c>
      <c r="D2133" s="56" t="str">
        <f>VLOOKUP(A2133, ticker_symbol:gics_sector, 14, FALSE)</f>
        <v>Consumer Discretionary</v>
      </c>
      <c r="E2133" t="str">
        <f>VLOOKUP(A2133, ticker_symbol:gics_sub, 15, FALSE)</f>
        <v>Restaurants</v>
      </c>
    </row>
    <row r="2134" spans="1:5" ht="17" x14ac:dyDescent="0.2">
      <c r="A2134" s="3" t="s">
        <v>215</v>
      </c>
      <c r="B2134" s="21" t="s">
        <v>602</v>
      </c>
      <c r="C2134" s="21" t="s">
        <v>609</v>
      </c>
      <c r="D2134" s="56" t="str">
        <f>VLOOKUP(A2134, ticker_symbol:gics_sector, 14, FALSE)</f>
        <v>Consumer Discretionary</v>
      </c>
      <c r="E2134" t="str">
        <f>VLOOKUP(A2134, ticker_symbol:gics_sub, 15, FALSE)</f>
        <v>Restaurants</v>
      </c>
    </row>
    <row r="2135" spans="1:5" ht="17" x14ac:dyDescent="0.2">
      <c r="A2135" s="3" t="s">
        <v>215</v>
      </c>
      <c r="B2135" s="21" t="s">
        <v>603</v>
      </c>
      <c r="C2135" s="21" t="s">
        <v>609</v>
      </c>
      <c r="D2135" s="56" t="str">
        <f>VLOOKUP(A2135, ticker_symbol:gics_sector, 14, FALSE)</f>
        <v>Consumer Discretionary</v>
      </c>
      <c r="E2135" t="str">
        <f>VLOOKUP(A2135, ticker_symbol:gics_sub, 15, FALSE)</f>
        <v>Restaurants</v>
      </c>
    </row>
    <row r="2136" spans="1:5" ht="17" x14ac:dyDescent="0.2">
      <c r="A2136" s="3" t="s">
        <v>215</v>
      </c>
      <c r="B2136" s="21" t="s">
        <v>604</v>
      </c>
      <c r="C2136" s="21" t="s">
        <v>609</v>
      </c>
      <c r="D2136" s="56" t="str">
        <f>VLOOKUP(A2136, ticker_symbol:gics_sector, 14, FALSE)</f>
        <v>Consumer Discretionary</v>
      </c>
      <c r="E2136" t="str">
        <f>VLOOKUP(A2136, ticker_symbol:gics_sub, 15, FALSE)</f>
        <v>Restaurants</v>
      </c>
    </row>
    <row r="2137" spans="1:5" ht="17" x14ac:dyDescent="0.2">
      <c r="A2137" s="3" t="s">
        <v>215</v>
      </c>
      <c r="B2137" s="21" t="s">
        <v>605</v>
      </c>
      <c r="C2137" s="21" t="s">
        <v>609</v>
      </c>
      <c r="D2137" s="56" t="str">
        <f>VLOOKUP(A2137, ticker_symbol:gics_sector, 14, FALSE)</f>
        <v>Consumer Discretionary</v>
      </c>
      <c r="E2137" t="str">
        <f>VLOOKUP(A2137, ticker_symbol:gics_sub, 15, FALSE)</f>
        <v>Restaurants</v>
      </c>
    </row>
    <row r="2138" spans="1:5" ht="17" x14ac:dyDescent="0.2">
      <c r="A2138" s="3" t="s">
        <v>215</v>
      </c>
      <c r="B2138" s="21" t="s">
        <v>600</v>
      </c>
      <c r="C2138" s="21" t="s">
        <v>608</v>
      </c>
      <c r="D2138" s="56" t="str">
        <f>VLOOKUP(A2138, ticker_symbol:gics_sector, 14, FALSE)</f>
        <v>Consumer Discretionary</v>
      </c>
      <c r="E2138" t="str">
        <f>VLOOKUP(A2138, ticker_symbol:gics_sub, 15, FALSE)</f>
        <v>Restaurants</v>
      </c>
    </row>
    <row r="2139" spans="1:5" ht="17" x14ac:dyDescent="0.2">
      <c r="A2139" s="3" t="s">
        <v>215</v>
      </c>
      <c r="B2139" s="21" t="s">
        <v>601</v>
      </c>
      <c r="C2139" s="21" t="s">
        <v>608</v>
      </c>
      <c r="D2139" s="56" t="str">
        <f>VLOOKUP(A2139, ticker_symbol:gics_sector, 14, FALSE)</f>
        <v>Consumer Discretionary</v>
      </c>
      <c r="E2139" t="str">
        <f>VLOOKUP(A2139, ticker_symbol:gics_sub, 15, FALSE)</f>
        <v>Restaurants</v>
      </c>
    </row>
    <row r="2140" spans="1:5" ht="17" x14ac:dyDescent="0.2">
      <c r="A2140" s="3" t="s">
        <v>215</v>
      </c>
      <c r="B2140" s="21" t="s">
        <v>602</v>
      </c>
      <c r="C2140" s="21" t="s">
        <v>608</v>
      </c>
      <c r="D2140" s="56" t="str">
        <f>VLOOKUP(A2140, ticker_symbol:gics_sector, 14, FALSE)</f>
        <v>Consumer Discretionary</v>
      </c>
      <c r="E2140" t="str">
        <f>VLOOKUP(A2140, ticker_symbol:gics_sub, 15, FALSE)</f>
        <v>Restaurants</v>
      </c>
    </row>
    <row r="2141" spans="1:5" ht="17" x14ac:dyDescent="0.2">
      <c r="A2141" s="3" t="s">
        <v>215</v>
      </c>
      <c r="B2141" s="21" t="s">
        <v>603</v>
      </c>
      <c r="C2141" s="21" t="s">
        <v>608</v>
      </c>
      <c r="D2141" s="56" t="str">
        <f>VLOOKUP(A2141, ticker_symbol:gics_sector, 14, FALSE)</f>
        <v>Consumer Discretionary</v>
      </c>
      <c r="E2141" t="str">
        <f>VLOOKUP(A2141, ticker_symbol:gics_sub, 15, FALSE)</f>
        <v>Restaurants</v>
      </c>
    </row>
    <row r="2142" spans="1:5" ht="17" x14ac:dyDescent="0.2">
      <c r="A2142" s="3" t="s">
        <v>215</v>
      </c>
      <c r="B2142" s="21" t="s">
        <v>604</v>
      </c>
      <c r="C2142" s="21" t="s">
        <v>608</v>
      </c>
      <c r="D2142" s="56" t="str">
        <f>VLOOKUP(A2142, ticker_symbol:gics_sector, 14, FALSE)</f>
        <v>Consumer Discretionary</v>
      </c>
      <c r="E2142" t="str">
        <f>VLOOKUP(A2142, ticker_symbol:gics_sub, 15, FALSE)</f>
        <v>Restaurants</v>
      </c>
    </row>
    <row r="2143" spans="1:5" ht="17" x14ac:dyDescent="0.2">
      <c r="A2143" s="3" t="s">
        <v>215</v>
      </c>
      <c r="B2143" s="21" t="s">
        <v>605</v>
      </c>
      <c r="C2143" s="21" t="s">
        <v>608</v>
      </c>
      <c r="D2143" s="56" t="str">
        <f>VLOOKUP(A2143, ticker_symbol:gics_sector, 14, FALSE)</f>
        <v>Consumer Discretionary</v>
      </c>
      <c r="E2143" t="str">
        <f>VLOOKUP(A2143, ticker_symbol:gics_sub, 15, FALSE)</f>
        <v>Restaurants</v>
      </c>
    </row>
    <row r="2144" spans="1:5" ht="17" x14ac:dyDescent="0.2">
      <c r="A2144" s="3" t="s">
        <v>216</v>
      </c>
      <c r="B2144" s="21" t="s">
        <v>600</v>
      </c>
      <c r="C2144" s="21" t="s">
        <v>610</v>
      </c>
      <c r="D2144" s="56" t="str">
        <f>VLOOKUP(A2144, ticker_symbol:gics_sector, 14, FALSE)</f>
        <v>Utilities</v>
      </c>
      <c r="E2144" t="str">
        <f>VLOOKUP(A2144, ticker_symbol:gics_sub, 15, FALSE)</f>
        <v>Electric Utilities</v>
      </c>
    </row>
    <row r="2145" spans="1:5" ht="17" x14ac:dyDescent="0.2">
      <c r="A2145" s="3" t="s">
        <v>216</v>
      </c>
      <c r="B2145" s="21" t="s">
        <v>601</v>
      </c>
      <c r="C2145" s="21" t="s">
        <v>610</v>
      </c>
      <c r="D2145" s="56" t="str">
        <f>VLOOKUP(A2145, ticker_symbol:gics_sector, 14, FALSE)</f>
        <v>Utilities</v>
      </c>
      <c r="E2145" t="str">
        <f>VLOOKUP(A2145, ticker_symbol:gics_sub, 15, FALSE)</f>
        <v>Electric Utilities</v>
      </c>
    </row>
    <row r="2146" spans="1:5" ht="17" x14ac:dyDescent="0.2">
      <c r="A2146" s="3" t="s">
        <v>216</v>
      </c>
      <c r="B2146" s="21" t="s">
        <v>602</v>
      </c>
      <c r="C2146" s="21" t="s">
        <v>610</v>
      </c>
      <c r="D2146" s="56" t="str">
        <f>VLOOKUP(A2146, ticker_symbol:gics_sector, 14, FALSE)</f>
        <v>Utilities</v>
      </c>
      <c r="E2146" t="str">
        <f>VLOOKUP(A2146, ticker_symbol:gics_sub, 15, FALSE)</f>
        <v>Electric Utilities</v>
      </c>
    </row>
    <row r="2147" spans="1:5" ht="17" x14ac:dyDescent="0.2">
      <c r="A2147" s="3" t="s">
        <v>216</v>
      </c>
      <c r="B2147" s="21" t="s">
        <v>603</v>
      </c>
      <c r="C2147" s="21" t="s">
        <v>610</v>
      </c>
      <c r="D2147" s="56" t="str">
        <f>VLOOKUP(A2147, ticker_symbol:gics_sector, 14, FALSE)</f>
        <v>Utilities</v>
      </c>
      <c r="E2147" t="str">
        <f>VLOOKUP(A2147, ticker_symbol:gics_sub, 15, FALSE)</f>
        <v>Electric Utilities</v>
      </c>
    </row>
    <row r="2148" spans="1:5" ht="17" x14ac:dyDescent="0.2">
      <c r="A2148" s="3" t="s">
        <v>216</v>
      </c>
      <c r="B2148" s="21" t="s">
        <v>604</v>
      </c>
      <c r="C2148" s="21" t="s">
        <v>610</v>
      </c>
      <c r="D2148" s="56" t="str">
        <f>VLOOKUP(A2148, ticker_symbol:gics_sector, 14, FALSE)</f>
        <v>Utilities</v>
      </c>
      <c r="E2148" t="str">
        <f>VLOOKUP(A2148, ticker_symbol:gics_sub, 15, FALSE)</f>
        <v>Electric Utilities</v>
      </c>
    </row>
    <row r="2149" spans="1:5" ht="17" x14ac:dyDescent="0.2">
      <c r="A2149" s="3" t="s">
        <v>216</v>
      </c>
      <c r="B2149" s="21" t="s">
        <v>605</v>
      </c>
      <c r="C2149" s="21" t="s">
        <v>610</v>
      </c>
      <c r="D2149" s="56" t="str">
        <f>VLOOKUP(A2149, ticker_symbol:gics_sector, 14, FALSE)</f>
        <v>Utilities</v>
      </c>
      <c r="E2149" t="str">
        <f>VLOOKUP(A2149, ticker_symbol:gics_sub, 15, FALSE)</f>
        <v>Electric Utilities</v>
      </c>
    </row>
    <row r="2150" spans="1:5" ht="17" x14ac:dyDescent="0.2">
      <c r="A2150" s="3" t="s">
        <v>216</v>
      </c>
      <c r="B2150" s="21" t="s">
        <v>600</v>
      </c>
      <c r="C2150" s="21" t="s">
        <v>609</v>
      </c>
      <c r="D2150" s="56" t="str">
        <f>VLOOKUP(A2150, ticker_symbol:gics_sector, 14, FALSE)</f>
        <v>Utilities</v>
      </c>
      <c r="E2150" t="str">
        <f>VLOOKUP(A2150, ticker_symbol:gics_sub, 15, FALSE)</f>
        <v>Electric Utilities</v>
      </c>
    </row>
    <row r="2151" spans="1:5" ht="17" x14ac:dyDescent="0.2">
      <c r="A2151" s="3" t="s">
        <v>216</v>
      </c>
      <c r="B2151" s="21" t="s">
        <v>601</v>
      </c>
      <c r="C2151" s="21" t="s">
        <v>609</v>
      </c>
      <c r="D2151" s="56" t="str">
        <f>VLOOKUP(A2151, ticker_symbol:gics_sector, 14, FALSE)</f>
        <v>Utilities</v>
      </c>
      <c r="E2151" t="str">
        <f>VLOOKUP(A2151, ticker_symbol:gics_sub, 15, FALSE)</f>
        <v>Electric Utilities</v>
      </c>
    </row>
    <row r="2152" spans="1:5" ht="17" x14ac:dyDescent="0.2">
      <c r="A2152" s="3" t="s">
        <v>216</v>
      </c>
      <c r="B2152" s="21" t="s">
        <v>602</v>
      </c>
      <c r="C2152" s="21" t="s">
        <v>609</v>
      </c>
      <c r="D2152" s="56" t="str">
        <f>VLOOKUP(A2152, ticker_symbol:gics_sector, 14, FALSE)</f>
        <v>Utilities</v>
      </c>
      <c r="E2152" t="str">
        <f>VLOOKUP(A2152, ticker_symbol:gics_sub, 15, FALSE)</f>
        <v>Electric Utilities</v>
      </c>
    </row>
    <row r="2153" spans="1:5" ht="17" x14ac:dyDescent="0.2">
      <c r="A2153" s="3" t="s">
        <v>216</v>
      </c>
      <c r="B2153" s="21" t="s">
        <v>603</v>
      </c>
      <c r="C2153" s="21" t="s">
        <v>609</v>
      </c>
      <c r="D2153" s="56" t="str">
        <f>VLOOKUP(A2153, ticker_symbol:gics_sector, 14, FALSE)</f>
        <v>Utilities</v>
      </c>
      <c r="E2153" t="str">
        <f>VLOOKUP(A2153, ticker_symbol:gics_sub, 15, FALSE)</f>
        <v>Electric Utilities</v>
      </c>
    </row>
    <row r="2154" spans="1:5" ht="17" x14ac:dyDescent="0.2">
      <c r="A2154" s="3" t="s">
        <v>216</v>
      </c>
      <c r="B2154" s="21" t="s">
        <v>604</v>
      </c>
      <c r="C2154" s="21" t="s">
        <v>609</v>
      </c>
      <c r="D2154" s="56" t="str">
        <f>VLOOKUP(A2154, ticker_symbol:gics_sector, 14, FALSE)</f>
        <v>Utilities</v>
      </c>
      <c r="E2154" t="str">
        <f>VLOOKUP(A2154, ticker_symbol:gics_sub, 15, FALSE)</f>
        <v>Electric Utilities</v>
      </c>
    </row>
    <row r="2155" spans="1:5" ht="17" x14ac:dyDescent="0.2">
      <c r="A2155" s="3" t="s">
        <v>216</v>
      </c>
      <c r="B2155" s="21" t="s">
        <v>605</v>
      </c>
      <c r="C2155" s="21" t="s">
        <v>609</v>
      </c>
      <c r="D2155" s="56" t="str">
        <f>VLOOKUP(A2155, ticker_symbol:gics_sector, 14, FALSE)</f>
        <v>Utilities</v>
      </c>
      <c r="E2155" t="str">
        <f>VLOOKUP(A2155, ticker_symbol:gics_sub, 15, FALSE)</f>
        <v>Electric Utilities</v>
      </c>
    </row>
    <row r="2156" spans="1:5" ht="17" x14ac:dyDescent="0.2">
      <c r="A2156" s="3" t="s">
        <v>216</v>
      </c>
      <c r="B2156" s="21" t="s">
        <v>600</v>
      </c>
      <c r="C2156" s="21" t="s">
        <v>608</v>
      </c>
      <c r="D2156" s="56" t="str">
        <f>VLOOKUP(A2156, ticker_symbol:gics_sector, 14, FALSE)</f>
        <v>Utilities</v>
      </c>
      <c r="E2156" t="str">
        <f>VLOOKUP(A2156, ticker_symbol:gics_sub, 15, FALSE)</f>
        <v>Electric Utilities</v>
      </c>
    </row>
    <row r="2157" spans="1:5" ht="17" x14ac:dyDescent="0.2">
      <c r="A2157" s="3" t="s">
        <v>216</v>
      </c>
      <c r="B2157" s="21" t="s">
        <v>601</v>
      </c>
      <c r="C2157" s="21" t="s">
        <v>608</v>
      </c>
      <c r="D2157" s="56" t="str">
        <f>VLOOKUP(A2157, ticker_symbol:gics_sector, 14, FALSE)</f>
        <v>Utilities</v>
      </c>
      <c r="E2157" t="str">
        <f>VLOOKUP(A2157, ticker_symbol:gics_sub, 15, FALSE)</f>
        <v>Electric Utilities</v>
      </c>
    </row>
    <row r="2158" spans="1:5" ht="17" x14ac:dyDescent="0.2">
      <c r="A2158" s="3" t="s">
        <v>216</v>
      </c>
      <c r="B2158" s="21" t="s">
        <v>602</v>
      </c>
      <c r="C2158" s="21" t="s">
        <v>608</v>
      </c>
      <c r="D2158" s="56" t="str">
        <f>VLOOKUP(A2158, ticker_symbol:gics_sector, 14, FALSE)</f>
        <v>Utilities</v>
      </c>
      <c r="E2158" t="str">
        <f>VLOOKUP(A2158, ticker_symbol:gics_sub, 15, FALSE)</f>
        <v>Electric Utilities</v>
      </c>
    </row>
    <row r="2159" spans="1:5" ht="17" x14ac:dyDescent="0.2">
      <c r="A2159" s="3" t="s">
        <v>216</v>
      </c>
      <c r="B2159" s="21" t="s">
        <v>603</v>
      </c>
      <c r="C2159" s="21" t="s">
        <v>608</v>
      </c>
      <c r="D2159" s="56" t="str">
        <f>VLOOKUP(A2159, ticker_symbol:gics_sector, 14, FALSE)</f>
        <v>Utilities</v>
      </c>
      <c r="E2159" t="str">
        <f>VLOOKUP(A2159, ticker_symbol:gics_sub, 15, FALSE)</f>
        <v>Electric Utilities</v>
      </c>
    </row>
    <row r="2160" spans="1:5" ht="17" x14ac:dyDescent="0.2">
      <c r="A2160" s="3" t="s">
        <v>216</v>
      </c>
      <c r="B2160" s="21" t="s">
        <v>604</v>
      </c>
      <c r="C2160" s="21" t="s">
        <v>608</v>
      </c>
      <c r="D2160" s="56" t="str">
        <f>VLOOKUP(A2160, ticker_symbol:gics_sector, 14, FALSE)</f>
        <v>Utilities</v>
      </c>
      <c r="E2160" t="str">
        <f>VLOOKUP(A2160, ticker_symbol:gics_sub, 15, FALSE)</f>
        <v>Electric Utilities</v>
      </c>
    </row>
    <row r="2161" spans="1:5" ht="17" x14ac:dyDescent="0.2">
      <c r="A2161" s="3" t="s">
        <v>216</v>
      </c>
      <c r="B2161" s="21" t="s">
        <v>605</v>
      </c>
      <c r="C2161" s="21" t="s">
        <v>608</v>
      </c>
      <c r="D2161" s="56" t="str">
        <f>VLOOKUP(A2161, ticker_symbol:gics_sector, 14, FALSE)</f>
        <v>Utilities</v>
      </c>
      <c r="E2161" t="str">
        <f>VLOOKUP(A2161, ticker_symbol:gics_sub, 15, FALSE)</f>
        <v>Electric Utilities</v>
      </c>
    </row>
    <row r="2162" spans="1:5" ht="17" x14ac:dyDescent="0.2">
      <c r="A2162" s="3" t="s">
        <v>217</v>
      </c>
      <c r="B2162" s="21" t="s">
        <v>600</v>
      </c>
      <c r="C2162" s="21" t="s">
        <v>610</v>
      </c>
      <c r="D2162" s="56" t="str">
        <f>VLOOKUP(A2162, ticker_symbol:gics_sector, 14, FALSE)</f>
        <v>Health Care</v>
      </c>
      <c r="E2162" t="str">
        <f>VLOOKUP(A2162, ticker_symbol:gics_sub, 15, FALSE)</f>
        <v>Health Care Facilities</v>
      </c>
    </row>
    <row r="2163" spans="1:5" ht="17" x14ac:dyDescent="0.2">
      <c r="A2163" s="3" t="s">
        <v>217</v>
      </c>
      <c r="B2163" s="21" t="s">
        <v>601</v>
      </c>
      <c r="C2163" s="21" t="s">
        <v>610</v>
      </c>
      <c r="D2163" s="56" t="str">
        <f>VLOOKUP(A2163, ticker_symbol:gics_sector, 14, FALSE)</f>
        <v>Health Care</v>
      </c>
      <c r="E2163" t="str">
        <f>VLOOKUP(A2163, ticker_symbol:gics_sub, 15, FALSE)</f>
        <v>Health Care Facilities</v>
      </c>
    </row>
    <row r="2164" spans="1:5" ht="17" x14ac:dyDescent="0.2">
      <c r="A2164" s="3" t="s">
        <v>217</v>
      </c>
      <c r="B2164" s="21" t="s">
        <v>602</v>
      </c>
      <c r="C2164" s="21" t="s">
        <v>610</v>
      </c>
      <c r="D2164" s="56" t="str">
        <f>VLOOKUP(A2164, ticker_symbol:gics_sector, 14, FALSE)</f>
        <v>Health Care</v>
      </c>
      <c r="E2164" t="str">
        <f>VLOOKUP(A2164, ticker_symbol:gics_sub, 15, FALSE)</f>
        <v>Health Care Facilities</v>
      </c>
    </row>
    <row r="2165" spans="1:5" ht="17" x14ac:dyDescent="0.2">
      <c r="A2165" s="3" t="s">
        <v>217</v>
      </c>
      <c r="B2165" s="21" t="s">
        <v>603</v>
      </c>
      <c r="C2165" s="21" t="s">
        <v>610</v>
      </c>
      <c r="D2165" s="56" t="str">
        <f>VLOOKUP(A2165, ticker_symbol:gics_sector, 14, FALSE)</f>
        <v>Health Care</v>
      </c>
      <c r="E2165" t="str">
        <f>VLOOKUP(A2165, ticker_symbol:gics_sub, 15, FALSE)</f>
        <v>Health Care Facilities</v>
      </c>
    </row>
    <row r="2166" spans="1:5" ht="17" x14ac:dyDescent="0.2">
      <c r="A2166" s="3" t="s">
        <v>217</v>
      </c>
      <c r="B2166" s="21" t="s">
        <v>604</v>
      </c>
      <c r="C2166" s="21" t="s">
        <v>610</v>
      </c>
      <c r="D2166" s="56" t="str">
        <f>VLOOKUP(A2166, ticker_symbol:gics_sector, 14, FALSE)</f>
        <v>Health Care</v>
      </c>
      <c r="E2166" t="str">
        <f>VLOOKUP(A2166, ticker_symbol:gics_sub, 15, FALSE)</f>
        <v>Health Care Facilities</v>
      </c>
    </row>
    <row r="2167" spans="1:5" ht="17" x14ac:dyDescent="0.2">
      <c r="A2167" s="3" t="s">
        <v>217</v>
      </c>
      <c r="B2167" s="21" t="s">
        <v>605</v>
      </c>
      <c r="C2167" s="21" t="s">
        <v>610</v>
      </c>
      <c r="D2167" s="56" t="str">
        <f>VLOOKUP(A2167, ticker_symbol:gics_sector, 14, FALSE)</f>
        <v>Health Care</v>
      </c>
      <c r="E2167" t="str">
        <f>VLOOKUP(A2167, ticker_symbol:gics_sub, 15, FALSE)</f>
        <v>Health Care Facilities</v>
      </c>
    </row>
    <row r="2168" spans="1:5" ht="17" x14ac:dyDescent="0.2">
      <c r="A2168" s="3" t="s">
        <v>217</v>
      </c>
      <c r="B2168" s="21" t="s">
        <v>600</v>
      </c>
      <c r="C2168" s="21" t="s">
        <v>609</v>
      </c>
      <c r="D2168" s="56" t="str">
        <f>VLOOKUP(A2168, ticker_symbol:gics_sector, 14, FALSE)</f>
        <v>Health Care</v>
      </c>
      <c r="E2168" t="str">
        <f>VLOOKUP(A2168, ticker_symbol:gics_sub, 15, FALSE)</f>
        <v>Health Care Facilities</v>
      </c>
    </row>
    <row r="2169" spans="1:5" ht="17" x14ac:dyDescent="0.2">
      <c r="A2169" s="3" t="s">
        <v>217</v>
      </c>
      <c r="B2169" s="21" t="s">
        <v>601</v>
      </c>
      <c r="C2169" s="21" t="s">
        <v>609</v>
      </c>
      <c r="D2169" s="56" t="str">
        <f>VLOOKUP(A2169, ticker_symbol:gics_sector, 14, FALSE)</f>
        <v>Health Care</v>
      </c>
      <c r="E2169" t="str">
        <f>VLOOKUP(A2169, ticker_symbol:gics_sub, 15, FALSE)</f>
        <v>Health Care Facilities</v>
      </c>
    </row>
    <row r="2170" spans="1:5" ht="17" x14ac:dyDescent="0.2">
      <c r="A2170" s="3" t="s">
        <v>217</v>
      </c>
      <c r="B2170" s="21" t="s">
        <v>602</v>
      </c>
      <c r="C2170" s="21" t="s">
        <v>609</v>
      </c>
      <c r="D2170" s="56" t="str">
        <f>VLOOKUP(A2170, ticker_symbol:gics_sector, 14, FALSE)</f>
        <v>Health Care</v>
      </c>
      <c r="E2170" t="str">
        <f>VLOOKUP(A2170, ticker_symbol:gics_sub, 15, FALSE)</f>
        <v>Health Care Facilities</v>
      </c>
    </row>
    <row r="2171" spans="1:5" ht="17" x14ac:dyDescent="0.2">
      <c r="A2171" s="3" t="s">
        <v>217</v>
      </c>
      <c r="B2171" s="21" t="s">
        <v>603</v>
      </c>
      <c r="C2171" s="21" t="s">
        <v>609</v>
      </c>
      <c r="D2171" s="56" t="str">
        <f>VLOOKUP(A2171, ticker_symbol:gics_sector, 14, FALSE)</f>
        <v>Health Care</v>
      </c>
      <c r="E2171" t="str">
        <f>VLOOKUP(A2171, ticker_symbol:gics_sub, 15, FALSE)</f>
        <v>Health Care Facilities</v>
      </c>
    </row>
    <row r="2172" spans="1:5" ht="17" x14ac:dyDescent="0.2">
      <c r="A2172" s="3" t="s">
        <v>217</v>
      </c>
      <c r="B2172" s="21" t="s">
        <v>604</v>
      </c>
      <c r="C2172" s="21" t="s">
        <v>609</v>
      </c>
      <c r="D2172" s="56" t="str">
        <f>VLOOKUP(A2172, ticker_symbol:gics_sector, 14, FALSE)</f>
        <v>Health Care</v>
      </c>
      <c r="E2172" t="str">
        <f>VLOOKUP(A2172, ticker_symbol:gics_sub, 15, FALSE)</f>
        <v>Health Care Facilities</v>
      </c>
    </row>
    <row r="2173" spans="1:5" ht="17" x14ac:dyDescent="0.2">
      <c r="A2173" s="3" t="s">
        <v>217</v>
      </c>
      <c r="B2173" s="21" t="s">
        <v>605</v>
      </c>
      <c r="C2173" s="21" t="s">
        <v>609</v>
      </c>
      <c r="D2173" s="56" t="str">
        <f>VLOOKUP(A2173, ticker_symbol:gics_sector, 14, FALSE)</f>
        <v>Health Care</v>
      </c>
      <c r="E2173" t="str">
        <f>VLOOKUP(A2173, ticker_symbol:gics_sub, 15, FALSE)</f>
        <v>Health Care Facilities</v>
      </c>
    </row>
    <row r="2174" spans="1:5" ht="17" x14ac:dyDescent="0.2">
      <c r="A2174" s="3" t="s">
        <v>217</v>
      </c>
      <c r="B2174" s="21" t="s">
        <v>600</v>
      </c>
      <c r="C2174" s="21" t="s">
        <v>608</v>
      </c>
      <c r="D2174" s="56" t="str">
        <f>VLOOKUP(A2174, ticker_symbol:gics_sector, 14, FALSE)</f>
        <v>Health Care</v>
      </c>
      <c r="E2174" t="str">
        <f>VLOOKUP(A2174, ticker_symbol:gics_sub, 15, FALSE)</f>
        <v>Health Care Facilities</v>
      </c>
    </row>
    <row r="2175" spans="1:5" ht="17" x14ac:dyDescent="0.2">
      <c r="A2175" s="3" t="s">
        <v>217</v>
      </c>
      <c r="B2175" s="21" t="s">
        <v>601</v>
      </c>
      <c r="C2175" s="21" t="s">
        <v>608</v>
      </c>
      <c r="D2175" s="56" t="str">
        <f>VLOOKUP(A2175, ticker_symbol:gics_sector, 14, FALSE)</f>
        <v>Health Care</v>
      </c>
      <c r="E2175" t="str">
        <f>VLOOKUP(A2175, ticker_symbol:gics_sub, 15, FALSE)</f>
        <v>Health Care Facilities</v>
      </c>
    </row>
    <row r="2176" spans="1:5" ht="17" x14ac:dyDescent="0.2">
      <c r="A2176" s="3" t="s">
        <v>217</v>
      </c>
      <c r="B2176" s="21" t="s">
        <v>602</v>
      </c>
      <c r="C2176" s="21" t="s">
        <v>608</v>
      </c>
      <c r="D2176" s="56" t="str">
        <f>VLOOKUP(A2176, ticker_symbol:gics_sector, 14, FALSE)</f>
        <v>Health Care</v>
      </c>
      <c r="E2176" t="str">
        <f>VLOOKUP(A2176, ticker_symbol:gics_sub, 15, FALSE)</f>
        <v>Health Care Facilities</v>
      </c>
    </row>
    <row r="2177" spans="1:5" ht="17" x14ac:dyDescent="0.2">
      <c r="A2177" s="3" t="s">
        <v>217</v>
      </c>
      <c r="B2177" s="21" t="s">
        <v>603</v>
      </c>
      <c r="C2177" s="21" t="s">
        <v>608</v>
      </c>
      <c r="D2177" s="56" t="str">
        <f>VLOOKUP(A2177, ticker_symbol:gics_sector, 14, FALSE)</f>
        <v>Health Care</v>
      </c>
      <c r="E2177" t="str">
        <f>VLOOKUP(A2177, ticker_symbol:gics_sub, 15, FALSE)</f>
        <v>Health Care Facilities</v>
      </c>
    </row>
    <row r="2178" spans="1:5" ht="17" x14ac:dyDescent="0.2">
      <c r="A2178" s="3" t="s">
        <v>217</v>
      </c>
      <c r="B2178" s="21" t="s">
        <v>604</v>
      </c>
      <c r="C2178" s="21" t="s">
        <v>608</v>
      </c>
      <c r="D2178" s="56" t="str">
        <f>VLOOKUP(A2178, ticker_symbol:gics_sector, 14, FALSE)</f>
        <v>Health Care</v>
      </c>
      <c r="E2178" t="str">
        <f>VLOOKUP(A2178, ticker_symbol:gics_sub, 15, FALSE)</f>
        <v>Health Care Facilities</v>
      </c>
    </row>
    <row r="2179" spans="1:5" ht="17" x14ac:dyDescent="0.2">
      <c r="A2179" s="3" t="s">
        <v>217</v>
      </c>
      <c r="B2179" s="21" t="s">
        <v>605</v>
      </c>
      <c r="C2179" s="21" t="s">
        <v>608</v>
      </c>
      <c r="D2179" s="56" t="str">
        <f>VLOOKUP(A2179, ticker_symbol:gics_sector, 14, FALSE)</f>
        <v>Health Care</v>
      </c>
      <c r="E2179" t="str">
        <f>VLOOKUP(A2179, ticker_symbol:gics_sub, 15, FALSE)</f>
        <v>Health Care Facilities</v>
      </c>
    </row>
    <row r="2180" spans="1:5" ht="17" x14ac:dyDescent="0.2">
      <c r="A2180" s="3" t="s">
        <v>218</v>
      </c>
      <c r="B2180" s="21" t="s">
        <v>600</v>
      </c>
      <c r="C2180" s="21" t="s">
        <v>610</v>
      </c>
      <c r="D2180" s="56" t="str">
        <f>VLOOKUP(A2180, ticker_symbol:gics_sector, 14, FALSE)</f>
        <v>Energy</v>
      </c>
      <c r="E2180" t="str">
        <f>VLOOKUP(A2180, ticker_symbol:gics_sub, 15, FALSE)</f>
        <v>Oil &amp; Gas Exploration &amp; Production</v>
      </c>
    </row>
    <row r="2181" spans="1:5" ht="17" x14ac:dyDescent="0.2">
      <c r="A2181" s="3" t="s">
        <v>218</v>
      </c>
      <c r="B2181" s="21" t="s">
        <v>601</v>
      </c>
      <c r="C2181" s="21" t="s">
        <v>610</v>
      </c>
      <c r="D2181" s="56" t="str">
        <f>VLOOKUP(A2181, ticker_symbol:gics_sector, 14, FALSE)</f>
        <v>Energy</v>
      </c>
      <c r="E2181" t="str">
        <f>VLOOKUP(A2181, ticker_symbol:gics_sub, 15, FALSE)</f>
        <v>Oil &amp; Gas Exploration &amp; Production</v>
      </c>
    </row>
    <row r="2182" spans="1:5" ht="17" x14ac:dyDescent="0.2">
      <c r="A2182" s="3" t="s">
        <v>218</v>
      </c>
      <c r="B2182" s="21" t="s">
        <v>602</v>
      </c>
      <c r="C2182" s="21" t="s">
        <v>610</v>
      </c>
      <c r="D2182" s="56" t="str">
        <f>VLOOKUP(A2182, ticker_symbol:gics_sector, 14, FALSE)</f>
        <v>Energy</v>
      </c>
      <c r="E2182" t="str">
        <f>VLOOKUP(A2182, ticker_symbol:gics_sub, 15, FALSE)</f>
        <v>Oil &amp; Gas Exploration &amp; Production</v>
      </c>
    </row>
    <row r="2183" spans="1:5" ht="17" x14ac:dyDescent="0.2">
      <c r="A2183" s="3" t="s">
        <v>218</v>
      </c>
      <c r="B2183" s="21" t="s">
        <v>603</v>
      </c>
      <c r="C2183" s="21" t="s">
        <v>610</v>
      </c>
      <c r="D2183" s="56" t="str">
        <f>VLOOKUP(A2183, ticker_symbol:gics_sector, 14, FALSE)</f>
        <v>Energy</v>
      </c>
      <c r="E2183" t="str">
        <f>VLOOKUP(A2183, ticker_symbol:gics_sub, 15, FALSE)</f>
        <v>Oil &amp; Gas Exploration &amp; Production</v>
      </c>
    </row>
    <row r="2184" spans="1:5" ht="17" x14ac:dyDescent="0.2">
      <c r="A2184" s="3" t="s">
        <v>218</v>
      </c>
      <c r="B2184" s="21" t="s">
        <v>604</v>
      </c>
      <c r="C2184" s="21" t="s">
        <v>610</v>
      </c>
      <c r="D2184" s="56" t="str">
        <f>VLOOKUP(A2184, ticker_symbol:gics_sector, 14, FALSE)</f>
        <v>Energy</v>
      </c>
      <c r="E2184" t="str">
        <f>VLOOKUP(A2184, ticker_symbol:gics_sub, 15, FALSE)</f>
        <v>Oil &amp; Gas Exploration &amp; Production</v>
      </c>
    </row>
    <row r="2185" spans="1:5" ht="17" x14ac:dyDescent="0.2">
      <c r="A2185" s="3" t="s">
        <v>218</v>
      </c>
      <c r="B2185" s="21" t="s">
        <v>605</v>
      </c>
      <c r="C2185" s="21" t="s">
        <v>610</v>
      </c>
      <c r="D2185" s="56" t="str">
        <f>VLOOKUP(A2185, ticker_symbol:gics_sector, 14, FALSE)</f>
        <v>Energy</v>
      </c>
      <c r="E2185" t="str">
        <f>VLOOKUP(A2185, ticker_symbol:gics_sub, 15, FALSE)</f>
        <v>Oil &amp; Gas Exploration &amp; Production</v>
      </c>
    </row>
    <row r="2186" spans="1:5" ht="17" x14ac:dyDescent="0.2">
      <c r="A2186" s="3" t="s">
        <v>218</v>
      </c>
      <c r="B2186" s="21" t="s">
        <v>600</v>
      </c>
      <c r="C2186" s="21" t="s">
        <v>609</v>
      </c>
      <c r="D2186" s="56" t="str">
        <f>VLOOKUP(A2186, ticker_symbol:gics_sector, 14, FALSE)</f>
        <v>Energy</v>
      </c>
      <c r="E2186" t="str">
        <f>VLOOKUP(A2186, ticker_symbol:gics_sub, 15, FALSE)</f>
        <v>Oil &amp; Gas Exploration &amp; Production</v>
      </c>
    </row>
    <row r="2187" spans="1:5" ht="17" x14ac:dyDescent="0.2">
      <c r="A2187" s="3" t="s">
        <v>218</v>
      </c>
      <c r="B2187" s="21" t="s">
        <v>601</v>
      </c>
      <c r="C2187" s="21" t="s">
        <v>609</v>
      </c>
      <c r="D2187" s="56" t="str">
        <f>VLOOKUP(A2187, ticker_symbol:gics_sector, 14, FALSE)</f>
        <v>Energy</v>
      </c>
      <c r="E2187" t="str">
        <f>VLOOKUP(A2187, ticker_symbol:gics_sub, 15, FALSE)</f>
        <v>Oil &amp; Gas Exploration &amp; Production</v>
      </c>
    </row>
    <row r="2188" spans="1:5" ht="17" x14ac:dyDescent="0.2">
      <c r="A2188" s="3" t="s">
        <v>218</v>
      </c>
      <c r="B2188" s="21" t="s">
        <v>602</v>
      </c>
      <c r="C2188" s="21" t="s">
        <v>609</v>
      </c>
      <c r="D2188" s="56" t="str">
        <f>VLOOKUP(A2188, ticker_symbol:gics_sector, 14, FALSE)</f>
        <v>Energy</v>
      </c>
      <c r="E2188" t="str">
        <f>VLOOKUP(A2188, ticker_symbol:gics_sub, 15, FALSE)</f>
        <v>Oil &amp; Gas Exploration &amp; Production</v>
      </c>
    </row>
    <row r="2189" spans="1:5" ht="17" x14ac:dyDescent="0.2">
      <c r="A2189" s="3" t="s">
        <v>218</v>
      </c>
      <c r="B2189" s="21" t="s">
        <v>603</v>
      </c>
      <c r="C2189" s="21" t="s">
        <v>609</v>
      </c>
      <c r="D2189" s="56" t="str">
        <f>VLOOKUP(A2189, ticker_symbol:gics_sector, 14, FALSE)</f>
        <v>Energy</v>
      </c>
      <c r="E2189" t="str">
        <f>VLOOKUP(A2189, ticker_symbol:gics_sub, 15, FALSE)</f>
        <v>Oil &amp; Gas Exploration &amp; Production</v>
      </c>
    </row>
    <row r="2190" spans="1:5" ht="17" x14ac:dyDescent="0.2">
      <c r="A2190" s="3" t="s">
        <v>218</v>
      </c>
      <c r="B2190" s="21" t="s">
        <v>604</v>
      </c>
      <c r="C2190" s="21" t="s">
        <v>609</v>
      </c>
      <c r="D2190" s="56" t="str">
        <f>VLOOKUP(A2190, ticker_symbol:gics_sector, 14, FALSE)</f>
        <v>Energy</v>
      </c>
      <c r="E2190" t="str">
        <f>VLOOKUP(A2190, ticker_symbol:gics_sub, 15, FALSE)</f>
        <v>Oil &amp; Gas Exploration &amp; Production</v>
      </c>
    </row>
    <row r="2191" spans="1:5" ht="17" x14ac:dyDescent="0.2">
      <c r="A2191" s="3" t="s">
        <v>218</v>
      </c>
      <c r="B2191" s="21" t="s">
        <v>605</v>
      </c>
      <c r="C2191" s="21" t="s">
        <v>609</v>
      </c>
      <c r="D2191" s="56" t="str">
        <f>VLOOKUP(A2191, ticker_symbol:gics_sector, 14, FALSE)</f>
        <v>Energy</v>
      </c>
      <c r="E2191" t="str">
        <f>VLOOKUP(A2191, ticker_symbol:gics_sub, 15, FALSE)</f>
        <v>Oil &amp; Gas Exploration &amp; Production</v>
      </c>
    </row>
    <row r="2192" spans="1:5" ht="17" x14ac:dyDescent="0.2">
      <c r="A2192" s="3" t="s">
        <v>218</v>
      </c>
      <c r="B2192" s="21" t="s">
        <v>600</v>
      </c>
      <c r="C2192" s="21" t="s">
        <v>608</v>
      </c>
      <c r="D2192" s="56" t="str">
        <f>VLOOKUP(A2192, ticker_symbol:gics_sector, 14, FALSE)</f>
        <v>Energy</v>
      </c>
      <c r="E2192" t="str">
        <f>VLOOKUP(A2192, ticker_symbol:gics_sub, 15, FALSE)</f>
        <v>Oil &amp; Gas Exploration &amp; Production</v>
      </c>
    </row>
    <row r="2193" spans="1:5" ht="17" x14ac:dyDescent="0.2">
      <c r="A2193" s="3" t="s">
        <v>218</v>
      </c>
      <c r="B2193" s="21" t="s">
        <v>601</v>
      </c>
      <c r="C2193" s="21" t="s">
        <v>608</v>
      </c>
      <c r="D2193" s="56" t="str">
        <f>VLOOKUP(A2193, ticker_symbol:gics_sector, 14, FALSE)</f>
        <v>Energy</v>
      </c>
      <c r="E2193" t="str">
        <f>VLOOKUP(A2193, ticker_symbol:gics_sub, 15, FALSE)</f>
        <v>Oil &amp; Gas Exploration &amp; Production</v>
      </c>
    </row>
    <row r="2194" spans="1:5" ht="17" x14ac:dyDescent="0.2">
      <c r="A2194" s="3" t="s">
        <v>218</v>
      </c>
      <c r="B2194" s="21" t="s">
        <v>602</v>
      </c>
      <c r="C2194" s="21" t="s">
        <v>608</v>
      </c>
      <c r="D2194" s="56" t="str">
        <f>VLOOKUP(A2194, ticker_symbol:gics_sector, 14, FALSE)</f>
        <v>Energy</v>
      </c>
      <c r="E2194" t="str">
        <f>VLOOKUP(A2194, ticker_symbol:gics_sub, 15, FALSE)</f>
        <v>Oil &amp; Gas Exploration &amp; Production</v>
      </c>
    </row>
    <row r="2195" spans="1:5" ht="17" x14ac:dyDescent="0.2">
      <c r="A2195" s="3" t="s">
        <v>218</v>
      </c>
      <c r="B2195" s="21" t="s">
        <v>603</v>
      </c>
      <c r="C2195" s="21" t="s">
        <v>608</v>
      </c>
      <c r="D2195" s="56" t="str">
        <f>VLOOKUP(A2195, ticker_symbol:gics_sector, 14, FALSE)</f>
        <v>Energy</v>
      </c>
      <c r="E2195" t="str">
        <f>VLOOKUP(A2195, ticker_symbol:gics_sub, 15, FALSE)</f>
        <v>Oil &amp; Gas Exploration &amp; Production</v>
      </c>
    </row>
    <row r="2196" spans="1:5" ht="17" x14ac:dyDescent="0.2">
      <c r="A2196" s="3" t="s">
        <v>218</v>
      </c>
      <c r="B2196" s="21" t="s">
        <v>604</v>
      </c>
      <c r="C2196" s="21" t="s">
        <v>608</v>
      </c>
      <c r="D2196" s="56" t="str">
        <f>VLOOKUP(A2196, ticker_symbol:gics_sector, 14, FALSE)</f>
        <v>Energy</v>
      </c>
      <c r="E2196" t="str">
        <f>VLOOKUP(A2196, ticker_symbol:gics_sub, 15, FALSE)</f>
        <v>Oil &amp; Gas Exploration &amp; Production</v>
      </c>
    </row>
    <row r="2197" spans="1:5" ht="17" x14ac:dyDescent="0.2">
      <c r="A2197" s="3" t="s">
        <v>218</v>
      </c>
      <c r="B2197" s="21" t="s">
        <v>605</v>
      </c>
      <c r="C2197" s="21" t="s">
        <v>608</v>
      </c>
      <c r="D2197" s="56" t="str">
        <f>VLOOKUP(A2197, ticker_symbol:gics_sector, 14, FALSE)</f>
        <v>Energy</v>
      </c>
      <c r="E2197" t="str">
        <f>VLOOKUP(A2197, ticker_symbol:gics_sub, 15, FALSE)</f>
        <v>Oil &amp; Gas Exploration &amp; Production</v>
      </c>
    </row>
    <row r="2198" spans="1:5" ht="17" x14ac:dyDescent="0.2">
      <c r="A2198" s="3" t="s">
        <v>219</v>
      </c>
      <c r="B2198" t="s">
        <v>600</v>
      </c>
      <c r="C2198" t="s">
        <v>610</v>
      </c>
      <c r="D2198" s="56" t="str">
        <f>VLOOKUP(A2198, ticker_symbol:gics_sector, 14, FALSE)</f>
        <v>Information Technology</v>
      </c>
      <c r="E2198" t="str">
        <f>VLOOKUP(A2198, ticker_symbol:gics_sub, 15, FALSE)</f>
        <v>Home Entertainment Software</v>
      </c>
    </row>
    <row r="2199" spans="1:5" ht="17" x14ac:dyDescent="0.2">
      <c r="A2199" s="3" t="s">
        <v>219</v>
      </c>
      <c r="B2199" t="s">
        <v>601</v>
      </c>
      <c r="C2199" t="s">
        <v>610</v>
      </c>
      <c r="D2199" s="56" t="str">
        <f>VLOOKUP(A2199, ticker_symbol:gics_sector, 14, FALSE)</f>
        <v>Information Technology</v>
      </c>
      <c r="E2199" t="str">
        <f>VLOOKUP(A2199, ticker_symbol:gics_sub, 15, FALSE)</f>
        <v>Home Entertainment Software</v>
      </c>
    </row>
    <row r="2200" spans="1:5" ht="17" x14ac:dyDescent="0.2">
      <c r="A2200" s="3" t="s">
        <v>219</v>
      </c>
      <c r="B2200" t="s">
        <v>602</v>
      </c>
      <c r="C2200" t="s">
        <v>610</v>
      </c>
      <c r="D2200" s="56" t="str">
        <f>VLOOKUP(A2200, ticker_symbol:gics_sector, 14, FALSE)</f>
        <v>Information Technology</v>
      </c>
      <c r="E2200" t="str">
        <f>VLOOKUP(A2200, ticker_symbol:gics_sub, 15, FALSE)</f>
        <v>Home Entertainment Software</v>
      </c>
    </row>
    <row r="2201" spans="1:5" ht="17" x14ac:dyDescent="0.2">
      <c r="A2201" s="3" t="s">
        <v>219</v>
      </c>
      <c r="B2201" t="s">
        <v>603</v>
      </c>
      <c r="C2201" t="s">
        <v>610</v>
      </c>
      <c r="D2201" s="56" t="str">
        <f>VLOOKUP(A2201, ticker_symbol:gics_sector, 14, FALSE)</f>
        <v>Information Technology</v>
      </c>
      <c r="E2201" t="str">
        <f>VLOOKUP(A2201, ticker_symbol:gics_sub, 15, FALSE)</f>
        <v>Home Entertainment Software</v>
      </c>
    </row>
    <row r="2202" spans="1:5" ht="17" x14ac:dyDescent="0.2">
      <c r="A2202" s="3" t="s">
        <v>219</v>
      </c>
      <c r="B2202" t="s">
        <v>604</v>
      </c>
      <c r="C2202" t="s">
        <v>610</v>
      </c>
      <c r="D2202" s="56" t="str">
        <f>VLOOKUP(A2202, ticker_symbol:gics_sector, 14, FALSE)</f>
        <v>Information Technology</v>
      </c>
      <c r="E2202" t="str">
        <f>VLOOKUP(A2202, ticker_symbol:gics_sub, 15, FALSE)</f>
        <v>Home Entertainment Software</v>
      </c>
    </row>
    <row r="2203" spans="1:5" ht="17" x14ac:dyDescent="0.2">
      <c r="A2203" s="3" t="s">
        <v>219</v>
      </c>
      <c r="B2203" t="s">
        <v>605</v>
      </c>
      <c r="C2203" t="s">
        <v>610</v>
      </c>
      <c r="D2203" s="56" t="str">
        <f>VLOOKUP(A2203, ticker_symbol:gics_sector, 14, FALSE)</f>
        <v>Information Technology</v>
      </c>
      <c r="E2203" t="str">
        <f>VLOOKUP(A2203, ticker_symbol:gics_sub, 15, FALSE)</f>
        <v>Home Entertainment Software</v>
      </c>
    </row>
    <row r="2204" spans="1:5" ht="17" x14ac:dyDescent="0.2">
      <c r="A2204" s="3" t="s">
        <v>219</v>
      </c>
      <c r="B2204" t="s">
        <v>600</v>
      </c>
      <c r="C2204" t="s">
        <v>609</v>
      </c>
      <c r="D2204" s="56" t="str">
        <f>VLOOKUP(A2204, ticker_symbol:gics_sector, 14, FALSE)</f>
        <v>Information Technology</v>
      </c>
      <c r="E2204" t="str">
        <f>VLOOKUP(A2204, ticker_symbol:gics_sub, 15, FALSE)</f>
        <v>Home Entertainment Software</v>
      </c>
    </row>
    <row r="2205" spans="1:5" ht="17" x14ac:dyDescent="0.2">
      <c r="A2205" s="3" t="s">
        <v>219</v>
      </c>
      <c r="B2205" t="s">
        <v>601</v>
      </c>
      <c r="C2205" t="s">
        <v>609</v>
      </c>
      <c r="D2205" s="56" t="str">
        <f>VLOOKUP(A2205, ticker_symbol:gics_sector, 14, FALSE)</f>
        <v>Information Technology</v>
      </c>
      <c r="E2205" t="str">
        <f>VLOOKUP(A2205, ticker_symbol:gics_sub, 15, FALSE)</f>
        <v>Home Entertainment Software</v>
      </c>
    </row>
    <row r="2206" spans="1:5" ht="17" x14ac:dyDescent="0.2">
      <c r="A2206" s="3" t="s">
        <v>219</v>
      </c>
      <c r="B2206" t="s">
        <v>602</v>
      </c>
      <c r="C2206" t="s">
        <v>609</v>
      </c>
      <c r="D2206" s="56" t="str">
        <f>VLOOKUP(A2206, ticker_symbol:gics_sector, 14, FALSE)</f>
        <v>Information Technology</v>
      </c>
      <c r="E2206" t="str">
        <f>VLOOKUP(A2206, ticker_symbol:gics_sub, 15, FALSE)</f>
        <v>Home Entertainment Software</v>
      </c>
    </row>
    <row r="2207" spans="1:5" ht="17" x14ac:dyDescent="0.2">
      <c r="A2207" s="3" t="s">
        <v>219</v>
      </c>
      <c r="B2207" t="s">
        <v>603</v>
      </c>
      <c r="C2207" t="s">
        <v>609</v>
      </c>
      <c r="D2207" s="56" t="str">
        <f>VLOOKUP(A2207, ticker_symbol:gics_sector, 14, FALSE)</f>
        <v>Information Technology</v>
      </c>
      <c r="E2207" t="str">
        <f>VLOOKUP(A2207, ticker_symbol:gics_sub, 15, FALSE)</f>
        <v>Home Entertainment Software</v>
      </c>
    </row>
    <row r="2208" spans="1:5" ht="17" x14ac:dyDescent="0.2">
      <c r="A2208" s="3" t="s">
        <v>219</v>
      </c>
      <c r="B2208" t="s">
        <v>604</v>
      </c>
      <c r="C2208" t="s">
        <v>609</v>
      </c>
      <c r="D2208" s="56" t="str">
        <f>VLOOKUP(A2208, ticker_symbol:gics_sector, 14, FALSE)</f>
        <v>Information Technology</v>
      </c>
      <c r="E2208" t="str">
        <f>VLOOKUP(A2208, ticker_symbol:gics_sub, 15, FALSE)</f>
        <v>Home Entertainment Software</v>
      </c>
    </row>
    <row r="2209" spans="1:5" ht="17" x14ac:dyDescent="0.2">
      <c r="A2209" s="3" t="s">
        <v>219</v>
      </c>
      <c r="B2209" t="s">
        <v>605</v>
      </c>
      <c r="C2209" t="s">
        <v>609</v>
      </c>
      <c r="D2209" s="56" t="str">
        <f>VLOOKUP(A2209, ticker_symbol:gics_sector, 14, FALSE)</f>
        <v>Information Technology</v>
      </c>
      <c r="E2209" t="str">
        <f>VLOOKUP(A2209, ticker_symbol:gics_sub, 15, FALSE)</f>
        <v>Home Entertainment Software</v>
      </c>
    </row>
    <row r="2210" spans="1:5" ht="17" x14ac:dyDescent="0.2">
      <c r="A2210" s="3" t="s">
        <v>219</v>
      </c>
      <c r="B2210" t="s">
        <v>600</v>
      </c>
      <c r="C2210" s="21" t="s">
        <v>608</v>
      </c>
      <c r="D2210" s="56" t="str">
        <f>VLOOKUP(A2210, ticker_symbol:gics_sector, 14, FALSE)</f>
        <v>Information Technology</v>
      </c>
      <c r="E2210" t="str">
        <f>VLOOKUP(A2210, ticker_symbol:gics_sub, 15, FALSE)</f>
        <v>Home Entertainment Software</v>
      </c>
    </row>
    <row r="2211" spans="1:5" ht="17" x14ac:dyDescent="0.2">
      <c r="A2211" s="3" t="s">
        <v>219</v>
      </c>
      <c r="B2211" t="s">
        <v>601</v>
      </c>
      <c r="C2211" s="21" t="s">
        <v>608</v>
      </c>
      <c r="D2211" s="56" t="str">
        <f>VLOOKUP(A2211, ticker_symbol:gics_sector, 14, FALSE)</f>
        <v>Information Technology</v>
      </c>
      <c r="E2211" t="str">
        <f>VLOOKUP(A2211, ticker_symbol:gics_sub, 15, FALSE)</f>
        <v>Home Entertainment Software</v>
      </c>
    </row>
    <row r="2212" spans="1:5" ht="17" x14ac:dyDescent="0.2">
      <c r="A2212" s="3" t="s">
        <v>219</v>
      </c>
      <c r="B2212" t="s">
        <v>602</v>
      </c>
      <c r="C2212" s="21" t="s">
        <v>608</v>
      </c>
      <c r="D2212" s="56" t="str">
        <f>VLOOKUP(A2212, ticker_symbol:gics_sector, 14, FALSE)</f>
        <v>Information Technology</v>
      </c>
      <c r="E2212" t="str">
        <f>VLOOKUP(A2212, ticker_symbol:gics_sub, 15, FALSE)</f>
        <v>Home Entertainment Software</v>
      </c>
    </row>
    <row r="2213" spans="1:5" ht="17" x14ac:dyDescent="0.2">
      <c r="A2213" s="3" t="s">
        <v>219</v>
      </c>
      <c r="B2213" t="s">
        <v>603</v>
      </c>
      <c r="C2213" s="21" t="s">
        <v>608</v>
      </c>
      <c r="D2213" s="56" t="str">
        <f>VLOOKUP(A2213, ticker_symbol:gics_sector, 14, FALSE)</f>
        <v>Information Technology</v>
      </c>
      <c r="E2213" t="str">
        <f>VLOOKUP(A2213, ticker_symbol:gics_sub, 15, FALSE)</f>
        <v>Home Entertainment Software</v>
      </c>
    </row>
    <row r="2214" spans="1:5" ht="17" x14ac:dyDescent="0.2">
      <c r="A2214" s="3" t="s">
        <v>219</v>
      </c>
      <c r="B2214" t="s">
        <v>604</v>
      </c>
      <c r="C2214" s="21" t="s">
        <v>608</v>
      </c>
      <c r="D2214" s="56" t="str">
        <f>VLOOKUP(A2214, ticker_symbol:gics_sector, 14, FALSE)</f>
        <v>Information Technology</v>
      </c>
      <c r="E2214" t="str">
        <f>VLOOKUP(A2214, ticker_symbol:gics_sub, 15, FALSE)</f>
        <v>Home Entertainment Software</v>
      </c>
    </row>
    <row r="2215" spans="1:5" ht="17" x14ac:dyDescent="0.2">
      <c r="A2215" s="3" t="s">
        <v>219</v>
      </c>
      <c r="B2215" t="s">
        <v>605</v>
      </c>
      <c r="C2215" s="21" t="s">
        <v>608</v>
      </c>
      <c r="D2215" s="56" t="str">
        <f>VLOOKUP(A2215, ticker_symbol:gics_sector, 14, FALSE)</f>
        <v>Information Technology</v>
      </c>
      <c r="E2215" t="str">
        <f>VLOOKUP(A2215, ticker_symbol:gics_sub, 15, FALSE)</f>
        <v>Home Entertainment Software</v>
      </c>
    </row>
    <row r="2216" spans="1:5" ht="17" x14ac:dyDescent="0.2">
      <c r="A2216" s="3" t="s">
        <v>220</v>
      </c>
      <c r="B2216" t="s">
        <v>600</v>
      </c>
      <c r="C2216" t="s">
        <v>610</v>
      </c>
      <c r="D2216" s="56" t="str">
        <f>VLOOKUP(A2216, ticker_symbol:gics_sector, 14, FALSE)</f>
        <v>Information Technology</v>
      </c>
      <c r="E2216" t="str">
        <f>VLOOKUP(A2216, ticker_symbol:gics_sub, 15, FALSE)</f>
        <v>Internet Software &amp; Services</v>
      </c>
    </row>
    <row r="2217" spans="1:5" ht="17" x14ac:dyDescent="0.2">
      <c r="A2217" s="3" t="s">
        <v>220</v>
      </c>
      <c r="B2217" t="s">
        <v>601</v>
      </c>
      <c r="C2217" t="s">
        <v>610</v>
      </c>
      <c r="D2217" s="56" t="str">
        <f>VLOOKUP(A2217, ticker_symbol:gics_sector, 14, FALSE)</f>
        <v>Information Technology</v>
      </c>
      <c r="E2217" t="str">
        <f>VLOOKUP(A2217, ticker_symbol:gics_sub, 15, FALSE)</f>
        <v>Internet Software &amp; Services</v>
      </c>
    </row>
    <row r="2218" spans="1:5" ht="17" x14ac:dyDescent="0.2">
      <c r="A2218" s="3" t="s">
        <v>220</v>
      </c>
      <c r="B2218" t="s">
        <v>602</v>
      </c>
      <c r="C2218" t="s">
        <v>610</v>
      </c>
      <c r="D2218" s="56" t="str">
        <f>VLOOKUP(A2218, ticker_symbol:gics_sector, 14, FALSE)</f>
        <v>Information Technology</v>
      </c>
      <c r="E2218" t="str">
        <f>VLOOKUP(A2218, ticker_symbol:gics_sub, 15, FALSE)</f>
        <v>Internet Software &amp; Services</v>
      </c>
    </row>
    <row r="2219" spans="1:5" ht="17" x14ac:dyDescent="0.2">
      <c r="A2219" s="3" t="s">
        <v>220</v>
      </c>
      <c r="B2219" t="s">
        <v>603</v>
      </c>
      <c r="C2219" t="s">
        <v>610</v>
      </c>
      <c r="D2219" s="56" t="str">
        <f>VLOOKUP(A2219, ticker_symbol:gics_sector, 14, FALSE)</f>
        <v>Information Technology</v>
      </c>
      <c r="E2219" t="str">
        <f>VLOOKUP(A2219, ticker_symbol:gics_sub, 15, FALSE)</f>
        <v>Internet Software &amp; Services</v>
      </c>
    </row>
    <row r="2220" spans="1:5" ht="17" x14ac:dyDescent="0.2">
      <c r="A2220" s="3" t="s">
        <v>220</v>
      </c>
      <c r="B2220" t="s">
        <v>604</v>
      </c>
      <c r="C2220" t="s">
        <v>610</v>
      </c>
      <c r="D2220" s="56" t="str">
        <f>VLOOKUP(A2220, ticker_symbol:gics_sector, 14, FALSE)</f>
        <v>Information Technology</v>
      </c>
      <c r="E2220" t="str">
        <f>VLOOKUP(A2220, ticker_symbol:gics_sub, 15, FALSE)</f>
        <v>Internet Software &amp; Services</v>
      </c>
    </row>
    <row r="2221" spans="1:5" ht="17" x14ac:dyDescent="0.2">
      <c r="A2221" s="3" t="s">
        <v>220</v>
      </c>
      <c r="B2221" t="s">
        <v>605</v>
      </c>
      <c r="C2221" t="s">
        <v>610</v>
      </c>
      <c r="D2221" s="56" t="str">
        <f>VLOOKUP(A2221, ticker_symbol:gics_sector, 14, FALSE)</f>
        <v>Information Technology</v>
      </c>
      <c r="E2221" t="str">
        <f>VLOOKUP(A2221, ticker_symbol:gics_sub, 15, FALSE)</f>
        <v>Internet Software &amp; Services</v>
      </c>
    </row>
    <row r="2222" spans="1:5" ht="17" x14ac:dyDescent="0.2">
      <c r="A2222" s="3" t="s">
        <v>220</v>
      </c>
      <c r="B2222" t="s">
        <v>600</v>
      </c>
      <c r="C2222" t="s">
        <v>609</v>
      </c>
      <c r="D2222" s="56" t="str">
        <f>VLOOKUP(A2222, ticker_symbol:gics_sector, 14, FALSE)</f>
        <v>Information Technology</v>
      </c>
      <c r="E2222" t="str">
        <f>VLOOKUP(A2222, ticker_symbol:gics_sub, 15, FALSE)</f>
        <v>Internet Software &amp; Services</v>
      </c>
    </row>
    <row r="2223" spans="1:5" ht="17" x14ac:dyDescent="0.2">
      <c r="A2223" s="3" t="s">
        <v>220</v>
      </c>
      <c r="B2223" t="s">
        <v>601</v>
      </c>
      <c r="C2223" t="s">
        <v>609</v>
      </c>
      <c r="D2223" s="56" t="str">
        <f>VLOOKUP(A2223, ticker_symbol:gics_sector, 14, FALSE)</f>
        <v>Information Technology</v>
      </c>
      <c r="E2223" t="str">
        <f>VLOOKUP(A2223, ticker_symbol:gics_sub, 15, FALSE)</f>
        <v>Internet Software &amp; Services</v>
      </c>
    </row>
    <row r="2224" spans="1:5" ht="17" x14ac:dyDescent="0.2">
      <c r="A2224" s="3" t="s">
        <v>220</v>
      </c>
      <c r="B2224" t="s">
        <v>602</v>
      </c>
      <c r="C2224" t="s">
        <v>609</v>
      </c>
      <c r="D2224" s="56" t="str">
        <f>VLOOKUP(A2224, ticker_symbol:gics_sector, 14, FALSE)</f>
        <v>Information Technology</v>
      </c>
      <c r="E2224" t="str">
        <f>VLOOKUP(A2224, ticker_symbol:gics_sub, 15, FALSE)</f>
        <v>Internet Software &amp; Services</v>
      </c>
    </row>
    <row r="2225" spans="1:5" ht="17" x14ac:dyDescent="0.2">
      <c r="A2225" s="3" t="s">
        <v>220</v>
      </c>
      <c r="B2225" t="s">
        <v>603</v>
      </c>
      <c r="C2225" t="s">
        <v>609</v>
      </c>
      <c r="D2225" s="56" t="str">
        <f>VLOOKUP(A2225, ticker_symbol:gics_sector, 14, FALSE)</f>
        <v>Information Technology</v>
      </c>
      <c r="E2225" t="str">
        <f>VLOOKUP(A2225, ticker_symbol:gics_sub, 15, FALSE)</f>
        <v>Internet Software &amp; Services</v>
      </c>
    </row>
    <row r="2226" spans="1:5" ht="17" x14ac:dyDescent="0.2">
      <c r="A2226" s="3" t="s">
        <v>220</v>
      </c>
      <c r="B2226" t="s">
        <v>604</v>
      </c>
      <c r="C2226" t="s">
        <v>609</v>
      </c>
      <c r="D2226" s="56" t="str">
        <f>VLOOKUP(A2226, ticker_symbol:gics_sector, 14, FALSE)</f>
        <v>Information Technology</v>
      </c>
      <c r="E2226" t="str">
        <f>VLOOKUP(A2226, ticker_symbol:gics_sub, 15, FALSE)</f>
        <v>Internet Software &amp; Services</v>
      </c>
    </row>
    <row r="2227" spans="1:5" ht="17" x14ac:dyDescent="0.2">
      <c r="A2227" s="3" t="s">
        <v>220</v>
      </c>
      <c r="B2227" t="s">
        <v>605</v>
      </c>
      <c r="C2227" t="s">
        <v>609</v>
      </c>
      <c r="D2227" s="56" t="str">
        <f>VLOOKUP(A2227, ticker_symbol:gics_sector, 14, FALSE)</f>
        <v>Information Technology</v>
      </c>
      <c r="E2227" t="str">
        <f>VLOOKUP(A2227, ticker_symbol:gics_sub, 15, FALSE)</f>
        <v>Internet Software &amp; Services</v>
      </c>
    </row>
    <row r="2228" spans="1:5" ht="17" x14ac:dyDescent="0.2">
      <c r="A2228" s="3" t="s">
        <v>220</v>
      </c>
      <c r="B2228" t="s">
        <v>600</v>
      </c>
      <c r="C2228" s="21" t="s">
        <v>608</v>
      </c>
      <c r="D2228" s="56" t="str">
        <f>VLOOKUP(A2228, ticker_symbol:gics_sector, 14, FALSE)</f>
        <v>Information Technology</v>
      </c>
      <c r="E2228" t="str">
        <f>VLOOKUP(A2228, ticker_symbol:gics_sub, 15, FALSE)</f>
        <v>Internet Software &amp; Services</v>
      </c>
    </row>
    <row r="2229" spans="1:5" ht="17" x14ac:dyDescent="0.2">
      <c r="A2229" s="3" t="s">
        <v>220</v>
      </c>
      <c r="B2229" t="s">
        <v>601</v>
      </c>
      <c r="C2229" s="21" t="s">
        <v>608</v>
      </c>
      <c r="D2229" s="56" t="str">
        <f>VLOOKUP(A2229, ticker_symbol:gics_sector, 14, FALSE)</f>
        <v>Information Technology</v>
      </c>
      <c r="E2229" t="str">
        <f>VLOOKUP(A2229, ticker_symbol:gics_sub, 15, FALSE)</f>
        <v>Internet Software &amp; Services</v>
      </c>
    </row>
    <row r="2230" spans="1:5" ht="17" x14ac:dyDescent="0.2">
      <c r="A2230" s="3" t="s">
        <v>220</v>
      </c>
      <c r="B2230" t="s">
        <v>602</v>
      </c>
      <c r="C2230" s="21" t="s">
        <v>608</v>
      </c>
      <c r="D2230" s="56" t="str">
        <f>VLOOKUP(A2230, ticker_symbol:gics_sector, 14, FALSE)</f>
        <v>Information Technology</v>
      </c>
      <c r="E2230" t="str">
        <f>VLOOKUP(A2230, ticker_symbol:gics_sub, 15, FALSE)</f>
        <v>Internet Software &amp; Services</v>
      </c>
    </row>
    <row r="2231" spans="1:5" ht="17" x14ac:dyDescent="0.2">
      <c r="A2231" s="3" t="s">
        <v>220</v>
      </c>
      <c r="B2231" t="s">
        <v>603</v>
      </c>
      <c r="C2231" s="21" t="s">
        <v>608</v>
      </c>
      <c r="D2231" s="56" t="str">
        <f>VLOOKUP(A2231, ticker_symbol:gics_sector, 14, FALSE)</f>
        <v>Information Technology</v>
      </c>
      <c r="E2231" t="str">
        <f>VLOOKUP(A2231, ticker_symbol:gics_sub, 15, FALSE)</f>
        <v>Internet Software &amp; Services</v>
      </c>
    </row>
    <row r="2232" spans="1:5" ht="17" x14ac:dyDescent="0.2">
      <c r="A2232" s="3" t="s">
        <v>220</v>
      </c>
      <c r="B2232" t="s">
        <v>604</v>
      </c>
      <c r="C2232" s="21" t="s">
        <v>608</v>
      </c>
      <c r="D2232" s="56" t="str">
        <f>VLOOKUP(A2232, ticker_symbol:gics_sector, 14, FALSE)</f>
        <v>Information Technology</v>
      </c>
      <c r="E2232" t="str">
        <f>VLOOKUP(A2232, ticker_symbol:gics_sub, 15, FALSE)</f>
        <v>Internet Software &amp; Services</v>
      </c>
    </row>
    <row r="2233" spans="1:5" ht="17" x14ac:dyDescent="0.2">
      <c r="A2233" s="3" t="s">
        <v>220</v>
      </c>
      <c r="B2233" t="s">
        <v>605</v>
      </c>
      <c r="C2233" s="21" t="s">
        <v>608</v>
      </c>
      <c r="D2233" s="56" t="str">
        <f>VLOOKUP(A2233, ticker_symbol:gics_sector, 14, FALSE)</f>
        <v>Information Technology</v>
      </c>
      <c r="E2233" t="str">
        <f>VLOOKUP(A2233, ticker_symbol:gics_sub, 15, FALSE)</f>
        <v>Internet Software &amp; Services</v>
      </c>
    </row>
    <row r="2234" spans="1:5" ht="17" x14ac:dyDescent="0.2">
      <c r="A2234" s="3" t="s">
        <v>221</v>
      </c>
      <c r="B2234" t="s">
        <v>600</v>
      </c>
      <c r="C2234" t="s">
        <v>610</v>
      </c>
      <c r="D2234" s="56" t="str">
        <f>VLOOKUP(A2234, ticker_symbol:gics_sector, 14, FALSE)</f>
        <v>Materials</v>
      </c>
      <c r="E2234" t="str">
        <f>VLOOKUP(A2234, ticker_symbol:gics_sub, 15, FALSE)</f>
        <v>Specialty Chemicals</v>
      </c>
    </row>
    <row r="2235" spans="1:5" ht="17" x14ac:dyDescent="0.2">
      <c r="A2235" s="3" t="s">
        <v>221</v>
      </c>
      <c r="B2235" t="s">
        <v>601</v>
      </c>
      <c r="C2235" t="s">
        <v>610</v>
      </c>
      <c r="D2235" s="56" t="str">
        <f>VLOOKUP(A2235, ticker_symbol:gics_sector, 14, FALSE)</f>
        <v>Materials</v>
      </c>
      <c r="E2235" t="str">
        <f>VLOOKUP(A2235, ticker_symbol:gics_sub, 15, FALSE)</f>
        <v>Specialty Chemicals</v>
      </c>
    </row>
    <row r="2236" spans="1:5" ht="17" x14ac:dyDescent="0.2">
      <c r="A2236" s="3" t="s">
        <v>221</v>
      </c>
      <c r="B2236" t="s">
        <v>602</v>
      </c>
      <c r="C2236" t="s">
        <v>610</v>
      </c>
      <c r="D2236" s="56" t="str">
        <f>VLOOKUP(A2236, ticker_symbol:gics_sector, 14, FALSE)</f>
        <v>Materials</v>
      </c>
      <c r="E2236" t="str">
        <f>VLOOKUP(A2236, ticker_symbol:gics_sub, 15, FALSE)</f>
        <v>Specialty Chemicals</v>
      </c>
    </row>
    <row r="2237" spans="1:5" ht="17" x14ac:dyDescent="0.2">
      <c r="A2237" s="3" t="s">
        <v>221</v>
      </c>
      <c r="B2237" t="s">
        <v>603</v>
      </c>
      <c r="C2237" t="s">
        <v>610</v>
      </c>
      <c r="D2237" s="56" t="str">
        <f>VLOOKUP(A2237, ticker_symbol:gics_sector, 14, FALSE)</f>
        <v>Materials</v>
      </c>
      <c r="E2237" t="str">
        <f>VLOOKUP(A2237, ticker_symbol:gics_sub, 15, FALSE)</f>
        <v>Specialty Chemicals</v>
      </c>
    </row>
    <row r="2238" spans="1:5" ht="17" x14ac:dyDescent="0.2">
      <c r="A2238" s="3" t="s">
        <v>221</v>
      </c>
      <c r="B2238" t="s">
        <v>604</v>
      </c>
      <c r="C2238" t="s">
        <v>610</v>
      </c>
      <c r="D2238" s="56" t="str">
        <f>VLOOKUP(A2238, ticker_symbol:gics_sector, 14, FALSE)</f>
        <v>Materials</v>
      </c>
      <c r="E2238" t="str">
        <f>VLOOKUP(A2238, ticker_symbol:gics_sub, 15, FALSE)</f>
        <v>Specialty Chemicals</v>
      </c>
    </row>
    <row r="2239" spans="1:5" ht="17" x14ac:dyDescent="0.2">
      <c r="A2239" s="3" t="s">
        <v>221</v>
      </c>
      <c r="B2239" t="s">
        <v>605</v>
      </c>
      <c r="C2239" t="s">
        <v>610</v>
      </c>
      <c r="D2239" s="56" t="str">
        <f>VLOOKUP(A2239, ticker_symbol:gics_sector, 14, FALSE)</f>
        <v>Materials</v>
      </c>
      <c r="E2239" t="str">
        <f>VLOOKUP(A2239, ticker_symbol:gics_sub, 15, FALSE)</f>
        <v>Specialty Chemicals</v>
      </c>
    </row>
    <row r="2240" spans="1:5" ht="17" x14ac:dyDescent="0.2">
      <c r="A2240" s="3" t="s">
        <v>221</v>
      </c>
      <c r="B2240" t="s">
        <v>600</v>
      </c>
      <c r="C2240" t="s">
        <v>609</v>
      </c>
      <c r="D2240" s="56" t="str">
        <f>VLOOKUP(A2240, ticker_symbol:gics_sector, 14, FALSE)</f>
        <v>Materials</v>
      </c>
      <c r="E2240" t="str">
        <f>VLOOKUP(A2240, ticker_symbol:gics_sub, 15, FALSE)</f>
        <v>Specialty Chemicals</v>
      </c>
    </row>
    <row r="2241" spans="1:5" ht="17" x14ac:dyDescent="0.2">
      <c r="A2241" s="3" t="s">
        <v>221</v>
      </c>
      <c r="B2241" t="s">
        <v>601</v>
      </c>
      <c r="C2241" t="s">
        <v>609</v>
      </c>
      <c r="D2241" s="56" t="str">
        <f>VLOOKUP(A2241, ticker_symbol:gics_sector, 14, FALSE)</f>
        <v>Materials</v>
      </c>
      <c r="E2241" t="str">
        <f>VLOOKUP(A2241, ticker_symbol:gics_sub, 15, FALSE)</f>
        <v>Specialty Chemicals</v>
      </c>
    </row>
    <row r="2242" spans="1:5" ht="17" x14ac:dyDescent="0.2">
      <c r="A2242" s="3" t="s">
        <v>221</v>
      </c>
      <c r="B2242" t="s">
        <v>602</v>
      </c>
      <c r="C2242" t="s">
        <v>609</v>
      </c>
      <c r="D2242" s="56" t="str">
        <f>VLOOKUP(A2242, ticker_symbol:gics_sector, 14, FALSE)</f>
        <v>Materials</v>
      </c>
      <c r="E2242" t="str">
        <f>VLOOKUP(A2242, ticker_symbol:gics_sub, 15, FALSE)</f>
        <v>Specialty Chemicals</v>
      </c>
    </row>
    <row r="2243" spans="1:5" ht="17" x14ac:dyDescent="0.2">
      <c r="A2243" s="3" t="s">
        <v>221</v>
      </c>
      <c r="B2243" t="s">
        <v>603</v>
      </c>
      <c r="C2243" t="s">
        <v>609</v>
      </c>
      <c r="D2243" s="56" t="str">
        <f>VLOOKUP(A2243, ticker_symbol:gics_sector, 14, FALSE)</f>
        <v>Materials</v>
      </c>
      <c r="E2243" t="str">
        <f>VLOOKUP(A2243, ticker_symbol:gics_sub, 15, FALSE)</f>
        <v>Specialty Chemicals</v>
      </c>
    </row>
    <row r="2244" spans="1:5" ht="17" x14ac:dyDescent="0.2">
      <c r="A2244" s="3" t="s">
        <v>221</v>
      </c>
      <c r="B2244" t="s">
        <v>604</v>
      </c>
      <c r="C2244" t="s">
        <v>609</v>
      </c>
      <c r="D2244" s="56" t="str">
        <f>VLOOKUP(A2244, ticker_symbol:gics_sector, 14, FALSE)</f>
        <v>Materials</v>
      </c>
      <c r="E2244" t="str">
        <f>VLOOKUP(A2244, ticker_symbol:gics_sub, 15, FALSE)</f>
        <v>Specialty Chemicals</v>
      </c>
    </row>
    <row r="2245" spans="1:5" ht="17" x14ac:dyDescent="0.2">
      <c r="A2245" s="3" t="s">
        <v>221</v>
      </c>
      <c r="B2245" t="s">
        <v>605</v>
      </c>
      <c r="C2245" t="s">
        <v>609</v>
      </c>
      <c r="D2245" s="56" t="str">
        <f>VLOOKUP(A2245, ticker_symbol:gics_sector, 14, FALSE)</f>
        <v>Materials</v>
      </c>
      <c r="E2245" t="str">
        <f>VLOOKUP(A2245, ticker_symbol:gics_sub, 15, FALSE)</f>
        <v>Specialty Chemicals</v>
      </c>
    </row>
    <row r="2246" spans="1:5" ht="17" x14ac:dyDescent="0.2">
      <c r="A2246" s="3" t="s">
        <v>221</v>
      </c>
      <c r="B2246" t="s">
        <v>600</v>
      </c>
      <c r="C2246" s="21" t="s">
        <v>608</v>
      </c>
      <c r="D2246" s="56" t="str">
        <f>VLOOKUP(A2246, ticker_symbol:gics_sector, 14, FALSE)</f>
        <v>Materials</v>
      </c>
      <c r="E2246" t="str">
        <f>VLOOKUP(A2246, ticker_symbol:gics_sub, 15, FALSE)</f>
        <v>Specialty Chemicals</v>
      </c>
    </row>
    <row r="2247" spans="1:5" ht="17" x14ac:dyDescent="0.2">
      <c r="A2247" s="3" t="s">
        <v>221</v>
      </c>
      <c r="B2247" t="s">
        <v>601</v>
      </c>
      <c r="C2247" s="21" t="s">
        <v>608</v>
      </c>
      <c r="D2247" s="56" t="str">
        <f>VLOOKUP(A2247, ticker_symbol:gics_sector, 14, FALSE)</f>
        <v>Materials</v>
      </c>
      <c r="E2247" t="str">
        <f>VLOOKUP(A2247, ticker_symbol:gics_sub, 15, FALSE)</f>
        <v>Specialty Chemicals</v>
      </c>
    </row>
    <row r="2248" spans="1:5" ht="17" x14ac:dyDescent="0.2">
      <c r="A2248" s="3" t="s">
        <v>221</v>
      </c>
      <c r="B2248" t="s">
        <v>602</v>
      </c>
      <c r="C2248" s="21" t="s">
        <v>608</v>
      </c>
      <c r="D2248" s="56" t="str">
        <f>VLOOKUP(A2248, ticker_symbol:gics_sector, 14, FALSE)</f>
        <v>Materials</v>
      </c>
      <c r="E2248" t="str">
        <f>VLOOKUP(A2248, ticker_symbol:gics_sub, 15, FALSE)</f>
        <v>Specialty Chemicals</v>
      </c>
    </row>
    <row r="2249" spans="1:5" ht="17" x14ac:dyDescent="0.2">
      <c r="A2249" s="3" t="s">
        <v>221</v>
      </c>
      <c r="B2249" t="s">
        <v>603</v>
      </c>
      <c r="C2249" s="21" t="s">
        <v>608</v>
      </c>
      <c r="D2249" s="56" t="str">
        <f>VLOOKUP(A2249, ticker_symbol:gics_sector, 14, FALSE)</f>
        <v>Materials</v>
      </c>
      <c r="E2249" t="str">
        <f>VLOOKUP(A2249, ticker_symbol:gics_sub, 15, FALSE)</f>
        <v>Specialty Chemicals</v>
      </c>
    </row>
    <row r="2250" spans="1:5" ht="17" x14ac:dyDescent="0.2">
      <c r="A2250" s="3" t="s">
        <v>221</v>
      </c>
      <c r="B2250" t="s">
        <v>604</v>
      </c>
      <c r="C2250" s="21" t="s">
        <v>608</v>
      </c>
      <c r="D2250" s="56" t="str">
        <f>VLOOKUP(A2250, ticker_symbol:gics_sector, 14, FALSE)</f>
        <v>Materials</v>
      </c>
      <c r="E2250" t="str">
        <f>VLOOKUP(A2250, ticker_symbol:gics_sub, 15, FALSE)</f>
        <v>Specialty Chemicals</v>
      </c>
    </row>
    <row r="2251" spans="1:5" ht="17" x14ac:dyDescent="0.2">
      <c r="A2251" s="3" t="s">
        <v>221</v>
      </c>
      <c r="B2251" t="s">
        <v>605</v>
      </c>
      <c r="C2251" s="21" t="s">
        <v>608</v>
      </c>
      <c r="D2251" s="56" t="str">
        <f>VLOOKUP(A2251, ticker_symbol:gics_sector, 14, FALSE)</f>
        <v>Materials</v>
      </c>
      <c r="E2251" t="str">
        <f>VLOOKUP(A2251, ticker_symbol:gics_sub, 15, FALSE)</f>
        <v>Specialty Chemicals</v>
      </c>
    </row>
    <row r="2252" spans="1:5" ht="17" x14ac:dyDescent="0.2">
      <c r="A2252" s="3" t="s">
        <v>221</v>
      </c>
      <c r="B2252" t="s">
        <v>600</v>
      </c>
      <c r="C2252" t="s">
        <v>610</v>
      </c>
      <c r="D2252" s="56" t="str">
        <f>VLOOKUP(A2252, ticker_symbol:gics_sector, 14, FALSE)</f>
        <v>Materials</v>
      </c>
      <c r="E2252" t="str">
        <f>VLOOKUP(A2252, ticker_symbol:gics_sub, 15, FALSE)</f>
        <v>Specialty Chemicals</v>
      </c>
    </row>
    <row r="2253" spans="1:5" ht="17" x14ac:dyDescent="0.2">
      <c r="A2253" s="3" t="s">
        <v>222</v>
      </c>
      <c r="B2253" t="s">
        <v>601</v>
      </c>
      <c r="C2253" t="s">
        <v>610</v>
      </c>
      <c r="D2253" s="56" t="str">
        <f>VLOOKUP(A2253, ticker_symbol:gics_sector, 14, FALSE)</f>
        <v>Utilities</v>
      </c>
      <c r="E2253" t="str">
        <f>VLOOKUP(A2253, ticker_symbol:gics_sub, 15, FALSE)</f>
        <v>Electric Utilities</v>
      </c>
    </row>
    <row r="2254" spans="1:5" ht="17" x14ac:dyDescent="0.2">
      <c r="A2254" s="3" t="s">
        <v>222</v>
      </c>
      <c r="B2254" t="s">
        <v>602</v>
      </c>
      <c r="C2254" t="s">
        <v>610</v>
      </c>
      <c r="D2254" s="56" t="str">
        <f>VLOOKUP(A2254, ticker_symbol:gics_sector, 14, FALSE)</f>
        <v>Utilities</v>
      </c>
      <c r="E2254" t="str">
        <f>VLOOKUP(A2254, ticker_symbol:gics_sub, 15, FALSE)</f>
        <v>Electric Utilities</v>
      </c>
    </row>
    <row r="2255" spans="1:5" ht="17" x14ac:dyDescent="0.2">
      <c r="A2255" s="3" t="s">
        <v>222</v>
      </c>
      <c r="B2255" t="s">
        <v>603</v>
      </c>
      <c r="C2255" t="s">
        <v>610</v>
      </c>
      <c r="D2255" s="56" t="str">
        <f>VLOOKUP(A2255, ticker_symbol:gics_sector, 14, FALSE)</f>
        <v>Utilities</v>
      </c>
      <c r="E2255" t="str">
        <f>VLOOKUP(A2255, ticker_symbol:gics_sub, 15, FALSE)</f>
        <v>Electric Utilities</v>
      </c>
    </row>
    <row r="2256" spans="1:5" ht="17" x14ac:dyDescent="0.2">
      <c r="A2256" s="3" t="s">
        <v>222</v>
      </c>
      <c r="B2256" t="s">
        <v>604</v>
      </c>
      <c r="C2256" t="s">
        <v>610</v>
      </c>
      <c r="D2256" s="56" t="str">
        <f>VLOOKUP(A2256, ticker_symbol:gics_sector, 14, FALSE)</f>
        <v>Utilities</v>
      </c>
      <c r="E2256" t="str">
        <f>VLOOKUP(A2256, ticker_symbol:gics_sub, 15, FALSE)</f>
        <v>Electric Utilities</v>
      </c>
    </row>
    <row r="2257" spans="1:5" ht="17" x14ac:dyDescent="0.2">
      <c r="A2257" s="3" t="s">
        <v>222</v>
      </c>
      <c r="B2257" t="s">
        <v>605</v>
      </c>
      <c r="C2257" t="s">
        <v>610</v>
      </c>
      <c r="D2257" s="56" t="str">
        <f>VLOOKUP(A2257, ticker_symbol:gics_sector, 14, FALSE)</f>
        <v>Utilities</v>
      </c>
      <c r="E2257" t="str">
        <f>VLOOKUP(A2257, ticker_symbol:gics_sub, 15, FALSE)</f>
        <v>Electric Utilities</v>
      </c>
    </row>
    <row r="2258" spans="1:5" ht="17" x14ac:dyDescent="0.2">
      <c r="A2258" s="3" t="s">
        <v>222</v>
      </c>
      <c r="B2258" t="s">
        <v>600</v>
      </c>
      <c r="C2258" t="s">
        <v>609</v>
      </c>
      <c r="D2258" s="56" t="str">
        <f>VLOOKUP(A2258, ticker_symbol:gics_sector, 14, FALSE)</f>
        <v>Utilities</v>
      </c>
      <c r="E2258" t="str">
        <f>VLOOKUP(A2258, ticker_symbol:gics_sub, 15, FALSE)</f>
        <v>Electric Utilities</v>
      </c>
    </row>
    <row r="2259" spans="1:5" ht="17" x14ac:dyDescent="0.2">
      <c r="A2259" s="3" t="s">
        <v>222</v>
      </c>
      <c r="B2259" t="s">
        <v>601</v>
      </c>
      <c r="C2259" t="s">
        <v>609</v>
      </c>
      <c r="D2259" s="56" t="str">
        <f>VLOOKUP(A2259, ticker_symbol:gics_sector, 14, FALSE)</f>
        <v>Utilities</v>
      </c>
      <c r="E2259" t="str">
        <f>VLOOKUP(A2259, ticker_symbol:gics_sub, 15, FALSE)</f>
        <v>Electric Utilities</v>
      </c>
    </row>
    <row r="2260" spans="1:5" ht="17" x14ac:dyDescent="0.2">
      <c r="A2260" s="3" t="s">
        <v>222</v>
      </c>
      <c r="B2260" t="s">
        <v>602</v>
      </c>
      <c r="C2260" t="s">
        <v>609</v>
      </c>
      <c r="D2260" s="56" t="str">
        <f>VLOOKUP(A2260, ticker_symbol:gics_sector, 14, FALSE)</f>
        <v>Utilities</v>
      </c>
      <c r="E2260" t="str">
        <f>VLOOKUP(A2260, ticker_symbol:gics_sub, 15, FALSE)</f>
        <v>Electric Utilities</v>
      </c>
    </row>
    <row r="2261" spans="1:5" ht="17" x14ac:dyDescent="0.2">
      <c r="A2261" s="3" t="s">
        <v>222</v>
      </c>
      <c r="B2261" t="s">
        <v>603</v>
      </c>
      <c r="C2261" t="s">
        <v>609</v>
      </c>
      <c r="D2261" s="56" t="str">
        <f>VLOOKUP(A2261, ticker_symbol:gics_sector, 14, FALSE)</f>
        <v>Utilities</v>
      </c>
      <c r="E2261" t="str">
        <f>VLOOKUP(A2261, ticker_symbol:gics_sub, 15, FALSE)</f>
        <v>Electric Utilities</v>
      </c>
    </row>
    <row r="2262" spans="1:5" ht="17" x14ac:dyDescent="0.2">
      <c r="A2262" s="3" t="s">
        <v>222</v>
      </c>
      <c r="B2262" t="s">
        <v>604</v>
      </c>
      <c r="C2262" t="s">
        <v>609</v>
      </c>
      <c r="D2262" s="56" t="str">
        <f>VLOOKUP(A2262, ticker_symbol:gics_sector, 14, FALSE)</f>
        <v>Utilities</v>
      </c>
      <c r="E2262" t="str">
        <f>VLOOKUP(A2262, ticker_symbol:gics_sub, 15, FALSE)</f>
        <v>Electric Utilities</v>
      </c>
    </row>
    <row r="2263" spans="1:5" ht="17" x14ac:dyDescent="0.2">
      <c r="A2263" s="3" t="s">
        <v>222</v>
      </c>
      <c r="B2263" t="s">
        <v>605</v>
      </c>
      <c r="C2263" t="s">
        <v>609</v>
      </c>
      <c r="D2263" s="56" t="str">
        <f>VLOOKUP(A2263, ticker_symbol:gics_sector, 14, FALSE)</f>
        <v>Utilities</v>
      </c>
      <c r="E2263" t="str">
        <f>VLOOKUP(A2263, ticker_symbol:gics_sub, 15, FALSE)</f>
        <v>Electric Utilities</v>
      </c>
    </row>
    <row r="2264" spans="1:5" ht="17" x14ac:dyDescent="0.2">
      <c r="A2264" s="3" t="s">
        <v>222</v>
      </c>
      <c r="B2264" t="s">
        <v>600</v>
      </c>
      <c r="C2264" s="21" t="s">
        <v>608</v>
      </c>
      <c r="D2264" s="56" t="str">
        <f>VLOOKUP(A2264, ticker_symbol:gics_sector, 14, FALSE)</f>
        <v>Utilities</v>
      </c>
      <c r="E2264" t="str">
        <f>VLOOKUP(A2264, ticker_symbol:gics_sub, 15, FALSE)</f>
        <v>Electric Utilities</v>
      </c>
    </row>
    <row r="2265" spans="1:5" ht="17" x14ac:dyDescent="0.2">
      <c r="A2265" s="3" t="s">
        <v>222</v>
      </c>
      <c r="B2265" t="s">
        <v>601</v>
      </c>
      <c r="C2265" s="21" t="s">
        <v>608</v>
      </c>
      <c r="D2265" s="56" t="str">
        <f>VLOOKUP(A2265, ticker_symbol:gics_sector, 14, FALSE)</f>
        <v>Utilities</v>
      </c>
      <c r="E2265" t="str">
        <f>VLOOKUP(A2265, ticker_symbol:gics_sub, 15, FALSE)</f>
        <v>Electric Utilities</v>
      </c>
    </row>
    <row r="2266" spans="1:5" ht="17" x14ac:dyDescent="0.2">
      <c r="A2266" s="3" t="s">
        <v>222</v>
      </c>
      <c r="B2266" t="s">
        <v>602</v>
      </c>
      <c r="C2266" s="21" t="s">
        <v>608</v>
      </c>
      <c r="D2266" s="56" t="str">
        <f>VLOOKUP(A2266, ticker_symbol:gics_sector, 14, FALSE)</f>
        <v>Utilities</v>
      </c>
      <c r="E2266" t="str">
        <f>VLOOKUP(A2266, ticker_symbol:gics_sub, 15, FALSE)</f>
        <v>Electric Utilities</v>
      </c>
    </row>
    <row r="2267" spans="1:5" ht="17" x14ac:dyDescent="0.2">
      <c r="A2267" s="3" t="s">
        <v>222</v>
      </c>
      <c r="B2267" t="s">
        <v>603</v>
      </c>
      <c r="C2267" s="21" t="s">
        <v>608</v>
      </c>
      <c r="D2267" s="56" t="str">
        <f>VLOOKUP(A2267, ticker_symbol:gics_sector, 14, FALSE)</f>
        <v>Utilities</v>
      </c>
      <c r="E2267" t="str">
        <f>VLOOKUP(A2267, ticker_symbol:gics_sub, 15, FALSE)</f>
        <v>Electric Utilities</v>
      </c>
    </row>
    <row r="2268" spans="1:5" ht="17" x14ac:dyDescent="0.2">
      <c r="A2268" s="3" t="s">
        <v>222</v>
      </c>
      <c r="B2268" t="s">
        <v>604</v>
      </c>
      <c r="C2268" s="21" t="s">
        <v>608</v>
      </c>
      <c r="D2268" s="56" t="str">
        <f>VLOOKUP(A2268, ticker_symbol:gics_sector, 14, FALSE)</f>
        <v>Utilities</v>
      </c>
      <c r="E2268" t="str">
        <f>VLOOKUP(A2268, ticker_symbol:gics_sub, 15, FALSE)</f>
        <v>Electric Utilities</v>
      </c>
    </row>
    <row r="2269" spans="1:5" ht="17" x14ac:dyDescent="0.2">
      <c r="A2269" s="3" t="s">
        <v>222</v>
      </c>
      <c r="B2269" t="s">
        <v>605</v>
      </c>
      <c r="C2269" s="21" t="s">
        <v>608</v>
      </c>
      <c r="D2269" s="56" t="str">
        <f>VLOOKUP(A2269, ticker_symbol:gics_sector, 14, FALSE)</f>
        <v>Utilities</v>
      </c>
      <c r="E2269" t="str">
        <f>VLOOKUP(A2269, ticker_symbol:gics_sub, 15, FALSE)</f>
        <v>Electric Utilities</v>
      </c>
    </row>
    <row r="2270" spans="1:5" ht="17" x14ac:dyDescent="0.2">
      <c r="A2270" s="3" t="s">
        <v>223</v>
      </c>
      <c r="B2270" t="s">
        <v>600</v>
      </c>
      <c r="C2270" t="s">
        <v>610</v>
      </c>
      <c r="D2270" s="56" t="str">
        <f>VLOOKUP(A2270, ticker_symbol:gics_sector, 14, FALSE)</f>
        <v>Industrials</v>
      </c>
      <c r="E2270" t="str">
        <f>VLOOKUP(A2270, ticker_symbol:gics_sub, 15, FALSE)</f>
        <v>Research &amp; Consulting Services</v>
      </c>
    </row>
    <row r="2271" spans="1:5" ht="17" x14ac:dyDescent="0.2">
      <c r="A2271" s="3" t="s">
        <v>223</v>
      </c>
      <c r="B2271" t="s">
        <v>601</v>
      </c>
      <c r="C2271" t="s">
        <v>610</v>
      </c>
      <c r="D2271" s="56" t="str">
        <f>VLOOKUP(A2271, ticker_symbol:gics_sector, 14, FALSE)</f>
        <v>Industrials</v>
      </c>
      <c r="E2271" t="str">
        <f>VLOOKUP(A2271, ticker_symbol:gics_sub, 15, FALSE)</f>
        <v>Research &amp; Consulting Services</v>
      </c>
    </row>
    <row r="2272" spans="1:5" ht="17" x14ac:dyDescent="0.2">
      <c r="A2272" s="3" t="s">
        <v>223</v>
      </c>
      <c r="B2272" t="s">
        <v>602</v>
      </c>
      <c r="C2272" t="s">
        <v>610</v>
      </c>
      <c r="D2272" s="56" t="str">
        <f>VLOOKUP(A2272, ticker_symbol:gics_sector, 14, FALSE)</f>
        <v>Industrials</v>
      </c>
      <c r="E2272" t="str">
        <f>VLOOKUP(A2272, ticker_symbol:gics_sub, 15, FALSE)</f>
        <v>Research &amp; Consulting Services</v>
      </c>
    </row>
    <row r="2273" spans="1:5" ht="17" x14ac:dyDescent="0.2">
      <c r="A2273" s="3" t="s">
        <v>223</v>
      </c>
      <c r="B2273" t="s">
        <v>603</v>
      </c>
      <c r="C2273" t="s">
        <v>610</v>
      </c>
      <c r="D2273" s="56" t="str">
        <f>VLOOKUP(A2273, ticker_symbol:gics_sector, 14, FALSE)</f>
        <v>Industrials</v>
      </c>
      <c r="E2273" t="str">
        <f>VLOOKUP(A2273, ticker_symbol:gics_sub, 15, FALSE)</f>
        <v>Research &amp; Consulting Services</v>
      </c>
    </row>
    <row r="2274" spans="1:5" ht="17" x14ac:dyDescent="0.2">
      <c r="A2274" s="3" t="s">
        <v>223</v>
      </c>
      <c r="B2274" t="s">
        <v>604</v>
      </c>
      <c r="C2274" t="s">
        <v>610</v>
      </c>
      <c r="D2274" s="56" t="str">
        <f>VLOOKUP(A2274, ticker_symbol:gics_sector, 14, FALSE)</f>
        <v>Industrials</v>
      </c>
      <c r="E2274" t="str">
        <f>VLOOKUP(A2274, ticker_symbol:gics_sub, 15, FALSE)</f>
        <v>Research &amp; Consulting Services</v>
      </c>
    </row>
    <row r="2275" spans="1:5" ht="17" x14ac:dyDescent="0.2">
      <c r="A2275" s="3" t="s">
        <v>223</v>
      </c>
      <c r="B2275" t="s">
        <v>605</v>
      </c>
      <c r="C2275" t="s">
        <v>610</v>
      </c>
      <c r="D2275" s="56" t="str">
        <f>VLOOKUP(A2275, ticker_symbol:gics_sector, 14, FALSE)</f>
        <v>Industrials</v>
      </c>
      <c r="E2275" t="str">
        <f>VLOOKUP(A2275, ticker_symbol:gics_sub, 15, FALSE)</f>
        <v>Research &amp; Consulting Services</v>
      </c>
    </row>
    <row r="2276" spans="1:5" ht="17" x14ac:dyDescent="0.2">
      <c r="A2276" s="3" t="s">
        <v>223</v>
      </c>
      <c r="B2276" t="s">
        <v>600</v>
      </c>
      <c r="C2276" t="s">
        <v>609</v>
      </c>
      <c r="D2276" s="56" t="str">
        <f>VLOOKUP(A2276, ticker_symbol:gics_sector, 14, FALSE)</f>
        <v>Industrials</v>
      </c>
      <c r="E2276" t="str">
        <f>VLOOKUP(A2276, ticker_symbol:gics_sub, 15, FALSE)</f>
        <v>Research &amp; Consulting Services</v>
      </c>
    </row>
    <row r="2277" spans="1:5" ht="17" x14ac:dyDescent="0.2">
      <c r="A2277" s="3" t="s">
        <v>223</v>
      </c>
      <c r="B2277" t="s">
        <v>601</v>
      </c>
      <c r="C2277" t="s">
        <v>609</v>
      </c>
      <c r="D2277" s="56" t="str">
        <f>VLOOKUP(A2277, ticker_symbol:gics_sector, 14, FALSE)</f>
        <v>Industrials</v>
      </c>
      <c r="E2277" t="str">
        <f>VLOOKUP(A2277, ticker_symbol:gics_sub, 15, FALSE)</f>
        <v>Research &amp; Consulting Services</v>
      </c>
    </row>
    <row r="2278" spans="1:5" ht="17" x14ac:dyDescent="0.2">
      <c r="A2278" s="3" t="s">
        <v>223</v>
      </c>
      <c r="B2278" t="s">
        <v>602</v>
      </c>
      <c r="C2278" t="s">
        <v>609</v>
      </c>
      <c r="D2278" s="56" t="str">
        <f>VLOOKUP(A2278, ticker_symbol:gics_sector, 14, FALSE)</f>
        <v>Industrials</v>
      </c>
      <c r="E2278" t="str">
        <f>VLOOKUP(A2278, ticker_symbol:gics_sub, 15, FALSE)</f>
        <v>Research &amp; Consulting Services</v>
      </c>
    </row>
    <row r="2279" spans="1:5" ht="17" x14ac:dyDescent="0.2">
      <c r="A2279" s="3" t="s">
        <v>223</v>
      </c>
      <c r="B2279" t="s">
        <v>603</v>
      </c>
      <c r="C2279" t="s">
        <v>609</v>
      </c>
      <c r="D2279" s="56" t="str">
        <f>VLOOKUP(A2279, ticker_symbol:gics_sector, 14, FALSE)</f>
        <v>Industrials</v>
      </c>
      <c r="E2279" t="str">
        <f>VLOOKUP(A2279, ticker_symbol:gics_sub, 15, FALSE)</f>
        <v>Research &amp; Consulting Services</v>
      </c>
    </row>
    <row r="2280" spans="1:5" ht="17" x14ac:dyDescent="0.2">
      <c r="A2280" s="3" t="s">
        <v>223</v>
      </c>
      <c r="B2280" t="s">
        <v>604</v>
      </c>
      <c r="C2280" t="s">
        <v>609</v>
      </c>
      <c r="D2280" s="56" t="str">
        <f>VLOOKUP(A2280, ticker_symbol:gics_sector, 14, FALSE)</f>
        <v>Industrials</v>
      </c>
      <c r="E2280" t="str">
        <f>VLOOKUP(A2280, ticker_symbol:gics_sub, 15, FALSE)</f>
        <v>Research &amp; Consulting Services</v>
      </c>
    </row>
    <row r="2281" spans="1:5" ht="17" x14ac:dyDescent="0.2">
      <c r="A2281" s="3" t="s">
        <v>223</v>
      </c>
      <c r="B2281" t="s">
        <v>605</v>
      </c>
      <c r="C2281" t="s">
        <v>609</v>
      </c>
      <c r="D2281" s="56" t="str">
        <f>VLOOKUP(A2281, ticker_symbol:gics_sector, 14, FALSE)</f>
        <v>Industrials</v>
      </c>
      <c r="E2281" t="str">
        <f>VLOOKUP(A2281, ticker_symbol:gics_sub, 15, FALSE)</f>
        <v>Research &amp; Consulting Services</v>
      </c>
    </row>
    <row r="2282" spans="1:5" ht="17" x14ac:dyDescent="0.2">
      <c r="A2282" s="3" t="s">
        <v>223</v>
      </c>
      <c r="B2282" t="s">
        <v>600</v>
      </c>
      <c r="C2282" s="21" t="s">
        <v>608</v>
      </c>
      <c r="D2282" s="56" t="str">
        <f>VLOOKUP(A2282, ticker_symbol:gics_sector, 14, FALSE)</f>
        <v>Industrials</v>
      </c>
      <c r="E2282" t="str">
        <f>VLOOKUP(A2282, ticker_symbol:gics_sub, 15, FALSE)</f>
        <v>Research &amp; Consulting Services</v>
      </c>
    </row>
    <row r="2283" spans="1:5" ht="17" x14ac:dyDescent="0.2">
      <c r="A2283" s="3" t="s">
        <v>223</v>
      </c>
      <c r="B2283" t="s">
        <v>601</v>
      </c>
      <c r="C2283" s="21" t="s">
        <v>608</v>
      </c>
      <c r="D2283" s="56" t="str">
        <f>VLOOKUP(A2283, ticker_symbol:gics_sector, 14, FALSE)</f>
        <v>Industrials</v>
      </c>
      <c r="E2283" t="str">
        <f>VLOOKUP(A2283, ticker_symbol:gics_sub, 15, FALSE)</f>
        <v>Research &amp; Consulting Services</v>
      </c>
    </row>
    <row r="2284" spans="1:5" ht="17" x14ac:dyDescent="0.2">
      <c r="A2284" s="3" t="s">
        <v>223</v>
      </c>
      <c r="B2284" t="s">
        <v>602</v>
      </c>
      <c r="C2284" s="21" t="s">
        <v>608</v>
      </c>
      <c r="D2284" s="56" t="str">
        <f>VLOOKUP(A2284, ticker_symbol:gics_sector, 14, FALSE)</f>
        <v>Industrials</v>
      </c>
      <c r="E2284" t="str">
        <f>VLOOKUP(A2284, ticker_symbol:gics_sub, 15, FALSE)</f>
        <v>Research &amp; Consulting Services</v>
      </c>
    </row>
    <row r="2285" spans="1:5" ht="17" x14ac:dyDescent="0.2">
      <c r="A2285" s="3" t="s">
        <v>223</v>
      </c>
      <c r="B2285" t="s">
        <v>603</v>
      </c>
      <c r="C2285" s="21" t="s">
        <v>608</v>
      </c>
      <c r="D2285" s="56" t="str">
        <f>VLOOKUP(A2285, ticker_symbol:gics_sector, 14, FALSE)</f>
        <v>Industrials</v>
      </c>
      <c r="E2285" t="str">
        <f>VLOOKUP(A2285, ticker_symbol:gics_sub, 15, FALSE)</f>
        <v>Research &amp; Consulting Services</v>
      </c>
    </row>
    <row r="2286" spans="1:5" ht="17" x14ac:dyDescent="0.2">
      <c r="A2286" s="3" t="s">
        <v>223</v>
      </c>
      <c r="B2286" t="s">
        <v>604</v>
      </c>
      <c r="C2286" s="21" t="s">
        <v>608</v>
      </c>
      <c r="D2286" s="56" t="str">
        <f>VLOOKUP(A2286, ticker_symbol:gics_sector, 14, FALSE)</f>
        <v>Industrials</v>
      </c>
      <c r="E2286" t="str">
        <f>VLOOKUP(A2286, ticker_symbol:gics_sub, 15, FALSE)</f>
        <v>Research &amp; Consulting Services</v>
      </c>
    </row>
    <row r="2287" spans="1:5" ht="17" x14ac:dyDescent="0.2">
      <c r="A2287" s="3" t="s">
        <v>223</v>
      </c>
      <c r="B2287" t="s">
        <v>605</v>
      </c>
      <c r="C2287" s="21" t="s">
        <v>608</v>
      </c>
      <c r="D2287" s="56" t="str">
        <f>VLOOKUP(A2287, ticker_symbol:gics_sector, 14, FALSE)</f>
        <v>Industrials</v>
      </c>
      <c r="E2287" t="str">
        <f>VLOOKUP(A2287, ticker_symbol:gics_sub, 15, FALSE)</f>
        <v>Research &amp; Consulting Services</v>
      </c>
    </row>
    <row r="2288" spans="1:5" ht="17" x14ac:dyDescent="0.2">
      <c r="A2288" s="3" t="s">
        <v>224</v>
      </c>
      <c r="B2288" t="s">
        <v>600</v>
      </c>
      <c r="C2288" t="s">
        <v>610</v>
      </c>
      <c r="D2288" s="56" t="str">
        <f>VLOOKUP(A2288, ticker_symbol:gics_sector, 14, FALSE)</f>
        <v>Utilities</v>
      </c>
      <c r="E2288" t="str">
        <f>VLOOKUP(A2288, ticker_symbol:gics_sub, 15, FALSE)</f>
        <v>Electric Utilities</v>
      </c>
    </row>
    <row r="2289" spans="1:5" ht="17" x14ac:dyDescent="0.2">
      <c r="A2289" s="3" t="s">
        <v>224</v>
      </c>
      <c r="B2289" t="s">
        <v>601</v>
      </c>
      <c r="C2289" t="s">
        <v>610</v>
      </c>
      <c r="D2289" s="56" t="str">
        <f>VLOOKUP(A2289, ticker_symbol:gics_sector, 14, FALSE)</f>
        <v>Utilities</v>
      </c>
      <c r="E2289" t="str">
        <f>VLOOKUP(A2289, ticker_symbol:gics_sub, 15, FALSE)</f>
        <v>Electric Utilities</v>
      </c>
    </row>
    <row r="2290" spans="1:5" ht="17" x14ac:dyDescent="0.2">
      <c r="A2290" s="3" t="s">
        <v>224</v>
      </c>
      <c r="B2290" t="s">
        <v>602</v>
      </c>
      <c r="C2290" t="s">
        <v>610</v>
      </c>
      <c r="D2290" s="56" t="str">
        <f>VLOOKUP(A2290, ticker_symbol:gics_sector, 14, FALSE)</f>
        <v>Utilities</v>
      </c>
      <c r="E2290" t="str">
        <f>VLOOKUP(A2290, ticker_symbol:gics_sub, 15, FALSE)</f>
        <v>Electric Utilities</v>
      </c>
    </row>
    <row r="2291" spans="1:5" ht="17" x14ac:dyDescent="0.2">
      <c r="A2291" s="3" t="s">
        <v>224</v>
      </c>
      <c r="B2291" t="s">
        <v>603</v>
      </c>
      <c r="C2291" t="s">
        <v>610</v>
      </c>
      <c r="D2291" s="56" t="str">
        <f>VLOOKUP(A2291, ticker_symbol:gics_sector, 14, FALSE)</f>
        <v>Utilities</v>
      </c>
      <c r="E2291" t="str">
        <f>VLOOKUP(A2291, ticker_symbol:gics_sub, 15, FALSE)</f>
        <v>Electric Utilities</v>
      </c>
    </row>
    <row r="2292" spans="1:5" ht="17" x14ac:dyDescent="0.2">
      <c r="A2292" s="3" t="s">
        <v>224</v>
      </c>
      <c r="B2292" t="s">
        <v>604</v>
      </c>
      <c r="C2292" t="s">
        <v>610</v>
      </c>
      <c r="D2292" s="56" t="str">
        <f>VLOOKUP(A2292, ticker_symbol:gics_sector, 14, FALSE)</f>
        <v>Utilities</v>
      </c>
      <c r="E2292" t="str">
        <f>VLOOKUP(A2292, ticker_symbol:gics_sub, 15, FALSE)</f>
        <v>Electric Utilities</v>
      </c>
    </row>
    <row r="2293" spans="1:5" ht="17" x14ac:dyDescent="0.2">
      <c r="A2293" s="3" t="s">
        <v>224</v>
      </c>
      <c r="B2293" t="s">
        <v>605</v>
      </c>
      <c r="C2293" t="s">
        <v>610</v>
      </c>
      <c r="D2293" s="56" t="str">
        <f>VLOOKUP(A2293, ticker_symbol:gics_sector, 14, FALSE)</f>
        <v>Utilities</v>
      </c>
      <c r="E2293" t="str">
        <f>VLOOKUP(A2293, ticker_symbol:gics_sub, 15, FALSE)</f>
        <v>Electric Utilities</v>
      </c>
    </row>
    <row r="2294" spans="1:5" ht="17" x14ac:dyDescent="0.2">
      <c r="A2294" s="3" t="s">
        <v>224</v>
      </c>
      <c r="B2294" t="s">
        <v>600</v>
      </c>
      <c r="C2294" t="s">
        <v>609</v>
      </c>
      <c r="D2294" s="56" t="str">
        <f>VLOOKUP(A2294, ticker_symbol:gics_sector, 14, FALSE)</f>
        <v>Utilities</v>
      </c>
      <c r="E2294" t="str">
        <f>VLOOKUP(A2294, ticker_symbol:gics_sub, 15, FALSE)</f>
        <v>Electric Utilities</v>
      </c>
    </row>
    <row r="2295" spans="1:5" ht="17" x14ac:dyDescent="0.2">
      <c r="A2295" s="3" t="s">
        <v>224</v>
      </c>
      <c r="B2295" t="s">
        <v>601</v>
      </c>
      <c r="C2295" t="s">
        <v>609</v>
      </c>
      <c r="D2295" s="56" t="str">
        <f>VLOOKUP(A2295, ticker_symbol:gics_sector, 14, FALSE)</f>
        <v>Utilities</v>
      </c>
      <c r="E2295" t="str">
        <f>VLOOKUP(A2295, ticker_symbol:gics_sub, 15, FALSE)</f>
        <v>Electric Utilities</v>
      </c>
    </row>
    <row r="2296" spans="1:5" ht="17" x14ac:dyDescent="0.2">
      <c r="A2296" s="3" t="s">
        <v>224</v>
      </c>
      <c r="B2296" t="s">
        <v>602</v>
      </c>
      <c r="C2296" t="s">
        <v>609</v>
      </c>
      <c r="D2296" s="56" t="str">
        <f>VLOOKUP(A2296, ticker_symbol:gics_sector, 14, FALSE)</f>
        <v>Utilities</v>
      </c>
      <c r="E2296" t="str">
        <f>VLOOKUP(A2296, ticker_symbol:gics_sub, 15, FALSE)</f>
        <v>Electric Utilities</v>
      </c>
    </row>
    <row r="2297" spans="1:5" ht="17" x14ac:dyDescent="0.2">
      <c r="A2297" s="3" t="s">
        <v>224</v>
      </c>
      <c r="B2297" t="s">
        <v>603</v>
      </c>
      <c r="C2297" t="s">
        <v>609</v>
      </c>
      <c r="D2297" s="56" t="str">
        <f>VLOOKUP(A2297, ticker_symbol:gics_sector, 14, FALSE)</f>
        <v>Utilities</v>
      </c>
      <c r="E2297" t="str">
        <f>VLOOKUP(A2297, ticker_symbol:gics_sub, 15, FALSE)</f>
        <v>Electric Utilities</v>
      </c>
    </row>
    <row r="2298" spans="1:5" ht="17" x14ac:dyDescent="0.2">
      <c r="A2298" s="3" t="s">
        <v>224</v>
      </c>
      <c r="B2298" t="s">
        <v>604</v>
      </c>
      <c r="C2298" t="s">
        <v>609</v>
      </c>
      <c r="D2298" s="56" t="str">
        <f>VLOOKUP(A2298, ticker_symbol:gics_sector, 14, FALSE)</f>
        <v>Utilities</v>
      </c>
      <c r="E2298" t="str">
        <f>VLOOKUP(A2298, ticker_symbol:gics_sub, 15, FALSE)</f>
        <v>Electric Utilities</v>
      </c>
    </row>
    <row r="2299" spans="1:5" ht="17" x14ac:dyDescent="0.2">
      <c r="A2299" s="3" t="s">
        <v>224</v>
      </c>
      <c r="B2299" t="s">
        <v>605</v>
      </c>
      <c r="C2299" t="s">
        <v>609</v>
      </c>
      <c r="D2299" s="56" t="str">
        <f>VLOOKUP(A2299, ticker_symbol:gics_sector, 14, FALSE)</f>
        <v>Utilities</v>
      </c>
      <c r="E2299" t="str">
        <f>VLOOKUP(A2299, ticker_symbol:gics_sub, 15, FALSE)</f>
        <v>Electric Utilities</v>
      </c>
    </row>
    <row r="2300" spans="1:5" ht="17" x14ac:dyDescent="0.2">
      <c r="A2300" s="3" t="s">
        <v>224</v>
      </c>
      <c r="B2300" t="s">
        <v>600</v>
      </c>
      <c r="C2300" s="21" t="s">
        <v>608</v>
      </c>
      <c r="D2300" s="56" t="str">
        <f>VLOOKUP(A2300, ticker_symbol:gics_sector, 14, FALSE)</f>
        <v>Utilities</v>
      </c>
      <c r="E2300" t="str">
        <f>VLOOKUP(A2300, ticker_symbol:gics_sub, 15, FALSE)</f>
        <v>Electric Utilities</v>
      </c>
    </row>
    <row r="2301" spans="1:5" ht="17" x14ac:dyDescent="0.2">
      <c r="A2301" s="3" t="s">
        <v>224</v>
      </c>
      <c r="B2301" t="s">
        <v>601</v>
      </c>
      <c r="C2301" s="21" t="s">
        <v>608</v>
      </c>
      <c r="D2301" s="56" t="str">
        <f>VLOOKUP(A2301, ticker_symbol:gics_sector, 14, FALSE)</f>
        <v>Utilities</v>
      </c>
      <c r="E2301" t="str">
        <f>VLOOKUP(A2301, ticker_symbol:gics_sub, 15, FALSE)</f>
        <v>Electric Utilities</v>
      </c>
    </row>
    <row r="2302" spans="1:5" ht="17" x14ac:dyDescent="0.2">
      <c r="A2302" s="3" t="s">
        <v>224</v>
      </c>
      <c r="B2302" t="s">
        <v>602</v>
      </c>
      <c r="C2302" s="21" t="s">
        <v>608</v>
      </c>
      <c r="D2302" s="56" t="str">
        <f>VLOOKUP(A2302, ticker_symbol:gics_sector, 14, FALSE)</f>
        <v>Utilities</v>
      </c>
      <c r="E2302" t="str">
        <f>VLOOKUP(A2302, ticker_symbol:gics_sub, 15, FALSE)</f>
        <v>Electric Utilities</v>
      </c>
    </row>
    <row r="2303" spans="1:5" ht="17" x14ac:dyDescent="0.2">
      <c r="A2303" s="3" t="s">
        <v>224</v>
      </c>
      <c r="B2303" t="s">
        <v>603</v>
      </c>
      <c r="C2303" s="21" t="s">
        <v>608</v>
      </c>
      <c r="D2303" s="56" t="str">
        <f>VLOOKUP(A2303, ticker_symbol:gics_sector, 14, FALSE)</f>
        <v>Utilities</v>
      </c>
      <c r="E2303" t="str">
        <f>VLOOKUP(A2303, ticker_symbol:gics_sub, 15, FALSE)</f>
        <v>Electric Utilities</v>
      </c>
    </row>
    <row r="2304" spans="1:5" ht="17" x14ac:dyDescent="0.2">
      <c r="A2304" s="3" t="s">
        <v>224</v>
      </c>
      <c r="B2304" t="s">
        <v>604</v>
      </c>
      <c r="C2304" s="21" t="s">
        <v>608</v>
      </c>
      <c r="D2304" s="56" t="str">
        <f>VLOOKUP(A2304, ticker_symbol:gics_sector, 14, FALSE)</f>
        <v>Utilities</v>
      </c>
      <c r="E2304" t="str">
        <f>VLOOKUP(A2304, ticker_symbol:gics_sub, 15, FALSE)</f>
        <v>Electric Utilities</v>
      </c>
    </row>
    <row r="2305" spans="1:5" ht="17" x14ac:dyDescent="0.2">
      <c r="A2305" s="3" t="s">
        <v>224</v>
      </c>
      <c r="B2305" t="s">
        <v>605</v>
      </c>
      <c r="C2305" s="21" t="s">
        <v>608</v>
      </c>
      <c r="D2305" s="56" t="str">
        <f>VLOOKUP(A2305, ticker_symbol:gics_sector, 14, FALSE)</f>
        <v>Utilities</v>
      </c>
      <c r="E2305" t="str">
        <f>VLOOKUP(A2305, ticker_symbol:gics_sub, 15, FALSE)</f>
        <v>Electric Utilities</v>
      </c>
    </row>
    <row r="2306" spans="1:5" ht="17" x14ac:dyDescent="0.2">
      <c r="A2306" s="3" t="s">
        <v>225</v>
      </c>
      <c r="B2306" t="s">
        <v>600</v>
      </c>
      <c r="C2306" t="s">
        <v>610</v>
      </c>
      <c r="D2306" s="56" t="str">
        <f>VLOOKUP(A2306, ticker_symbol:gics_sector, 14, FALSE)</f>
        <v>Consumer Staples</v>
      </c>
      <c r="E2306" t="str">
        <f>VLOOKUP(A2306, ticker_symbol:gics_sub, 15, FALSE)</f>
        <v>Personal Products</v>
      </c>
    </row>
    <row r="2307" spans="1:5" ht="17" x14ac:dyDescent="0.2">
      <c r="A2307" s="3" t="s">
        <v>225</v>
      </c>
      <c r="B2307" t="s">
        <v>601</v>
      </c>
      <c r="C2307" t="s">
        <v>610</v>
      </c>
      <c r="D2307" s="56" t="str">
        <f>VLOOKUP(A2307, ticker_symbol:gics_sector, 14, FALSE)</f>
        <v>Consumer Staples</v>
      </c>
      <c r="E2307" t="str">
        <f>VLOOKUP(A2307, ticker_symbol:gics_sub, 15, FALSE)</f>
        <v>Personal Products</v>
      </c>
    </row>
    <row r="2308" spans="1:5" ht="17" x14ac:dyDescent="0.2">
      <c r="A2308" s="3" t="s">
        <v>225</v>
      </c>
      <c r="B2308" t="s">
        <v>602</v>
      </c>
      <c r="C2308" t="s">
        <v>610</v>
      </c>
      <c r="D2308" s="56" t="str">
        <f>VLOOKUP(A2308, ticker_symbol:gics_sector, 14, FALSE)</f>
        <v>Consumer Staples</v>
      </c>
      <c r="E2308" t="str">
        <f>VLOOKUP(A2308, ticker_symbol:gics_sub, 15, FALSE)</f>
        <v>Personal Products</v>
      </c>
    </row>
    <row r="2309" spans="1:5" ht="17" x14ac:dyDescent="0.2">
      <c r="A2309" s="3" t="s">
        <v>225</v>
      </c>
      <c r="B2309" t="s">
        <v>603</v>
      </c>
      <c r="C2309" t="s">
        <v>610</v>
      </c>
      <c r="D2309" s="56" t="str">
        <f>VLOOKUP(A2309, ticker_symbol:gics_sector, 14, FALSE)</f>
        <v>Consumer Staples</v>
      </c>
      <c r="E2309" t="str">
        <f>VLOOKUP(A2309, ticker_symbol:gics_sub, 15, FALSE)</f>
        <v>Personal Products</v>
      </c>
    </row>
    <row r="2310" spans="1:5" ht="17" x14ac:dyDescent="0.2">
      <c r="A2310" s="3" t="s">
        <v>225</v>
      </c>
      <c r="B2310" t="s">
        <v>604</v>
      </c>
      <c r="C2310" t="s">
        <v>610</v>
      </c>
      <c r="D2310" s="56" t="str">
        <f>VLOOKUP(A2310, ticker_symbol:gics_sector, 14, FALSE)</f>
        <v>Consumer Staples</v>
      </c>
      <c r="E2310" t="str">
        <f>VLOOKUP(A2310, ticker_symbol:gics_sub, 15, FALSE)</f>
        <v>Personal Products</v>
      </c>
    </row>
    <row r="2311" spans="1:5" ht="17" x14ac:dyDescent="0.2">
      <c r="A2311" s="3" t="s">
        <v>225</v>
      </c>
      <c r="B2311" t="s">
        <v>605</v>
      </c>
      <c r="C2311" t="s">
        <v>610</v>
      </c>
      <c r="D2311" s="56" t="str">
        <f>VLOOKUP(A2311, ticker_symbol:gics_sector, 14, FALSE)</f>
        <v>Consumer Staples</v>
      </c>
      <c r="E2311" t="str">
        <f>VLOOKUP(A2311, ticker_symbol:gics_sub, 15, FALSE)</f>
        <v>Personal Products</v>
      </c>
    </row>
    <row r="2312" spans="1:5" ht="17" x14ac:dyDescent="0.2">
      <c r="A2312" s="3" t="s">
        <v>225</v>
      </c>
      <c r="B2312" t="s">
        <v>600</v>
      </c>
      <c r="C2312" t="s">
        <v>609</v>
      </c>
      <c r="D2312" s="56" t="str">
        <f>VLOOKUP(A2312, ticker_symbol:gics_sector, 14, FALSE)</f>
        <v>Consumer Staples</v>
      </c>
      <c r="E2312" t="str">
        <f>VLOOKUP(A2312, ticker_symbol:gics_sub, 15, FALSE)</f>
        <v>Personal Products</v>
      </c>
    </row>
    <row r="2313" spans="1:5" ht="17" x14ac:dyDescent="0.2">
      <c r="A2313" s="3" t="s">
        <v>225</v>
      </c>
      <c r="B2313" t="s">
        <v>601</v>
      </c>
      <c r="C2313" t="s">
        <v>609</v>
      </c>
      <c r="D2313" s="56" t="str">
        <f>VLOOKUP(A2313, ticker_symbol:gics_sector, 14, FALSE)</f>
        <v>Consumer Staples</v>
      </c>
      <c r="E2313" t="str">
        <f>VLOOKUP(A2313, ticker_symbol:gics_sub, 15, FALSE)</f>
        <v>Personal Products</v>
      </c>
    </row>
    <row r="2314" spans="1:5" ht="17" x14ac:dyDescent="0.2">
      <c r="A2314" s="3" t="s">
        <v>225</v>
      </c>
      <c r="B2314" t="s">
        <v>602</v>
      </c>
      <c r="C2314" t="s">
        <v>609</v>
      </c>
      <c r="D2314" s="56" t="str">
        <f>VLOOKUP(A2314, ticker_symbol:gics_sector, 14, FALSE)</f>
        <v>Consumer Staples</v>
      </c>
      <c r="E2314" t="str">
        <f>VLOOKUP(A2314, ticker_symbol:gics_sub, 15, FALSE)</f>
        <v>Personal Products</v>
      </c>
    </row>
    <row r="2315" spans="1:5" ht="17" x14ac:dyDescent="0.2">
      <c r="A2315" s="3" t="s">
        <v>225</v>
      </c>
      <c r="B2315" t="s">
        <v>603</v>
      </c>
      <c r="C2315" t="s">
        <v>609</v>
      </c>
      <c r="D2315" s="56" t="str">
        <f>VLOOKUP(A2315, ticker_symbol:gics_sector, 14, FALSE)</f>
        <v>Consumer Staples</v>
      </c>
      <c r="E2315" t="str">
        <f>VLOOKUP(A2315, ticker_symbol:gics_sub, 15, FALSE)</f>
        <v>Personal Products</v>
      </c>
    </row>
    <row r="2316" spans="1:5" ht="17" x14ac:dyDescent="0.2">
      <c r="A2316" s="3" t="s">
        <v>225</v>
      </c>
      <c r="B2316" t="s">
        <v>604</v>
      </c>
      <c r="C2316" t="s">
        <v>609</v>
      </c>
      <c r="D2316" s="56" t="str">
        <f>VLOOKUP(A2316, ticker_symbol:gics_sector, 14, FALSE)</f>
        <v>Consumer Staples</v>
      </c>
      <c r="E2316" t="str">
        <f>VLOOKUP(A2316, ticker_symbol:gics_sub, 15, FALSE)</f>
        <v>Personal Products</v>
      </c>
    </row>
    <row r="2317" spans="1:5" ht="17" x14ac:dyDescent="0.2">
      <c r="A2317" s="3" t="s">
        <v>225</v>
      </c>
      <c r="B2317" t="s">
        <v>605</v>
      </c>
      <c r="C2317" t="s">
        <v>609</v>
      </c>
      <c r="D2317" s="56" t="str">
        <f>VLOOKUP(A2317, ticker_symbol:gics_sector, 14, FALSE)</f>
        <v>Consumer Staples</v>
      </c>
      <c r="E2317" t="str">
        <f>VLOOKUP(A2317, ticker_symbol:gics_sub, 15, FALSE)</f>
        <v>Personal Products</v>
      </c>
    </row>
    <row r="2318" spans="1:5" ht="17" x14ac:dyDescent="0.2">
      <c r="A2318" s="3" t="s">
        <v>225</v>
      </c>
      <c r="B2318" t="s">
        <v>600</v>
      </c>
      <c r="C2318" s="21" t="s">
        <v>608</v>
      </c>
      <c r="D2318" s="56" t="str">
        <f>VLOOKUP(A2318, ticker_symbol:gics_sector, 14, FALSE)</f>
        <v>Consumer Staples</v>
      </c>
      <c r="E2318" t="str">
        <f>VLOOKUP(A2318, ticker_symbol:gics_sub, 15, FALSE)</f>
        <v>Personal Products</v>
      </c>
    </row>
    <row r="2319" spans="1:5" ht="17" x14ac:dyDescent="0.2">
      <c r="A2319" s="3" t="s">
        <v>225</v>
      </c>
      <c r="B2319" t="s">
        <v>601</v>
      </c>
      <c r="C2319" s="21" t="s">
        <v>608</v>
      </c>
      <c r="D2319" s="56" t="str">
        <f>VLOOKUP(A2319, ticker_symbol:gics_sector, 14, FALSE)</f>
        <v>Consumer Staples</v>
      </c>
      <c r="E2319" t="str">
        <f>VLOOKUP(A2319, ticker_symbol:gics_sub, 15, FALSE)</f>
        <v>Personal Products</v>
      </c>
    </row>
    <row r="2320" spans="1:5" ht="17" x14ac:dyDescent="0.2">
      <c r="A2320" s="3" t="s">
        <v>225</v>
      </c>
      <c r="B2320" t="s">
        <v>602</v>
      </c>
      <c r="C2320" s="21" t="s">
        <v>608</v>
      </c>
      <c r="D2320" s="56" t="str">
        <f>VLOOKUP(A2320, ticker_symbol:gics_sector, 14, FALSE)</f>
        <v>Consumer Staples</v>
      </c>
      <c r="E2320" t="str">
        <f>VLOOKUP(A2320, ticker_symbol:gics_sub, 15, FALSE)</f>
        <v>Personal Products</v>
      </c>
    </row>
    <row r="2321" spans="1:5" ht="17" x14ac:dyDescent="0.2">
      <c r="A2321" s="3" t="s">
        <v>225</v>
      </c>
      <c r="B2321" t="s">
        <v>603</v>
      </c>
      <c r="C2321" s="21" t="s">
        <v>608</v>
      </c>
      <c r="D2321" s="56" t="str">
        <f>VLOOKUP(A2321, ticker_symbol:gics_sector, 14, FALSE)</f>
        <v>Consumer Staples</v>
      </c>
      <c r="E2321" t="str">
        <f>VLOOKUP(A2321, ticker_symbol:gics_sub, 15, FALSE)</f>
        <v>Personal Products</v>
      </c>
    </row>
    <row r="2322" spans="1:5" ht="17" x14ac:dyDescent="0.2">
      <c r="A2322" s="3" t="s">
        <v>225</v>
      </c>
      <c r="B2322" t="s">
        <v>604</v>
      </c>
      <c r="C2322" s="21" t="s">
        <v>608</v>
      </c>
      <c r="D2322" s="56" t="str">
        <f>VLOOKUP(A2322, ticker_symbol:gics_sector, 14, FALSE)</f>
        <v>Consumer Staples</v>
      </c>
      <c r="E2322" t="str">
        <f>VLOOKUP(A2322, ticker_symbol:gics_sub, 15, FALSE)</f>
        <v>Personal Products</v>
      </c>
    </row>
    <row r="2323" spans="1:5" ht="17" x14ac:dyDescent="0.2">
      <c r="A2323" s="3" t="s">
        <v>225</v>
      </c>
      <c r="B2323" t="s">
        <v>605</v>
      </c>
      <c r="C2323" s="21" t="s">
        <v>608</v>
      </c>
      <c r="D2323" s="56" t="str">
        <f>VLOOKUP(A2323, ticker_symbol:gics_sector, 14, FALSE)</f>
        <v>Consumer Staples</v>
      </c>
      <c r="E2323" t="str">
        <f>VLOOKUP(A2323, ticker_symbol:gics_sub, 15, FALSE)</f>
        <v>Personal Products</v>
      </c>
    </row>
    <row r="2324" spans="1:5" ht="17" x14ac:dyDescent="0.2">
      <c r="A2324" s="3" t="s">
        <v>226</v>
      </c>
      <c r="B2324" t="s">
        <v>600</v>
      </c>
      <c r="C2324" t="s">
        <v>610</v>
      </c>
      <c r="D2324" s="56" t="str">
        <f>VLOOKUP(A2324, ticker_symbol:gics_sector, 14, FALSE)</f>
        <v>Materials</v>
      </c>
      <c r="E2324" t="str">
        <f>VLOOKUP(A2324, ticker_symbol:gics_sub, 15, FALSE)</f>
        <v>Diversified Chemicals</v>
      </c>
    </row>
    <row r="2325" spans="1:5" ht="17" x14ac:dyDescent="0.2">
      <c r="A2325" s="3" t="s">
        <v>226</v>
      </c>
      <c r="B2325" t="s">
        <v>601</v>
      </c>
      <c r="C2325" t="s">
        <v>610</v>
      </c>
      <c r="D2325" s="56" t="str">
        <f>VLOOKUP(A2325, ticker_symbol:gics_sector, 14, FALSE)</f>
        <v>Materials</v>
      </c>
      <c r="E2325" t="str">
        <f>VLOOKUP(A2325, ticker_symbol:gics_sub, 15, FALSE)</f>
        <v>Diversified Chemicals</v>
      </c>
    </row>
    <row r="2326" spans="1:5" ht="17" x14ac:dyDescent="0.2">
      <c r="A2326" s="3" t="s">
        <v>226</v>
      </c>
      <c r="B2326" t="s">
        <v>602</v>
      </c>
      <c r="C2326" t="s">
        <v>610</v>
      </c>
      <c r="D2326" s="56" t="str">
        <f>VLOOKUP(A2326, ticker_symbol:gics_sector, 14, FALSE)</f>
        <v>Materials</v>
      </c>
      <c r="E2326" t="str">
        <f>VLOOKUP(A2326, ticker_symbol:gics_sub, 15, FALSE)</f>
        <v>Diversified Chemicals</v>
      </c>
    </row>
    <row r="2327" spans="1:5" ht="17" x14ac:dyDescent="0.2">
      <c r="A2327" s="3" t="s">
        <v>226</v>
      </c>
      <c r="B2327" t="s">
        <v>603</v>
      </c>
      <c r="C2327" t="s">
        <v>610</v>
      </c>
      <c r="D2327" s="56" t="str">
        <f>VLOOKUP(A2327, ticker_symbol:gics_sector, 14, FALSE)</f>
        <v>Materials</v>
      </c>
      <c r="E2327" t="str">
        <f>VLOOKUP(A2327, ticker_symbol:gics_sub, 15, FALSE)</f>
        <v>Diversified Chemicals</v>
      </c>
    </row>
    <row r="2328" spans="1:5" ht="17" x14ac:dyDescent="0.2">
      <c r="A2328" s="3" t="s">
        <v>226</v>
      </c>
      <c r="B2328" t="s">
        <v>604</v>
      </c>
      <c r="C2328" t="s">
        <v>610</v>
      </c>
      <c r="D2328" s="56" t="str">
        <f>VLOOKUP(A2328, ticker_symbol:gics_sector, 14, FALSE)</f>
        <v>Materials</v>
      </c>
      <c r="E2328" t="str">
        <f>VLOOKUP(A2328, ticker_symbol:gics_sub, 15, FALSE)</f>
        <v>Diversified Chemicals</v>
      </c>
    </row>
    <row r="2329" spans="1:5" ht="17" x14ac:dyDescent="0.2">
      <c r="A2329" s="3" t="s">
        <v>226</v>
      </c>
      <c r="B2329" t="s">
        <v>605</v>
      </c>
      <c r="C2329" t="s">
        <v>610</v>
      </c>
      <c r="D2329" s="56" t="str">
        <f>VLOOKUP(A2329, ticker_symbol:gics_sector, 14, FALSE)</f>
        <v>Materials</v>
      </c>
      <c r="E2329" t="str">
        <f>VLOOKUP(A2329, ticker_symbol:gics_sub, 15, FALSE)</f>
        <v>Diversified Chemicals</v>
      </c>
    </row>
    <row r="2330" spans="1:5" ht="17" x14ac:dyDescent="0.2">
      <c r="A2330" s="3" t="s">
        <v>226</v>
      </c>
      <c r="B2330" t="s">
        <v>600</v>
      </c>
      <c r="C2330" t="s">
        <v>609</v>
      </c>
      <c r="D2330" s="56" t="str">
        <f>VLOOKUP(A2330, ticker_symbol:gics_sector, 14, FALSE)</f>
        <v>Materials</v>
      </c>
      <c r="E2330" t="str">
        <f>VLOOKUP(A2330, ticker_symbol:gics_sub, 15, FALSE)</f>
        <v>Diversified Chemicals</v>
      </c>
    </row>
    <row r="2331" spans="1:5" ht="17" x14ac:dyDescent="0.2">
      <c r="A2331" s="3" t="s">
        <v>226</v>
      </c>
      <c r="B2331" t="s">
        <v>601</v>
      </c>
      <c r="C2331" t="s">
        <v>609</v>
      </c>
      <c r="D2331" s="56" t="str">
        <f>VLOOKUP(A2331, ticker_symbol:gics_sector, 14, FALSE)</f>
        <v>Materials</v>
      </c>
      <c r="E2331" t="str">
        <f>VLOOKUP(A2331, ticker_symbol:gics_sub, 15, FALSE)</f>
        <v>Diversified Chemicals</v>
      </c>
    </row>
    <row r="2332" spans="1:5" ht="17" x14ac:dyDescent="0.2">
      <c r="A2332" s="3" t="s">
        <v>226</v>
      </c>
      <c r="B2332" t="s">
        <v>602</v>
      </c>
      <c r="C2332" t="s">
        <v>609</v>
      </c>
      <c r="D2332" s="56" t="str">
        <f>VLOOKUP(A2332, ticker_symbol:gics_sector, 14, FALSE)</f>
        <v>Materials</v>
      </c>
      <c r="E2332" t="str">
        <f>VLOOKUP(A2332, ticker_symbol:gics_sub, 15, FALSE)</f>
        <v>Diversified Chemicals</v>
      </c>
    </row>
    <row r="2333" spans="1:5" ht="17" x14ac:dyDescent="0.2">
      <c r="A2333" s="3" t="s">
        <v>226</v>
      </c>
      <c r="B2333" t="s">
        <v>603</v>
      </c>
      <c r="C2333" t="s">
        <v>609</v>
      </c>
      <c r="D2333" s="56" t="str">
        <f>VLOOKUP(A2333, ticker_symbol:gics_sector, 14, FALSE)</f>
        <v>Materials</v>
      </c>
      <c r="E2333" t="str">
        <f>VLOOKUP(A2333, ticker_symbol:gics_sub, 15, FALSE)</f>
        <v>Diversified Chemicals</v>
      </c>
    </row>
    <row r="2334" spans="1:5" ht="17" x14ac:dyDescent="0.2">
      <c r="A2334" s="3" t="s">
        <v>226</v>
      </c>
      <c r="B2334" t="s">
        <v>604</v>
      </c>
      <c r="C2334" t="s">
        <v>609</v>
      </c>
      <c r="D2334" s="56" t="str">
        <f>VLOOKUP(A2334, ticker_symbol:gics_sector, 14, FALSE)</f>
        <v>Materials</v>
      </c>
      <c r="E2334" t="str">
        <f>VLOOKUP(A2334, ticker_symbol:gics_sub, 15, FALSE)</f>
        <v>Diversified Chemicals</v>
      </c>
    </row>
    <row r="2335" spans="1:5" ht="17" x14ac:dyDescent="0.2">
      <c r="A2335" s="3" t="s">
        <v>226</v>
      </c>
      <c r="B2335" t="s">
        <v>605</v>
      </c>
      <c r="C2335" t="s">
        <v>609</v>
      </c>
      <c r="D2335" s="56" t="str">
        <f>VLOOKUP(A2335, ticker_symbol:gics_sector, 14, FALSE)</f>
        <v>Materials</v>
      </c>
      <c r="E2335" t="str">
        <f>VLOOKUP(A2335, ticker_symbol:gics_sub, 15, FALSE)</f>
        <v>Diversified Chemicals</v>
      </c>
    </row>
    <row r="2336" spans="1:5" ht="17" x14ac:dyDescent="0.2">
      <c r="A2336" s="3" t="s">
        <v>226</v>
      </c>
      <c r="B2336" t="s">
        <v>600</v>
      </c>
      <c r="C2336" s="21" t="s">
        <v>608</v>
      </c>
      <c r="D2336" s="56" t="str">
        <f>VLOOKUP(A2336, ticker_symbol:gics_sector, 14, FALSE)</f>
        <v>Materials</v>
      </c>
      <c r="E2336" t="str">
        <f>VLOOKUP(A2336, ticker_symbol:gics_sub, 15, FALSE)</f>
        <v>Diversified Chemicals</v>
      </c>
    </row>
    <row r="2337" spans="1:5" ht="17" x14ac:dyDescent="0.2">
      <c r="A2337" s="3" t="s">
        <v>226</v>
      </c>
      <c r="B2337" t="s">
        <v>601</v>
      </c>
      <c r="C2337" s="21" t="s">
        <v>608</v>
      </c>
      <c r="D2337" s="56" t="str">
        <f>VLOOKUP(A2337, ticker_symbol:gics_sector, 14, FALSE)</f>
        <v>Materials</v>
      </c>
      <c r="E2337" t="str">
        <f>VLOOKUP(A2337, ticker_symbol:gics_sub, 15, FALSE)</f>
        <v>Diversified Chemicals</v>
      </c>
    </row>
    <row r="2338" spans="1:5" ht="17" x14ac:dyDescent="0.2">
      <c r="A2338" s="3" t="s">
        <v>226</v>
      </c>
      <c r="B2338" t="s">
        <v>602</v>
      </c>
      <c r="C2338" s="21" t="s">
        <v>608</v>
      </c>
      <c r="D2338" s="56" t="str">
        <f>VLOOKUP(A2338, ticker_symbol:gics_sector, 14, FALSE)</f>
        <v>Materials</v>
      </c>
      <c r="E2338" t="str">
        <f>VLOOKUP(A2338, ticker_symbol:gics_sub, 15, FALSE)</f>
        <v>Diversified Chemicals</v>
      </c>
    </row>
    <row r="2339" spans="1:5" ht="17" x14ac:dyDescent="0.2">
      <c r="A2339" s="3" t="s">
        <v>226</v>
      </c>
      <c r="B2339" t="s">
        <v>603</v>
      </c>
      <c r="C2339" s="21" t="s">
        <v>608</v>
      </c>
      <c r="D2339" s="56" t="str">
        <f>VLOOKUP(A2339, ticker_symbol:gics_sector, 14, FALSE)</f>
        <v>Materials</v>
      </c>
      <c r="E2339" t="str">
        <f>VLOOKUP(A2339, ticker_symbol:gics_sub, 15, FALSE)</f>
        <v>Diversified Chemicals</v>
      </c>
    </row>
    <row r="2340" spans="1:5" ht="17" x14ac:dyDescent="0.2">
      <c r="A2340" s="3" t="s">
        <v>226</v>
      </c>
      <c r="B2340" t="s">
        <v>604</v>
      </c>
      <c r="C2340" s="21" t="s">
        <v>608</v>
      </c>
      <c r="D2340" s="56" t="str">
        <f>VLOOKUP(A2340, ticker_symbol:gics_sector, 14, FALSE)</f>
        <v>Materials</v>
      </c>
      <c r="E2340" t="str">
        <f>VLOOKUP(A2340, ticker_symbol:gics_sub, 15, FALSE)</f>
        <v>Diversified Chemicals</v>
      </c>
    </row>
    <row r="2341" spans="1:5" ht="17" x14ac:dyDescent="0.2">
      <c r="A2341" s="3" t="s">
        <v>226</v>
      </c>
      <c r="B2341" t="s">
        <v>605</v>
      </c>
      <c r="C2341" s="21" t="s">
        <v>608</v>
      </c>
      <c r="D2341" s="56" t="str">
        <f>VLOOKUP(A2341, ticker_symbol:gics_sector, 14, FALSE)</f>
        <v>Materials</v>
      </c>
      <c r="E2341" t="str">
        <f>VLOOKUP(A2341, ticker_symbol:gics_sub, 15, FALSE)</f>
        <v>Diversified Chemicals</v>
      </c>
    </row>
    <row r="2342" spans="1:5" ht="17" x14ac:dyDescent="0.2">
      <c r="A2342" s="3" t="s">
        <v>227</v>
      </c>
      <c r="B2342" t="s">
        <v>600</v>
      </c>
      <c r="C2342" t="s">
        <v>610</v>
      </c>
      <c r="D2342" s="56" t="str">
        <f>VLOOKUP(A2342, ticker_symbol:gics_sector, 14, FALSE)</f>
        <v>Industrials</v>
      </c>
      <c r="E2342" t="str">
        <f>VLOOKUP(A2342, ticker_symbol:gics_sub, 15, FALSE)</f>
        <v>Industrial Conglomerates</v>
      </c>
    </row>
    <row r="2343" spans="1:5" ht="17" x14ac:dyDescent="0.2">
      <c r="A2343" s="3" t="s">
        <v>227</v>
      </c>
      <c r="B2343" t="s">
        <v>601</v>
      </c>
      <c r="C2343" t="s">
        <v>610</v>
      </c>
      <c r="D2343" s="56" t="str">
        <f>VLOOKUP(A2343, ticker_symbol:gics_sector, 14, FALSE)</f>
        <v>Industrials</v>
      </c>
      <c r="E2343" t="str">
        <f>VLOOKUP(A2343, ticker_symbol:gics_sub, 15, FALSE)</f>
        <v>Industrial Conglomerates</v>
      </c>
    </row>
    <row r="2344" spans="1:5" ht="17" x14ac:dyDescent="0.2">
      <c r="A2344" s="3" t="s">
        <v>227</v>
      </c>
      <c r="B2344" t="s">
        <v>602</v>
      </c>
      <c r="C2344" t="s">
        <v>610</v>
      </c>
      <c r="D2344" s="56" t="str">
        <f>VLOOKUP(A2344, ticker_symbol:gics_sector, 14, FALSE)</f>
        <v>Industrials</v>
      </c>
      <c r="E2344" t="str">
        <f>VLOOKUP(A2344, ticker_symbol:gics_sub, 15, FALSE)</f>
        <v>Industrial Conglomerates</v>
      </c>
    </row>
    <row r="2345" spans="1:5" ht="17" x14ac:dyDescent="0.2">
      <c r="A2345" s="3" t="s">
        <v>227</v>
      </c>
      <c r="B2345" t="s">
        <v>603</v>
      </c>
      <c r="C2345" t="s">
        <v>610</v>
      </c>
      <c r="D2345" s="56" t="str">
        <f>VLOOKUP(A2345, ticker_symbol:gics_sector, 14, FALSE)</f>
        <v>Industrials</v>
      </c>
      <c r="E2345" t="str">
        <f>VLOOKUP(A2345, ticker_symbol:gics_sub, 15, FALSE)</f>
        <v>Industrial Conglomerates</v>
      </c>
    </row>
    <row r="2346" spans="1:5" ht="17" x14ac:dyDescent="0.2">
      <c r="A2346" s="3" t="s">
        <v>227</v>
      </c>
      <c r="B2346" t="s">
        <v>604</v>
      </c>
      <c r="C2346" t="s">
        <v>610</v>
      </c>
      <c r="D2346" s="56" t="str">
        <f>VLOOKUP(A2346, ticker_symbol:gics_sector, 14, FALSE)</f>
        <v>Industrials</v>
      </c>
      <c r="E2346" t="str">
        <f>VLOOKUP(A2346, ticker_symbol:gics_sub, 15, FALSE)</f>
        <v>Industrial Conglomerates</v>
      </c>
    </row>
    <row r="2347" spans="1:5" ht="17" x14ac:dyDescent="0.2">
      <c r="A2347" s="3" t="s">
        <v>227</v>
      </c>
      <c r="B2347" t="s">
        <v>605</v>
      </c>
      <c r="C2347" t="s">
        <v>610</v>
      </c>
      <c r="D2347" s="56" t="str">
        <f>VLOOKUP(A2347, ticker_symbol:gics_sector, 14, FALSE)</f>
        <v>Industrials</v>
      </c>
      <c r="E2347" t="str">
        <f>VLOOKUP(A2347, ticker_symbol:gics_sub, 15, FALSE)</f>
        <v>Industrial Conglomerates</v>
      </c>
    </row>
    <row r="2348" spans="1:5" ht="17" x14ac:dyDescent="0.2">
      <c r="A2348" s="3" t="s">
        <v>227</v>
      </c>
      <c r="B2348" t="s">
        <v>600</v>
      </c>
      <c r="C2348" t="s">
        <v>609</v>
      </c>
      <c r="D2348" s="56" t="str">
        <f>VLOOKUP(A2348, ticker_symbol:gics_sector, 14, FALSE)</f>
        <v>Industrials</v>
      </c>
      <c r="E2348" t="str">
        <f>VLOOKUP(A2348, ticker_symbol:gics_sub, 15, FALSE)</f>
        <v>Industrial Conglomerates</v>
      </c>
    </row>
    <row r="2349" spans="1:5" ht="17" x14ac:dyDescent="0.2">
      <c r="A2349" s="3" t="s">
        <v>227</v>
      </c>
      <c r="B2349" t="s">
        <v>601</v>
      </c>
      <c r="C2349" t="s">
        <v>609</v>
      </c>
      <c r="D2349" s="56" t="str">
        <f>VLOOKUP(A2349, ticker_symbol:gics_sector, 14, FALSE)</f>
        <v>Industrials</v>
      </c>
      <c r="E2349" t="str">
        <f>VLOOKUP(A2349, ticker_symbol:gics_sub, 15, FALSE)</f>
        <v>Industrial Conglomerates</v>
      </c>
    </row>
    <row r="2350" spans="1:5" ht="17" x14ac:dyDescent="0.2">
      <c r="A2350" s="3" t="s">
        <v>227</v>
      </c>
      <c r="B2350" t="s">
        <v>602</v>
      </c>
      <c r="C2350" t="s">
        <v>609</v>
      </c>
      <c r="D2350" s="56" t="str">
        <f>VLOOKUP(A2350, ticker_symbol:gics_sector, 14, FALSE)</f>
        <v>Industrials</v>
      </c>
      <c r="E2350" t="str">
        <f>VLOOKUP(A2350, ticker_symbol:gics_sub, 15, FALSE)</f>
        <v>Industrial Conglomerates</v>
      </c>
    </row>
    <row r="2351" spans="1:5" ht="17" x14ac:dyDescent="0.2">
      <c r="A2351" s="3" t="s">
        <v>227</v>
      </c>
      <c r="B2351" t="s">
        <v>603</v>
      </c>
      <c r="C2351" t="s">
        <v>609</v>
      </c>
      <c r="D2351" s="56" t="str">
        <f>VLOOKUP(A2351, ticker_symbol:gics_sector, 14, FALSE)</f>
        <v>Industrials</v>
      </c>
      <c r="E2351" t="str">
        <f>VLOOKUP(A2351, ticker_symbol:gics_sub, 15, FALSE)</f>
        <v>Industrial Conglomerates</v>
      </c>
    </row>
    <row r="2352" spans="1:5" ht="17" x14ac:dyDescent="0.2">
      <c r="A2352" s="3" t="s">
        <v>227</v>
      </c>
      <c r="B2352" t="s">
        <v>604</v>
      </c>
      <c r="C2352" t="s">
        <v>609</v>
      </c>
      <c r="D2352" s="56" t="str">
        <f>VLOOKUP(A2352, ticker_symbol:gics_sector, 14, FALSE)</f>
        <v>Industrials</v>
      </c>
      <c r="E2352" t="str">
        <f>VLOOKUP(A2352, ticker_symbol:gics_sub, 15, FALSE)</f>
        <v>Industrial Conglomerates</v>
      </c>
    </row>
    <row r="2353" spans="1:5" ht="17" x14ac:dyDescent="0.2">
      <c r="A2353" s="3" t="s">
        <v>227</v>
      </c>
      <c r="B2353" t="s">
        <v>605</v>
      </c>
      <c r="C2353" t="s">
        <v>609</v>
      </c>
      <c r="D2353" s="56" t="str">
        <f>VLOOKUP(A2353, ticker_symbol:gics_sector, 14, FALSE)</f>
        <v>Industrials</v>
      </c>
      <c r="E2353" t="str">
        <f>VLOOKUP(A2353, ticker_symbol:gics_sub, 15, FALSE)</f>
        <v>Industrial Conglomerates</v>
      </c>
    </row>
    <row r="2354" spans="1:5" ht="17" x14ac:dyDescent="0.2">
      <c r="A2354" s="3" t="s">
        <v>227</v>
      </c>
      <c r="B2354" t="s">
        <v>600</v>
      </c>
      <c r="C2354" s="21" t="s">
        <v>608</v>
      </c>
      <c r="D2354" s="56" t="str">
        <f>VLOOKUP(A2354, ticker_symbol:gics_sector, 14, FALSE)</f>
        <v>Industrials</v>
      </c>
      <c r="E2354" t="str">
        <f>VLOOKUP(A2354, ticker_symbol:gics_sub, 15, FALSE)</f>
        <v>Industrial Conglomerates</v>
      </c>
    </row>
    <row r="2355" spans="1:5" ht="17" x14ac:dyDescent="0.2">
      <c r="A2355" s="3" t="s">
        <v>227</v>
      </c>
      <c r="B2355" t="s">
        <v>601</v>
      </c>
      <c r="C2355" s="21" t="s">
        <v>608</v>
      </c>
      <c r="D2355" s="56" t="str">
        <f>VLOOKUP(A2355, ticker_symbol:gics_sector, 14, FALSE)</f>
        <v>Industrials</v>
      </c>
      <c r="E2355" t="str">
        <f>VLOOKUP(A2355, ticker_symbol:gics_sub, 15, FALSE)</f>
        <v>Industrial Conglomerates</v>
      </c>
    </row>
    <row r="2356" spans="1:5" ht="17" x14ac:dyDescent="0.2">
      <c r="A2356" s="3" t="s">
        <v>227</v>
      </c>
      <c r="B2356" t="s">
        <v>602</v>
      </c>
      <c r="C2356" s="21" t="s">
        <v>608</v>
      </c>
      <c r="D2356" s="56" t="str">
        <f>VLOOKUP(A2356, ticker_symbol:gics_sector, 14, FALSE)</f>
        <v>Industrials</v>
      </c>
      <c r="E2356" t="str">
        <f>VLOOKUP(A2356, ticker_symbol:gics_sub, 15, FALSE)</f>
        <v>Industrial Conglomerates</v>
      </c>
    </row>
    <row r="2357" spans="1:5" ht="17" x14ac:dyDescent="0.2">
      <c r="A2357" s="3" t="s">
        <v>227</v>
      </c>
      <c r="B2357" t="s">
        <v>603</v>
      </c>
      <c r="C2357" s="21" t="s">
        <v>608</v>
      </c>
      <c r="D2357" s="56" t="str">
        <f>VLOOKUP(A2357, ticker_symbol:gics_sector, 14, FALSE)</f>
        <v>Industrials</v>
      </c>
      <c r="E2357" t="str">
        <f>VLOOKUP(A2357, ticker_symbol:gics_sub, 15, FALSE)</f>
        <v>Industrial Conglomerates</v>
      </c>
    </row>
    <row r="2358" spans="1:5" ht="17" x14ac:dyDescent="0.2">
      <c r="A2358" s="3" t="s">
        <v>227</v>
      </c>
      <c r="B2358" t="s">
        <v>604</v>
      </c>
      <c r="C2358" s="21" t="s">
        <v>608</v>
      </c>
      <c r="D2358" s="56" t="str">
        <f>VLOOKUP(A2358, ticker_symbol:gics_sector, 14, FALSE)</f>
        <v>Industrials</v>
      </c>
      <c r="E2358" t="str">
        <f>VLOOKUP(A2358, ticker_symbol:gics_sub, 15, FALSE)</f>
        <v>Industrial Conglomerates</v>
      </c>
    </row>
    <row r="2359" spans="1:5" ht="17" x14ac:dyDescent="0.2">
      <c r="A2359" s="3" t="s">
        <v>227</v>
      </c>
      <c r="B2359" t="s">
        <v>605</v>
      </c>
      <c r="C2359" s="21" t="s">
        <v>608</v>
      </c>
      <c r="D2359" s="56" t="str">
        <f>VLOOKUP(A2359, ticker_symbol:gics_sector, 14, FALSE)</f>
        <v>Industrials</v>
      </c>
      <c r="E2359" t="str">
        <f>VLOOKUP(A2359, ticker_symbol:gics_sub, 15, FALSE)</f>
        <v>Industrial Conglomerates</v>
      </c>
    </row>
    <row r="2360" spans="1:5" ht="17" x14ac:dyDescent="0.2">
      <c r="A2360" s="3" t="s">
        <v>228</v>
      </c>
      <c r="B2360" t="s">
        <v>600</v>
      </c>
      <c r="C2360" t="s">
        <v>610</v>
      </c>
      <c r="D2360" s="56" t="str">
        <f>VLOOKUP(A2360, ticker_symbol:gics_sector, 14, FALSE)</f>
        <v>Energy</v>
      </c>
      <c r="E2360" t="str">
        <f>VLOOKUP(A2360, ticker_symbol:gics_sub, 15, FALSE)</f>
        <v>Oil &amp; Gas Exploration &amp; Production</v>
      </c>
    </row>
    <row r="2361" spans="1:5" ht="17" x14ac:dyDescent="0.2">
      <c r="A2361" s="3" t="s">
        <v>228</v>
      </c>
      <c r="B2361" t="s">
        <v>601</v>
      </c>
      <c r="C2361" t="s">
        <v>610</v>
      </c>
      <c r="D2361" s="56" t="str">
        <f>VLOOKUP(A2361, ticker_symbol:gics_sector, 14, FALSE)</f>
        <v>Energy</v>
      </c>
      <c r="E2361" t="str">
        <f>VLOOKUP(A2361, ticker_symbol:gics_sub, 15, FALSE)</f>
        <v>Oil &amp; Gas Exploration &amp; Production</v>
      </c>
    </row>
    <row r="2362" spans="1:5" ht="17" x14ac:dyDescent="0.2">
      <c r="A2362" s="3" t="s">
        <v>228</v>
      </c>
      <c r="B2362" t="s">
        <v>602</v>
      </c>
      <c r="C2362" t="s">
        <v>610</v>
      </c>
      <c r="D2362" s="56" t="str">
        <f>VLOOKUP(A2362, ticker_symbol:gics_sector, 14, FALSE)</f>
        <v>Energy</v>
      </c>
      <c r="E2362" t="str">
        <f>VLOOKUP(A2362, ticker_symbol:gics_sub, 15, FALSE)</f>
        <v>Oil &amp; Gas Exploration &amp; Production</v>
      </c>
    </row>
    <row r="2363" spans="1:5" ht="17" x14ac:dyDescent="0.2">
      <c r="A2363" s="3" t="s">
        <v>228</v>
      </c>
      <c r="B2363" t="s">
        <v>603</v>
      </c>
      <c r="C2363" t="s">
        <v>610</v>
      </c>
      <c r="D2363" s="56" t="str">
        <f>VLOOKUP(A2363, ticker_symbol:gics_sector, 14, FALSE)</f>
        <v>Energy</v>
      </c>
      <c r="E2363" t="str">
        <f>VLOOKUP(A2363, ticker_symbol:gics_sub, 15, FALSE)</f>
        <v>Oil &amp; Gas Exploration &amp; Production</v>
      </c>
    </row>
    <row r="2364" spans="1:5" ht="17" x14ac:dyDescent="0.2">
      <c r="A2364" s="3" t="s">
        <v>228</v>
      </c>
      <c r="B2364" t="s">
        <v>604</v>
      </c>
      <c r="C2364" t="s">
        <v>610</v>
      </c>
      <c r="D2364" s="56" t="str">
        <f>VLOOKUP(A2364, ticker_symbol:gics_sector, 14, FALSE)</f>
        <v>Energy</v>
      </c>
      <c r="E2364" t="str">
        <f>VLOOKUP(A2364, ticker_symbol:gics_sub, 15, FALSE)</f>
        <v>Oil &amp; Gas Exploration &amp; Production</v>
      </c>
    </row>
    <row r="2365" spans="1:5" ht="17" x14ac:dyDescent="0.2">
      <c r="A2365" s="3" t="s">
        <v>228</v>
      </c>
      <c r="B2365" t="s">
        <v>605</v>
      </c>
      <c r="C2365" t="s">
        <v>610</v>
      </c>
      <c r="D2365" s="56" t="str">
        <f>VLOOKUP(A2365, ticker_symbol:gics_sector, 14, FALSE)</f>
        <v>Energy</v>
      </c>
      <c r="E2365" t="str">
        <f>VLOOKUP(A2365, ticker_symbol:gics_sub, 15, FALSE)</f>
        <v>Oil &amp; Gas Exploration &amp; Production</v>
      </c>
    </row>
    <row r="2366" spans="1:5" ht="17" x14ac:dyDescent="0.2">
      <c r="A2366" s="3" t="s">
        <v>228</v>
      </c>
      <c r="B2366" t="s">
        <v>600</v>
      </c>
      <c r="C2366" t="s">
        <v>609</v>
      </c>
      <c r="D2366" s="56" t="str">
        <f>VLOOKUP(A2366, ticker_symbol:gics_sector, 14, FALSE)</f>
        <v>Energy</v>
      </c>
      <c r="E2366" t="str">
        <f>VLOOKUP(A2366, ticker_symbol:gics_sub, 15, FALSE)</f>
        <v>Oil &amp; Gas Exploration &amp; Production</v>
      </c>
    </row>
    <row r="2367" spans="1:5" ht="17" x14ac:dyDescent="0.2">
      <c r="A2367" s="3" t="s">
        <v>228</v>
      </c>
      <c r="B2367" t="s">
        <v>601</v>
      </c>
      <c r="C2367" t="s">
        <v>609</v>
      </c>
      <c r="D2367" s="56" t="str">
        <f>VLOOKUP(A2367, ticker_symbol:gics_sector, 14, FALSE)</f>
        <v>Energy</v>
      </c>
      <c r="E2367" t="str">
        <f>VLOOKUP(A2367, ticker_symbol:gics_sub, 15, FALSE)</f>
        <v>Oil &amp; Gas Exploration &amp; Production</v>
      </c>
    </row>
    <row r="2368" spans="1:5" ht="17" x14ac:dyDescent="0.2">
      <c r="A2368" s="3" t="s">
        <v>228</v>
      </c>
      <c r="B2368" t="s">
        <v>602</v>
      </c>
      <c r="C2368" t="s">
        <v>609</v>
      </c>
      <c r="D2368" s="56" t="str">
        <f>VLOOKUP(A2368, ticker_symbol:gics_sector, 14, FALSE)</f>
        <v>Energy</v>
      </c>
      <c r="E2368" t="str">
        <f>VLOOKUP(A2368, ticker_symbol:gics_sub, 15, FALSE)</f>
        <v>Oil &amp; Gas Exploration &amp; Production</v>
      </c>
    </row>
    <row r="2369" spans="1:5" ht="17" x14ac:dyDescent="0.2">
      <c r="A2369" s="3" t="s">
        <v>228</v>
      </c>
      <c r="B2369" t="s">
        <v>603</v>
      </c>
      <c r="C2369" t="s">
        <v>609</v>
      </c>
      <c r="D2369" s="56" t="str">
        <f>VLOOKUP(A2369, ticker_symbol:gics_sector, 14, FALSE)</f>
        <v>Energy</v>
      </c>
      <c r="E2369" t="str">
        <f>VLOOKUP(A2369, ticker_symbol:gics_sub, 15, FALSE)</f>
        <v>Oil &amp; Gas Exploration &amp; Production</v>
      </c>
    </row>
    <row r="2370" spans="1:5" ht="17" x14ac:dyDescent="0.2">
      <c r="A2370" s="3" t="s">
        <v>228</v>
      </c>
      <c r="B2370" t="s">
        <v>604</v>
      </c>
      <c r="C2370" t="s">
        <v>609</v>
      </c>
      <c r="D2370" s="56" t="str">
        <f>VLOOKUP(A2370, ticker_symbol:gics_sector, 14, FALSE)</f>
        <v>Energy</v>
      </c>
      <c r="E2370" t="str">
        <f>VLOOKUP(A2370, ticker_symbol:gics_sub, 15, FALSE)</f>
        <v>Oil &amp; Gas Exploration &amp; Production</v>
      </c>
    </row>
    <row r="2371" spans="1:5" ht="17" x14ac:dyDescent="0.2">
      <c r="A2371" s="3" t="s">
        <v>228</v>
      </c>
      <c r="B2371" t="s">
        <v>605</v>
      </c>
      <c r="C2371" t="s">
        <v>609</v>
      </c>
      <c r="D2371" s="56" t="str">
        <f>VLOOKUP(A2371, ticker_symbol:gics_sector, 14, FALSE)</f>
        <v>Energy</v>
      </c>
      <c r="E2371" t="str">
        <f>VLOOKUP(A2371, ticker_symbol:gics_sub, 15, FALSE)</f>
        <v>Oil &amp; Gas Exploration &amp; Production</v>
      </c>
    </row>
    <row r="2372" spans="1:5" ht="17" x14ac:dyDescent="0.2">
      <c r="A2372" s="3" t="s">
        <v>228</v>
      </c>
      <c r="B2372" t="s">
        <v>600</v>
      </c>
      <c r="C2372" s="21" t="s">
        <v>608</v>
      </c>
      <c r="D2372" s="56" t="str">
        <f>VLOOKUP(A2372, ticker_symbol:gics_sector, 14, FALSE)</f>
        <v>Energy</v>
      </c>
      <c r="E2372" t="str">
        <f>VLOOKUP(A2372, ticker_symbol:gics_sub, 15, FALSE)</f>
        <v>Oil &amp; Gas Exploration &amp; Production</v>
      </c>
    </row>
    <row r="2373" spans="1:5" ht="17" x14ac:dyDescent="0.2">
      <c r="A2373" s="3" t="s">
        <v>228</v>
      </c>
      <c r="B2373" t="s">
        <v>601</v>
      </c>
      <c r="C2373" s="21" t="s">
        <v>608</v>
      </c>
      <c r="D2373" s="56" t="str">
        <f>VLOOKUP(A2373, ticker_symbol:gics_sector, 14, FALSE)</f>
        <v>Energy</v>
      </c>
      <c r="E2373" t="str">
        <f>VLOOKUP(A2373, ticker_symbol:gics_sub, 15, FALSE)</f>
        <v>Oil &amp; Gas Exploration &amp; Production</v>
      </c>
    </row>
    <row r="2374" spans="1:5" ht="17" x14ac:dyDescent="0.2">
      <c r="A2374" s="3" t="s">
        <v>228</v>
      </c>
      <c r="B2374" t="s">
        <v>602</v>
      </c>
      <c r="C2374" s="21" t="s">
        <v>608</v>
      </c>
      <c r="D2374" s="56" t="str">
        <f>VLOOKUP(A2374, ticker_symbol:gics_sector, 14, FALSE)</f>
        <v>Energy</v>
      </c>
      <c r="E2374" t="str">
        <f>VLOOKUP(A2374, ticker_symbol:gics_sub, 15, FALSE)</f>
        <v>Oil &amp; Gas Exploration &amp; Production</v>
      </c>
    </row>
    <row r="2375" spans="1:5" ht="17" x14ac:dyDescent="0.2">
      <c r="A2375" s="3" t="s">
        <v>228</v>
      </c>
      <c r="B2375" t="s">
        <v>603</v>
      </c>
      <c r="C2375" s="21" t="s">
        <v>608</v>
      </c>
      <c r="D2375" s="56" t="str">
        <f>VLOOKUP(A2375, ticker_symbol:gics_sector, 14, FALSE)</f>
        <v>Energy</v>
      </c>
      <c r="E2375" t="str">
        <f>VLOOKUP(A2375, ticker_symbol:gics_sub, 15, FALSE)</f>
        <v>Oil &amp; Gas Exploration &amp; Production</v>
      </c>
    </row>
    <row r="2376" spans="1:5" ht="17" x14ac:dyDescent="0.2">
      <c r="A2376" s="3" t="s">
        <v>228</v>
      </c>
      <c r="B2376" t="s">
        <v>604</v>
      </c>
      <c r="C2376" s="21" t="s">
        <v>608</v>
      </c>
      <c r="D2376" s="56" t="str">
        <f>VLOOKUP(A2376, ticker_symbol:gics_sector, 14, FALSE)</f>
        <v>Energy</v>
      </c>
      <c r="E2376" t="str">
        <f>VLOOKUP(A2376, ticker_symbol:gics_sub, 15, FALSE)</f>
        <v>Oil &amp; Gas Exploration &amp; Production</v>
      </c>
    </row>
    <row r="2377" spans="1:5" ht="17" x14ac:dyDescent="0.2">
      <c r="A2377" s="3" t="s">
        <v>228</v>
      </c>
      <c r="B2377" t="s">
        <v>605</v>
      </c>
      <c r="C2377" s="21" t="s">
        <v>608</v>
      </c>
      <c r="D2377" s="56" t="str">
        <f>VLOOKUP(A2377, ticker_symbol:gics_sector, 14, FALSE)</f>
        <v>Energy</v>
      </c>
      <c r="E2377" t="str">
        <f>VLOOKUP(A2377, ticker_symbol:gics_sub, 15, FALSE)</f>
        <v>Oil &amp; Gas Exploration &amp; Production</v>
      </c>
    </row>
    <row r="2378" spans="1:5" ht="17" x14ac:dyDescent="0.2">
      <c r="A2378" s="3" t="s">
        <v>229</v>
      </c>
      <c r="B2378" t="s">
        <v>600</v>
      </c>
      <c r="C2378" t="s">
        <v>610</v>
      </c>
      <c r="D2378" s="56" t="str">
        <f>VLOOKUP(A2378, ticker_symbol:gics_sector, 14, FALSE)</f>
        <v>Real Estate</v>
      </c>
      <c r="E2378" t="str">
        <f>VLOOKUP(A2378, ticker_symbol:gics_sub, 15, FALSE)</f>
        <v>REITs</v>
      </c>
    </row>
    <row r="2379" spans="1:5" ht="17" x14ac:dyDescent="0.2">
      <c r="A2379" s="3" t="s">
        <v>229</v>
      </c>
      <c r="B2379" t="s">
        <v>601</v>
      </c>
      <c r="C2379" t="s">
        <v>610</v>
      </c>
      <c r="D2379" s="56" t="str">
        <f>VLOOKUP(A2379, ticker_symbol:gics_sector, 14, FALSE)</f>
        <v>Real Estate</v>
      </c>
      <c r="E2379" t="str">
        <f>VLOOKUP(A2379, ticker_symbol:gics_sub, 15, FALSE)</f>
        <v>REITs</v>
      </c>
    </row>
    <row r="2380" spans="1:5" ht="17" x14ac:dyDescent="0.2">
      <c r="A2380" s="3" t="s">
        <v>229</v>
      </c>
      <c r="B2380" t="s">
        <v>602</v>
      </c>
      <c r="C2380" t="s">
        <v>610</v>
      </c>
      <c r="D2380" s="56" t="str">
        <f>VLOOKUP(A2380, ticker_symbol:gics_sector, 14, FALSE)</f>
        <v>Real Estate</v>
      </c>
      <c r="E2380" t="str">
        <f>VLOOKUP(A2380, ticker_symbol:gics_sub, 15, FALSE)</f>
        <v>REITs</v>
      </c>
    </row>
    <row r="2381" spans="1:5" ht="17" x14ac:dyDescent="0.2">
      <c r="A2381" s="3" t="s">
        <v>229</v>
      </c>
      <c r="B2381" t="s">
        <v>603</v>
      </c>
      <c r="C2381" t="s">
        <v>610</v>
      </c>
      <c r="D2381" s="56" t="str">
        <f>VLOOKUP(A2381, ticker_symbol:gics_sector, 14, FALSE)</f>
        <v>Real Estate</v>
      </c>
      <c r="E2381" t="str">
        <f>VLOOKUP(A2381, ticker_symbol:gics_sub, 15, FALSE)</f>
        <v>REITs</v>
      </c>
    </row>
    <row r="2382" spans="1:5" ht="17" x14ac:dyDescent="0.2">
      <c r="A2382" s="3" t="s">
        <v>229</v>
      </c>
      <c r="B2382" t="s">
        <v>604</v>
      </c>
      <c r="C2382" t="s">
        <v>610</v>
      </c>
      <c r="D2382" s="56" t="str">
        <f>VLOOKUP(A2382, ticker_symbol:gics_sector, 14, FALSE)</f>
        <v>Real Estate</v>
      </c>
      <c r="E2382" t="str">
        <f>VLOOKUP(A2382, ticker_symbol:gics_sub, 15, FALSE)</f>
        <v>REITs</v>
      </c>
    </row>
    <row r="2383" spans="1:5" ht="17" x14ac:dyDescent="0.2">
      <c r="A2383" s="3" t="s">
        <v>229</v>
      </c>
      <c r="B2383" t="s">
        <v>605</v>
      </c>
      <c r="C2383" t="s">
        <v>610</v>
      </c>
      <c r="D2383" s="56" t="str">
        <f>VLOOKUP(A2383, ticker_symbol:gics_sector, 14, FALSE)</f>
        <v>Real Estate</v>
      </c>
      <c r="E2383" t="str">
        <f>VLOOKUP(A2383, ticker_symbol:gics_sub, 15, FALSE)</f>
        <v>REITs</v>
      </c>
    </row>
    <row r="2384" spans="1:5" ht="17" x14ac:dyDescent="0.2">
      <c r="A2384" s="3" t="s">
        <v>229</v>
      </c>
      <c r="B2384" t="s">
        <v>600</v>
      </c>
      <c r="C2384" t="s">
        <v>609</v>
      </c>
      <c r="D2384" s="56" t="str">
        <f>VLOOKUP(A2384, ticker_symbol:gics_sector, 14, FALSE)</f>
        <v>Real Estate</v>
      </c>
      <c r="E2384" t="str">
        <f>VLOOKUP(A2384, ticker_symbol:gics_sub, 15, FALSE)</f>
        <v>REITs</v>
      </c>
    </row>
    <row r="2385" spans="1:5" ht="17" x14ac:dyDescent="0.2">
      <c r="A2385" s="3" t="s">
        <v>229</v>
      </c>
      <c r="B2385" t="s">
        <v>601</v>
      </c>
      <c r="C2385" t="s">
        <v>609</v>
      </c>
      <c r="D2385" s="56" t="str">
        <f>VLOOKUP(A2385, ticker_symbol:gics_sector, 14, FALSE)</f>
        <v>Real Estate</v>
      </c>
      <c r="E2385" t="str">
        <f>VLOOKUP(A2385, ticker_symbol:gics_sub, 15, FALSE)</f>
        <v>REITs</v>
      </c>
    </row>
    <row r="2386" spans="1:5" ht="17" x14ac:dyDescent="0.2">
      <c r="A2386" s="3" t="s">
        <v>229</v>
      </c>
      <c r="B2386" t="s">
        <v>602</v>
      </c>
      <c r="C2386" t="s">
        <v>609</v>
      </c>
      <c r="D2386" s="56" t="str">
        <f>VLOOKUP(A2386, ticker_symbol:gics_sector, 14, FALSE)</f>
        <v>Real Estate</v>
      </c>
      <c r="E2386" t="str">
        <f>VLOOKUP(A2386, ticker_symbol:gics_sub, 15, FALSE)</f>
        <v>REITs</v>
      </c>
    </row>
    <row r="2387" spans="1:5" ht="17" x14ac:dyDescent="0.2">
      <c r="A2387" s="3" t="s">
        <v>229</v>
      </c>
      <c r="B2387" t="s">
        <v>603</v>
      </c>
      <c r="C2387" t="s">
        <v>609</v>
      </c>
      <c r="D2387" s="56" t="str">
        <f>VLOOKUP(A2387, ticker_symbol:gics_sector, 14, FALSE)</f>
        <v>Real Estate</v>
      </c>
      <c r="E2387" t="str">
        <f>VLOOKUP(A2387, ticker_symbol:gics_sub, 15, FALSE)</f>
        <v>REITs</v>
      </c>
    </row>
    <row r="2388" spans="1:5" ht="17" x14ac:dyDescent="0.2">
      <c r="A2388" s="3" t="s">
        <v>229</v>
      </c>
      <c r="B2388" t="s">
        <v>604</v>
      </c>
      <c r="C2388" t="s">
        <v>609</v>
      </c>
      <c r="D2388" s="56" t="str">
        <f>VLOOKUP(A2388, ticker_symbol:gics_sector, 14, FALSE)</f>
        <v>Real Estate</v>
      </c>
      <c r="E2388" t="str">
        <f>VLOOKUP(A2388, ticker_symbol:gics_sub, 15, FALSE)</f>
        <v>REITs</v>
      </c>
    </row>
    <row r="2389" spans="1:5" ht="17" x14ac:dyDescent="0.2">
      <c r="A2389" s="3" t="s">
        <v>229</v>
      </c>
      <c r="B2389" t="s">
        <v>605</v>
      </c>
      <c r="C2389" t="s">
        <v>609</v>
      </c>
      <c r="D2389" s="56" t="str">
        <f>VLOOKUP(A2389, ticker_symbol:gics_sector, 14, FALSE)</f>
        <v>Real Estate</v>
      </c>
      <c r="E2389" t="str">
        <f>VLOOKUP(A2389, ticker_symbol:gics_sub, 15, FALSE)</f>
        <v>REITs</v>
      </c>
    </row>
    <row r="2390" spans="1:5" ht="17" x14ac:dyDescent="0.2">
      <c r="A2390" s="3" t="s">
        <v>229</v>
      </c>
      <c r="B2390" t="s">
        <v>600</v>
      </c>
      <c r="C2390" s="21" t="s">
        <v>608</v>
      </c>
      <c r="D2390" s="56" t="str">
        <f>VLOOKUP(A2390, ticker_symbol:gics_sector, 14, FALSE)</f>
        <v>Real Estate</v>
      </c>
      <c r="E2390" t="str">
        <f>VLOOKUP(A2390, ticker_symbol:gics_sub, 15, FALSE)</f>
        <v>REITs</v>
      </c>
    </row>
    <row r="2391" spans="1:5" ht="17" x14ac:dyDescent="0.2">
      <c r="A2391" s="3" t="s">
        <v>229</v>
      </c>
      <c r="B2391" t="s">
        <v>601</v>
      </c>
      <c r="C2391" s="21" t="s">
        <v>608</v>
      </c>
      <c r="D2391" s="56" t="str">
        <f>VLOOKUP(A2391, ticker_symbol:gics_sector, 14, FALSE)</f>
        <v>Real Estate</v>
      </c>
      <c r="E2391" t="str">
        <f>VLOOKUP(A2391, ticker_symbol:gics_sub, 15, FALSE)</f>
        <v>REITs</v>
      </c>
    </row>
    <row r="2392" spans="1:5" ht="17" x14ac:dyDescent="0.2">
      <c r="A2392" s="3" t="s">
        <v>229</v>
      </c>
      <c r="B2392" t="s">
        <v>602</v>
      </c>
      <c r="C2392" s="21" t="s">
        <v>608</v>
      </c>
      <c r="D2392" s="56" t="str">
        <f>VLOOKUP(A2392, ticker_symbol:gics_sector, 14, FALSE)</f>
        <v>Real Estate</v>
      </c>
      <c r="E2392" t="str">
        <f>VLOOKUP(A2392, ticker_symbol:gics_sub, 15, FALSE)</f>
        <v>REITs</v>
      </c>
    </row>
    <row r="2393" spans="1:5" ht="17" x14ac:dyDescent="0.2">
      <c r="A2393" s="3" t="s">
        <v>229</v>
      </c>
      <c r="B2393" t="s">
        <v>603</v>
      </c>
      <c r="C2393" s="21" t="s">
        <v>608</v>
      </c>
      <c r="D2393" s="56" t="str">
        <f>VLOOKUP(A2393, ticker_symbol:gics_sector, 14, FALSE)</f>
        <v>Real Estate</v>
      </c>
      <c r="E2393" t="str">
        <f>VLOOKUP(A2393, ticker_symbol:gics_sub, 15, FALSE)</f>
        <v>REITs</v>
      </c>
    </row>
    <row r="2394" spans="1:5" ht="17" x14ac:dyDescent="0.2">
      <c r="A2394" s="3" t="s">
        <v>229</v>
      </c>
      <c r="B2394" t="s">
        <v>604</v>
      </c>
      <c r="C2394" s="21" t="s">
        <v>608</v>
      </c>
      <c r="D2394" s="56" t="str">
        <f>VLOOKUP(A2394, ticker_symbol:gics_sector, 14, FALSE)</f>
        <v>Real Estate</v>
      </c>
      <c r="E2394" t="str">
        <f>VLOOKUP(A2394, ticker_symbol:gics_sub, 15, FALSE)</f>
        <v>REITs</v>
      </c>
    </row>
    <row r="2395" spans="1:5" ht="17" x14ac:dyDescent="0.2">
      <c r="A2395" s="3" t="s">
        <v>229</v>
      </c>
      <c r="B2395" t="s">
        <v>605</v>
      </c>
      <c r="C2395" s="21" t="s">
        <v>608</v>
      </c>
      <c r="D2395" s="56" t="str">
        <f>VLOOKUP(A2395, ticker_symbol:gics_sector, 14, FALSE)</f>
        <v>Real Estate</v>
      </c>
      <c r="E2395" t="str">
        <f>VLOOKUP(A2395, ticker_symbol:gics_sub, 15, FALSE)</f>
        <v>REITs</v>
      </c>
    </row>
    <row r="2396" spans="1:5" ht="17" x14ac:dyDescent="0.2">
      <c r="A2396" s="3" t="s">
        <v>230</v>
      </c>
      <c r="B2396" t="s">
        <v>600</v>
      </c>
      <c r="C2396" t="s">
        <v>610</v>
      </c>
      <c r="D2396" s="56" t="str">
        <f>VLOOKUP(A2396, ticker_symbol:gics_sector, 14, FALSE)</f>
        <v>Real Estate</v>
      </c>
      <c r="E2396" t="str">
        <f>VLOOKUP(A2396, ticker_symbol:gics_sub, 15, FALSE)</f>
        <v>REITs</v>
      </c>
    </row>
    <row r="2397" spans="1:5" ht="17" x14ac:dyDescent="0.2">
      <c r="A2397" s="3" t="s">
        <v>230</v>
      </c>
      <c r="B2397" t="s">
        <v>601</v>
      </c>
      <c r="C2397" t="s">
        <v>610</v>
      </c>
      <c r="D2397" s="56" t="str">
        <f>VLOOKUP(A2397, ticker_symbol:gics_sector, 14, FALSE)</f>
        <v>Real Estate</v>
      </c>
      <c r="E2397" t="str">
        <f>VLOOKUP(A2397, ticker_symbol:gics_sub, 15, FALSE)</f>
        <v>REITs</v>
      </c>
    </row>
    <row r="2398" spans="1:5" ht="17" x14ac:dyDescent="0.2">
      <c r="A2398" s="3" t="s">
        <v>230</v>
      </c>
      <c r="B2398" t="s">
        <v>602</v>
      </c>
      <c r="C2398" t="s">
        <v>610</v>
      </c>
      <c r="D2398" s="56" t="str">
        <f>VLOOKUP(A2398, ticker_symbol:gics_sector, 14, FALSE)</f>
        <v>Real Estate</v>
      </c>
      <c r="E2398" t="str">
        <f>VLOOKUP(A2398, ticker_symbol:gics_sub, 15, FALSE)</f>
        <v>REITs</v>
      </c>
    </row>
    <row r="2399" spans="1:5" ht="17" x14ac:dyDescent="0.2">
      <c r="A2399" s="3" t="s">
        <v>230</v>
      </c>
      <c r="B2399" t="s">
        <v>603</v>
      </c>
      <c r="C2399" t="s">
        <v>610</v>
      </c>
      <c r="D2399" s="56" t="str">
        <f>VLOOKUP(A2399, ticker_symbol:gics_sector, 14, FALSE)</f>
        <v>Real Estate</v>
      </c>
      <c r="E2399" t="str">
        <f>VLOOKUP(A2399, ticker_symbol:gics_sub, 15, FALSE)</f>
        <v>REITs</v>
      </c>
    </row>
    <row r="2400" spans="1:5" ht="17" x14ac:dyDescent="0.2">
      <c r="A2400" s="3" t="s">
        <v>230</v>
      </c>
      <c r="B2400" t="s">
        <v>604</v>
      </c>
      <c r="C2400" t="s">
        <v>610</v>
      </c>
      <c r="D2400" s="56" t="str">
        <f>VLOOKUP(A2400, ticker_symbol:gics_sector, 14, FALSE)</f>
        <v>Real Estate</v>
      </c>
      <c r="E2400" t="str">
        <f>VLOOKUP(A2400, ticker_symbol:gics_sub, 15, FALSE)</f>
        <v>REITs</v>
      </c>
    </row>
    <row r="2401" spans="1:5" ht="17" x14ac:dyDescent="0.2">
      <c r="A2401" s="3" t="s">
        <v>230</v>
      </c>
      <c r="B2401" t="s">
        <v>605</v>
      </c>
      <c r="C2401" t="s">
        <v>610</v>
      </c>
      <c r="D2401" s="56" t="str">
        <f>VLOOKUP(A2401, ticker_symbol:gics_sector, 14, FALSE)</f>
        <v>Real Estate</v>
      </c>
      <c r="E2401" t="str">
        <f>VLOOKUP(A2401, ticker_symbol:gics_sub, 15, FALSE)</f>
        <v>REITs</v>
      </c>
    </row>
    <row r="2402" spans="1:5" ht="17" x14ac:dyDescent="0.2">
      <c r="A2402" s="3" t="s">
        <v>230</v>
      </c>
      <c r="B2402" t="s">
        <v>600</v>
      </c>
      <c r="C2402" t="s">
        <v>609</v>
      </c>
      <c r="D2402" s="56" t="str">
        <f>VLOOKUP(A2402, ticker_symbol:gics_sector, 14, FALSE)</f>
        <v>Real Estate</v>
      </c>
      <c r="E2402" t="str">
        <f>VLOOKUP(A2402, ticker_symbol:gics_sub, 15, FALSE)</f>
        <v>REITs</v>
      </c>
    </row>
    <row r="2403" spans="1:5" ht="17" x14ac:dyDescent="0.2">
      <c r="A2403" s="3" t="s">
        <v>230</v>
      </c>
      <c r="B2403" t="s">
        <v>601</v>
      </c>
      <c r="C2403" t="s">
        <v>609</v>
      </c>
      <c r="D2403" s="56" t="str">
        <f>VLOOKUP(A2403, ticker_symbol:gics_sector, 14, FALSE)</f>
        <v>Real Estate</v>
      </c>
      <c r="E2403" t="str">
        <f>VLOOKUP(A2403, ticker_symbol:gics_sub, 15, FALSE)</f>
        <v>REITs</v>
      </c>
    </row>
    <row r="2404" spans="1:5" ht="17" x14ac:dyDescent="0.2">
      <c r="A2404" s="3" t="s">
        <v>230</v>
      </c>
      <c r="B2404" t="s">
        <v>602</v>
      </c>
      <c r="C2404" t="s">
        <v>609</v>
      </c>
      <c r="D2404" s="56" t="str">
        <f>VLOOKUP(A2404, ticker_symbol:gics_sector, 14, FALSE)</f>
        <v>Real Estate</v>
      </c>
      <c r="E2404" t="str">
        <f>VLOOKUP(A2404, ticker_symbol:gics_sub, 15, FALSE)</f>
        <v>REITs</v>
      </c>
    </row>
    <row r="2405" spans="1:5" ht="17" x14ac:dyDescent="0.2">
      <c r="A2405" s="3" t="s">
        <v>230</v>
      </c>
      <c r="B2405" t="s">
        <v>603</v>
      </c>
      <c r="C2405" t="s">
        <v>609</v>
      </c>
      <c r="D2405" s="56" t="str">
        <f>VLOOKUP(A2405, ticker_symbol:gics_sector, 14, FALSE)</f>
        <v>Real Estate</v>
      </c>
      <c r="E2405" t="str">
        <f>VLOOKUP(A2405, ticker_symbol:gics_sub, 15, FALSE)</f>
        <v>REITs</v>
      </c>
    </row>
    <row r="2406" spans="1:5" ht="17" x14ac:dyDescent="0.2">
      <c r="A2406" s="3" t="s">
        <v>230</v>
      </c>
      <c r="B2406" t="s">
        <v>604</v>
      </c>
      <c r="C2406" t="s">
        <v>609</v>
      </c>
      <c r="D2406" s="56" t="str">
        <f>VLOOKUP(A2406, ticker_symbol:gics_sector, 14, FALSE)</f>
        <v>Real Estate</v>
      </c>
      <c r="E2406" t="str">
        <f>VLOOKUP(A2406, ticker_symbol:gics_sub, 15, FALSE)</f>
        <v>REITs</v>
      </c>
    </row>
    <row r="2407" spans="1:5" ht="17" x14ac:dyDescent="0.2">
      <c r="A2407" s="3" t="s">
        <v>230</v>
      </c>
      <c r="B2407" t="s">
        <v>605</v>
      </c>
      <c r="C2407" t="s">
        <v>609</v>
      </c>
      <c r="D2407" s="56" t="str">
        <f>VLOOKUP(A2407, ticker_symbol:gics_sector, 14, FALSE)</f>
        <v>Real Estate</v>
      </c>
      <c r="E2407" t="str">
        <f>VLOOKUP(A2407, ticker_symbol:gics_sub, 15, FALSE)</f>
        <v>REITs</v>
      </c>
    </row>
    <row r="2408" spans="1:5" ht="17" x14ac:dyDescent="0.2">
      <c r="A2408" s="3" t="s">
        <v>230</v>
      </c>
      <c r="B2408" t="s">
        <v>600</v>
      </c>
      <c r="C2408" s="21" t="s">
        <v>608</v>
      </c>
      <c r="D2408" s="56" t="str">
        <f>VLOOKUP(A2408, ticker_symbol:gics_sector, 14, FALSE)</f>
        <v>Real Estate</v>
      </c>
      <c r="E2408" t="str">
        <f>VLOOKUP(A2408, ticker_symbol:gics_sub, 15, FALSE)</f>
        <v>REITs</v>
      </c>
    </row>
    <row r="2409" spans="1:5" ht="17" x14ac:dyDescent="0.2">
      <c r="A2409" s="3" t="s">
        <v>230</v>
      </c>
      <c r="B2409" t="s">
        <v>601</v>
      </c>
      <c r="C2409" s="21" t="s">
        <v>608</v>
      </c>
      <c r="D2409" s="56" t="str">
        <f>VLOOKUP(A2409, ticker_symbol:gics_sector, 14, FALSE)</f>
        <v>Real Estate</v>
      </c>
      <c r="E2409" t="str">
        <f>VLOOKUP(A2409, ticker_symbol:gics_sub, 15, FALSE)</f>
        <v>REITs</v>
      </c>
    </row>
    <row r="2410" spans="1:5" ht="17" x14ac:dyDescent="0.2">
      <c r="A2410" s="3" t="s">
        <v>230</v>
      </c>
      <c r="B2410" t="s">
        <v>602</v>
      </c>
      <c r="C2410" s="21" t="s">
        <v>608</v>
      </c>
      <c r="D2410" s="56" t="str">
        <f>VLOOKUP(A2410, ticker_symbol:gics_sector, 14, FALSE)</f>
        <v>Real Estate</v>
      </c>
      <c r="E2410" t="str">
        <f>VLOOKUP(A2410, ticker_symbol:gics_sub, 15, FALSE)</f>
        <v>REITs</v>
      </c>
    </row>
    <row r="2411" spans="1:5" ht="17" x14ac:dyDescent="0.2">
      <c r="A2411" s="3" t="s">
        <v>230</v>
      </c>
      <c r="B2411" t="s">
        <v>603</v>
      </c>
      <c r="C2411" s="21" t="s">
        <v>608</v>
      </c>
      <c r="D2411" s="56" t="str">
        <f>VLOOKUP(A2411, ticker_symbol:gics_sector, 14, FALSE)</f>
        <v>Real Estate</v>
      </c>
      <c r="E2411" t="str">
        <f>VLOOKUP(A2411, ticker_symbol:gics_sub, 15, FALSE)</f>
        <v>REITs</v>
      </c>
    </row>
    <row r="2412" spans="1:5" ht="17" x14ac:dyDescent="0.2">
      <c r="A2412" s="3" t="s">
        <v>230</v>
      </c>
      <c r="B2412" t="s">
        <v>604</v>
      </c>
      <c r="C2412" s="21" t="s">
        <v>608</v>
      </c>
      <c r="D2412" s="56" t="str">
        <f>VLOOKUP(A2412, ticker_symbol:gics_sector, 14, FALSE)</f>
        <v>Real Estate</v>
      </c>
      <c r="E2412" t="str">
        <f>VLOOKUP(A2412, ticker_symbol:gics_sub, 15, FALSE)</f>
        <v>REITs</v>
      </c>
    </row>
    <row r="2413" spans="1:5" ht="17" x14ac:dyDescent="0.2">
      <c r="A2413" s="3" t="s">
        <v>230</v>
      </c>
      <c r="B2413" t="s">
        <v>605</v>
      </c>
      <c r="C2413" s="21" t="s">
        <v>608</v>
      </c>
      <c r="D2413" s="56" t="str">
        <f>VLOOKUP(A2413, ticker_symbol:gics_sector, 14, FALSE)</f>
        <v>Real Estate</v>
      </c>
      <c r="E2413" t="str">
        <f>VLOOKUP(A2413, ticker_symbol:gics_sub, 15, FALSE)</f>
        <v>REITs</v>
      </c>
    </row>
    <row r="2414" spans="1:5" ht="17" x14ac:dyDescent="0.2">
      <c r="A2414" s="3" t="s">
        <v>231</v>
      </c>
      <c r="B2414" t="s">
        <v>600</v>
      </c>
      <c r="C2414" t="s">
        <v>610</v>
      </c>
      <c r="D2414" s="56" t="str">
        <f>VLOOKUP(A2414, ticker_symbol:gics_sector, 14, FALSE)</f>
        <v>Energy</v>
      </c>
      <c r="E2414" t="str">
        <f>VLOOKUP(A2414, ticker_symbol:gics_sub, 15, FALSE)</f>
        <v>Oil &amp; Gas Exploration &amp; Production</v>
      </c>
    </row>
    <row r="2415" spans="1:5" ht="17" x14ac:dyDescent="0.2">
      <c r="A2415" s="3" t="s">
        <v>231</v>
      </c>
      <c r="B2415" t="s">
        <v>601</v>
      </c>
      <c r="C2415" t="s">
        <v>610</v>
      </c>
      <c r="D2415" s="56" t="str">
        <f>VLOOKUP(A2415, ticker_symbol:gics_sector, 14, FALSE)</f>
        <v>Energy</v>
      </c>
      <c r="E2415" t="str">
        <f>VLOOKUP(A2415, ticker_symbol:gics_sub, 15, FALSE)</f>
        <v>Oil &amp; Gas Exploration &amp; Production</v>
      </c>
    </row>
    <row r="2416" spans="1:5" ht="17" x14ac:dyDescent="0.2">
      <c r="A2416" s="3" t="s">
        <v>231</v>
      </c>
      <c r="B2416" t="s">
        <v>602</v>
      </c>
      <c r="C2416" t="s">
        <v>610</v>
      </c>
      <c r="D2416" s="56" t="str">
        <f>VLOOKUP(A2416, ticker_symbol:gics_sector, 14, FALSE)</f>
        <v>Energy</v>
      </c>
      <c r="E2416" t="str">
        <f>VLOOKUP(A2416, ticker_symbol:gics_sub, 15, FALSE)</f>
        <v>Oil &amp; Gas Exploration &amp; Production</v>
      </c>
    </row>
    <row r="2417" spans="1:5" ht="17" x14ac:dyDescent="0.2">
      <c r="A2417" s="3" t="s">
        <v>231</v>
      </c>
      <c r="B2417" t="s">
        <v>603</v>
      </c>
      <c r="C2417" t="s">
        <v>610</v>
      </c>
      <c r="D2417" s="56" t="str">
        <f>VLOOKUP(A2417, ticker_symbol:gics_sector, 14, FALSE)</f>
        <v>Energy</v>
      </c>
      <c r="E2417" t="str">
        <f>VLOOKUP(A2417, ticker_symbol:gics_sub, 15, FALSE)</f>
        <v>Oil &amp; Gas Exploration &amp; Production</v>
      </c>
    </row>
    <row r="2418" spans="1:5" ht="17" x14ac:dyDescent="0.2">
      <c r="A2418" s="3" t="s">
        <v>231</v>
      </c>
      <c r="B2418" t="s">
        <v>604</v>
      </c>
      <c r="C2418" t="s">
        <v>610</v>
      </c>
      <c r="D2418" s="56" t="str">
        <f>VLOOKUP(A2418, ticker_symbol:gics_sector, 14, FALSE)</f>
        <v>Energy</v>
      </c>
      <c r="E2418" t="str">
        <f>VLOOKUP(A2418, ticker_symbol:gics_sub, 15, FALSE)</f>
        <v>Oil &amp; Gas Exploration &amp; Production</v>
      </c>
    </row>
    <row r="2419" spans="1:5" ht="17" x14ac:dyDescent="0.2">
      <c r="A2419" s="3" t="s">
        <v>231</v>
      </c>
      <c r="B2419" t="s">
        <v>605</v>
      </c>
      <c r="C2419" t="s">
        <v>610</v>
      </c>
      <c r="D2419" s="56" t="str">
        <f>VLOOKUP(A2419, ticker_symbol:gics_sector, 14, FALSE)</f>
        <v>Energy</v>
      </c>
      <c r="E2419" t="str">
        <f>VLOOKUP(A2419, ticker_symbol:gics_sub, 15, FALSE)</f>
        <v>Oil &amp; Gas Exploration &amp; Production</v>
      </c>
    </row>
    <row r="2420" spans="1:5" ht="17" x14ac:dyDescent="0.2">
      <c r="A2420" s="3" t="s">
        <v>231</v>
      </c>
      <c r="B2420" t="s">
        <v>600</v>
      </c>
      <c r="C2420" t="s">
        <v>609</v>
      </c>
      <c r="D2420" s="56" t="str">
        <f>VLOOKUP(A2420, ticker_symbol:gics_sector, 14, FALSE)</f>
        <v>Energy</v>
      </c>
      <c r="E2420" t="str">
        <f>VLOOKUP(A2420, ticker_symbol:gics_sub, 15, FALSE)</f>
        <v>Oil &amp; Gas Exploration &amp; Production</v>
      </c>
    </row>
    <row r="2421" spans="1:5" ht="17" x14ac:dyDescent="0.2">
      <c r="A2421" s="3" t="s">
        <v>231</v>
      </c>
      <c r="B2421" t="s">
        <v>601</v>
      </c>
      <c r="C2421" t="s">
        <v>609</v>
      </c>
      <c r="D2421" s="56" t="str">
        <f>VLOOKUP(A2421, ticker_symbol:gics_sector, 14, FALSE)</f>
        <v>Energy</v>
      </c>
      <c r="E2421" t="str">
        <f>VLOOKUP(A2421, ticker_symbol:gics_sub, 15, FALSE)</f>
        <v>Oil &amp; Gas Exploration &amp; Production</v>
      </c>
    </row>
    <row r="2422" spans="1:5" ht="17" x14ac:dyDescent="0.2">
      <c r="A2422" s="3" t="s">
        <v>231</v>
      </c>
      <c r="B2422" t="s">
        <v>602</v>
      </c>
      <c r="C2422" t="s">
        <v>609</v>
      </c>
      <c r="D2422" s="56" t="str">
        <f>VLOOKUP(A2422, ticker_symbol:gics_sector, 14, FALSE)</f>
        <v>Energy</v>
      </c>
      <c r="E2422" t="str">
        <f>VLOOKUP(A2422, ticker_symbol:gics_sub, 15, FALSE)</f>
        <v>Oil &amp; Gas Exploration &amp; Production</v>
      </c>
    </row>
    <row r="2423" spans="1:5" ht="17" x14ac:dyDescent="0.2">
      <c r="A2423" s="3" t="s">
        <v>231</v>
      </c>
      <c r="B2423" t="s">
        <v>603</v>
      </c>
      <c r="C2423" t="s">
        <v>609</v>
      </c>
      <c r="D2423" s="56" t="str">
        <f>VLOOKUP(A2423, ticker_symbol:gics_sector, 14, FALSE)</f>
        <v>Energy</v>
      </c>
      <c r="E2423" t="str">
        <f>VLOOKUP(A2423, ticker_symbol:gics_sub, 15, FALSE)</f>
        <v>Oil &amp; Gas Exploration &amp; Production</v>
      </c>
    </row>
    <row r="2424" spans="1:5" ht="17" x14ac:dyDescent="0.2">
      <c r="A2424" s="3" t="s">
        <v>231</v>
      </c>
      <c r="B2424" t="s">
        <v>604</v>
      </c>
      <c r="C2424" t="s">
        <v>609</v>
      </c>
      <c r="D2424" s="56" t="str">
        <f>VLOOKUP(A2424, ticker_symbol:gics_sector, 14, FALSE)</f>
        <v>Energy</v>
      </c>
      <c r="E2424" t="str">
        <f>VLOOKUP(A2424, ticker_symbol:gics_sub, 15, FALSE)</f>
        <v>Oil &amp; Gas Exploration &amp; Production</v>
      </c>
    </row>
    <row r="2425" spans="1:5" ht="17" x14ac:dyDescent="0.2">
      <c r="A2425" s="3" t="s">
        <v>231</v>
      </c>
      <c r="B2425" t="s">
        <v>605</v>
      </c>
      <c r="C2425" t="s">
        <v>609</v>
      </c>
      <c r="D2425" s="56" t="str">
        <f>VLOOKUP(A2425, ticker_symbol:gics_sector, 14, FALSE)</f>
        <v>Energy</v>
      </c>
      <c r="E2425" t="str">
        <f>VLOOKUP(A2425, ticker_symbol:gics_sub, 15, FALSE)</f>
        <v>Oil &amp; Gas Exploration &amp; Production</v>
      </c>
    </row>
    <row r="2426" spans="1:5" ht="17" x14ac:dyDescent="0.2">
      <c r="A2426" s="3" t="s">
        <v>231</v>
      </c>
      <c r="B2426" t="s">
        <v>600</v>
      </c>
      <c r="C2426" s="21" t="s">
        <v>608</v>
      </c>
      <c r="D2426" s="56" t="str">
        <f>VLOOKUP(A2426, ticker_symbol:gics_sector, 14, FALSE)</f>
        <v>Energy</v>
      </c>
      <c r="E2426" t="str">
        <f>VLOOKUP(A2426, ticker_symbol:gics_sub, 15, FALSE)</f>
        <v>Oil &amp; Gas Exploration &amp; Production</v>
      </c>
    </row>
    <row r="2427" spans="1:5" ht="17" x14ac:dyDescent="0.2">
      <c r="A2427" s="3" t="s">
        <v>231</v>
      </c>
      <c r="B2427" t="s">
        <v>601</v>
      </c>
      <c r="C2427" s="21" t="s">
        <v>608</v>
      </c>
      <c r="D2427" s="56" t="str">
        <f>VLOOKUP(A2427, ticker_symbol:gics_sector, 14, FALSE)</f>
        <v>Energy</v>
      </c>
      <c r="E2427" t="str">
        <f>VLOOKUP(A2427, ticker_symbol:gics_sub, 15, FALSE)</f>
        <v>Oil &amp; Gas Exploration &amp; Production</v>
      </c>
    </row>
    <row r="2428" spans="1:5" ht="17" x14ac:dyDescent="0.2">
      <c r="A2428" s="3" t="s">
        <v>231</v>
      </c>
      <c r="B2428" t="s">
        <v>602</v>
      </c>
      <c r="C2428" s="21" t="s">
        <v>608</v>
      </c>
      <c r="D2428" s="56" t="str">
        <f>VLOOKUP(A2428, ticker_symbol:gics_sector, 14, FALSE)</f>
        <v>Energy</v>
      </c>
      <c r="E2428" t="str">
        <f>VLOOKUP(A2428, ticker_symbol:gics_sub, 15, FALSE)</f>
        <v>Oil &amp; Gas Exploration &amp; Production</v>
      </c>
    </row>
    <row r="2429" spans="1:5" ht="17" x14ac:dyDescent="0.2">
      <c r="A2429" s="3" t="s">
        <v>231</v>
      </c>
      <c r="B2429" t="s">
        <v>603</v>
      </c>
      <c r="C2429" s="21" t="s">
        <v>608</v>
      </c>
      <c r="D2429" s="56" t="str">
        <f>VLOOKUP(A2429, ticker_symbol:gics_sector, 14, FALSE)</f>
        <v>Energy</v>
      </c>
      <c r="E2429" t="str">
        <f>VLOOKUP(A2429, ticker_symbol:gics_sub, 15, FALSE)</f>
        <v>Oil &amp; Gas Exploration &amp; Production</v>
      </c>
    </row>
    <row r="2430" spans="1:5" ht="17" x14ac:dyDescent="0.2">
      <c r="A2430" s="3" t="s">
        <v>231</v>
      </c>
      <c r="B2430" t="s">
        <v>604</v>
      </c>
      <c r="C2430" s="21" t="s">
        <v>608</v>
      </c>
      <c r="D2430" s="56" t="str">
        <f>VLOOKUP(A2430, ticker_symbol:gics_sector, 14, FALSE)</f>
        <v>Energy</v>
      </c>
      <c r="E2430" t="str">
        <f>VLOOKUP(A2430, ticker_symbol:gics_sub, 15, FALSE)</f>
        <v>Oil &amp; Gas Exploration &amp; Production</v>
      </c>
    </row>
    <row r="2431" spans="1:5" ht="17" x14ac:dyDescent="0.2">
      <c r="A2431" s="3" t="s">
        <v>231</v>
      </c>
      <c r="B2431" t="s">
        <v>605</v>
      </c>
      <c r="C2431" s="21" t="s">
        <v>608</v>
      </c>
      <c r="D2431" s="56" t="str">
        <f>VLOOKUP(A2431, ticker_symbol:gics_sector, 14, FALSE)</f>
        <v>Energy</v>
      </c>
      <c r="E2431" t="str">
        <f>VLOOKUP(A2431, ticker_symbol:gics_sub, 15, FALSE)</f>
        <v>Oil &amp; Gas Exploration &amp; Production</v>
      </c>
    </row>
    <row r="2432" spans="1:5" ht="17" x14ac:dyDescent="0.2">
      <c r="A2432" s="3" t="s">
        <v>232</v>
      </c>
      <c r="B2432" t="s">
        <v>600</v>
      </c>
      <c r="C2432" t="s">
        <v>610</v>
      </c>
      <c r="D2432" s="56" t="str">
        <f>VLOOKUP(A2432, ticker_symbol:gics_sector, 14, FALSE)</f>
        <v>Utilities</v>
      </c>
      <c r="E2432" t="str">
        <f>VLOOKUP(A2432, ticker_symbol:gics_sub, 15, FALSE)</f>
        <v>MultiUtilities</v>
      </c>
    </row>
    <row r="2433" spans="1:5" ht="17" x14ac:dyDescent="0.2">
      <c r="A2433" s="3" t="s">
        <v>232</v>
      </c>
      <c r="B2433" t="s">
        <v>601</v>
      </c>
      <c r="C2433" t="s">
        <v>610</v>
      </c>
      <c r="D2433" s="56" t="str">
        <f>VLOOKUP(A2433, ticker_symbol:gics_sector, 14, FALSE)</f>
        <v>Utilities</v>
      </c>
      <c r="E2433" t="str">
        <f>VLOOKUP(A2433, ticker_symbol:gics_sub, 15, FALSE)</f>
        <v>MultiUtilities</v>
      </c>
    </row>
    <row r="2434" spans="1:5" ht="17" x14ac:dyDescent="0.2">
      <c r="A2434" s="3" t="s">
        <v>232</v>
      </c>
      <c r="B2434" t="s">
        <v>602</v>
      </c>
      <c r="C2434" t="s">
        <v>610</v>
      </c>
      <c r="D2434" s="56" t="str">
        <f>VLOOKUP(A2434, ticker_symbol:gics_sector, 14, FALSE)</f>
        <v>Utilities</v>
      </c>
      <c r="E2434" t="str">
        <f>VLOOKUP(A2434, ticker_symbol:gics_sub, 15, FALSE)</f>
        <v>MultiUtilities</v>
      </c>
    </row>
    <row r="2435" spans="1:5" ht="17" x14ac:dyDescent="0.2">
      <c r="A2435" s="3" t="s">
        <v>232</v>
      </c>
      <c r="B2435" t="s">
        <v>603</v>
      </c>
      <c r="C2435" t="s">
        <v>610</v>
      </c>
      <c r="D2435" s="56" t="str">
        <f>VLOOKUP(A2435, ticker_symbol:gics_sector, 14, FALSE)</f>
        <v>Utilities</v>
      </c>
      <c r="E2435" t="str">
        <f>VLOOKUP(A2435, ticker_symbol:gics_sub, 15, FALSE)</f>
        <v>MultiUtilities</v>
      </c>
    </row>
    <row r="2436" spans="1:5" ht="17" x14ac:dyDescent="0.2">
      <c r="A2436" s="3" t="s">
        <v>232</v>
      </c>
      <c r="B2436" t="s">
        <v>604</v>
      </c>
      <c r="C2436" t="s">
        <v>610</v>
      </c>
      <c r="D2436" s="56" t="str">
        <f>VLOOKUP(A2436, ticker_symbol:gics_sector, 14, FALSE)</f>
        <v>Utilities</v>
      </c>
      <c r="E2436" t="str">
        <f>VLOOKUP(A2436, ticker_symbol:gics_sub, 15, FALSE)</f>
        <v>MultiUtilities</v>
      </c>
    </row>
    <row r="2437" spans="1:5" ht="17" x14ac:dyDescent="0.2">
      <c r="A2437" s="3" t="s">
        <v>232</v>
      </c>
      <c r="B2437" t="s">
        <v>605</v>
      </c>
      <c r="C2437" t="s">
        <v>610</v>
      </c>
      <c r="D2437" s="56" t="str">
        <f>VLOOKUP(A2437, ticker_symbol:gics_sector, 14, FALSE)</f>
        <v>Utilities</v>
      </c>
      <c r="E2437" t="str">
        <f>VLOOKUP(A2437, ticker_symbol:gics_sub, 15, FALSE)</f>
        <v>MultiUtilities</v>
      </c>
    </row>
    <row r="2438" spans="1:5" ht="17" x14ac:dyDescent="0.2">
      <c r="A2438" s="3" t="s">
        <v>232</v>
      </c>
      <c r="B2438" t="s">
        <v>600</v>
      </c>
      <c r="C2438" t="s">
        <v>609</v>
      </c>
      <c r="D2438" s="56" t="str">
        <f>VLOOKUP(A2438, ticker_symbol:gics_sector, 14, FALSE)</f>
        <v>Utilities</v>
      </c>
      <c r="E2438" t="str">
        <f>VLOOKUP(A2438, ticker_symbol:gics_sub, 15, FALSE)</f>
        <v>MultiUtilities</v>
      </c>
    </row>
    <row r="2439" spans="1:5" ht="17" x14ac:dyDescent="0.2">
      <c r="A2439" s="3" t="s">
        <v>232</v>
      </c>
      <c r="B2439" t="s">
        <v>601</v>
      </c>
      <c r="C2439" t="s">
        <v>609</v>
      </c>
      <c r="D2439" s="56" t="str">
        <f>VLOOKUP(A2439, ticker_symbol:gics_sector, 14, FALSE)</f>
        <v>Utilities</v>
      </c>
      <c r="E2439" t="str">
        <f>VLOOKUP(A2439, ticker_symbol:gics_sub, 15, FALSE)</f>
        <v>MultiUtilities</v>
      </c>
    </row>
    <row r="2440" spans="1:5" ht="17" x14ac:dyDescent="0.2">
      <c r="A2440" s="3" t="s">
        <v>232</v>
      </c>
      <c r="B2440" t="s">
        <v>602</v>
      </c>
      <c r="C2440" t="s">
        <v>609</v>
      </c>
      <c r="D2440" s="56" t="str">
        <f>VLOOKUP(A2440, ticker_symbol:gics_sector, 14, FALSE)</f>
        <v>Utilities</v>
      </c>
      <c r="E2440" t="str">
        <f>VLOOKUP(A2440, ticker_symbol:gics_sub, 15, FALSE)</f>
        <v>MultiUtilities</v>
      </c>
    </row>
    <row r="2441" spans="1:5" ht="17" x14ac:dyDescent="0.2">
      <c r="A2441" s="3" t="s">
        <v>232</v>
      </c>
      <c r="B2441" t="s">
        <v>603</v>
      </c>
      <c r="C2441" t="s">
        <v>609</v>
      </c>
      <c r="D2441" s="56" t="str">
        <f>VLOOKUP(A2441, ticker_symbol:gics_sector, 14, FALSE)</f>
        <v>Utilities</v>
      </c>
      <c r="E2441" t="str">
        <f>VLOOKUP(A2441, ticker_symbol:gics_sub, 15, FALSE)</f>
        <v>MultiUtilities</v>
      </c>
    </row>
    <row r="2442" spans="1:5" ht="17" x14ac:dyDescent="0.2">
      <c r="A2442" s="3" t="s">
        <v>232</v>
      </c>
      <c r="B2442" t="s">
        <v>604</v>
      </c>
      <c r="C2442" t="s">
        <v>609</v>
      </c>
      <c r="D2442" s="56" t="str">
        <f>VLOOKUP(A2442, ticker_symbol:gics_sector, 14, FALSE)</f>
        <v>Utilities</v>
      </c>
      <c r="E2442" t="str">
        <f>VLOOKUP(A2442, ticker_symbol:gics_sub, 15, FALSE)</f>
        <v>MultiUtilities</v>
      </c>
    </row>
    <row r="2443" spans="1:5" ht="17" x14ac:dyDescent="0.2">
      <c r="A2443" s="3" t="s">
        <v>232</v>
      </c>
      <c r="B2443" t="s">
        <v>605</v>
      </c>
      <c r="C2443" t="s">
        <v>609</v>
      </c>
      <c r="D2443" s="56" t="str">
        <f>VLOOKUP(A2443, ticker_symbol:gics_sector, 14, FALSE)</f>
        <v>Utilities</v>
      </c>
      <c r="E2443" t="str">
        <f>VLOOKUP(A2443, ticker_symbol:gics_sub, 15, FALSE)</f>
        <v>MultiUtilities</v>
      </c>
    </row>
    <row r="2444" spans="1:5" ht="17" x14ac:dyDescent="0.2">
      <c r="A2444" s="3" t="s">
        <v>232</v>
      </c>
      <c r="B2444" t="s">
        <v>600</v>
      </c>
      <c r="C2444" s="21" t="s">
        <v>608</v>
      </c>
      <c r="D2444" s="56" t="str">
        <f>VLOOKUP(A2444, ticker_symbol:gics_sector, 14, FALSE)</f>
        <v>Utilities</v>
      </c>
      <c r="E2444" t="str">
        <f>VLOOKUP(A2444, ticker_symbol:gics_sub, 15, FALSE)</f>
        <v>MultiUtilities</v>
      </c>
    </row>
    <row r="2445" spans="1:5" ht="17" x14ac:dyDescent="0.2">
      <c r="A2445" s="3" t="s">
        <v>232</v>
      </c>
      <c r="B2445" t="s">
        <v>601</v>
      </c>
      <c r="C2445" s="21" t="s">
        <v>608</v>
      </c>
      <c r="D2445" s="56" t="str">
        <f>VLOOKUP(A2445, ticker_symbol:gics_sector, 14, FALSE)</f>
        <v>Utilities</v>
      </c>
      <c r="E2445" t="str">
        <f>VLOOKUP(A2445, ticker_symbol:gics_sub, 15, FALSE)</f>
        <v>MultiUtilities</v>
      </c>
    </row>
    <row r="2446" spans="1:5" ht="17" x14ac:dyDescent="0.2">
      <c r="A2446" s="3" t="s">
        <v>232</v>
      </c>
      <c r="B2446" t="s">
        <v>602</v>
      </c>
      <c r="C2446" s="21" t="s">
        <v>608</v>
      </c>
      <c r="D2446" s="56" t="str">
        <f>VLOOKUP(A2446, ticker_symbol:gics_sector, 14, FALSE)</f>
        <v>Utilities</v>
      </c>
      <c r="E2446" t="str">
        <f>VLOOKUP(A2446, ticker_symbol:gics_sub, 15, FALSE)</f>
        <v>MultiUtilities</v>
      </c>
    </row>
    <row r="2447" spans="1:5" ht="17" x14ac:dyDescent="0.2">
      <c r="A2447" s="3" t="s">
        <v>232</v>
      </c>
      <c r="B2447" t="s">
        <v>603</v>
      </c>
      <c r="C2447" s="21" t="s">
        <v>608</v>
      </c>
      <c r="D2447" s="56" t="str">
        <f>VLOOKUP(A2447, ticker_symbol:gics_sector, 14, FALSE)</f>
        <v>Utilities</v>
      </c>
      <c r="E2447" t="str">
        <f>VLOOKUP(A2447, ticker_symbol:gics_sub, 15, FALSE)</f>
        <v>MultiUtilities</v>
      </c>
    </row>
    <row r="2448" spans="1:5" ht="17" x14ac:dyDescent="0.2">
      <c r="A2448" s="3" t="s">
        <v>232</v>
      </c>
      <c r="B2448" t="s">
        <v>604</v>
      </c>
      <c r="C2448" s="21" t="s">
        <v>608</v>
      </c>
      <c r="D2448" s="56" t="str">
        <f>VLOOKUP(A2448, ticker_symbol:gics_sector, 14, FALSE)</f>
        <v>Utilities</v>
      </c>
      <c r="E2448" t="str">
        <f>VLOOKUP(A2448, ticker_symbol:gics_sub, 15, FALSE)</f>
        <v>MultiUtilities</v>
      </c>
    </row>
    <row r="2449" spans="1:5" ht="17" x14ac:dyDescent="0.2">
      <c r="A2449" s="3" t="s">
        <v>232</v>
      </c>
      <c r="B2449" t="s">
        <v>605</v>
      </c>
      <c r="C2449" s="21" t="s">
        <v>608</v>
      </c>
      <c r="D2449" s="56" t="str">
        <f>VLOOKUP(A2449, ticker_symbol:gics_sector, 14, FALSE)</f>
        <v>Utilities</v>
      </c>
      <c r="E2449" t="str">
        <f>VLOOKUP(A2449, ticker_symbol:gics_sub, 15, FALSE)</f>
        <v>MultiUtilities</v>
      </c>
    </row>
    <row r="2450" spans="1:5" ht="17" x14ac:dyDescent="0.2">
      <c r="A2450" s="3" t="s">
        <v>233</v>
      </c>
      <c r="B2450" t="s">
        <v>600</v>
      </c>
      <c r="C2450" t="s">
        <v>610</v>
      </c>
      <c r="D2450" s="56" t="str">
        <f>VLOOKUP(A2450, ticker_symbol:gics_sector, 14, FALSE)</f>
        <v>Real Estate</v>
      </c>
      <c r="E2450" t="str">
        <f>VLOOKUP(A2450, ticker_symbol:gics_sub, 15, FALSE)</f>
        <v>Residential REITs</v>
      </c>
    </row>
    <row r="2451" spans="1:5" ht="17" x14ac:dyDescent="0.2">
      <c r="A2451" s="3" t="s">
        <v>233</v>
      </c>
      <c r="B2451" t="s">
        <v>601</v>
      </c>
      <c r="C2451" t="s">
        <v>610</v>
      </c>
      <c r="D2451" s="56" t="str">
        <f>VLOOKUP(A2451, ticker_symbol:gics_sector, 14, FALSE)</f>
        <v>Real Estate</v>
      </c>
      <c r="E2451" t="str">
        <f>VLOOKUP(A2451, ticker_symbol:gics_sub, 15, FALSE)</f>
        <v>Residential REITs</v>
      </c>
    </row>
    <row r="2452" spans="1:5" ht="17" x14ac:dyDescent="0.2">
      <c r="A2452" s="3" t="s">
        <v>233</v>
      </c>
      <c r="B2452" t="s">
        <v>602</v>
      </c>
      <c r="C2452" t="s">
        <v>610</v>
      </c>
      <c r="D2452" s="56" t="str">
        <f>VLOOKUP(A2452, ticker_symbol:gics_sector, 14, FALSE)</f>
        <v>Real Estate</v>
      </c>
      <c r="E2452" t="str">
        <f>VLOOKUP(A2452, ticker_symbol:gics_sub, 15, FALSE)</f>
        <v>Residential REITs</v>
      </c>
    </row>
    <row r="2453" spans="1:5" ht="17" x14ac:dyDescent="0.2">
      <c r="A2453" s="3" t="s">
        <v>233</v>
      </c>
      <c r="B2453" t="s">
        <v>603</v>
      </c>
      <c r="C2453" t="s">
        <v>610</v>
      </c>
      <c r="D2453" s="56" t="str">
        <f>VLOOKUP(A2453, ticker_symbol:gics_sector, 14, FALSE)</f>
        <v>Real Estate</v>
      </c>
      <c r="E2453" t="str">
        <f>VLOOKUP(A2453, ticker_symbol:gics_sub, 15, FALSE)</f>
        <v>Residential REITs</v>
      </c>
    </row>
    <row r="2454" spans="1:5" ht="17" x14ac:dyDescent="0.2">
      <c r="A2454" s="3" t="s">
        <v>233</v>
      </c>
      <c r="B2454" t="s">
        <v>604</v>
      </c>
      <c r="C2454" t="s">
        <v>610</v>
      </c>
      <c r="D2454" s="56" t="str">
        <f>VLOOKUP(A2454, ticker_symbol:gics_sector, 14, FALSE)</f>
        <v>Real Estate</v>
      </c>
      <c r="E2454" t="str">
        <f>VLOOKUP(A2454, ticker_symbol:gics_sub, 15, FALSE)</f>
        <v>Residential REITs</v>
      </c>
    </row>
    <row r="2455" spans="1:5" ht="17" x14ac:dyDescent="0.2">
      <c r="A2455" s="3" t="s">
        <v>233</v>
      </c>
      <c r="B2455" t="s">
        <v>605</v>
      </c>
      <c r="C2455" t="s">
        <v>610</v>
      </c>
      <c r="D2455" s="56" t="str">
        <f>VLOOKUP(A2455, ticker_symbol:gics_sector, 14, FALSE)</f>
        <v>Real Estate</v>
      </c>
      <c r="E2455" t="str">
        <f>VLOOKUP(A2455, ticker_symbol:gics_sub, 15, FALSE)</f>
        <v>Residential REITs</v>
      </c>
    </row>
    <row r="2456" spans="1:5" ht="17" x14ac:dyDescent="0.2">
      <c r="A2456" s="3" t="s">
        <v>233</v>
      </c>
      <c r="B2456" t="s">
        <v>600</v>
      </c>
      <c r="C2456" t="s">
        <v>609</v>
      </c>
      <c r="D2456" s="56" t="str">
        <f>VLOOKUP(A2456, ticker_symbol:gics_sector, 14, FALSE)</f>
        <v>Real Estate</v>
      </c>
      <c r="E2456" t="str">
        <f>VLOOKUP(A2456, ticker_symbol:gics_sub, 15, FALSE)</f>
        <v>Residential REITs</v>
      </c>
    </row>
    <row r="2457" spans="1:5" ht="17" x14ac:dyDescent="0.2">
      <c r="A2457" s="3" t="s">
        <v>233</v>
      </c>
      <c r="B2457" t="s">
        <v>601</v>
      </c>
      <c r="C2457" t="s">
        <v>609</v>
      </c>
      <c r="D2457" s="56" t="str">
        <f>VLOOKUP(A2457, ticker_symbol:gics_sector, 14, FALSE)</f>
        <v>Real Estate</v>
      </c>
      <c r="E2457" t="str">
        <f>VLOOKUP(A2457, ticker_symbol:gics_sub, 15, FALSE)</f>
        <v>Residential REITs</v>
      </c>
    </row>
    <row r="2458" spans="1:5" ht="17" x14ac:dyDescent="0.2">
      <c r="A2458" s="3" t="s">
        <v>233</v>
      </c>
      <c r="B2458" t="s">
        <v>602</v>
      </c>
      <c r="C2458" t="s">
        <v>609</v>
      </c>
      <c r="D2458" s="56" t="str">
        <f>VLOOKUP(A2458, ticker_symbol:gics_sector, 14, FALSE)</f>
        <v>Real Estate</v>
      </c>
      <c r="E2458" t="str">
        <f>VLOOKUP(A2458, ticker_symbol:gics_sub, 15, FALSE)</f>
        <v>Residential REITs</v>
      </c>
    </row>
    <row r="2459" spans="1:5" ht="17" x14ac:dyDescent="0.2">
      <c r="A2459" s="3" t="s">
        <v>233</v>
      </c>
      <c r="B2459" t="s">
        <v>603</v>
      </c>
      <c r="C2459" t="s">
        <v>609</v>
      </c>
      <c r="D2459" s="56" t="str">
        <f>VLOOKUP(A2459, ticker_symbol:gics_sector, 14, FALSE)</f>
        <v>Real Estate</v>
      </c>
      <c r="E2459" t="str">
        <f>VLOOKUP(A2459, ticker_symbol:gics_sub, 15, FALSE)</f>
        <v>Residential REITs</v>
      </c>
    </row>
    <row r="2460" spans="1:5" ht="17" x14ac:dyDescent="0.2">
      <c r="A2460" s="3" t="s">
        <v>233</v>
      </c>
      <c r="B2460" t="s">
        <v>604</v>
      </c>
      <c r="C2460" t="s">
        <v>609</v>
      </c>
      <c r="D2460" s="56" t="str">
        <f>VLOOKUP(A2460, ticker_symbol:gics_sector, 14, FALSE)</f>
        <v>Real Estate</v>
      </c>
      <c r="E2460" t="str">
        <f>VLOOKUP(A2460, ticker_symbol:gics_sub, 15, FALSE)</f>
        <v>Residential REITs</v>
      </c>
    </row>
    <row r="2461" spans="1:5" ht="17" x14ac:dyDescent="0.2">
      <c r="A2461" s="3" t="s">
        <v>233</v>
      </c>
      <c r="B2461" t="s">
        <v>605</v>
      </c>
      <c r="C2461" t="s">
        <v>609</v>
      </c>
      <c r="D2461" s="56" t="str">
        <f>VLOOKUP(A2461, ticker_symbol:gics_sector, 14, FALSE)</f>
        <v>Real Estate</v>
      </c>
      <c r="E2461" t="str">
        <f>VLOOKUP(A2461, ticker_symbol:gics_sub, 15, FALSE)</f>
        <v>Residential REITs</v>
      </c>
    </row>
    <row r="2462" spans="1:5" ht="17" x14ac:dyDescent="0.2">
      <c r="A2462" s="3" t="s">
        <v>233</v>
      </c>
      <c r="B2462" t="s">
        <v>600</v>
      </c>
      <c r="C2462" s="21" t="s">
        <v>608</v>
      </c>
      <c r="D2462" s="56" t="str">
        <f>VLOOKUP(A2462, ticker_symbol:gics_sector, 14, FALSE)</f>
        <v>Real Estate</v>
      </c>
      <c r="E2462" t="str">
        <f>VLOOKUP(A2462, ticker_symbol:gics_sub, 15, FALSE)</f>
        <v>Residential REITs</v>
      </c>
    </row>
    <row r="2463" spans="1:5" ht="17" x14ac:dyDescent="0.2">
      <c r="A2463" s="3" t="s">
        <v>233</v>
      </c>
      <c r="B2463" t="s">
        <v>601</v>
      </c>
      <c r="C2463" s="21" t="s">
        <v>608</v>
      </c>
      <c r="D2463" s="56" t="str">
        <f>VLOOKUP(A2463, ticker_symbol:gics_sector, 14, FALSE)</f>
        <v>Real Estate</v>
      </c>
      <c r="E2463" t="str">
        <f>VLOOKUP(A2463, ticker_symbol:gics_sub, 15, FALSE)</f>
        <v>Residential REITs</v>
      </c>
    </row>
    <row r="2464" spans="1:5" ht="17" x14ac:dyDescent="0.2">
      <c r="A2464" s="3" t="s">
        <v>233</v>
      </c>
      <c r="B2464" t="s">
        <v>602</v>
      </c>
      <c r="C2464" s="21" t="s">
        <v>608</v>
      </c>
      <c r="D2464" s="56" t="str">
        <f>VLOOKUP(A2464, ticker_symbol:gics_sector, 14, FALSE)</f>
        <v>Real Estate</v>
      </c>
      <c r="E2464" t="str">
        <f>VLOOKUP(A2464, ticker_symbol:gics_sub, 15, FALSE)</f>
        <v>Residential REITs</v>
      </c>
    </row>
    <row r="2465" spans="1:5" ht="17" x14ac:dyDescent="0.2">
      <c r="A2465" s="3" t="s">
        <v>233</v>
      </c>
      <c r="B2465" t="s">
        <v>603</v>
      </c>
      <c r="C2465" s="21" t="s">
        <v>608</v>
      </c>
      <c r="D2465" s="56" t="str">
        <f>VLOOKUP(A2465, ticker_symbol:gics_sector, 14, FALSE)</f>
        <v>Real Estate</v>
      </c>
      <c r="E2465" t="str">
        <f>VLOOKUP(A2465, ticker_symbol:gics_sub, 15, FALSE)</f>
        <v>Residential REITs</v>
      </c>
    </row>
    <row r="2466" spans="1:5" ht="17" x14ac:dyDescent="0.2">
      <c r="A2466" s="3" t="s">
        <v>233</v>
      </c>
      <c r="B2466" t="s">
        <v>604</v>
      </c>
      <c r="C2466" s="21" t="s">
        <v>608</v>
      </c>
      <c r="D2466" s="56" t="str">
        <f>VLOOKUP(A2466, ticker_symbol:gics_sector, 14, FALSE)</f>
        <v>Real Estate</v>
      </c>
      <c r="E2466" t="str">
        <f>VLOOKUP(A2466, ticker_symbol:gics_sub, 15, FALSE)</f>
        <v>Residential REITs</v>
      </c>
    </row>
    <row r="2467" spans="1:5" ht="17" x14ac:dyDescent="0.2">
      <c r="A2467" s="3" t="s">
        <v>233</v>
      </c>
      <c r="B2467" t="s">
        <v>605</v>
      </c>
      <c r="C2467" s="21" t="s">
        <v>608</v>
      </c>
      <c r="D2467" s="56" t="str">
        <f>VLOOKUP(A2467, ticker_symbol:gics_sector, 14, FALSE)</f>
        <v>Real Estate</v>
      </c>
      <c r="E2467" t="str">
        <f>VLOOKUP(A2467, ticker_symbol:gics_sub, 15, FALSE)</f>
        <v>Residential REITs</v>
      </c>
    </row>
    <row r="2468" spans="1:5" ht="17" x14ac:dyDescent="0.2">
      <c r="A2468" s="3" t="s">
        <v>235</v>
      </c>
      <c r="B2468" t="s">
        <v>600</v>
      </c>
      <c r="C2468" t="s">
        <v>610</v>
      </c>
      <c r="D2468" s="56" t="str">
        <f>VLOOKUP(A2468, ticker_symbol:gics_sector, 14, FALSE)</f>
        <v>Financials</v>
      </c>
      <c r="E2468" t="str">
        <f>VLOOKUP(A2468, ticker_symbol:gics_sub, 15, FALSE)</f>
        <v>Investment Banking &amp; Brokerage</v>
      </c>
    </row>
    <row r="2469" spans="1:5" ht="17" x14ac:dyDescent="0.2">
      <c r="A2469" s="3" t="s">
        <v>235</v>
      </c>
      <c r="B2469" t="s">
        <v>601</v>
      </c>
      <c r="C2469" t="s">
        <v>610</v>
      </c>
      <c r="D2469" s="56" t="str">
        <f>VLOOKUP(A2469, ticker_symbol:gics_sector, 14, FALSE)</f>
        <v>Financials</v>
      </c>
      <c r="E2469" t="str">
        <f>VLOOKUP(A2469, ticker_symbol:gics_sub, 15, FALSE)</f>
        <v>Investment Banking &amp; Brokerage</v>
      </c>
    </row>
    <row r="2470" spans="1:5" ht="17" x14ac:dyDescent="0.2">
      <c r="A2470" s="3" t="s">
        <v>235</v>
      </c>
      <c r="B2470" t="s">
        <v>602</v>
      </c>
      <c r="C2470" t="s">
        <v>610</v>
      </c>
      <c r="D2470" s="56" t="str">
        <f>VLOOKUP(A2470, ticker_symbol:gics_sector, 14, FALSE)</f>
        <v>Financials</v>
      </c>
      <c r="E2470" t="str">
        <f>VLOOKUP(A2470, ticker_symbol:gics_sub, 15, FALSE)</f>
        <v>Investment Banking &amp; Brokerage</v>
      </c>
    </row>
    <row r="2471" spans="1:5" ht="17" x14ac:dyDescent="0.2">
      <c r="A2471" s="3" t="s">
        <v>235</v>
      </c>
      <c r="B2471" t="s">
        <v>603</v>
      </c>
      <c r="C2471" t="s">
        <v>610</v>
      </c>
      <c r="D2471" s="56" t="str">
        <f>VLOOKUP(A2471, ticker_symbol:gics_sector, 14, FALSE)</f>
        <v>Financials</v>
      </c>
      <c r="E2471" t="str">
        <f>VLOOKUP(A2471, ticker_symbol:gics_sub, 15, FALSE)</f>
        <v>Investment Banking &amp; Brokerage</v>
      </c>
    </row>
    <row r="2472" spans="1:5" ht="17" x14ac:dyDescent="0.2">
      <c r="A2472" s="3" t="s">
        <v>235</v>
      </c>
      <c r="B2472" t="s">
        <v>604</v>
      </c>
      <c r="C2472" t="s">
        <v>610</v>
      </c>
      <c r="D2472" s="56" t="str">
        <f>VLOOKUP(A2472, ticker_symbol:gics_sector, 14, FALSE)</f>
        <v>Financials</v>
      </c>
      <c r="E2472" t="str">
        <f>VLOOKUP(A2472, ticker_symbol:gics_sub, 15, FALSE)</f>
        <v>Investment Banking &amp; Brokerage</v>
      </c>
    </row>
    <row r="2473" spans="1:5" ht="17" x14ac:dyDescent="0.2">
      <c r="A2473" s="3" t="s">
        <v>235</v>
      </c>
      <c r="B2473" t="s">
        <v>605</v>
      </c>
      <c r="C2473" t="s">
        <v>610</v>
      </c>
      <c r="D2473" s="56" t="str">
        <f>VLOOKUP(A2473, ticker_symbol:gics_sector, 14, FALSE)</f>
        <v>Financials</v>
      </c>
      <c r="E2473" t="str">
        <f>VLOOKUP(A2473, ticker_symbol:gics_sub, 15, FALSE)</f>
        <v>Investment Banking &amp; Brokerage</v>
      </c>
    </row>
    <row r="2474" spans="1:5" ht="17" x14ac:dyDescent="0.2">
      <c r="A2474" s="3" t="s">
        <v>235</v>
      </c>
      <c r="B2474" t="s">
        <v>600</v>
      </c>
      <c r="C2474" t="s">
        <v>609</v>
      </c>
      <c r="D2474" s="56" t="str">
        <f>VLOOKUP(A2474, ticker_symbol:gics_sector, 14, FALSE)</f>
        <v>Financials</v>
      </c>
      <c r="E2474" t="str">
        <f>VLOOKUP(A2474, ticker_symbol:gics_sub, 15, FALSE)</f>
        <v>Investment Banking &amp; Brokerage</v>
      </c>
    </row>
    <row r="2475" spans="1:5" ht="17" x14ac:dyDescent="0.2">
      <c r="A2475" s="3" t="s">
        <v>235</v>
      </c>
      <c r="B2475" t="s">
        <v>601</v>
      </c>
      <c r="C2475" t="s">
        <v>609</v>
      </c>
      <c r="D2475" s="56" t="str">
        <f>VLOOKUP(A2475, ticker_symbol:gics_sector, 14, FALSE)</f>
        <v>Financials</v>
      </c>
      <c r="E2475" t="str">
        <f>VLOOKUP(A2475, ticker_symbol:gics_sub, 15, FALSE)</f>
        <v>Investment Banking &amp; Brokerage</v>
      </c>
    </row>
    <row r="2476" spans="1:5" ht="17" x14ac:dyDescent="0.2">
      <c r="A2476" s="3" t="s">
        <v>235</v>
      </c>
      <c r="B2476" t="s">
        <v>602</v>
      </c>
      <c r="C2476" t="s">
        <v>609</v>
      </c>
      <c r="D2476" s="56" t="str">
        <f>VLOOKUP(A2476, ticker_symbol:gics_sector, 14, FALSE)</f>
        <v>Financials</v>
      </c>
      <c r="E2476" t="str">
        <f>VLOOKUP(A2476, ticker_symbol:gics_sub, 15, FALSE)</f>
        <v>Investment Banking &amp; Brokerage</v>
      </c>
    </row>
    <row r="2477" spans="1:5" ht="17" x14ac:dyDescent="0.2">
      <c r="A2477" s="3" t="s">
        <v>235</v>
      </c>
      <c r="B2477" t="s">
        <v>603</v>
      </c>
      <c r="C2477" t="s">
        <v>609</v>
      </c>
      <c r="D2477" s="56" t="str">
        <f>VLOOKUP(A2477, ticker_symbol:gics_sector, 14, FALSE)</f>
        <v>Financials</v>
      </c>
      <c r="E2477" t="str">
        <f>VLOOKUP(A2477, ticker_symbol:gics_sub, 15, FALSE)</f>
        <v>Investment Banking &amp; Brokerage</v>
      </c>
    </row>
    <row r="2478" spans="1:5" ht="17" x14ac:dyDescent="0.2">
      <c r="A2478" s="3" t="s">
        <v>235</v>
      </c>
      <c r="B2478" t="s">
        <v>604</v>
      </c>
      <c r="C2478" t="s">
        <v>609</v>
      </c>
      <c r="D2478" s="56" t="str">
        <f>VLOOKUP(A2478, ticker_symbol:gics_sector, 14, FALSE)</f>
        <v>Financials</v>
      </c>
      <c r="E2478" t="str">
        <f>VLOOKUP(A2478, ticker_symbol:gics_sub, 15, FALSE)</f>
        <v>Investment Banking &amp; Brokerage</v>
      </c>
    </row>
    <row r="2479" spans="1:5" ht="17" x14ac:dyDescent="0.2">
      <c r="A2479" s="3" t="s">
        <v>235</v>
      </c>
      <c r="B2479" t="s">
        <v>605</v>
      </c>
      <c r="C2479" t="s">
        <v>609</v>
      </c>
      <c r="D2479" s="56" t="str">
        <f>VLOOKUP(A2479, ticker_symbol:gics_sector, 14, FALSE)</f>
        <v>Financials</v>
      </c>
      <c r="E2479" t="str">
        <f>VLOOKUP(A2479, ticker_symbol:gics_sub, 15, FALSE)</f>
        <v>Investment Banking &amp; Brokerage</v>
      </c>
    </row>
    <row r="2480" spans="1:5" ht="17" x14ac:dyDescent="0.2">
      <c r="A2480" s="3" t="s">
        <v>235</v>
      </c>
      <c r="B2480" t="s">
        <v>600</v>
      </c>
      <c r="C2480" s="21" t="s">
        <v>608</v>
      </c>
      <c r="D2480" s="56" t="str">
        <f>VLOOKUP(A2480, ticker_symbol:gics_sector, 14, FALSE)</f>
        <v>Financials</v>
      </c>
      <c r="E2480" t="str">
        <f>VLOOKUP(A2480, ticker_symbol:gics_sub, 15, FALSE)</f>
        <v>Investment Banking &amp; Brokerage</v>
      </c>
    </row>
    <row r="2481" spans="1:5" ht="17" x14ac:dyDescent="0.2">
      <c r="A2481" s="3" t="s">
        <v>235</v>
      </c>
      <c r="B2481" t="s">
        <v>601</v>
      </c>
      <c r="C2481" s="21" t="s">
        <v>608</v>
      </c>
      <c r="D2481" s="56" t="str">
        <f>VLOOKUP(A2481, ticker_symbol:gics_sector, 14, FALSE)</f>
        <v>Financials</v>
      </c>
      <c r="E2481" t="str">
        <f>VLOOKUP(A2481, ticker_symbol:gics_sub, 15, FALSE)</f>
        <v>Investment Banking &amp; Brokerage</v>
      </c>
    </row>
    <row r="2482" spans="1:5" ht="17" x14ac:dyDescent="0.2">
      <c r="A2482" s="3" t="s">
        <v>235</v>
      </c>
      <c r="B2482" t="s">
        <v>602</v>
      </c>
      <c r="C2482" s="21" t="s">
        <v>608</v>
      </c>
      <c r="D2482" s="56" t="str">
        <f>VLOOKUP(A2482, ticker_symbol:gics_sector, 14, FALSE)</f>
        <v>Financials</v>
      </c>
      <c r="E2482" t="str">
        <f>VLOOKUP(A2482, ticker_symbol:gics_sub, 15, FALSE)</f>
        <v>Investment Banking &amp; Brokerage</v>
      </c>
    </row>
    <row r="2483" spans="1:5" ht="17" x14ac:dyDescent="0.2">
      <c r="A2483" s="3" t="s">
        <v>235</v>
      </c>
      <c r="B2483" t="s">
        <v>603</v>
      </c>
      <c r="C2483" s="21" t="s">
        <v>608</v>
      </c>
      <c r="D2483" s="56" t="str">
        <f>VLOOKUP(A2483, ticker_symbol:gics_sector, 14, FALSE)</f>
        <v>Financials</v>
      </c>
      <c r="E2483" t="str">
        <f>VLOOKUP(A2483, ticker_symbol:gics_sub, 15, FALSE)</f>
        <v>Investment Banking &amp; Brokerage</v>
      </c>
    </row>
    <row r="2484" spans="1:5" ht="17" x14ac:dyDescent="0.2">
      <c r="A2484" s="3" t="s">
        <v>235</v>
      </c>
      <c r="B2484" t="s">
        <v>604</v>
      </c>
      <c r="C2484" s="21" t="s">
        <v>608</v>
      </c>
      <c r="D2484" s="56" t="str">
        <f>VLOOKUP(A2484, ticker_symbol:gics_sector, 14, FALSE)</f>
        <v>Financials</v>
      </c>
      <c r="E2484" t="str">
        <f>VLOOKUP(A2484, ticker_symbol:gics_sub, 15, FALSE)</f>
        <v>Investment Banking &amp; Brokerage</v>
      </c>
    </row>
    <row r="2485" spans="1:5" ht="17" x14ac:dyDescent="0.2">
      <c r="A2485" s="3" t="s">
        <v>235</v>
      </c>
      <c r="B2485" t="s">
        <v>605</v>
      </c>
      <c r="C2485" s="21" t="s">
        <v>608</v>
      </c>
      <c r="D2485" s="56" t="str">
        <f>VLOOKUP(A2485, ticker_symbol:gics_sector, 14, FALSE)</f>
        <v>Financials</v>
      </c>
      <c r="E2485" t="str">
        <f>VLOOKUP(A2485, ticker_symbol:gics_sub, 15, FALSE)</f>
        <v>Investment Banking &amp; Brokerage</v>
      </c>
    </row>
    <row r="2486" spans="1:5" ht="17" x14ac:dyDescent="0.2">
      <c r="A2486" s="3" t="s">
        <v>237</v>
      </c>
      <c r="B2486" t="s">
        <v>600</v>
      </c>
      <c r="C2486" t="s">
        <v>610</v>
      </c>
      <c r="D2486" s="56" t="str">
        <f>VLOOKUP(A2486, ticker_symbol:gics_sector, 14, FALSE)</f>
        <v>Industrials</v>
      </c>
      <c r="E2486" t="str">
        <f>VLOOKUP(A2486, ticker_symbol:gics_sub, 15, FALSE)</f>
        <v>Industrial Conglomerates</v>
      </c>
    </row>
    <row r="2487" spans="1:5" ht="17" x14ac:dyDescent="0.2">
      <c r="A2487" s="3" t="s">
        <v>237</v>
      </c>
      <c r="B2487" t="s">
        <v>601</v>
      </c>
      <c r="C2487" t="s">
        <v>610</v>
      </c>
      <c r="D2487" s="56" t="str">
        <f>VLOOKUP(A2487, ticker_symbol:gics_sector, 14, FALSE)</f>
        <v>Industrials</v>
      </c>
      <c r="E2487" t="str">
        <f>VLOOKUP(A2487, ticker_symbol:gics_sub, 15, FALSE)</f>
        <v>Industrial Conglomerates</v>
      </c>
    </row>
    <row r="2488" spans="1:5" ht="17" x14ac:dyDescent="0.2">
      <c r="A2488" s="3" t="s">
        <v>237</v>
      </c>
      <c r="B2488" t="s">
        <v>602</v>
      </c>
      <c r="C2488" t="s">
        <v>610</v>
      </c>
      <c r="D2488" s="56" t="str">
        <f>VLOOKUP(A2488, ticker_symbol:gics_sector, 14, FALSE)</f>
        <v>Industrials</v>
      </c>
      <c r="E2488" t="str">
        <f>VLOOKUP(A2488, ticker_symbol:gics_sub, 15, FALSE)</f>
        <v>Industrial Conglomerates</v>
      </c>
    </row>
    <row r="2489" spans="1:5" ht="17" x14ac:dyDescent="0.2">
      <c r="A2489" s="3" t="s">
        <v>237</v>
      </c>
      <c r="B2489" t="s">
        <v>603</v>
      </c>
      <c r="C2489" t="s">
        <v>610</v>
      </c>
      <c r="D2489" s="56" t="str">
        <f>VLOOKUP(A2489, ticker_symbol:gics_sector, 14, FALSE)</f>
        <v>Industrials</v>
      </c>
      <c r="E2489" t="str">
        <f>VLOOKUP(A2489, ticker_symbol:gics_sub, 15, FALSE)</f>
        <v>Industrial Conglomerates</v>
      </c>
    </row>
    <row r="2490" spans="1:5" ht="17" x14ac:dyDescent="0.2">
      <c r="A2490" s="3" t="s">
        <v>237</v>
      </c>
      <c r="B2490" t="s">
        <v>604</v>
      </c>
      <c r="C2490" t="s">
        <v>610</v>
      </c>
      <c r="D2490" s="56" t="str">
        <f>VLOOKUP(A2490, ticker_symbol:gics_sector, 14, FALSE)</f>
        <v>Industrials</v>
      </c>
      <c r="E2490" t="str">
        <f>VLOOKUP(A2490, ticker_symbol:gics_sub, 15, FALSE)</f>
        <v>Industrial Conglomerates</v>
      </c>
    </row>
    <row r="2491" spans="1:5" ht="17" x14ac:dyDescent="0.2">
      <c r="A2491" s="3" t="s">
        <v>237</v>
      </c>
      <c r="B2491" t="s">
        <v>605</v>
      </c>
      <c r="C2491" t="s">
        <v>610</v>
      </c>
      <c r="D2491" s="56" t="str">
        <f>VLOOKUP(A2491, ticker_symbol:gics_sector, 14, FALSE)</f>
        <v>Industrials</v>
      </c>
      <c r="E2491" t="str">
        <f>VLOOKUP(A2491, ticker_symbol:gics_sub, 15, FALSE)</f>
        <v>Industrial Conglomerates</v>
      </c>
    </row>
    <row r="2492" spans="1:5" ht="17" x14ac:dyDescent="0.2">
      <c r="A2492" s="3" t="s">
        <v>237</v>
      </c>
      <c r="B2492" t="s">
        <v>600</v>
      </c>
      <c r="C2492" t="s">
        <v>609</v>
      </c>
      <c r="D2492" s="56" t="str">
        <f>VLOOKUP(A2492, ticker_symbol:gics_sector, 14, FALSE)</f>
        <v>Industrials</v>
      </c>
      <c r="E2492" t="str">
        <f>VLOOKUP(A2492, ticker_symbol:gics_sub, 15, FALSE)</f>
        <v>Industrial Conglomerates</v>
      </c>
    </row>
    <row r="2493" spans="1:5" ht="17" x14ac:dyDescent="0.2">
      <c r="A2493" s="3" t="s">
        <v>237</v>
      </c>
      <c r="B2493" t="s">
        <v>601</v>
      </c>
      <c r="C2493" t="s">
        <v>609</v>
      </c>
      <c r="D2493" s="56" t="str">
        <f>VLOOKUP(A2493, ticker_symbol:gics_sector, 14, FALSE)</f>
        <v>Industrials</v>
      </c>
      <c r="E2493" t="str">
        <f>VLOOKUP(A2493, ticker_symbol:gics_sub, 15, FALSE)</f>
        <v>Industrial Conglomerates</v>
      </c>
    </row>
    <row r="2494" spans="1:5" ht="17" x14ac:dyDescent="0.2">
      <c r="A2494" s="3" t="s">
        <v>237</v>
      </c>
      <c r="B2494" t="s">
        <v>602</v>
      </c>
      <c r="C2494" t="s">
        <v>609</v>
      </c>
      <c r="D2494" s="56" t="str">
        <f>VLOOKUP(A2494, ticker_symbol:gics_sector, 14, FALSE)</f>
        <v>Industrials</v>
      </c>
      <c r="E2494" t="str">
        <f>VLOOKUP(A2494, ticker_symbol:gics_sub, 15, FALSE)</f>
        <v>Industrial Conglomerates</v>
      </c>
    </row>
    <row r="2495" spans="1:5" ht="17" x14ac:dyDescent="0.2">
      <c r="A2495" s="3" t="s">
        <v>237</v>
      </c>
      <c r="B2495" t="s">
        <v>603</v>
      </c>
      <c r="C2495" t="s">
        <v>609</v>
      </c>
      <c r="D2495" s="56" t="str">
        <f>VLOOKUP(A2495, ticker_symbol:gics_sector, 14, FALSE)</f>
        <v>Industrials</v>
      </c>
      <c r="E2495" t="str">
        <f>VLOOKUP(A2495, ticker_symbol:gics_sub, 15, FALSE)</f>
        <v>Industrial Conglomerates</v>
      </c>
    </row>
    <row r="2496" spans="1:5" ht="17" x14ac:dyDescent="0.2">
      <c r="A2496" s="3" t="s">
        <v>237</v>
      </c>
      <c r="B2496" t="s">
        <v>604</v>
      </c>
      <c r="C2496" t="s">
        <v>609</v>
      </c>
      <c r="D2496" s="56" t="str">
        <f>VLOOKUP(A2496, ticker_symbol:gics_sector, 14, FALSE)</f>
        <v>Industrials</v>
      </c>
      <c r="E2496" t="str">
        <f>VLOOKUP(A2496, ticker_symbol:gics_sub, 15, FALSE)</f>
        <v>Industrial Conglomerates</v>
      </c>
    </row>
    <row r="2497" spans="1:5" ht="17" x14ac:dyDescent="0.2">
      <c r="A2497" s="3" t="s">
        <v>237</v>
      </c>
      <c r="B2497" t="s">
        <v>605</v>
      </c>
      <c r="C2497" t="s">
        <v>609</v>
      </c>
      <c r="D2497" s="56" t="str">
        <f>VLOOKUP(A2497, ticker_symbol:gics_sector, 14, FALSE)</f>
        <v>Industrials</v>
      </c>
      <c r="E2497" t="str">
        <f>VLOOKUP(A2497, ticker_symbol:gics_sub, 15, FALSE)</f>
        <v>Industrial Conglomerates</v>
      </c>
    </row>
    <row r="2498" spans="1:5" ht="17" x14ac:dyDescent="0.2">
      <c r="A2498" s="3" t="s">
        <v>237</v>
      </c>
      <c r="B2498" t="s">
        <v>600</v>
      </c>
      <c r="C2498" s="21" t="s">
        <v>608</v>
      </c>
      <c r="D2498" s="56" t="str">
        <f>VLOOKUP(A2498, ticker_symbol:gics_sector, 14, FALSE)</f>
        <v>Industrials</v>
      </c>
      <c r="E2498" t="str">
        <f>VLOOKUP(A2498, ticker_symbol:gics_sub, 15, FALSE)</f>
        <v>Industrial Conglomerates</v>
      </c>
    </row>
    <row r="2499" spans="1:5" ht="17" x14ac:dyDescent="0.2">
      <c r="A2499" s="3" t="s">
        <v>237</v>
      </c>
      <c r="B2499" t="s">
        <v>601</v>
      </c>
      <c r="C2499" s="21" t="s">
        <v>608</v>
      </c>
      <c r="D2499" s="56" t="str">
        <f>VLOOKUP(A2499, ticker_symbol:gics_sector, 14, FALSE)</f>
        <v>Industrials</v>
      </c>
      <c r="E2499" t="str">
        <f>VLOOKUP(A2499, ticker_symbol:gics_sub, 15, FALSE)</f>
        <v>Industrial Conglomerates</v>
      </c>
    </row>
    <row r="2500" spans="1:5" ht="17" x14ac:dyDescent="0.2">
      <c r="A2500" s="3" t="s">
        <v>237</v>
      </c>
      <c r="B2500" t="s">
        <v>602</v>
      </c>
      <c r="C2500" s="21" t="s">
        <v>608</v>
      </c>
      <c r="D2500" s="56" t="str">
        <f>VLOOKUP(A2500, ticker_symbol:gics_sector, 14, FALSE)</f>
        <v>Industrials</v>
      </c>
      <c r="E2500" t="str">
        <f>VLOOKUP(A2500, ticker_symbol:gics_sub, 15, FALSE)</f>
        <v>Industrial Conglomerates</v>
      </c>
    </row>
    <row r="2501" spans="1:5" ht="17" x14ac:dyDescent="0.2">
      <c r="A2501" s="3" t="s">
        <v>237</v>
      </c>
      <c r="B2501" t="s">
        <v>603</v>
      </c>
      <c r="C2501" s="21" t="s">
        <v>608</v>
      </c>
      <c r="D2501" s="56" t="str">
        <f>VLOOKUP(A2501, ticker_symbol:gics_sector, 14, FALSE)</f>
        <v>Industrials</v>
      </c>
      <c r="E2501" t="str">
        <f>VLOOKUP(A2501, ticker_symbol:gics_sub, 15, FALSE)</f>
        <v>Industrial Conglomerates</v>
      </c>
    </row>
    <row r="2502" spans="1:5" ht="17" x14ac:dyDescent="0.2">
      <c r="A2502" s="3" t="s">
        <v>237</v>
      </c>
      <c r="B2502" t="s">
        <v>604</v>
      </c>
      <c r="C2502" s="21" t="s">
        <v>608</v>
      </c>
      <c r="D2502" s="56" t="str">
        <f>VLOOKUP(A2502, ticker_symbol:gics_sector, 14, FALSE)</f>
        <v>Industrials</v>
      </c>
      <c r="E2502" t="str">
        <f>VLOOKUP(A2502, ticker_symbol:gics_sub, 15, FALSE)</f>
        <v>Industrial Conglomerates</v>
      </c>
    </row>
    <row r="2503" spans="1:5" ht="17" x14ac:dyDescent="0.2">
      <c r="A2503" s="3" t="s">
        <v>237</v>
      </c>
      <c r="B2503" t="s">
        <v>605</v>
      </c>
      <c r="C2503" s="21" t="s">
        <v>608</v>
      </c>
      <c r="D2503" s="56" t="str">
        <f>VLOOKUP(A2503, ticker_symbol:gics_sector, 14, FALSE)</f>
        <v>Industrials</v>
      </c>
      <c r="E2503" t="str">
        <f>VLOOKUP(A2503, ticker_symbol:gics_sub, 15, FALSE)</f>
        <v>Industrial Conglomerates</v>
      </c>
    </row>
    <row r="2504" spans="1:5" ht="17" x14ac:dyDescent="0.2">
      <c r="A2504" s="3" t="s">
        <v>238</v>
      </c>
      <c r="B2504" t="s">
        <v>600</v>
      </c>
      <c r="C2504" t="s">
        <v>610</v>
      </c>
      <c r="D2504" s="56" t="str">
        <f>VLOOKUP(A2504, ticker_symbol:gics_sector, 14, FALSE)</f>
        <v>Utilities</v>
      </c>
      <c r="E2504" t="str">
        <f>VLOOKUP(A2504, ticker_symbol:gics_sub, 15, FALSE)</f>
        <v>Electric Utilities</v>
      </c>
    </row>
    <row r="2505" spans="1:5" ht="17" x14ac:dyDescent="0.2">
      <c r="A2505" s="3" t="s">
        <v>238</v>
      </c>
      <c r="B2505" t="s">
        <v>601</v>
      </c>
      <c r="C2505" t="s">
        <v>610</v>
      </c>
      <c r="D2505" s="56" t="str">
        <f>VLOOKUP(A2505, ticker_symbol:gics_sector, 14, FALSE)</f>
        <v>Utilities</v>
      </c>
      <c r="E2505" t="str">
        <f>VLOOKUP(A2505, ticker_symbol:gics_sub, 15, FALSE)</f>
        <v>Electric Utilities</v>
      </c>
    </row>
    <row r="2506" spans="1:5" ht="17" x14ac:dyDescent="0.2">
      <c r="A2506" s="3" t="s">
        <v>238</v>
      </c>
      <c r="B2506" t="s">
        <v>602</v>
      </c>
      <c r="C2506" t="s">
        <v>610</v>
      </c>
      <c r="D2506" s="56" t="str">
        <f>VLOOKUP(A2506, ticker_symbol:gics_sector, 14, FALSE)</f>
        <v>Utilities</v>
      </c>
      <c r="E2506" t="str">
        <f>VLOOKUP(A2506, ticker_symbol:gics_sub, 15, FALSE)</f>
        <v>Electric Utilities</v>
      </c>
    </row>
    <row r="2507" spans="1:5" ht="17" x14ac:dyDescent="0.2">
      <c r="A2507" s="3" t="s">
        <v>238</v>
      </c>
      <c r="B2507" t="s">
        <v>603</v>
      </c>
      <c r="C2507" t="s">
        <v>610</v>
      </c>
      <c r="D2507" s="56" t="str">
        <f>VLOOKUP(A2507, ticker_symbol:gics_sector, 14, FALSE)</f>
        <v>Utilities</v>
      </c>
      <c r="E2507" t="str">
        <f>VLOOKUP(A2507, ticker_symbol:gics_sub, 15, FALSE)</f>
        <v>Electric Utilities</v>
      </c>
    </row>
    <row r="2508" spans="1:5" ht="17" x14ac:dyDescent="0.2">
      <c r="A2508" s="3" t="s">
        <v>238</v>
      </c>
      <c r="B2508" t="s">
        <v>604</v>
      </c>
      <c r="C2508" t="s">
        <v>610</v>
      </c>
      <c r="D2508" s="56" t="str">
        <f>VLOOKUP(A2508, ticker_symbol:gics_sector, 14, FALSE)</f>
        <v>Utilities</v>
      </c>
      <c r="E2508" t="str">
        <f>VLOOKUP(A2508, ticker_symbol:gics_sub, 15, FALSE)</f>
        <v>Electric Utilities</v>
      </c>
    </row>
    <row r="2509" spans="1:5" ht="17" x14ac:dyDescent="0.2">
      <c r="A2509" s="3" t="s">
        <v>238</v>
      </c>
      <c r="B2509" t="s">
        <v>605</v>
      </c>
      <c r="C2509" t="s">
        <v>610</v>
      </c>
      <c r="D2509" s="56" t="str">
        <f>VLOOKUP(A2509, ticker_symbol:gics_sector, 14, FALSE)</f>
        <v>Utilities</v>
      </c>
      <c r="E2509" t="str">
        <f>VLOOKUP(A2509, ticker_symbol:gics_sub, 15, FALSE)</f>
        <v>Electric Utilities</v>
      </c>
    </row>
    <row r="2510" spans="1:5" ht="17" x14ac:dyDescent="0.2">
      <c r="A2510" s="3" t="s">
        <v>238</v>
      </c>
      <c r="B2510" t="s">
        <v>600</v>
      </c>
      <c r="C2510" t="s">
        <v>609</v>
      </c>
      <c r="D2510" s="56" t="str">
        <f>VLOOKUP(A2510, ticker_symbol:gics_sector, 14, FALSE)</f>
        <v>Utilities</v>
      </c>
      <c r="E2510" t="str">
        <f>VLOOKUP(A2510, ticker_symbol:gics_sub, 15, FALSE)</f>
        <v>Electric Utilities</v>
      </c>
    </row>
    <row r="2511" spans="1:5" ht="17" x14ac:dyDescent="0.2">
      <c r="A2511" s="3" t="s">
        <v>238</v>
      </c>
      <c r="B2511" t="s">
        <v>601</v>
      </c>
      <c r="C2511" t="s">
        <v>609</v>
      </c>
      <c r="D2511" s="56" t="str">
        <f>VLOOKUP(A2511, ticker_symbol:gics_sector, 14, FALSE)</f>
        <v>Utilities</v>
      </c>
      <c r="E2511" t="str">
        <f>VLOOKUP(A2511, ticker_symbol:gics_sub, 15, FALSE)</f>
        <v>Electric Utilities</v>
      </c>
    </row>
    <row r="2512" spans="1:5" ht="17" x14ac:dyDescent="0.2">
      <c r="A2512" s="3" t="s">
        <v>238</v>
      </c>
      <c r="B2512" t="s">
        <v>602</v>
      </c>
      <c r="C2512" t="s">
        <v>609</v>
      </c>
      <c r="D2512" s="56" t="str">
        <f>VLOOKUP(A2512, ticker_symbol:gics_sector, 14, FALSE)</f>
        <v>Utilities</v>
      </c>
      <c r="E2512" t="str">
        <f>VLOOKUP(A2512, ticker_symbol:gics_sub, 15, FALSE)</f>
        <v>Electric Utilities</v>
      </c>
    </row>
    <row r="2513" spans="1:5" ht="17" x14ac:dyDescent="0.2">
      <c r="A2513" s="3" t="s">
        <v>238</v>
      </c>
      <c r="B2513" t="s">
        <v>603</v>
      </c>
      <c r="C2513" t="s">
        <v>609</v>
      </c>
      <c r="D2513" s="56" t="str">
        <f>VLOOKUP(A2513, ticker_symbol:gics_sector, 14, FALSE)</f>
        <v>Utilities</v>
      </c>
      <c r="E2513" t="str">
        <f>VLOOKUP(A2513, ticker_symbol:gics_sub, 15, FALSE)</f>
        <v>Electric Utilities</v>
      </c>
    </row>
    <row r="2514" spans="1:5" ht="17" x14ac:dyDescent="0.2">
      <c r="A2514" s="3" t="s">
        <v>238</v>
      </c>
      <c r="B2514" t="s">
        <v>604</v>
      </c>
      <c r="C2514" t="s">
        <v>609</v>
      </c>
      <c r="D2514" s="56" t="str">
        <f>VLOOKUP(A2514, ticker_symbol:gics_sector, 14, FALSE)</f>
        <v>Utilities</v>
      </c>
      <c r="E2514" t="str">
        <f>VLOOKUP(A2514, ticker_symbol:gics_sub, 15, FALSE)</f>
        <v>Electric Utilities</v>
      </c>
    </row>
    <row r="2515" spans="1:5" ht="17" x14ac:dyDescent="0.2">
      <c r="A2515" s="3" t="s">
        <v>238</v>
      </c>
      <c r="B2515" t="s">
        <v>605</v>
      </c>
      <c r="C2515" t="s">
        <v>609</v>
      </c>
      <c r="D2515" s="56" t="str">
        <f>VLOOKUP(A2515, ticker_symbol:gics_sector, 14, FALSE)</f>
        <v>Utilities</v>
      </c>
      <c r="E2515" t="str">
        <f>VLOOKUP(A2515, ticker_symbol:gics_sub, 15, FALSE)</f>
        <v>Electric Utilities</v>
      </c>
    </row>
    <row r="2516" spans="1:5" ht="17" x14ac:dyDescent="0.2">
      <c r="A2516" s="3" t="s">
        <v>238</v>
      </c>
      <c r="B2516" t="s">
        <v>600</v>
      </c>
      <c r="C2516" s="21" t="s">
        <v>608</v>
      </c>
      <c r="D2516" s="56" t="str">
        <f>VLOOKUP(A2516, ticker_symbol:gics_sector, 14, FALSE)</f>
        <v>Utilities</v>
      </c>
      <c r="E2516" t="str">
        <f>VLOOKUP(A2516, ticker_symbol:gics_sub, 15, FALSE)</f>
        <v>Electric Utilities</v>
      </c>
    </row>
    <row r="2517" spans="1:5" ht="17" x14ac:dyDescent="0.2">
      <c r="A2517" s="3" t="s">
        <v>238</v>
      </c>
      <c r="B2517" t="s">
        <v>601</v>
      </c>
      <c r="C2517" s="21" t="s">
        <v>608</v>
      </c>
      <c r="D2517" s="56" t="str">
        <f>VLOOKUP(A2517, ticker_symbol:gics_sector, 14, FALSE)</f>
        <v>Utilities</v>
      </c>
      <c r="E2517" t="str">
        <f>VLOOKUP(A2517, ticker_symbol:gics_sub, 15, FALSE)</f>
        <v>Electric Utilities</v>
      </c>
    </row>
    <row r="2518" spans="1:5" ht="17" x14ac:dyDescent="0.2">
      <c r="A2518" s="3" t="s">
        <v>238</v>
      </c>
      <c r="B2518" t="s">
        <v>602</v>
      </c>
      <c r="C2518" s="21" t="s">
        <v>608</v>
      </c>
      <c r="D2518" s="56" t="str">
        <f>VLOOKUP(A2518, ticker_symbol:gics_sector, 14, FALSE)</f>
        <v>Utilities</v>
      </c>
      <c r="E2518" t="str">
        <f>VLOOKUP(A2518, ticker_symbol:gics_sub, 15, FALSE)</f>
        <v>Electric Utilities</v>
      </c>
    </row>
    <row r="2519" spans="1:5" ht="17" x14ac:dyDescent="0.2">
      <c r="A2519" s="3" t="s">
        <v>238</v>
      </c>
      <c r="B2519" t="s">
        <v>603</v>
      </c>
      <c r="C2519" s="21" t="s">
        <v>608</v>
      </c>
      <c r="D2519" s="56" t="str">
        <f>VLOOKUP(A2519, ticker_symbol:gics_sector, 14, FALSE)</f>
        <v>Utilities</v>
      </c>
      <c r="E2519" t="str">
        <f>VLOOKUP(A2519, ticker_symbol:gics_sub, 15, FALSE)</f>
        <v>Electric Utilities</v>
      </c>
    </row>
    <row r="2520" spans="1:5" ht="17" x14ac:dyDescent="0.2">
      <c r="A2520" s="3" t="s">
        <v>238</v>
      </c>
      <c r="B2520" t="s">
        <v>604</v>
      </c>
      <c r="C2520" s="21" t="s">
        <v>608</v>
      </c>
      <c r="D2520" s="56" t="str">
        <f>VLOOKUP(A2520, ticker_symbol:gics_sector, 14, FALSE)</f>
        <v>Utilities</v>
      </c>
      <c r="E2520" t="str">
        <f>VLOOKUP(A2520, ticker_symbol:gics_sub, 15, FALSE)</f>
        <v>Electric Utilities</v>
      </c>
    </row>
    <row r="2521" spans="1:5" ht="17" x14ac:dyDescent="0.2">
      <c r="A2521" s="3" t="s">
        <v>238</v>
      </c>
      <c r="B2521" t="s">
        <v>605</v>
      </c>
      <c r="C2521" s="21" t="s">
        <v>608</v>
      </c>
      <c r="D2521" s="56" t="str">
        <f>VLOOKUP(A2521, ticker_symbol:gics_sector, 14, FALSE)</f>
        <v>Utilities</v>
      </c>
      <c r="E2521" t="str">
        <f>VLOOKUP(A2521, ticker_symbol:gics_sub, 15, FALSE)</f>
        <v>Electric Utilities</v>
      </c>
    </row>
    <row r="2522" spans="1:5" ht="17" x14ac:dyDescent="0.2">
      <c r="A2522" s="3" t="s">
        <v>239</v>
      </c>
      <c r="B2522" t="s">
        <v>600</v>
      </c>
      <c r="C2522" t="s">
        <v>610</v>
      </c>
      <c r="D2522" s="56" t="str">
        <f>VLOOKUP(A2522, ticker_symbol:gics_sector, 14, FALSE)</f>
        <v>Health Care</v>
      </c>
      <c r="E2522" t="str">
        <f>VLOOKUP(A2522, ticker_symbol:gics_sub, 15, FALSE)</f>
        <v>Health Care Equipment</v>
      </c>
    </row>
    <row r="2523" spans="1:5" ht="17" x14ac:dyDescent="0.2">
      <c r="A2523" s="3" t="s">
        <v>239</v>
      </c>
      <c r="B2523" t="s">
        <v>601</v>
      </c>
      <c r="C2523" t="s">
        <v>610</v>
      </c>
      <c r="D2523" s="56" t="str">
        <f>VLOOKUP(A2523, ticker_symbol:gics_sector, 14, FALSE)</f>
        <v>Health Care</v>
      </c>
      <c r="E2523" t="str">
        <f>VLOOKUP(A2523, ticker_symbol:gics_sub, 15, FALSE)</f>
        <v>Health Care Equipment</v>
      </c>
    </row>
    <row r="2524" spans="1:5" ht="17" x14ac:dyDescent="0.2">
      <c r="A2524" s="3" t="s">
        <v>239</v>
      </c>
      <c r="B2524" t="s">
        <v>602</v>
      </c>
      <c r="C2524" t="s">
        <v>610</v>
      </c>
      <c r="D2524" s="56" t="str">
        <f>VLOOKUP(A2524, ticker_symbol:gics_sector, 14, FALSE)</f>
        <v>Health Care</v>
      </c>
      <c r="E2524" t="str">
        <f>VLOOKUP(A2524, ticker_symbol:gics_sub, 15, FALSE)</f>
        <v>Health Care Equipment</v>
      </c>
    </row>
    <row r="2525" spans="1:5" ht="17" x14ac:dyDescent="0.2">
      <c r="A2525" s="3" t="s">
        <v>239</v>
      </c>
      <c r="B2525" t="s">
        <v>603</v>
      </c>
      <c r="C2525" t="s">
        <v>610</v>
      </c>
      <c r="D2525" s="56" t="str">
        <f>VLOOKUP(A2525, ticker_symbol:gics_sector, 14, FALSE)</f>
        <v>Health Care</v>
      </c>
      <c r="E2525" t="str">
        <f>VLOOKUP(A2525, ticker_symbol:gics_sub, 15, FALSE)</f>
        <v>Health Care Equipment</v>
      </c>
    </row>
    <row r="2526" spans="1:5" ht="17" x14ac:dyDescent="0.2">
      <c r="A2526" s="3" t="s">
        <v>239</v>
      </c>
      <c r="B2526" t="s">
        <v>604</v>
      </c>
      <c r="C2526" t="s">
        <v>610</v>
      </c>
      <c r="D2526" s="56" t="str">
        <f>VLOOKUP(A2526, ticker_symbol:gics_sector, 14, FALSE)</f>
        <v>Health Care</v>
      </c>
      <c r="E2526" t="str">
        <f>VLOOKUP(A2526, ticker_symbol:gics_sub, 15, FALSE)</f>
        <v>Health Care Equipment</v>
      </c>
    </row>
    <row r="2527" spans="1:5" ht="17" x14ac:dyDescent="0.2">
      <c r="A2527" s="3" t="s">
        <v>239</v>
      </c>
      <c r="B2527" t="s">
        <v>605</v>
      </c>
      <c r="C2527" t="s">
        <v>610</v>
      </c>
      <c r="D2527" s="56" t="str">
        <f>VLOOKUP(A2527, ticker_symbol:gics_sector, 14, FALSE)</f>
        <v>Health Care</v>
      </c>
      <c r="E2527" t="str">
        <f>VLOOKUP(A2527, ticker_symbol:gics_sub, 15, FALSE)</f>
        <v>Health Care Equipment</v>
      </c>
    </row>
    <row r="2528" spans="1:5" ht="17" x14ac:dyDescent="0.2">
      <c r="A2528" s="3" t="s">
        <v>239</v>
      </c>
      <c r="B2528" t="s">
        <v>600</v>
      </c>
      <c r="C2528" t="s">
        <v>609</v>
      </c>
      <c r="D2528" s="56" t="str">
        <f>VLOOKUP(A2528, ticker_symbol:gics_sector, 14, FALSE)</f>
        <v>Health Care</v>
      </c>
      <c r="E2528" t="str">
        <f>VLOOKUP(A2528, ticker_symbol:gics_sub, 15, FALSE)</f>
        <v>Health Care Equipment</v>
      </c>
    </row>
    <row r="2529" spans="1:5" ht="17" x14ac:dyDescent="0.2">
      <c r="A2529" s="3" t="s">
        <v>239</v>
      </c>
      <c r="B2529" t="s">
        <v>601</v>
      </c>
      <c r="C2529" t="s">
        <v>609</v>
      </c>
      <c r="D2529" s="56" t="str">
        <f>VLOOKUP(A2529, ticker_symbol:gics_sector, 14, FALSE)</f>
        <v>Health Care</v>
      </c>
      <c r="E2529" t="str">
        <f>VLOOKUP(A2529, ticker_symbol:gics_sub, 15, FALSE)</f>
        <v>Health Care Equipment</v>
      </c>
    </row>
    <row r="2530" spans="1:5" ht="17" x14ac:dyDescent="0.2">
      <c r="A2530" s="3" t="s">
        <v>239</v>
      </c>
      <c r="B2530" t="s">
        <v>602</v>
      </c>
      <c r="C2530" t="s">
        <v>609</v>
      </c>
      <c r="D2530" s="56" t="str">
        <f>VLOOKUP(A2530, ticker_symbol:gics_sector, 14, FALSE)</f>
        <v>Health Care</v>
      </c>
      <c r="E2530" t="str">
        <f>VLOOKUP(A2530, ticker_symbol:gics_sub, 15, FALSE)</f>
        <v>Health Care Equipment</v>
      </c>
    </row>
    <row r="2531" spans="1:5" ht="17" x14ac:dyDescent="0.2">
      <c r="A2531" s="3" t="s">
        <v>239</v>
      </c>
      <c r="B2531" t="s">
        <v>603</v>
      </c>
      <c r="C2531" t="s">
        <v>609</v>
      </c>
      <c r="D2531" s="56" t="str">
        <f>VLOOKUP(A2531, ticker_symbol:gics_sector, 14, FALSE)</f>
        <v>Health Care</v>
      </c>
      <c r="E2531" t="str">
        <f>VLOOKUP(A2531, ticker_symbol:gics_sub, 15, FALSE)</f>
        <v>Health Care Equipment</v>
      </c>
    </row>
    <row r="2532" spans="1:5" ht="17" x14ac:dyDescent="0.2">
      <c r="A2532" s="3" t="s">
        <v>239</v>
      </c>
      <c r="B2532" t="s">
        <v>604</v>
      </c>
      <c r="C2532" t="s">
        <v>609</v>
      </c>
      <c r="D2532" s="56" t="str">
        <f>VLOOKUP(A2532, ticker_symbol:gics_sector, 14, FALSE)</f>
        <v>Health Care</v>
      </c>
      <c r="E2532" t="str">
        <f>VLOOKUP(A2532, ticker_symbol:gics_sub, 15, FALSE)</f>
        <v>Health Care Equipment</v>
      </c>
    </row>
    <row r="2533" spans="1:5" ht="17" x14ac:dyDescent="0.2">
      <c r="A2533" s="3" t="s">
        <v>239</v>
      </c>
      <c r="B2533" t="s">
        <v>605</v>
      </c>
      <c r="C2533" t="s">
        <v>609</v>
      </c>
      <c r="D2533" s="56" t="str">
        <f>VLOOKUP(A2533, ticker_symbol:gics_sector, 14, FALSE)</f>
        <v>Health Care</v>
      </c>
      <c r="E2533" t="str">
        <f>VLOOKUP(A2533, ticker_symbol:gics_sub, 15, FALSE)</f>
        <v>Health Care Equipment</v>
      </c>
    </row>
    <row r="2534" spans="1:5" ht="17" x14ac:dyDescent="0.2">
      <c r="A2534" s="3" t="s">
        <v>239</v>
      </c>
      <c r="B2534" t="s">
        <v>600</v>
      </c>
      <c r="C2534" s="21" t="s">
        <v>608</v>
      </c>
      <c r="D2534" s="56" t="str">
        <f>VLOOKUP(A2534, ticker_symbol:gics_sector, 14, FALSE)</f>
        <v>Health Care</v>
      </c>
      <c r="E2534" t="str">
        <f>VLOOKUP(A2534, ticker_symbol:gics_sub, 15, FALSE)</f>
        <v>Health Care Equipment</v>
      </c>
    </row>
    <row r="2535" spans="1:5" ht="17" x14ac:dyDescent="0.2">
      <c r="A2535" s="3" t="s">
        <v>239</v>
      </c>
      <c r="B2535" t="s">
        <v>601</v>
      </c>
      <c r="C2535" s="21" t="s">
        <v>608</v>
      </c>
      <c r="D2535" s="56" t="str">
        <f>VLOOKUP(A2535, ticker_symbol:gics_sector, 14, FALSE)</f>
        <v>Health Care</v>
      </c>
      <c r="E2535" t="str">
        <f>VLOOKUP(A2535, ticker_symbol:gics_sub, 15, FALSE)</f>
        <v>Health Care Equipment</v>
      </c>
    </row>
    <row r="2536" spans="1:5" ht="17" x14ac:dyDescent="0.2">
      <c r="A2536" s="3" t="s">
        <v>239</v>
      </c>
      <c r="B2536" t="s">
        <v>602</v>
      </c>
      <c r="C2536" s="21" t="s">
        <v>608</v>
      </c>
      <c r="D2536" s="56" t="str">
        <f>VLOOKUP(A2536, ticker_symbol:gics_sector, 14, FALSE)</f>
        <v>Health Care</v>
      </c>
      <c r="E2536" t="str">
        <f>VLOOKUP(A2536, ticker_symbol:gics_sub, 15, FALSE)</f>
        <v>Health Care Equipment</v>
      </c>
    </row>
    <row r="2537" spans="1:5" ht="17" x14ac:dyDescent="0.2">
      <c r="A2537" s="3" t="s">
        <v>239</v>
      </c>
      <c r="B2537" t="s">
        <v>603</v>
      </c>
      <c r="C2537" s="21" t="s">
        <v>608</v>
      </c>
      <c r="D2537" s="56" t="str">
        <f>VLOOKUP(A2537, ticker_symbol:gics_sector, 14, FALSE)</f>
        <v>Health Care</v>
      </c>
      <c r="E2537" t="str">
        <f>VLOOKUP(A2537, ticker_symbol:gics_sub, 15, FALSE)</f>
        <v>Health Care Equipment</v>
      </c>
    </row>
    <row r="2538" spans="1:5" ht="17" x14ac:dyDescent="0.2">
      <c r="A2538" s="3" t="s">
        <v>239</v>
      </c>
      <c r="B2538" t="s">
        <v>604</v>
      </c>
      <c r="C2538" s="21" t="s">
        <v>608</v>
      </c>
      <c r="D2538" s="56" t="str">
        <f>VLOOKUP(A2538, ticker_symbol:gics_sector, 14, FALSE)</f>
        <v>Health Care</v>
      </c>
      <c r="E2538" t="str">
        <f>VLOOKUP(A2538, ticker_symbol:gics_sub, 15, FALSE)</f>
        <v>Health Care Equipment</v>
      </c>
    </row>
    <row r="2539" spans="1:5" ht="17" x14ac:dyDescent="0.2">
      <c r="A2539" s="3" t="s">
        <v>239</v>
      </c>
      <c r="B2539" t="s">
        <v>605</v>
      </c>
      <c r="C2539" s="21" t="s">
        <v>608</v>
      </c>
      <c r="D2539" s="56" t="str">
        <f>VLOOKUP(A2539, ticker_symbol:gics_sector, 14, FALSE)</f>
        <v>Health Care</v>
      </c>
      <c r="E2539" t="str">
        <f>VLOOKUP(A2539, ticker_symbol:gics_sub, 15, FALSE)</f>
        <v>Health Care Equipment</v>
      </c>
    </row>
    <row r="2540" spans="1:5" ht="17" x14ac:dyDescent="0.2">
      <c r="A2540" s="3" t="s">
        <v>240</v>
      </c>
      <c r="B2540" t="s">
        <v>600</v>
      </c>
      <c r="C2540" t="s">
        <v>610</v>
      </c>
      <c r="D2540" s="56" t="str">
        <f>VLOOKUP(A2540, ticker_symbol:gics_sector, 14, FALSE)</f>
        <v>Utilities</v>
      </c>
      <c r="E2540" t="str">
        <f>VLOOKUP(A2540, ticker_symbol:gics_sub, 15, FALSE)</f>
        <v>MultiUtilities</v>
      </c>
    </row>
    <row r="2541" spans="1:5" ht="17" x14ac:dyDescent="0.2">
      <c r="A2541" s="3" t="s">
        <v>240</v>
      </c>
      <c r="B2541" t="s">
        <v>601</v>
      </c>
      <c r="C2541" t="s">
        <v>610</v>
      </c>
      <c r="D2541" s="56" t="str">
        <f>VLOOKUP(A2541, ticker_symbol:gics_sector, 14, FALSE)</f>
        <v>Utilities</v>
      </c>
      <c r="E2541" t="str">
        <f>VLOOKUP(A2541, ticker_symbol:gics_sub, 15, FALSE)</f>
        <v>MultiUtilities</v>
      </c>
    </row>
    <row r="2542" spans="1:5" ht="17" x14ac:dyDescent="0.2">
      <c r="A2542" s="3" t="s">
        <v>240</v>
      </c>
      <c r="B2542" t="s">
        <v>602</v>
      </c>
      <c r="C2542" t="s">
        <v>610</v>
      </c>
      <c r="D2542" s="56" t="str">
        <f>VLOOKUP(A2542, ticker_symbol:gics_sector, 14, FALSE)</f>
        <v>Utilities</v>
      </c>
      <c r="E2542" t="str">
        <f>VLOOKUP(A2542, ticker_symbol:gics_sub, 15, FALSE)</f>
        <v>MultiUtilities</v>
      </c>
    </row>
    <row r="2543" spans="1:5" ht="17" x14ac:dyDescent="0.2">
      <c r="A2543" s="3" t="s">
        <v>240</v>
      </c>
      <c r="B2543" t="s">
        <v>603</v>
      </c>
      <c r="C2543" t="s">
        <v>610</v>
      </c>
      <c r="D2543" s="56" t="str">
        <f>VLOOKUP(A2543, ticker_symbol:gics_sector, 14, FALSE)</f>
        <v>Utilities</v>
      </c>
      <c r="E2543" t="str">
        <f>VLOOKUP(A2543, ticker_symbol:gics_sub, 15, FALSE)</f>
        <v>MultiUtilities</v>
      </c>
    </row>
    <row r="2544" spans="1:5" ht="17" x14ac:dyDescent="0.2">
      <c r="A2544" s="3" t="s">
        <v>240</v>
      </c>
      <c r="B2544" t="s">
        <v>604</v>
      </c>
      <c r="C2544" t="s">
        <v>610</v>
      </c>
      <c r="D2544" s="56" t="str">
        <f>VLOOKUP(A2544, ticker_symbol:gics_sector, 14, FALSE)</f>
        <v>Utilities</v>
      </c>
      <c r="E2544" t="str">
        <f>VLOOKUP(A2544, ticker_symbol:gics_sub, 15, FALSE)</f>
        <v>MultiUtilities</v>
      </c>
    </row>
    <row r="2545" spans="1:5" ht="17" x14ac:dyDescent="0.2">
      <c r="A2545" s="3" t="s">
        <v>240</v>
      </c>
      <c r="B2545" t="s">
        <v>605</v>
      </c>
      <c r="C2545" t="s">
        <v>610</v>
      </c>
      <c r="D2545" s="56" t="str">
        <f>VLOOKUP(A2545, ticker_symbol:gics_sector, 14, FALSE)</f>
        <v>Utilities</v>
      </c>
      <c r="E2545" t="str">
        <f>VLOOKUP(A2545, ticker_symbol:gics_sub, 15, FALSE)</f>
        <v>MultiUtilities</v>
      </c>
    </row>
    <row r="2546" spans="1:5" ht="17" x14ac:dyDescent="0.2">
      <c r="A2546" s="3" t="s">
        <v>240</v>
      </c>
      <c r="B2546" t="s">
        <v>600</v>
      </c>
      <c r="C2546" t="s">
        <v>609</v>
      </c>
      <c r="D2546" s="56" t="str">
        <f>VLOOKUP(A2546, ticker_symbol:gics_sector, 14, FALSE)</f>
        <v>Utilities</v>
      </c>
      <c r="E2546" t="str">
        <f>VLOOKUP(A2546, ticker_symbol:gics_sub, 15, FALSE)</f>
        <v>MultiUtilities</v>
      </c>
    </row>
    <row r="2547" spans="1:5" ht="17" x14ac:dyDescent="0.2">
      <c r="A2547" s="3" t="s">
        <v>240</v>
      </c>
      <c r="B2547" t="s">
        <v>601</v>
      </c>
      <c r="C2547" t="s">
        <v>609</v>
      </c>
      <c r="D2547" s="56" t="str">
        <f>VLOOKUP(A2547, ticker_symbol:gics_sector, 14, FALSE)</f>
        <v>Utilities</v>
      </c>
      <c r="E2547" t="str">
        <f>VLOOKUP(A2547, ticker_symbol:gics_sub, 15, FALSE)</f>
        <v>MultiUtilities</v>
      </c>
    </row>
    <row r="2548" spans="1:5" ht="17" x14ac:dyDescent="0.2">
      <c r="A2548" s="3" t="s">
        <v>240</v>
      </c>
      <c r="B2548" t="s">
        <v>602</v>
      </c>
      <c r="C2548" t="s">
        <v>609</v>
      </c>
      <c r="D2548" s="56" t="str">
        <f>VLOOKUP(A2548, ticker_symbol:gics_sector, 14, FALSE)</f>
        <v>Utilities</v>
      </c>
      <c r="E2548" t="str">
        <f>VLOOKUP(A2548, ticker_symbol:gics_sub, 15, FALSE)</f>
        <v>MultiUtilities</v>
      </c>
    </row>
    <row r="2549" spans="1:5" ht="17" x14ac:dyDescent="0.2">
      <c r="A2549" s="3" t="s">
        <v>240</v>
      </c>
      <c r="B2549" t="s">
        <v>603</v>
      </c>
      <c r="C2549" t="s">
        <v>609</v>
      </c>
      <c r="D2549" s="56" t="str">
        <f>VLOOKUP(A2549, ticker_symbol:gics_sector, 14, FALSE)</f>
        <v>Utilities</v>
      </c>
      <c r="E2549" t="str">
        <f>VLOOKUP(A2549, ticker_symbol:gics_sub, 15, FALSE)</f>
        <v>MultiUtilities</v>
      </c>
    </row>
    <row r="2550" spans="1:5" ht="17" x14ac:dyDescent="0.2">
      <c r="A2550" s="3" t="s">
        <v>240</v>
      </c>
      <c r="B2550" t="s">
        <v>604</v>
      </c>
      <c r="C2550" t="s">
        <v>609</v>
      </c>
      <c r="D2550" s="56" t="str">
        <f>VLOOKUP(A2550, ticker_symbol:gics_sector, 14, FALSE)</f>
        <v>Utilities</v>
      </c>
      <c r="E2550" t="str">
        <f>VLOOKUP(A2550, ticker_symbol:gics_sub, 15, FALSE)</f>
        <v>MultiUtilities</v>
      </c>
    </row>
    <row r="2551" spans="1:5" ht="17" x14ac:dyDescent="0.2">
      <c r="A2551" s="3" t="s">
        <v>240</v>
      </c>
      <c r="B2551" t="s">
        <v>605</v>
      </c>
      <c r="C2551" t="s">
        <v>609</v>
      </c>
      <c r="D2551" s="56" t="str">
        <f>VLOOKUP(A2551, ticker_symbol:gics_sector, 14, FALSE)</f>
        <v>Utilities</v>
      </c>
      <c r="E2551" t="str">
        <f>VLOOKUP(A2551, ticker_symbol:gics_sub, 15, FALSE)</f>
        <v>MultiUtilities</v>
      </c>
    </row>
    <row r="2552" spans="1:5" ht="17" x14ac:dyDescent="0.2">
      <c r="A2552" s="3" t="s">
        <v>240</v>
      </c>
      <c r="B2552" t="s">
        <v>600</v>
      </c>
      <c r="C2552" s="21" t="s">
        <v>608</v>
      </c>
      <c r="D2552" s="56" t="str">
        <f>VLOOKUP(A2552, ticker_symbol:gics_sector, 14, FALSE)</f>
        <v>Utilities</v>
      </c>
      <c r="E2552" t="str">
        <f>VLOOKUP(A2552, ticker_symbol:gics_sub, 15, FALSE)</f>
        <v>MultiUtilities</v>
      </c>
    </row>
    <row r="2553" spans="1:5" ht="17" x14ac:dyDescent="0.2">
      <c r="A2553" s="3" t="s">
        <v>240</v>
      </c>
      <c r="B2553" t="s">
        <v>601</v>
      </c>
      <c r="C2553" s="21" t="s">
        <v>608</v>
      </c>
      <c r="D2553" s="56" t="str">
        <f>VLOOKUP(A2553, ticker_symbol:gics_sector, 14, FALSE)</f>
        <v>Utilities</v>
      </c>
      <c r="E2553" t="str">
        <f>VLOOKUP(A2553, ticker_symbol:gics_sub, 15, FALSE)</f>
        <v>MultiUtilities</v>
      </c>
    </row>
    <row r="2554" spans="1:5" ht="17" x14ac:dyDescent="0.2">
      <c r="A2554" s="3" t="s">
        <v>240</v>
      </c>
      <c r="B2554" t="s">
        <v>602</v>
      </c>
      <c r="C2554" s="21" t="s">
        <v>608</v>
      </c>
      <c r="D2554" s="56" t="str">
        <f>VLOOKUP(A2554, ticker_symbol:gics_sector, 14, FALSE)</f>
        <v>Utilities</v>
      </c>
      <c r="E2554" t="str">
        <f>VLOOKUP(A2554, ticker_symbol:gics_sub, 15, FALSE)</f>
        <v>MultiUtilities</v>
      </c>
    </row>
    <row r="2555" spans="1:5" ht="17" x14ac:dyDescent="0.2">
      <c r="A2555" s="3" t="s">
        <v>240</v>
      </c>
      <c r="B2555" t="s">
        <v>603</v>
      </c>
      <c r="C2555" s="21" t="s">
        <v>608</v>
      </c>
      <c r="D2555" s="56" t="str">
        <f>VLOOKUP(A2555, ticker_symbol:gics_sector, 14, FALSE)</f>
        <v>Utilities</v>
      </c>
      <c r="E2555" t="str">
        <f>VLOOKUP(A2555, ticker_symbol:gics_sub, 15, FALSE)</f>
        <v>MultiUtilities</v>
      </c>
    </row>
    <row r="2556" spans="1:5" ht="17" x14ac:dyDescent="0.2">
      <c r="A2556" s="3" t="s">
        <v>240</v>
      </c>
      <c r="B2556" t="s">
        <v>604</v>
      </c>
      <c r="C2556" s="21" t="s">
        <v>608</v>
      </c>
      <c r="D2556" s="56" t="str">
        <f>VLOOKUP(A2556, ticker_symbol:gics_sector, 14, FALSE)</f>
        <v>Utilities</v>
      </c>
      <c r="E2556" t="str">
        <f>VLOOKUP(A2556, ticker_symbol:gics_sub, 15, FALSE)</f>
        <v>MultiUtilities</v>
      </c>
    </row>
    <row r="2557" spans="1:5" ht="17" x14ac:dyDescent="0.2">
      <c r="A2557" s="3" t="s">
        <v>240</v>
      </c>
      <c r="B2557" t="s">
        <v>605</v>
      </c>
      <c r="C2557" s="21" t="s">
        <v>608</v>
      </c>
      <c r="D2557" s="56" t="str">
        <f>VLOOKUP(A2557, ticker_symbol:gics_sector, 14, FALSE)</f>
        <v>Utilities</v>
      </c>
      <c r="E2557" t="str">
        <f>VLOOKUP(A2557, ticker_symbol:gics_sub, 15, FALSE)</f>
        <v>MultiUtilities</v>
      </c>
    </row>
    <row r="2558" spans="1:5" ht="17" x14ac:dyDescent="0.2">
      <c r="A2558" s="3" t="s">
        <v>241</v>
      </c>
      <c r="B2558" t="s">
        <v>600</v>
      </c>
      <c r="C2558" t="s">
        <v>610</v>
      </c>
      <c r="D2558" s="56" t="str">
        <f>VLOOKUP(A2558, ticker_symbol:gics_sector, 14, FALSE)</f>
        <v>Industrials</v>
      </c>
      <c r="E2558" t="str">
        <f>VLOOKUP(A2558, ticker_symbol:gics_sub, 15, FALSE)</f>
        <v>Air Freight &amp; Logistics</v>
      </c>
    </row>
    <row r="2559" spans="1:5" ht="17" x14ac:dyDescent="0.2">
      <c r="A2559" s="3" t="s">
        <v>241</v>
      </c>
      <c r="B2559" t="s">
        <v>601</v>
      </c>
      <c r="C2559" t="s">
        <v>610</v>
      </c>
      <c r="D2559" s="56" t="str">
        <f>VLOOKUP(A2559, ticker_symbol:gics_sector, 14, FALSE)</f>
        <v>Industrials</v>
      </c>
      <c r="E2559" t="str">
        <f>VLOOKUP(A2559, ticker_symbol:gics_sub, 15, FALSE)</f>
        <v>Air Freight &amp; Logistics</v>
      </c>
    </row>
    <row r="2560" spans="1:5" ht="17" x14ac:dyDescent="0.2">
      <c r="A2560" s="3" t="s">
        <v>241</v>
      </c>
      <c r="B2560" t="s">
        <v>602</v>
      </c>
      <c r="C2560" t="s">
        <v>610</v>
      </c>
      <c r="D2560" s="56" t="str">
        <f>VLOOKUP(A2560, ticker_symbol:gics_sector, 14, FALSE)</f>
        <v>Industrials</v>
      </c>
      <c r="E2560" t="str">
        <f>VLOOKUP(A2560, ticker_symbol:gics_sub, 15, FALSE)</f>
        <v>Air Freight &amp; Logistics</v>
      </c>
    </row>
    <row r="2561" spans="1:5" ht="17" x14ac:dyDescent="0.2">
      <c r="A2561" s="3" t="s">
        <v>241</v>
      </c>
      <c r="B2561" t="s">
        <v>603</v>
      </c>
      <c r="C2561" t="s">
        <v>610</v>
      </c>
      <c r="D2561" s="56" t="str">
        <f>VLOOKUP(A2561, ticker_symbol:gics_sector, 14, FALSE)</f>
        <v>Industrials</v>
      </c>
      <c r="E2561" t="str">
        <f>VLOOKUP(A2561, ticker_symbol:gics_sub, 15, FALSE)</f>
        <v>Air Freight &amp; Logistics</v>
      </c>
    </row>
    <row r="2562" spans="1:5" ht="17" x14ac:dyDescent="0.2">
      <c r="A2562" s="3" t="s">
        <v>241</v>
      </c>
      <c r="B2562" t="s">
        <v>604</v>
      </c>
      <c r="C2562" t="s">
        <v>610</v>
      </c>
      <c r="D2562" s="56" t="str">
        <f>VLOOKUP(A2562, ticker_symbol:gics_sector, 14, FALSE)</f>
        <v>Industrials</v>
      </c>
      <c r="E2562" t="str">
        <f>VLOOKUP(A2562, ticker_symbol:gics_sub, 15, FALSE)</f>
        <v>Air Freight &amp; Logistics</v>
      </c>
    </row>
    <row r="2563" spans="1:5" ht="17" x14ac:dyDescent="0.2">
      <c r="A2563" s="3" t="s">
        <v>241</v>
      </c>
      <c r="B2563" t="s">
        <v>605</v>
      </c>
      <c r="C2563" t="s">
        <v>610</v>
      </c>
      <c r="D2563" s="56" t="str">
        <f>VLOOKUP(A2563, ticker_symbol:gics_sector, 14, FALSE)</f>
        <v>Industrials</v>
      </c>
      <c r="E2563" t="str">
        <f>VLOOKUP(A2563, ticker_symbol:gics_sub, 15, FALSE)</f>
        <v>Air Freight &amp; Logistics</v>
      </c>
    </row>
    <row r="2564" spans="1:5" ht="17" x14ac:dyDescent="0.2">
      <c r="A2564" s="3" t="s">
        <v>241</v>
      </c>
      <c r="B2564" t="s">
        <v>600</v>
      </c>
      <c r="C2564" t="s">
        <v>609</v>
      </c>
      <c r="D2564" s="56" t="str">
        <f>VLOOKUP(A2564, ticker_symbol:gics_sector, 14, FALSE)</f>
        <v>Industrials</v>
      </c>
      <c r="E2564" t="str">
        <f>VLOOKUP(A2564, ticker_symbol:gics_sub, 15, FALSE)</f>
        <v>Air Freight &amp; Logistics</v>
      </c>
    </row>
    <row r="2565" spans="1:5" ht="17" x14ac:dyDescent="0.2">
      <c r="A2565" s="3" t="s">
        <v>241</v>
      </c>
      <c r="B2565" t="s">
        <v>601</v>
      </c>
      <c r="C2565" t="s">
        <v>609</v>
      </c>
      <c r="D2565" s="56" t="str">
        <f>VLOOKUP(A2565, ticker_symbol:gics_sector, 14, FALSE)</f>
        <v>Industrials</v>
      </c>
      <c r="E2565" t="str">
        <f>VLOOKUP(A2565, ticker_symbol:gics_sub, 15, FALSE)</f>
        <v>Air Freight &amp; Logistics</v>
      </c>
    </row>
    <row r="2566" spans="1:5" ht="17" x14ac:dyDescent="0.2">
      <c r="A2566" s="3" t="s">
        <v>241</v>
      </c>
      <c r="B2566" t="s">
        <v>602</v>
      </c>
      <c r="C2566" t="s">
        <v>609</v>
      </c>
      <c r="D2566" s="56" t="str">
        <f>VLOOKUP(A2566, ticker_symbol:gics_sector, 14, FALSE)</f>
        <v>Industrials</v>
      </c>
      <c r="E2566" t="str">
        <f>VLOOKUP(A2566, ticker_symbol:gics_sub, 15, FALSE)</f>
        <v>Air Freight &amp; Logistics</v>
      </c>
    </row>
    <row r="2567" spans="1:5" ht="17" x14ac:dyDescent="0.2">
      <c r="A2567" s="3" t="s">
        <v>241</v>
      </c>
      <c r="B2567" t="s">
        <v>603</v>
      </c>
      <c r="C2567" t="s">
        <v>609</v>
      </c>
      <c r="D2567" s="56" t="str">
        <f>VLOOKUP(A2567, ticker_symbol:gics_sector, 14, FALSE)</f>
        <v>Industrials</v>
      </c>
      <c r="E2567" t="str">
        <f>VLOOKUP(A2567, ticker_symbol:gics_sub, 15, FALSE)</f>
        <v>Air Freight &amp; Logistics</v>
      </c>
    </row>
    <row r="2568" spans="1:5" ht="17" x14ac:dyDescent="0.2">
      <c r="A2568" s="3" t="s">
        <v>241</v>
      </c>
      <c r="B2568" t="s">
        <v>604</v>
      </c>
      <c r="C2568" t="s">
        <v>609</v>
      </c>
      <c r="D2568" s="56" t="str">
        <f>VLOOKUP(A2568, ticker_symbol:gics_sector, 14, FALSE)</f>
        <v>Industrials</v>
      </c>
      <c r="E2568" t="str">
        <f>VLOOKUP(A2568, ticker_symbol:gics_sub, 15, FALSE)</f>
        <v>Air Freight &amp; Logistics</v>
      </c>
    </row>
    <row r="2569" spans="1:5" ht="17" x14ac:dyDescent="0.2">
      <c r="A2569" s="3" t="s">
        <v>241</v>
      </c>
      <c r="B2569" t="s">
        <v>605</v>
      </c>
      <c r="C2569" t="s">
        <v>609</v>
      </c>
      <c r="D2569" s="56" t="str">
        <f>VLOOKUP(A2569, ticker_symbol:gics_sector, 14, FALSE)</f>
        <v>Industrials</v>
      </c>
      <c r="E2569" t="str">
        <f>VLOOKUP(A2569, ticker_symbol:gics_sub, 15, FALSE)</f>
        <v>Air Freight &amp; Logistics</v>
      </c>
    </row>
    <row r="2570" spans="1:5" ht="17" x14ac:dyDescent="0.2">
      <c r="A2570" s="3" t="s">
        <v>241</v>
      </c>
      <c r="B2570" t="s">
        <v>600</v>
      </c>
      <c r="C2570" s="21" t="s">
        <v>608</v>
      </c>
      <c r="D2570" s="56" t="str">
        <f>VLOOKUP(A2570, ticker_symbol:gics_sector, 14, FALSE)</f>
        <v>Industrials</v>
      </c>
      <c r="E2570" t="str">
        <f>VLOOKUP(A2570, ticker_symbol:gics_sub, 15, FALSE)</f>
        <v>Air Freight &amp; Logistics</v>
      </c>
    </row>
    <row r="2571" spans="1:5" ht="17" x14ac:dyDescent="0.2">
      <c r="A2571" s="3" t="s">
        <v>241</v>
      </c>
      <c r="B2571" t="s">
        <v>601</v>
      </c>
      <c r="C2571" s="21" t="s">
        <v>608</v>
      </c>
      <c r="D2571" s="56" t="str">
        <f>VLOOKUP(A2571, ticker_symbol:gics_sector, 14, FALSE)</f>
        <v>Industrials</v>
      </c>
      <c r="E2571" t="str">
        <f>VLOOKUP(A2571, ticker_symbol:gics_sub, 15, FALSE)</f>
        <v>Air Freight &amp; Logistics</v>
      </c>
    </row>
    <row r="2572" spans="1:5" ht="17" x14ac:dyDescent="0.2">
      <c r="A2572" s="3" t="s">
        <v>241</v>
      </c>
      <c r="B2572" t="s">
        <v>602</v>
      </c>
      <c r="C2572" s="21" t="s">
        <v>608</v>
      </c>
      <c r="D2572" s="56" t="str">
        <f>VLOOKUP(A2572, ticker_symbol:gics_sector, 14, FALSE)</f>
        <v>Industrials</v>
      </c>
      <c r="E2572" t="str">
        <f>VLOOKUP(A2572, ticker_symbol:gics_sub, 15, FALSE)</f>
        <v>Air Freight &amp; Logistics</v>
      </c>
    </row>
    <row r="2573" spans="1:5" ht="17" x14ac:dyDescent="0.2">
      <c r="A2573" s="3" t="s">
        <v>241</v>
      </c>
      <c r="B2573" t="s">
        <v>603</v>
      </c>
      <c r="C2573" s="21" t="s">
        <v>608</v>
      </c>
      <c r="D2573" s="56" t="str">
        <f>VLOOKUP(A2573, ticker_symbol:gics_sector, 14, FALSE)</f>
        <v>Industrials</v>
      </c>
      <c r="E2573" t="str">
        <f>VLOOKUP(A2573, ticker_symbol:gics_sub, 15, FALSE)</f>
        <v>Air Freight &amp; Logistics</v>
      </c>
    </row>
    <row r="2574" spans="1:5" ht="17" x14ac:dyDescent="0.2">
      <c r="A2574" s="3" t="s">
        <v>241</v>
      </c>
      <c r="B2574" t="s">
        <v>604</v>
      </c>
      <c r="C2574" s="21" t="s">
        <v>608</v>
      </c>
      <c r="D2574" s="56" t="str">
        <f>VLOOKUP(A2574, ticker_symbol:gics_sector, 14, FALSE)</f>
        <v>Industrials</v>
      </c>
      <c r="E2574" t="str">
        <f>VLOOKUP(A2574, ticker_symbol:gics_sub, 15, FALSE)</f>
        <v>Air Freight &amp; Logistics</v>
      </c>
    </row>
    <row r="2575" spans="1:5" ht="17" x14ac:dyDescent="0.2">
      <c r="A2575" s="3" t="s">
        <v>241</v>
      </c>
      <c r="B2575" t="s">
        <v>605</v>
      </c>
      <c r="C2575" s="21" t="s">
        <v>608</v>
      </c>
      <c r="D2575" s="56" t="str">
        <f>VLOOKUP(A2575, ticker_symbol:gics_sector, 14, FALSE)</f>
        <v>Industrials</v>
      </c>
      <c r="E2575" t="str">
        <f>VLOOKUP(A2575, ticker_symbol:gics_sub, 15, FALSE)</f>
        <v>Air Freight &amp; Logistics</v>
      </c>
    </row>
    <row r="2576" spans="1:5" ht="17" x14ac:dyDescent="0.2">
      <c r="A2576" s="3" t="s">
        <v>242</v>
      </c>
      <c r="B2576" t="s">
        <v>600</v>
      </c>
      <c r="C2576" t="s">
        <v>610</v>
      </c>
      <c r="D2576" s="56" t="str">
        <f>VLOOKUP(A2576, ticker_symbol:gics_sector, 14, FALSE)</f>
        <v>Consumer Discretionary</v>
      </c>
      <c r="E2576" t="str">
        <f>VLOOKUP(A2576, ticker_symbol:gics_sub, 15, FALSE)</f>
        <v>Internet &amp; Direct Marketing Retail</v>
      </c>
    </row>
    <row r="2577" spans="1:5" ht="17" x14ac:dyDescent="0.2">
      <c r="A2577" s="3" t="s">
        <v>242</v>
      </c>
      <c r="B2577" t="s">
        <v>601</v>
      </c>
      <c r="C2577" t="s">
        <v>610</v>
      </c>
      <c r="D2577" s="56" t="str">
        <f>VLOOKUP(A2577, ticker_symbol:gics_sector, 14, FALSE)</f>
        <v>Consumer Discretionary</v>
      </c>
      <c r="E2577" t="str">
        <f>VLOOKUP(A2577, ticker_symbol:gics_sub, 15, FALSE)</f>
        <v>Internet &amp; Direct Marketing Retail</v>
      </c>
    </row>
    <row r="2578" spans="1:5" ht="17" x14ac:dyDescent="0.2">
      <c r="A2578" s="3" t="s">
        <v>242</v>
      </c>
      <c r="B2578" t="s">
        <v>602</v>
      </c>
      <c r="C2578" t="s">
        <v>610</v>
      </c>
      <c r="D2578" s="56" t="str">
        <f>VLOOKUP(A2578, ticker_symbol:gics_sector, 14, FALSE)</f>
        <v>Consumer Discretionary</v>
      </c>
      <c r="E2578" t="str">
        <f>VLOOKUP(A2578, ticker_symbol:gics_sub, 15, FALSE)</f>
        <v>Internet &amp; Direct Marketing Retail</v>
      </c>
    </row>
    <row r="2579" spans="1:5" ht="17" x14ac:dyDescent="0.2">
      <c r="A2579" s="3" t="s">
        <v>242</v>
      </c>
      <c r="B2579" t="s">
        <v>603</v>
      </c>
      <c r="C2579" t="s">
        <v>610</v>
      </c>
      <c r="D2579" s="56" t="str">
        <f>VLOOKUP(A2579, ticker_symbol:gics_sector, 14, FALSE)</f>
        <v>Consumer Discretionary</v>
      </c>
      <c r="E2579" t="str">
        <f>VLOOKUP(A2579, ticker_symbol:gics_sub, 15, FALSE)</f>
        <v>Internet &amp; Direct Marketing Retail</v>
      </c>
    </row>
    <row r="2580" spans="1:5" ht="17" x14ac:dyDescent="0.2">
      <c r="A2580" s="3" t="s">
        <v>242</v>
      </c>
      <c r="B2580" t="s">
        <v>604</v>
      </c>
      <c r="C2580" t="s">
        <v>610</v>
      </c>
      <c r="D2580" s="56" t="str">
        <f>VLOOKUP(A2580, ticker_symbol:gics_sector, 14, FALSE)</f>
        <v>Consumer Discretionary</v>
      </c>
      <c r="E2580" t="str">
        <f>VLOOKUP(A2580, ticker_symbol:gics_sub, 15, FALSE)</f>
        <v>Internet &amp; Direct Marketing Retail</v>
      </c>
    </row>
    <row r="2581" spans="1:5" ht="17" x14ac:dyDescent="0.2">
      <c r="A2581" s="3" t="s">
        <v>242</v>
      </c>
      <c r="B2581" t="s">
        <v>605</v>
      </c>
      <c r="C2581" t="s">
        <v>610</v>
      </c>
      <c r="D2581" s="56" t="str">
        <f>VLOOKUP(A2581, ticker_symbol:gics_sector, 14, FALSE)</f>
        <v>Consumer Discretionary</v>
      </c>
      <c r="E2581" t="str">
        <f>VLOOKUP(A2581, ticker_symbol:gics_sub, 15, FALSE)</f>
        <v>Internet &amp; Direct Marketing Retail</v>
      </c>
    </row>
    <row r="2582" spans="1:5" ht="17" x14ac:dyDescent="0.2">
      <c r="A2582" s="3" t="s">
        <v>242</v>
      </c>
      <c r="B2582" t="s">
        <v>600</v>
      </c>
      <c r="C2582" t="s">
        <v>609</v>
      </c>
      <c r="D2582" s="56" t="str">
        <f>VLOOKUP(A2582, ticker_symbol:gics_sector, 14, FALSE)</f>
        <v>Consumer Discretionary</v>
      </c>
      <c r="E2582" t="str">
        <f>VLOOKUP(A2582, ticker_symbol:gics_sub, 15, FALSE)</f>
        <v>Internet &amp; Direct Marketing Retail</v>
      </c>
    </row>
    <row r="2583" spans="1:5" ht="17" x14ac:dyDescent="0.2">
      <c r="A2583" s="3" t="s">
        <v>242</v>
      </c>
      <c r="B2583" t="s">
        <v>601</v>
      </c>
      <c r="C2583" t="s">
        <v>609</v>
      </c>
      <c r="D2583" s="56" t="str">
        <f>VLOOKUP(A2583, ticker_symbol:gics_sector, 14, FALSE)</f>
        <v>Consumer Discretionary</v>
      </c>
      <c r="E2583" t="str">
        <f>VLOOKUP(A2583, ticker_symbol:gics_sub, 15, FALSE)</f>
        <v>Internet &amp; Direct Marketing Retail</v>
      </c>
    </row>
    <row r="2584" spans="1:5" ht="17" x14ac:dyDescent="0.2">
      <c r="A2584" s="3" t="s">
        <v>242</v>
      </c>
      <c r="B2584" t="s">
        <v>602</v>
      </c>
      <c r="C2584" t="s">
        <v>609</v>
      </c>
      <c r="D2584" s="56" t="str">
        <f>VLOOKUP(A2584, ticker_symbol:gics_sector, 14, FALSE)</f>
        <v>Consumer Discretionary</v>
      </c>
      <c r="E2584" t="str">
        <f>VLOOKUP(A2584, ticker_symbol:gics_sub, 15, FALSE)</f>
        <v>Internet &amp; Direct Marketing Retail</v>
      </c>
    </row>
    <row r="2585" spans="1:5" ht="17" x14ac:dyDescent="0.2">
      <c r="A2585" s="3" t="s">
        <v>242</v>
      </c>
      <c r="B2585" t="s">
        <v>603</v>
      </c>
      <c r="C2585" t="s">
        <v>609</v>
      </c>
      <c r="D2585" s="56" t="str">
        <f>VLOOKUP(A2585, ticker_symbol:gics_sector, 14, FALSE)</f>
        <v>Consumer Discretionary</v>
      </c>
      <c r="E2585" t="str">
        <f>VLOOKUP(A2585, ticker_symbol:gics_sub, 15, FALSE)</f>
        <v>Internet &amp; Direct Marketing Retail</v>
      </c>
    </row>
    <row r="2586" spans="1:5" ht="17" x14ac:dyDescent="0.2">
      <c r="A2586" s="3" t="s">
        <v>242</v>
      </c>
      <c r="B2586" t="s">
        <v>604</v>
      </c>
      <c r="C2586" t="s">
        <v>609</v>
      </c>
      <c r="D2586" s="56" t="str">
        <f>VLOOKUP(A2586, ticker_symbol:gics_sector, 14, FALSE)</f>
        <v>Consumer Discretionary</v>
      </c>
      <c r="E2586" t="str">
        <f>VLOOKUP(A2586, ticker_symbol:gics_sub, 15, FALSE)</f>
        <v>Internet &amp; Direct Marketing Retail</v>
      </c>
    </row>
    <row r="2587" spans="1:5" ht="17" x14ac:dyDescent="0.2">
      <c r="A2587" s="3" t="s">
        <v>242</v>
      </c>
      <c r="B2587" t="s">
        <v>605</v>
      </c>
      <c r="C2587" t="s">
        <v>609</v>
      </c>
      <c r="D2587" s="56" t="str">
        <f>VLOOKUP(A2587, ticker_symbol:gics_sector, 14, FALSE)</f>
        <v>Consumer Discretionary</v>
      </c>
      <c r="E2587" t="str">
        <f>VLOOKUP(A2587, ticker_symbol:gics_sub, 15, FALSE)</f>
        <v>Internet &amp; Direct Marketing Retail</v>
      </c>
    </row>
    <row r="2588" spans="1:5" ht="17" x14ac:dyDescent="0.2">
      <c r="A2588" s="3" t="s">
        <v>242</v>
      </c>
      <c r="B2588" t="s">
        <v>600</v>
      </c>
      <c r="C2588" s="21" t="s">
        <v>608</v>
      </c>
      <c r="D2588" s="56" t="str">
        <f>VLOOKUP(A2588, ticker_symbol:gics_sector, 14, FALSE)</f>
        <v>Consumer Discretionary</v>
      </c>
      <c r="E2588" t="str">
        <f>VLOOKUP(A2588, ticker_symbol:gics_sub, 15, FALSE)</f>
        <v>Internet &amp; Direct Marketing Retail</v>
      </c>
    </row>
    <row r="2589" spans="1:5" ht="17" x14ac:dyDescent="0.2">
      <c r="A2589" s="3" t="s">
        <v>242</v>
      </c>
      <c r="B2589" t="s">
        <v>601</v>
      </c>
      <c r="C2589" s="21" t="s">
        <v>608</v>
      </c>
      <c r="D2589" s="56" t="str">
        <f>VLOOKUP(A2589, ticker_symbol:gics_sector, 14, FALSE)</f>
        <v>Consumer Discretionary</v>
      </c>
      <c r="E2589" t="str">
        <f>VLOOKUP(A2589, ticker_symbol:gics_sub, 15, FALSE)</f>
        <v>Internet &amp; Direct Marketing Retail</v>
      </c>
    </row>
    <row r="2590" spans="1:5" ht="17" x14ac:dyDescent="0.2">
      <c r="A2590" s="3" t="s">
        <v>242</v>
      </c>
      <c r="B2590" t="s">
        <v>602</v>
      </c>
      <c r="C2590" s="21" t="s">
        <v>608</v>
      </c>
      <c r="D2590" s="56" t="str">
        <f>VLOOKUP(A2590, ticker_symbol:gics_sector, 14, FALSE)</f>
        <v>Consumer Discretionary</v>
      </c>
      <c r="E2590" t="str">
        <f>VLOOKUP(A2590, ticker_symbol:gics_sub, 15, FALSE)</f>
        <v>Internet &amp; Direct Marketing Retail</v>
      </c>
    </row>
    <row r="2591" spans="1:5" ht="17" x14ac:dyDescent="0.2">
      <c r="A2591" s="3" t="s">
        <v>242</v>
      </c>
      <c r="B2591" t="s">
        <v>603</v>
      </c>
      <c r="C2591" s="21" t="s">
        <v>608</v>
      </c>
      <c r="D2591" s="56" t="str">
        <f>VLOOKUP(A2591, ticker_symbol:gics_sector, 14, FALSE)</f>
        <v>Consumer Discretionary</v>
      </c>
      <c r="E2591" t="str">
        <f>VLOOKUP(A2591, ticker_symbol:gics_sub, 15, FALSE)</f>
        <v>Internet &amp; Direct Marketing Retail</v>
      </c>
    </row>
    <row r="2592" spans="1:5" ht="17" x14ac:dyDescent="0.2">
      <c r="A2592" s="3" t="s">
        <v>242</v>
      </c>
      <c r="B2592" t="s">
        <v>604</v>
      </c>
      <c r="C2592" s="21" t="s">
        <v>608</v>
      </c>
      <c r="D2592" s="56" t="str">
        <f>VLOOKUP(A2592, ticker_symbol:gics_sector, 14, FALSE)</f>
        <v>Consumer Discretionary</v>
      </c>
      <c r="E2592" t="str">
        <f>VLOOKUP(A2592, ticker_symbol:gics_sub, 15, FALSE)</f>
        <v>Internet &amp; Direct Marketing Retail</v>
      </c>
    </row>
    <row r="2593" spans="1:5" ht="17" x14ac:dyDescent="0.2">
      <c r="A2593" s="3" t="s">
        <v>242</v>
      </c>
      <c r="B2593" t="s">
        <v>605</v>
      </c>
      <c r="C2593" s="21" t="s">
        <v>608</v>
      </c>
      <c r="D2593" s="56" t="str">
        <f>VLOOKUP(A2593, ticker_symbol:gics_sector, 14, FALSE)</f>
        <v>Consumer Discretionary</v>
      </c>
      <c r="E2593" t="str">
        <f>VLOOKUP(A2593, ticker_symbol:gics_sub, 15, FALSE)</f>
        <v>Internet &amp; Direct Marketing Retail</v>
      </c>
    </row>
    <row r="2594" spans="1:5" ht="17" x14ac:dyDescent="0.2">
      <c r="A2594" s="3" t="s">
        <v>243</v>
      </c>
      <c r="B2594" t="s">
        <v>600</v>
      </c>
      <c r="C2594" t="s">
        <v>610</v>
      </c>
      <c r="D2594" s="56" t="str">
        <f>VLOOKUP(A2594, ticker_symbol:gics_sector, 14, FALSE)</f>
        <v>Real Estate</v>
      </c>
      <c r="E2594" t="str">
        <f>VLOOKUP(A2594, ticker_symbol:gics_sub, 15, FALSE)</f>
        <v>Specialized REITs</v>
      </c>
    </row>
    <row r="2595" spans="1:5" ht="17" x14ac:dyDescent="0.2">
      <c r="A2595" s="3" t="s">
        <v>243</v>
      </c>
      <c r="B2595" t="s">
        <v>601</v>
      </c>
      <c r="C2595" t="s">
        <v>610</v>
      </c>
      <c r="D2595" s="56" t="str">
        <f>VLOOKUP(A2595, ticker_symbol:gics_sector, 14, FALSE)</f>
        <v>Real Estate</v>
      </c>
      <c r="E2595" t="str">
        <f>VLOOKUP(A2595, ticker_symbol:gics_sub, 15, FALSE)</f>
        <v>Specialized REITs</v>
      </c>
    </row>
    <row r="2596" spans="1:5" ht="17" x14ac:dyDescent="0.2">
      <c r="A2596" s="3" t="s">
        <v>243</v>
      </c>
      <c r="B2596" t="s">
        <v>602</v>
      </c>
      <c r="C2596" t="s">
        <v>610</v>
      </c>
      <c r="D2596" s="56" t="str">
        <f>VLOOKUP(A2596, ticker_symbol:gics_sector, 14, FALSE)</f>
        <v>Real Estate</v>
      </c>
      <c r="E2596" t="str">
        <f>VLOOKUP(A2596, ticker_symbol:gics_sub, 15, FALSE)</f>
        <v>Specialized REITs</v>
      </c>
    </row>
    <row r="2597" spans="1:5" ht="17" x14ac:dyDescent="0.2">
      <c r="A2597" s="3" t="s">
        <v>243</v>
      </c>
      <c r="B2597" t="s">
        <v>603</v>
      </c>
      <c r="C2597" t="s">
        <v>610</v>
      </c>
      <c r="D2597" s="56" t="str">
        <f>VLOOKUP(A2597, ticker_symbol:gics_sector, 14, FALSE)</f>
        <v>Real Estate</v>
      </c>
      <c r="E2597" t="str">
        <f>VLOOKUP(A2597, ticker_symbol:gics_sub, 15, FALSE)</f>
        <v>Specialized REITs</v>
      </c>
    </row>
    <row r="2598" spans="1:5" ht="17" x14ac:dyDescent="0.2">
      <c r="A2598" s="3" t="s">
        <v>243</v>
      </c>
      <c r="B2598" t="s">
        <v>604</v>
      </c>
      <c r="C2598" t="s">
        <v>610</v>
      </c>
      <c r="D2598" s="56" t="str">
        <f>VLOOKUP(A2598, ticker_symbol:gics_sector, 14, FALSE)</f>
        <v>Real Estate</v>
      </c>
      <c r="E2598" t="str">
        <f>VLOOKUP(A2598, ticker_symbol:gics_sub, 15, FALSE)</f>
        <v>Specialized REITs</v>
      </c>
    </row>
    <row r="2599" spans="1:5" ht="17" x14ac:dyDescent="0.2">
      <c r="A2599" s="3" t="s">
        <v>243</v>
      </c>
      <c r="B2599" t="s">
        <v>605</v>
      </c>
      <c r="C2599" t="s">
        <v>610</v>
      </c>
      <c r="D2599" s="56" t="str">
        <f>VLOOKUP(A2599, ticker_symbol:gics_sector, 14, FALSE)</f>
        <v>Real Estate</v>
      </c>
      <c r="E2599" t="str">
        <f>VLOOKUP(A2599, ticker_symbol:gics_sub, 15, FALSE)</f>
        <v>Specialized REITs</v>
      </c>
    </row>
    <row r="2600" spans="1:5" ht="17" x14ac:dyDescent="0.2">
      <c r="A2600" s="3" t="s">
        <v>243</v>
      </c>
      <c r="B2600" t="s">
        <v>600</v>
      </c>
      <c r="C2600" t="s">
        <v>609</v>
      </c>
      <c r="D2600" s="56" t="str">
        <f>VLOOKUP(A2600, ticker_symbol:gics_sector, 14, FALSE)</f>
        <v>Real Estate</v>
      </c>
      <c r="E2600" t="str">
        <f>VLOOKUP(A2600, ticker_symbol:gics_sub, 15, FALSE)</f>
        <v>Specialized REITs</v>
      </c>
    </row>
    <row r="2601" spans="1:5" ht="17" x14ac:dyDescent="0.2">
      <c r="A2601" s="3" t="s">
        <v>243</v>
      </c>
      <c r="B2601" t="s">
        <v>601</v>
      </c>
      <c r="C2601" t="s">
        <v>609</v>
      </c>
      <c r="D2601" s="56" t="str">
        <f>VLOOKUP(A2601, ticker_symbol:gics_sector, 14, FALSE)</f>
        <v>Real Estate</v>
      </c>
      <c r="E2601" t="str">
        <f>VLOOKUP(A2601, ticker_symbol:gics_sub, 15, FALSE)</f>
        <v>Specialized REITs</v>
      </c>
    </row>
    <row r="2602" spans="1:5" ht="17" x14ac:dyDescent="0.2">
      <c r="A2602" s="3" t="s">
        <v>243</v>
      </c>
      <c r="B2602" t="s">
        <v>602</v>
      </c>
      <c r="C2602" t="s">
        <v>609</v>
      </c>
      <c r="D2602" s="56" t="str">
        <f>VLOOKUP(A2602, ticker_symbol:gics_sector, 14, FALSE)</f>
        <v>Real Estate</v>
      </c>
      <c r="E2602" t="str">
        <f>VLOOKUP(A2602, ticker_symbol:gics_sub, 15, FALSE)</f>
        <v>Specialized REITs</v>
      </c>
    </row>
    <row r="2603" spans="1:5" ht="17" x14ac:dyDescent="0.2">
      <c r="A2603" s="3" t="s">
        <v>243</v>
      </c>
      <c r="B2603" t="s">
        <v>603</v>
      </c>
      <c r="C2603" t="s">
        <v>609</v>
      </c>
      <c r="D2603" s="56" t="str">
        <f>VLOOKUP(A2603, ticker_symbol:gics_sector, 14, FALSE)</f>
        <v>Real Estate</v>
      </c>
      <c r="E2603" t="str">
        <f>VLOOKUP(A2603, ticker_symbol:gics_sub, 15, FALSE)</f>
        <v>Specialized REITs</v>
      </c>
    </row>
    <row r="2604" spans="1:5" ht="17" x14ac:dyDescent="0.2">
      <c r="A2604" s="3" t="s">
        <v>243</v>
      </c>
      <c r="B2604" t="s">
        <v>604</v>
      </c>
      <c r="C2604" t="s">
        <v>609</v>
      </c>
      <c r="D2604" s="56" t="str">
        <f>VLOOKUP(A2604, ticker_symbol:gics_sector, 14, FALSE)</f>
        <v>Real Estate</v>
      </c>
      <c r="E2604" t="str">
        <f>VLOOKUP(A2604, ticker_symbol:gics_sub, 15, FALSE)</f>
        <v>Specialized REITs</v>
      </c>
    </row>
    <row r="2605" spans="1:5" ht="17" x14ac:dyDescent="0.2">
      <c r="A2605" s="3" t="s">
        <v>243</v>
      </c>
      <c r="B2605" t="s">
        <v>605</v>
      </c>
      <c r="C2605" t="s">
        <v>609</v>
      </c>
      <c r="D2605" s="56" t="str">
        <f>VLOOKUP(A2605, ticker_symbol:gics_sector, 14, FALSE)</f>
        <v>Real Estate</v>
      </c>
      <c r="E2605" t="str">
        <f>VLOOKUP(A2605, ticker_symbol:gics_sub, 15, FALSE)</f>
        <v>Specialized REITs</v>
      </c>
    </row>
    <row r="2606" spans="1:5" ht="17" x14ac:dyDescent="0.2">
      <c r="A2606" s="3" t="s">
        <v>243</v>
      </c>
      <c r="B2606" t="s">
        <v>600</v>
      </c>
      <c r="C2606" s="21" t="s">
        <v>608</v>
      </c>
      <c r="D2606" s="56" t="str">
        <f>VLOOKUP(A2606, ticker_symbol:gics_sector, 14, FALSE)</f>
        <v>Real Estate</v>
      </c>
      <c r="E2606" t="str">
        <f>VLOOKUP(A2606, ticker_symbol:gics_sub, 15, FALSE)</f>
        <v>Specialized REITs</v>
      </c>
    </row>
    <row r="2607" spans="1:5" ht="17" x14ac:dyDescent="0.2">
      <c r="A2607" s="3" t="s">
        <v>243</v>
      </c>
      <c r="B2607" t="s">
        <v>601</v>
      </c>
      <c r="C2607" s="21" t="s">
        <v>608</v>
      </c>
      <c r="D2607" s="56" t="str">
        <f>VLOOKUP(A2607, ticker_symbol:gics_sector, 14, FALSE)</f>
        <v>Real Estate</v>
      </c>
      <c r="E2607" t="str">
        <f>VLOOKUP(A2607, ticker_symbol:gics_sub, 15, FALSE)</f>
        <v>Specialized REITs</v>
      </c>
    </row>
    <row r="2608" spans="1:5" ht="17" x14ac:dyDescent="0.2">
      <c r="A2608" s="3" t="s">
        <v>243</v>
      </c>
      <c r="B2608" t="s">
        <v>602</v>
      </c>
      <c r="C2608" s="21" t="s">
        <v>608</v>
      </c>
      <c r="D2608" s="56" t="str">
        <f>VLOOKUP(A2608, ticker_symbol:gics_sector, 14, FALSE)</f>
        <v>Real Estate</v>
      </c>
      <c r="E2608" t="str">
        <f>VLOOKUP(A2608, ticker_symbol:gics_sub, 15, FALSE)</f>
        <v>Specialized REITs</v>
      </c>
    </row>
    <row r="2609" spans="1:5" ht="17" x14ac:dyDescent="0.2">
      <c r="A2609" s="3" t="s">
        <v>243</v>
      </c>
      <c r="B2609" t="s">
        <v>603</v>
      </c>
      <c r="C2609" s="21" t="s">
        <v>608</v>
      </c>
      <c r="D2609" s="56" t="str">
        <f>VLOOKUP(A2609, ticker_symbol:gics_sector, 14, FALSE)</f>
        <v>Real Estate</v>
      </c>
      <c r="E2609" t="str">
        <f>VLOOKUP(A2609, ticker_symbol:gics_sub, 15, FALSE)</f>
        <v>Specialized REITs</v>
      </c>
    </row>
    <row r="2610" spans="1:5" ht="17" x14ac:dyDescent="0.2">
      <c r="A2610" s="3" t="s">
        <v>243</v>
      </c>
      <c r="B2610" t="s">
        <v>604</v>
      </c>
      <c r="C2610" s="21" t="s">
        <v>608</v>
      </c>
      <c r="D2610" s="56" t="str">
        <f>VLOOKUP(A2610, ticker_symbol:gics_sector, 14, FALSE)</f>
        <v>Real Estate</v>
      </c>
      <c r="E2610" t="str">
        <f>VLOOKUP(A2610, ticker_symbol:gics_sub, 15, FALSE)</f>
        <v>Specialized REITs</v>
      </c>
    </row>
    <row r="2611" spans="1:5" ht="17" x14ac:dyDescent="0.2">
      <c r="A2611" s="3" t="s">
        <v>243</v>
      </c>
      <c r="B2611" t="s">
        <v>605</v>
      </c>
      <c r="C2611" s="21" t="s">
        <v>608</v>
      </c>
      <c r="D2611" s="56" t="str">
        <f>VLOOKUP(A2611, ticker_symbol:gics_sector, 14, FALSE)</f>
        <v>Real Estate</v>
      </c>
      <c r="E2611" t="str">
        <f>VLOOKUP(A2611, ticker_symbol:gics_sub, 15, FALSE)</f>
        <v>Specialized REITs</v>
      </c>
    </row>
    <row r="2612" spans="1:5" ht="17" x14ac:dyDescent="0.2">
      <c r="A2612" s="3" t="s">
        <v>244</v>
      </c>
      <c r="B2612" s="21" t="s">
        <v>600</v>
      </c>
      <c r="C2612" s="21" t="s">
        <v>610</v>
      </c>
      <c r="D2612" s="56" t="str">
        <f>VLOOKUP(A2612, ticker_symbol:gics_sector, 14, FALSE)</f>
        <v>Consumer Discretionary</v>
      </c>
      <c r="E2612" t="str">
        <f>VLOOKUP(A2612, ticker_symbol:gics_sub, 15, FALSE)</f>
        <v>Automobile Manufacturers</v>
      </c>
    </row>
    <row r="2613" spans="1:5" ht="17" x14ac:dyDescent="0.2">
      <c r="A2613" s="3" t="s">
        <v>244</v>
      </c>
      <c r="B2613" s="21" t="s">
        <v>601</v>
      </c>
      <c r="C2613" s="21" t="s">
        <v>610</v>
      </c>
      <c r="D2613" s="56" t="str">
        <f>VLOOKUP(A2613, ticker_symbol:gics_sector, 14, FALSE)</f>
        <v>Consumer Discretionary</v>
      </c>
      <c r="E2613" t="str">
        <f>VLOOKUP(A2613, ticker_symbol:gics_sub, 15, FALSE)</f>
        <v>Automobile Manufacturers</v>
      </c>
    </row>
    <row r="2614" spans="1:5" ht="17" x14ac:dyDescent="0.2">
      <c r="A2614" s="3" t="s">
        <v>244</v>
      </c>
      <c r="B2614" s="21" t="s">
        <v>602</v>
      </c>
      <c r="C2614" s="21" t="s">
        <v>610</v>
      </c>
      <c r="D2614" s="56" t="str">
        <f>VLOOKUP(A2614, ticker_symbol:gics_sector, 14, FALSE)</f>
        <v>Consumer Discretionary</v>
      </c>
      <c r="E2614" t="str">
        <f>VLOOKUP(A2614, ticker_symbol:gics_sub, 15, FALSE)</f>
        <v>Automobile Manufacturers</v>
      </c>
    </row>
    <row r="2615" spans="1:5" ht="17" x14ac:dyDescent="0.2">
      <c r="A2615" s="3" t="s">
        <v>244</v>
      </c>
      <c r="B2615" s="21" t="s">
        <v>603</v>
      </c>
      <c r="C2615" s="21" t="s">
        <v>610</v>
      </c>
      <c r="D2615" s="56" t="str">
        <f>VLOOKUP(A2615, ticker_symbol:gics_sector, 14, FALSE)</f>
        <v>Consumer Discretionary</v>
      </c>
      <c r="E2615" t="str">
        <f>VLOOKUP(A2615, ticker_symbol:gics_sub, 15, FALSE)</f>
        <v>Automobile Manufacturers</v>
      </c>
    </row>
    <row r="2616" spans="1:5" ht="17" x14ac:dyDescent="0.2">
      <c r="A2616" s="3" t="s">
        <v>244</v>
      </c>
      <c r="B2616" s="21" t="s">
        <v>604</v>
      </c>
      <c r="C2616" s="21" t="s">
        <v>610</v>
      </c>
      <c r="D2616" s="56" t="str">
        <f>VLOOKUP(A2616, ticker_symbol:gics_sector, 14, FALSE)</f>
        <v>Consumer Discretionary</v>
      </c>
      <c r="E2616" t="str">
        <f>VLOOKUP(A2616, ticker_symbol:gics_sub, 15, FALSE)</f>
        <v>Automobile Manufacturers</v>
      </c>
    </row>
    <row r="2617" spans="1:5" ht="17" x14ac:dyDescent="0.2">
      <c r="A2617" s="3" t="s">
        <v>244</v>
      </c>
      <c r="B2617" s="21" t="s">
        <v>605</v>
      </c>
      <c r="C2617" s="21" t="s">
        <v>610</v>
      </c>
      <c r="D2617" s="56" t="str">
        <f>VLOOKUP(A2617, ticker_symbol:gics_sector, 14, FALSE)</f>
        <v>Consumer Discretionary</v>
      </c>
      <c r="E2617" t="str">
        <f>VLOOKUP(A2617, ticker_symbol:gics_sub, 15, FALSE)</f>
        <v>Automobile Manufacturers</v>
      </c>
    </row>
    <row r="2618" spans="1:5" ht="17" x14ac:dyDescent="0.2">
      <c r="A2618" s="3" t="s">
        <v>244</v>
      </c>
      <c r="B2618" s="21" t="s">
        <v>600</v>
      </c>
      <c r="C2618" s="21" t="s">
        <v>609</v>
      </c>
      <c r="D2618" s="56" t="str">
        <f>VLOOKUP(A2618, ticker_symbol:gics_sector, 14, FALSE)</f>
        <v>Consumer Discretionary</v>
      </c>
      <c r="E2618" t="str">
        <f>VLOOKUP(A2618, ticker_symbol:gics_sub, 15, FALSE)</f>
        <v>Automobile Manufacturers</v>
      </c>
    </row>
    <row r="2619" spans="1:5" ht="17" x14ac:dyDescent="0.2">
      <c r="A2619" s="3" t="s">
        <v>244</v>
      </c>
      <c r="B2619" s="21" t="s">
        <v>601</v>
      </c>
      <c r="C2619" s="21" t="s">
        <v>609</v>
      </c>
      <c r="D2619" s="56" t="str">
        <f>VLOOKUP(A2619, ticker_symbol:gics_sector, 14, FALSE)</f>
        <v>Consumer Discretionary</v>
      </c>
      <c r="E2619" t="str">
        <f>VLOOKUP(A2619, ticker_symbol:gics_sub, 15, FALSE)</f>
        <v>Automobile Manufacturers</v>
      </c>
    </row>
    <row r="2620" spans="1:5" ht="17" x14ac:dyDescent="0.2">
      <c r="A2620" s="3" t="s">
        <v>244</v>
      </c>
      <c r="B2620" s="21" t="s">
        <v>602</v>
      </c>
      <c r="C2620" s="21" t="s">
        <v>609</v>
      </c>
      <c r="D2620" s="56" t="str">
        <f>VLOOKUP(A2620, ticker_symbol:gics_sector, 14, FALSE)</f>
        <v>Consumer Discretionary</v>
      </c>
      <c r="E2620" t="str">
        <f>VLOOKUP(A2620, ticker_symbol:gics_sub, 15, FALSE)</f>
        <v>Automobile Manufacturers</v>
      </c>
    </row>
    <row r="2621" spans="1:5" ht="17" x14ac:dyDescent="0.2">
      <c r="A2621" s="3" t="s">
        <v>244</v>
      </c>
      <c r="B2621" s="21" t="s">
        <v>603</v>
      </c>
      <c r="C2621" s="21" t="s">
        <v>609</v>
      </c>
      <c r="D2621" s="56" t="str">
        <f>VLOOKUP(A2621, ticker_symbol:gics_sector, 14, FALSE)</f>
        <v>Consumer Discretionary</v>
      </c>
      <c r="E2621" t="str">
        <f>VLOOKUP(A2621, ticker_symbol:gics_sub, 15, FALSE)</f>
        <v>Automobile Manufacturers</v>
      </c>
    </row>
    <row r="2622" spans="1:5" ht="17" x14ac:dyDescent="0.2">
      <c r="A2622" s="3" t="s">
        <v>244</v>
      </c>
      <c r="B2622" s="21" t="s">
        <v>604</v>
      </c>
      <c r="C2622" s="21" t="s">
        <v>609</v>
      </c>
      <c r="D2622" s="56" t="str">
        <f>VLOOKUP(A2622, ticker_symbol:gics_sector, 14, FALSE)</f>
        <v>Consumer Discretionary</v>
      </c>
      <c r="E2622" t="str">
        <f>VLOOKUP(A2622, ticker_symbol:gics_sub, 15, FALSE)</f>
        <v>Automobile Manufacturers</v>
      </c>
    </row>
    <row r="2623" spans="1:5" ht="17" x14ac:dyDescent="0.2">
      <c r="A2623" s="3" t="s">
        <v>244</v>
      </c>
      <c r="B2623" s="21" t="s">
        <v>605</v>
      </c>
      <c r="C2623" s="21" t="s">
        <v>609</v>
      </c>
      <c r="D2623" s="56" t="str">
        <f>VLOOKUP(A2623, ticker_symbol:gics_sector, 14, FALSE)</f>
        <v>Consumer Discretionary</v>
      </c>
      <c r="E2623" t="str">
        <f>VLOOKUP(A2623, ticker_symbol:gics_sub, 15, FALSE)</f>
        <v>Automobile Manufacturers</v>
      </c>
    </row>
    <row r="2624" spans="1:5" ht="17" x14ac:dyDescent="0.2">
      <c r="A2624" s="3" t="s">
        <v>244</v>
      </c>
      <c r="B2624" s="21" t="s">
        <v>600</v>
      </c>
      <c r="C2624" s="21" t="s">
        <v>608</v>
      </c>
      <c r="D2624" s="56" t="str">
        <f>VLOOKUP(A2624, ticker_symbol:gics_sector, 14, FALSE)</f>
        <v>Consumer Discretionary</v>
      </c>
      <c r="E2624" t="str">
        <f>VLOOKUP(A2624, ticker_symbol:gics_sub, 15, FALSE)</f>
        <v>Automobile Manufacturers</v>
      </c>
    </row>
    <row r="2625" spans="1:5" ht="17" x14ac:dyDescent="0.2">
      <c r="A2625" s="3" t="s">
        <v>244</v>
      </c>
      <c r="B2625" s="21" t="s">
        <v>601</v>
      </c>
      <c r="C2625" s="21" t="s">
        <v>608</v>
      </c>
      <c r="D2625" s="56" t="str">
        <f>VLOOKUP(A2625, ticker_symbol:gics_sector, 14, FALSE)</f>
        <v>Consumer Discretionary</v>
      </c>
      <c r="E2625" t="str">
        <f>VLOOKUP(A2625, ticker_symbol:gics_sub, 15, FALSE)</f>
        <v>Automobile Manufacturers</v>
      </c>
    </row>
    <row r="2626" spans="1:5" ht="17" x14ac:dyDescent="0.2">
      <c r="A2626" s="3" t="s">
        <v>244</v>
      </c>
      <c r="B2626" s="21" t="s">
        <v>602</v>
      </c>
      <c r="C2626" s="21" t="s">
        <v>608</v>
      </c>
      <c r="D2626" s="56" t="str">
        <f>VLOOKUP(A2626, ticker_symbol:gics_sector, 14, FALSE)</f>
        <v>Consumer Discretionary</v>
      </c>
      <c r="E2626" t="str">
        <f>VLOOKUP(A2626, ticker_symbol:gics_sub, 15, FALSE)</f>
        <v>Automobile Manufacturers</v>
      </c>
    </row>
    <row r="2627" spans="1:5" ht="17" x14ac:dyDescent="0.2">
      <c r="A2627" s="3" t="s">
        <v>244</v>
      </c>
      <c r="B2627" s="21" t="s">
        <v>603</v>
      </c>
      <c r="C2627" s="21" t="s">
        <v>608</v>
      </c>
      <c r="D2627" s="56" t="str">
        <f>VLOOKUP(A2627, ticker_symbol:gics_sector, 14, FALSE)</f>
        <v>Consumer Discretionary</v>
      </c>
      <c r="E2627" t="str">
        <f>VLOOKUP(A2627, ticker_symbol:gics_sub, 15, FALSE)</f>
        <v>Automobile Manufacturers</v>
      </c>
    </row>
    <row r="2628" spans="1:5" ht="17" x14ac:dyDescent="0.2">
      <c r="A2628" s="3" t="s">
        <v>244</v>
      </c>
      <c r="B2628" s="21" t="s">
        <v>604</v>
      </c>
      <c r="C2628" s="21" t="s">
        <v>608</v>
      </c>
      <c r="D2628" s="56" t="str">
        <f>VLOOKUP(A2628, ticker_symbol:gics_sector, 14, FALSE)</f>
        <v>Consumer Discretionary</v>
      </c>
      <c r="E2628" t="str">
        <f>VLOOKUP(A2628, ticker_symbol:gics_sub, 15, FALSE)</f>
        <v>Automobile Manufacturers</v>
      </c>
    </row>
    <row r="2629" spans="1:5" ht="17" x14ac:dyDescent="0.2">
      <c r="A2629" s="3" t="s">
        <v>244</v>
      </c>
      <c r="B2629" s="21" t="s">
        <v>605</v>
      </c>
      <c r="C2629" s="21" t="s">
        <v>608</v>
      </c>
      <c r="D2629" s="56" t="str">
        <f>VLOOKUP(A2629, ticker_symbol:gics_sector, 14, FALSE)</f>
        <v>Consumer Discretionary</v>
      </c>
      <c r="E2629" t="str">
        <f>VLOOKUP(A2629, ticker_symbol:gics_sub, 15, FALSE)</f>
        <v>Automobile Manufacturers</v>
      </c>
    </row>
    <row r="2630" spans="1:5" ht="17" x14ac:dyDescent="0.2">
      <c r="A2630" s="3" t="s">
        <v>246</v>
      </c>
      <c r="B2630" s="21" t="s">
        <v>600</v>
      </c>
      <c r="C2630" s="21" t="s">
        <v>610</v>
      </c>
      <c r="D2630" s="56" t="str">
        <f>VLOOKUP(A2630, ticker_symbol:gics_sector, 14, FALSE)</f>
        <v>Industrials</v>
      </c>
      <c r="E2630" t="str">
        <f>VLOOKUP(A2630, ticker_symbol:gics_sub, 15, FALSE)</f>
        <v>Building Products</v>
      </c>
    </row>
    <row r="2631" spans="1:5" ht="17" x14ac:dyDescent="0.2">
      <c r="A2631" s="3" t="s">
        <v>246</v>
      </c>
      <c r="B2631" s="21" t="s">
        <v>601</v>
      </c>
      <c r="C2631" s="21" t="s">
        <v>610</v>
      </c>
      <c r="D2631" s="56" t="str">
        <f>VLOOKUP(A2631, ticker_symbol:gics_sector, 14, FALSE)</f>
        <v>Industrials</v>
      </c>
      <c r="E2631" t="str">
        <f>VLOOKUP(A2631, ticker_symbol:gics_sub, 15, FALSE)</f>
        <v>Building Products</v>
      </c>
    </row>
    <row r="2632" spans="1:5" ht="17" x14ac:dyDescent="0.2">
      <c r="A2632" s="3" t="s">
        <v>246</v>
      </c>
      <c r="B2632" s="21" t="s">
        <v>602</v>
      </c>
      <c r="C2632" s="21" t="s">
        <v>610</v>
      </c>
      <c r="D2632" s="56" t="str">
        <f>VLOOKUP(A2632, ticker_symbol:gics_sector, 14, FALSE)</f>
        <v>Industrials</v>
      </c>
      <c r="E2632" t="str">
        <f>VLOOKUP(A2632, ticker_symbol:gics_sub, 15, FALSE)</f>
        <v>Building Products</v>
      </c>
    </row>
    <row r="2633" spans="1:5" ht="17" x14ac:dyDescent="0.2">
      <c r="A2633" s="3" t="s">
        <v>246</v>
      </c>
      <c r="B2633" s="21" t="s">
        <v>603</v>
      </c>
      <c r="C2633" s="21" t="s">
        <v>610</v>
      </c>
      <c r="D2633" s="56" t="str">
        <f>VLOOKUP(A2633, ticker_symbol:gics_sector, 14, FALSE)</f>
        <v>Industrials</v>
      </c>
      <c r="E2633" t="str">
        <f>VLOOKUP(A2633, ticker_symbol:gics_sub, 15, FALSE)</f>
        <v>Building Products</v>
      </c>
    </row>
    <row r="2634" spans="1:5" ht="17" x14ac:dyDescent="0.2">
      <c r="A2634" s="3" t="s">
        <v>246</v>
      </c>
      <c r="B2634" s="21" t="s">
        <v>604</v>
      </c>
      <c r="C2634" s="21" t="s">
        <v>610</v>
      </c>
      <c r="D2634" s="56" t="str">
        <f>VLOOKUP(A2634, ticker_symbol:gics_sector, 14, FALSE)</f>
        <v>Industrials</v>
      </c>
      <c r="E2634" t="str">
        <f>VLOOKUP(A2634, ticker_symbol:gics_sub, 15, FALSE)</f>
        <v>Building Products</v>
      </c>
    </row>
    <row r="2635" spans="1:5" ht="17" x14ac:dyDescent="0.2">
      <c r="A2635" s="3" t="s">
        <v>246</v>
      </c>
      <c r="B2635" s="21" t="s">
        <v>605</v>
      </c>
      <c r="C2635" s="21" t="s">
        <v>610</v>
      </c>
      <c r="D2635" s="56" t="str">
        <f>VLOOKUP(A2635, ticker_symbol:gics_sector, 14, FALSE)</f>
        <v>Industrials</v>
      </c>
      <c r="E2635" t="str">
        <f>VLOOKUP(A2635, ticker_symbol:gics_sub, 15, FALSE)</f>
        <v>Building Products</v>
      </c>
    </row>
    <row r="2636" spans="1:5" ht="17" x14ac:dyDescent="0.2">
      <c r="A2636" s="3" t="s">
        <v>246</v>
      </c>
      <c r="B2636" s="21" t="s">
        <v>600</v>
      </c>
      <c r="C2636" s="21" t="s">
        <v>609</v>
      </c>
      <c r="D2636" s="56" t="str">
        <f>VLOOKUP(A2636, ticker_symbol:gics_sector, 14, FALSE)</f>
        <v>Industrials</v>
      </c>
      <c r="E2636" t="str">
        <f>VLOOKUP(A2636, ticker_symbol:gics_sub, 15, FALSE)</f>
        <v>Building Products</v>
      </c>
    </row>
    <row r="2637" spans="1:5" ht="17" x14ac:dyDescent="0.2">
      <c r="A2637" s="3" t="s">
        <v>246</v>
      </c>
      <c r="B2637" s="21" t="s">
        <v>601</v>
      </c>
      <c r="C2637" s="21" t="s">
        <v>609</v>
      </c>
      <c r="D2637" s="56" t="str">
        <f>VLOOKUP(A2637, ticker_symbol:gics_sector, 14, FALSE)</f>
        <v>Industrials</v>
      </c>
      <c r="E2637" t="str">
        <f>VLOOKUP(A2637, ticker_symbol:gics_sub, 15, FALSE)</f>
        <v>Building Products</v>
      </c>
    </row>
    <row r="2638" spans="1:5" ht="17" x14ac:dyDescent="0.2">
      <c r="A2638" s="3" t="s">
        <v>246</v>
      </c>
      <c r="B2638" s="21" t="s">
        <v>602</v>
      </c>
      <c r="C2638" s="21" t="s">
        <v>609</v>
      </c>
      <c r="D2638" s="56" t="str">
        <f>VLOOKUP(A2638, ticker_symbol:gics_sector, 14, FALSE)</f>
        <v>Industrials</v>
      </c>
      <c r="E2638" t="str">
        <f>VLOOKUP(A2638, ticker_symbol:gics_sub, 15, FALSE)</f>
        <v>Building Products</v>
      </c>
    </row>
    <row r="2639" spans="1:5" ht="17" x14ac:dyDescent="0.2">
      <c r="A2639" s="3" t="s">
        <v>246</v>
      </c>
      <c r="B2639" s="21" t="s">
        <v>603</v>
      </c>
      <c r="C2639" s="21" t="s">
        <v>609</v>
      </c>
      <c r="D2639" s="56" t="str">
        <f>VLOOKUP(A2639, ticker_symbol:gics_sector, 14, FALSE)</f>
        <v>Industrials</v>
      </c>
      <c r="E2639" t="str">
        <f>VLOOKUP(A2639, ticker_symbol:gics_sub, 15, FALSE)</f>
        <v>Building Products</v>
      </c>
    </row>
    <row r="2640" spans="1:5" ht="17" x14ac:dyDescent="0.2">
      <c r="A2640" s="3" t="s">
        <v>246</v>
      </c>
      <c r="B2640" s="21" t="s">
        <v>604</v>
      </c>
      <c r="C2640" s="21" t="s">
        <v>609</v>
      </c>
      <c r="D2640" s="56" t="str">
        <f>VLOOKUP(A2640, ticker_symbol:gics_sector, 14, FALSE)</f>
        <v>Industrials</v>
      </c>
      <c r="E2640" t="str">
        <f>VLOOKUP(A2640, ticker_symbol:gics_sub, 15, FALSE)</f>
        <v>Building Products</v>
      </c>
    </row>
    <row r="2641" spans="1:5" ht="17" x14ac:dyDescent="0.2">
      <c r="A2641" s="3" t="s">
        <v>246</v>
      </c>
      <c r="B2641" s="21" t="s">
        <v>605</v>
      </c>
      <c r="C2641" s="21" t="s">
        <v>609</v>
      </c>
      <c r="D2641" s="56" t="str">
        <f>VLOOKUP(A2641, ticker_symbol:gics_sector, 14, FALSE)</f>
        <v>Industrials</v>
      </c>
      <c r="E2641" t="str">
        <f>VLOOKUP(A2641, ticker_symbol:gics_sub, 15, FALSE)</f>
        <v>Building Products</v>
      </c>
    </row>
    <row r="2642" spans="1:5" ht="17" x14ac:dyDescent="0.2">
      <c r="A2642" s="3" t="s">
        <v>246</v>
      </c>
      <c r="B2642" s="21" t="s">
        <v>600</v>
      </c>
      <c r="C2642" s="21" t="s">
        <v>608</v>
      </c>
      <c r="D2642" s="56" t="str">
        <f>VLOOKUP(A2642, ticker_symbol:gics_sector, 14, FALSE)</f>
        <v>Industrials</v>
      </c>
      <c r="E2642" t="str">
        <f>VLOOKUP(A2642, ticker_symbol:gics_sub, 15, FALSE)</f>
        <v>Building Products</v>
      </c>
    </row>
    <row r="2643" spans="1:5" ht="17" x14ac:dyDescent="0.2">
      <c r="A2643" s="3" t="s">
        <v>246</v>
      </c>
      <c r="B2643" s="21" t="s">
        <v>601</v>
      </c>
      <c r="C2643" s="21" t="s">
        <v>608</v>
      </c>
      <c r="D2643" s="56" t="str">
        <f>VLOOKUP(A2643, ticker_symbol:gics_sector, 14, FALSE)</f>
        <v>Industrials</v>
      </c>
      <c r="E2643" t="str">
        <f>VLOOKUP(A2643, ticker_symbol:gics_sub, 15, FALSE)</f>
        <v>Building Products</v>
      </c>
    </row>
    <row r="2644" spans="1:5" ht="17" x14ac:dyDescent="0.2">
      <c r="A2644" s="3" t="s">
        <v>246</v>
      </c>
      <c r="B2644" s="21" t="s">
        <v>602</v>
      </c>
      <c r="C2644" s="21" t="s">
        <v>608</v>
      </c>
      <c r="D2644" s="56" t="str">
        <f>VLOOKUP(A2644, ticker_symbol:gics_sector, 14, FALSE)</f>
        <v>Industrials</v>
      </c>
      <c r="E2644" t="str">
        <f>VLOOKUP(A2644, ticker_symbol:gics_sub, 15, FALSE)</f>
        <v>Building Products</v>
      </c>
    </row>
    <row r="2645" spans="1:5" ht="17" x14ac:dyDescent="0.2">
      <c r="A2645" s="3" t="s">
        <v>246</v>
      </c>
      <c r="B2645" s="21" t="s">
        <v>603</v>
      </c>
      <c r="C2645" s="21" t="s">
        <v>608</v>
      </c>
      <c r="D2645" s="56" t="str">
        <f>VLOOKUP(A2645, ticker_symbol:gics_sector, 14, FALSE)</f>
        <v>Industrials</v>
      </c>
      <c r="E2645" t="str">
        <f>VLOOKUP(A2645, ticker_symbol:gics_sub, 15, FALSE)</f>
        <v>Building Products</v>
      </c>
    </row>
    <row r="2646" spans="1:5" ht="17" x14ac:dyDescent="0.2">
      <c r="A2646" s="3" t="s">
        <v>246</v>
      </c>
      <c r="B2646" s="21" t="s">
        <v>604</v>
      </c>
      <c r="C2646" s="21" t="s">
        <v>608</v>
      </c>
      <c r="D2646" s="56" t="str">
        <f>VLOOKUP(A2646, ticker_symbol:gics_sector, 14, FALSE)</f>
        <v>Industrials</v>
      </c>
      <c r="E2646" t="str">
        <f>VLOOKUP(A2646, ticker_symbol:gics_sub, 15, FALSE)</f>
        <v>Building Products</v>
      </c>
    </row>
    <row r="2647" spans="1:5" ht="17" x14ac:dyDescent="0.2">
      <c r="A2647" s="3" t="s">
        <v>246</v>
      </c>
      <c r="B2647" s="21" t="s">
        <v>605</v>
      </c>
      <c r="C2647" s="21" t="s">
        <v>608</v>
      </c>
      <c r="D2647" s="56" t="str">
        <f>VLOOKUP(A2647, ticker_symbol:gics_sector, 14, FALSE)</f>
        <v>Industrials</v>
      </c>
      <c r="E2647" t="str">
        <f>VLOOKUP(A2647, ticker_symbol:gics_sub, 15, FALSE)</f>
        <v>Building Products</v>
      </c>
    </row>
    <row r="2648" spans="1:5" ht="17" x14ac:dyDescent="0.2">
      <c r="A2648" s="3" t="s">
        <v>247</v>
      </c>
      <c r="B2648" s="21" t="s">
        <v>600</v>
      </c>
      <c r="C2648" s="21" t="s">
        <v>610</v>
      </c>
      <c r="D2648" s="56" t="str">
        <f>VLOOKUP(A2648, ticker_symbol:gics_sector, 14, FALSE)</f>
        <v>Information Technology</v>
      </c>
      <c r="E2648" t="str">
        <f>VLOOKUP(A2648, ticker_symbol:gics_sub, 15, FALSE)</f>
        <v>Internet Software &amp; Services</v>
      </c>
    </row>
    <row r="2649" spans="1:5" ht="17" x14ac:dyDescent="0.2">
      <c r="A2649" s="3" t="s">
        <v>247</v>
      </c>
      <c r="B2649" s="21" t="s">
        <v>601</v>
      </c>
      <c r="C2649" s="21" t="s">
        <v>610</v>
      </c>
      <c r="D2649" s="56" t="str">
        <f>VLOOKUP(A2649, ticker_symbol:gics_sector, 14, FALSE)</f>
        <v>Information Technology</v>
      </c>
      <c r="E2649" t="str">
        <f>VLOOKUP(A2649, ticker_symbol:gics_sub, 15, FALSE)</f>
        <v>Internet Software &amp; Services</v>
      </c>
    </row>
    <row r="2650" spans="1:5" ht="17" x14ac:dyDescent="0.2">
      <c r="A2650" s="3" t="s">
        <v>247</v>
      </c>
      <c r="B2650" s="21" t="s">
        <v>602</v>
      </c>
      <c r="C2650" s="21" t="s">
        <v>610</v>
      </c>
      <c r="D2650" s="56" t="str">
        <f>VLOOKUP(A2650, ticker_symbol:gics_sector, 14, FALSE)</f>
        <v>Information Technology</v>
      </c>
      <c r="E2650" t="str">
        <f>VLOOKUP(A2650, ticker_symbol:gics_sub, 15, FALSE)</f>
        <v>Internet Software &amp; Services</v>
      </c>
    </row>
    <row r="2651" spans="1:5" ht="17" x14ac:dyDescent="0.2">
      <c r="A2651" s="3" t="s">
        <v>247</v>
      </c>
      <c r="B2651" s="21" t="s">
        <v>603</v>
      </c>
      <c r="C2651" s="21" t="s">
        <v>610</v>
      </c>
      <c r="D2651" s="56" t="str">
        <f>VLOOKUP(A2651, ticker_symbol:gics_sector, 14, FALSE)</f>
        <v>Information Technology</v>
      </c>
      <c r="E2651" t="str">
        <f>VLOOKUP(A2651, ticker_symbol:gics_sub, 15, FALSE)</f>
        <v>Internet Software &amp; Services</v>
      </c>
    </row>
    <row r="2652" spans="1:5" ht="17" x14ac:dyDescent="0.2">
      <c r="A2652" s="3" t="s">
        <v>247</v>
      </c>
      <c r="B2652" s="21" t="s">
        <v>604</v>
      </c>
      <c r="C2652" s="21" t="s">
        <v>610</v>
      </c>
      <c r="D2652" s="56" t="str">
        <f>VLOOKUP(A2652, ticker_symbol:gics_sector, 14, FALSE)</f>
        <v>Information Technology</v>
      </c>
      <c r="E2652" t="str">
        <f>VLOOKUP(A2652, ticker_symbol:gics_sub, 15, FALSE)</f>
        <v>Internet Software &amp; Services</v>
      </c>
    </row>
    <row r="2653" spans="1:5" ht="17" x14ac:dyDescent="0.2">
      <c r="A2653" s="3" t="s">
        <v>247</v>
      </c>
      <c r="B2653" s="21" t="s">
        <v>605</v>
      </c>
      <c r="C2653" s="21" t="s">
        <v>610</v>
      </c>
      <c r="D2653" s="56" t="str">
        <f>VLOOKUP(A2653, ticker_symbol:gics_sector, 14, FALSE)</f>
        <v>Information Technology</v>
      </c>
      <c r="E2653" t="str">
        <f>VLOOKUP(A2653, ticker_symbol:gics_sub, 15, FALSE)</f>
        <v>Internet Software &amp; Services</v>
      </c>
    </row>
    <row r="2654" spans="1:5" ht="17" x14ac:dyDescent="0.2">
      <c r="A2654" s="3" t="s">
        <v>247</v>
      </c>
      <c r="B2654" s="21" t="s">
        <v>600</v>
      </c>
      <c r="C2654" s="21" t="s">
        <v>609</v>
      </c>
      <c r="D2654" s="56" t="str">
        <f>VLOOKUP(A2654, ticker_symbol:gics_sector, 14, FALSE)</f>
        <v>Information Technology</v>
      </c>
      <c r="E2654" t="str">
        <f>VLOOKUP(A2654, ticker_symbol:gics_sub, 15, FALSE)</f>
        <v>Internet Software &amp; Services</v>
      </c>
    </row>
    <row r="2655" spans="1:5" ht="17" x14ac:dyDescent="0.2">
      <c r="A2655" s="3" t="s">
        <v>247</v>
      </c>
      <c r="B2655" s="21" t="s">
        <v>601</v>
      </c>
      <c r="C2655" s="21" t="s">
        <v>609</v>
      </c>
      <c r="D2655" s="56" t="str">
        <f>VLOOKUP(A2655, ticker_symbol:gics_sector, 14, FALSE)</f>
        <v>Information Technology</v>
      </c>
      <c r="E2655" t="str">
        <f>VLOOKUP(A2655, ticker_symbol:gics_sub, 15, FALSE)</f>
        <v>Internet Software &amp; Services</v>
      </c>
    </row>
    <row r="2656" spans="1:5" ht="17" x14ac:dyDescent="0.2">
      <c r="A2656" s="3" t="s">
        <v>247</v>
      </c>
      <c r="B2656" s="21" t="s">
        <v>602</v>
      </c>
      <c r="C2656" s="21" t="s">
        <v>609</v>
      </c>
      <c r="D2656" s="56" t="str">
        <f>VLOOKUP(A2656, ticker_symbol:gics_sector, 14, FALSE)</f>
        <v>Information Technology</v>
      </c>
      <c r="E2656" t="str">
        <f>VLOOKUP(A2656, ticker_symbol:gics_sub, 15, FALSE)</f>
        <v>Internet Software &amp; Services</v>
      </c>
    </row>
    <row r="2657" spans="1:5" ht="17" x14ac:dyDescent="0.2">
      <c r="A2657" s="3" t="s">
        <v>247</v>
      </c>
      <c r="B2657" s="21" t="s">
        <v>603</v>
      </c>
      <c r="C2657" s="21" t="s">
        <v>609</v>
      </c>
      <c r="D2657" s="56" t="str">
        <f>VLOOKUP(A2657, ticker_symbol:gics_sector, 14, FALSE)</f>
        <v>Information Technology</v>
      </c>
      <c r="E2657" t="str">
        <f>VLOOKUP(A2657, ticker_symbol:gics_sub, 15, FALSE)</f>
        <v>Internet Software &amp; Services</v>
      </c>
    </row>
    <row r="2658" spans="1:5" ht="17" x14ac:dyDescent="0.2">
      <c r="A2658" s="3" t="s">
        <v>247</v>
      </c>
      <c r="B2658" s="21" t="s">
        <v>604</v>
      </c>
      <c r="C2658" s="21" t="s">
        <v>609</v>
      </c>
      <c r="D2658" s="56" t="str">
        <f>VLOOKUP(A2658, ticker_symbol:gics_sector, 14, FALSE)</f>
        <v>Information Technology</v>
      </c>
      <c r="E2658" t="str">
        <f>VLOOKUP(A2658, ticker_symbol:gics_sub, 15, FALSE)</f>
        <v>Internet Software &amp; Services</v>
      </c>
    </row>
    <row r="2659" spans="1:5" ht="17" x14ac:dyDescent="0.2">
      <c r="A2659" s="3" t="s">
        <v>247</v>
      </c>
      <c r="B2659" s="21" t="s">
        <v>605</v>
      </c>
      <c r="C2659" s="21" t="s">
        <v>609</v>
      </c>
      <c r="D2659" s="56" t="str">
        <f>VLOOKUP(A2659, ticker_symbol:gics_sector, 14, FALSE)</f>
        <v>Information Technology</v>
      </c>
      <c r="E2659" t="str">
        <f>VLOOKUP(A2659, ticker_symbol:gics_sub, 15, FALSE)</f>
        <v>Internet Software &amp; Services</v>
      </c>
    </row>
    <row r="2660" spans="1:5" ht="17" x14ac:dyDescent="0.2">
      <c r="A2660" s="3" t="s">
        <v>247</v>
      </c>
      <c r="B2660" s="21" t="s">
        <v>600</v>
      </c>
      <c r="C2660" s="21" t="s">
        <v>608</v>
      </c>
      <c r="D2660" s="56" t="str">
        <f>VLOOKUP(A2660, ticker_symbol:gics_sector, 14, FALSE)</f>
        <v>Information Technology</v>
      </c>
      <c r="E2660" t="str">
        <f>VLOOKUP(A2660, ticker_symbol:gics_sub, 15, FALSE)</f>
        <v>Internet Software &amp; Services</v>
      </c>
    </row>
    <row r="2661" spans="1:5" ht="17" x14ac:dyDescent="0.2">
      <c r="A2661" s="3" t="s">
        <v>247</v>
      </c>
      <c r="B2661" s="21" t="s">
        <v>601</v>
      </c>
      <c r="C2661" s="21" t="s">
        <v>608</v>
      </c>
      <c r="D2661" s="56" t="str">
        <f>VLOOKUP(A2661, ticker_symbol:gics_sector, 14, FALSE)</f>
        <v>Information Technology</v>
      </c>
      <c r="E2661" t="str">
        <f>VLOOKUP(A2661, ticker_symbol:gics_sub, 15, FALSE)</f>
        <v>Internet Software &amp; Services</v>
      </c>
    </row>
    <row r="2662" spans="1:5" ht="17" x14ac:dyDescent="0.2">
      <c r="A2662" s="3" t="s">
        <v>247</v>
      </c>
      <c r="B2662" s="21" t="s">
        <v>602</v>
      </c>
      <c r="C2662" s="21" t="s">
        <v>608</v>
      </c>
      <c r="D2662" s="56" t="str">
        <f>VLOOKUP(A2662, ticker_symbol:gics_sector, 14, FALSE)</f>
        <v>Information Technology</v>
      </c>
      <c r="E2662" t="str">
        <f>VLOOKUP(A2662, ticker_symbol:gics_sub, 15, FALSE)</f>
        <v>Internet Software &amp; Services</v>
      </c>
    </row>
    <row r="2663" spans="1:5" ht="17" x14ac:dyDescent="0.2">
      <c r="A2663" s="3" t="s">
        <v>247</v>
      </c>
      <c r="B2663" s="21" t="s">
        <v>603</v>
      </c>
      <c r="C2663" s="21" t="s">
        <v>608</v>
      </c>
      <c r="D2663" s="56" t="str">
        <f>VLOOKUP(A2663, ticker_symbol:gics_sector, 14, FALSE)</f>
        <v>Information Technology</v>
      </c>
      <c r="E2663" t="str">
        <f>VLOOKUP(A2663, ticker_symbol:gics_sub, 15, FALSE)</f>
        <v>Internet Software &amp; Services</v>
      </c>
    </row>
    <row r="2664" spans="1:5" ht="17" x14ac:dyDescent="0.2">
      <c r="A2664" s="3" t="s">
        <v>247</v>
      </c>
      <c r="B2664" s="21" t="s">
        <v>604</v>
      </c>
      <c r="C2664" s="21" t="s">
        <v>608</v>
      </c>
      <c r="D2664" s="56" t="str">
        <f>VLOOKUP(A2664, ticker_symbol:gics_sector, 14, FALSE)</f>
        <v>Information Technology</v>
      </c>
      <c r="E2664" t="str">
        <f>VLOOKUP(A2664, ticker_symbol:gics_sub, 15, FALSE)</f>
        <v>Internet Software &amp; Services</v>
      </c>
    </row>
    <row r="2665" spans="1:5" ht="17" x14ac:dyDescent="0.2">
      <c r="A2665" s="3" t="s">
        <v>247</v>
      </c>
      <c r="B2665" s="21" t="s">
        <v>605</v>
      </c>
      <c r="C2665" s="21" t="s">
        <v>608</v>
      </c>
      <c r="D2665" s="56" t="str">
        <f>VLOOKUP(A2665, ticker_symbol:gics_sector, 14, FALSE)</f>
        <v>Information Technology</v>
      </c>
      <c r="E2665" t="str">
        <f>VLOOKUP(A2665, ticker_symbol:gics_sub, 15, FALSE)</f>
        <v>Internet Software &amp; Services</v>
      </c>
    </row>
    <row r="2666" spans="1:5" ht="17" x14ac:dyDescent="0.2">
      <c r="A2666" s="3" t="s">
        <v>248</v>
      </c>
      <c r="B2666" s="21" t="s">
        <v>600</v>
      </c>
      <c r="C2666" s="21" t="s">
        <v>610</v>
      </c>
      <c r="D2666" s="56" t="str">
        <f>VLOOKUP(A2666, ticker_symbol:gics_sector, 14, FALSE)</f>
        <v>Industrials</v>
      </c>
      <c r="E2666" t="str">
        <f>VLOOKUP(A2666, ticker_symbol:gics_sub, 15, FALSE)</f>
        <v>Building Products</v>
      </c>
    </row>
    <row r="2667" spans="1:5" ht="17" x14ac:dyDescent="0.2">
      <c r="A2667" s="3" t="s">
        <v>248</v>
      </c>
      <c r="B2667" s="21" t="s">
        <v>601</v>
      </c>
      <c r="C2667" s="21" t="s">
        <v>610</v>
      </c>
      <c r="D2667" s="56" t="str">
        <f>VLOOKUP(A2667, ticker_symbol:gics_sector, 14, FALSE)</f>
        <v>Industrials</v>
      </c>
      <c r="E2667" t="str">
        <f>VLOOKUP(A2667, ticker_symbol:gics_sub, 15, FALSE)</f>
        <v>Building Products</v>
      </c>
    </row>
    <row r="2668" spans="1:5" ht="17" x14ac:dyDescent="0.2">
      <c r="A2668" s="3" t="s">
        <v>248</v>
      </c>
      <c r="B2668" s="21" t="s">
        <v>602</v>
      </c>
      <c r="C2668" s="21" t="s">
        <v>610</v>
      </c>
      <c r="D2668" s="56" t="str">
        <f>VLOOKUP(A2668, ticker_symbol:gics_sector, 14, FALSE)</f>
        <v>Industrials</v>
      </c>
      <c r="E2668" t="str">
        <f>VLOOKUP(A2668, ticker_symbol:gics_sub, 15, FALSE)</f>
        <v>Building Products</v>
      </c>
    </row>
    <row r="2669" spans="1:5" ht="17" x14ac:dyDescent="0.2">
      <c r="A2669" s="3" t="s">
        <v>248</v>
      </c>
      <c r="B2669" s="21" t="s">
        <v>603</v>
      </c>
      <c r="C2669" s="21" t="s">
        <v>610</v>
      </c>
      <c r="D2669" s="56" t="str">
        <f>VLOOKUP(A2669, ticker_symbol:gics_sector, 14, FALSE)</f>
        <v>Industrials</v>
      </c>
      <c r="E2669" t="str">
        <f>VLOOKUP(A2669, ticker_symbol:gics_sub, 15, FALSE)</f>
        <v>Building Products</v>
      </c>
    </row>
    <row r="2670" spans="1:5" ht="17" x14ac:dyDescent="0.2">
      <c r="A2670" s="3" t="s">
        <v>248</v>
      </c>
      <c r="B2670" s="21" t="s">
        <v>604</v>
      </c>
      <c r="C2670" s="21" t="s">
        <v>610</v>
      </c>
      <c r="D2670" s="56" t="str">
        <f>VLOOKUP(A2670, ticker_symbol:gics_sector, 14, FALSE)</f>
        <v>Industrials</v>
      </c>
      <c r="E2670" t="str">
        <f>VLOOKUP(A2670, ticker_symbol:gics_sub, 15, FALSE)</f>
        <v>Building Products</v>
      </c>
    </row>
    <row r="2671" spans="1:5" ht="17" x14ac:dyDescent="0.2">
      <c r="A2671" s="3" t="s">
        <v>248</v>
      </c>
      <c r="B2671" s="21" t="s">
        <v>605</v>
      </c>
      <c r="C2671" s="21" t="s">
        <v>610</v>
      </c>
      <c r="D2671" s="56" t="str">
        <f>VLOOKUP(A2671, ticker_symbol:gics_sector, 14, FALSE)</f>
        <v>Industrials</v>
      </c>
      <c r="E2671" t="str">
        <f>VLOOKUP(A2671, ticker_symbol:gics_sub, 15, FALSE)</f>
        <v>Building Products</v>
      </c>
    </row>
    <row r="2672" spans="1:5" ht="17" x14ac:dyDescent="0.2">
      <c r="A2672" s="3" t="s">
        <v>248</v>
      </c>
      <c r="B2672" s="21" t="s">
        <v>600</v>
      </c>
      <c r="C2672" s="21" t="s">
        <v>609</v>
      </c>
      <c r="D2672" s="56" t="str">
        <f>VLOOKUP(A2672, ticker_symbol:gics_sector, 14, FALSE)</f>
        <v>Industrials</v>
      </c>
      <c r="E2672" t="str">
        <f>VLOOKUP(A2672, ticker_symbol:gics_sub, 15, FALSE)</f>
        <v>Building Products</v>
      </c>
    </row>
    <row r="2673" spans="1:5" ht="17" x14ac:dyDescent="0.2">
      <c r="A2673" s="3" t="s">
        <v>248</v>
      </c>
      <c r="B2673" s="21" t="s">
        <v>601</v>
      </c>
      <c r="C2673" s="21" t="s">
        <v>609</v>
      </c>
      <c r="D2673" s="56" t="str">
        <f>VLOOKUP(A2673, ticker_symbol:gics_sector, 14, FALSE)</f>
        <v>Industrials</v>
      </c>
      <c r="E2673" t="str">
        <f>VLOOKUP(A2673, ticker_symbol:gics_sub, 15, FALSE)</f>
        <v>Building Products</v>
      </c>
    </row>
    <row r="2674" spans="1:5" ht="17" x14ac:dyDescent="0.2">
      <c r="A2674" s="3" t="s">
        <v>248</v>
      </c>
      <c r="B2674" s="21" t="s">
        <v>602</v>
      </c>
      <c r="C2674" s="21" t="s">
        <v>609</v>
      </c>
      <c r="D2674" s="56" t="str">
        <f>VLOOKUP(A2674, ticker_symbol:gics_sector, 14, FALSE)</f>
        <v>Industrials</v>
      </c>
      <c r="E2674" t="str">
        <f>VLOOKUP(A2674, ticker_symbol:gics_sub, 15, FALSE)</f>
        <v>Building Products</v>
      </c>
    </row>
    <row r="2675" spans="1:5" ht="17" x14ac:dyDescent="0.2">
      <c r="A2675" s="3" t="s">
        <v>248</v>
      </c>
      <c r="B2675" s="21" t="s">
        <v>603</v>
      </c>
      <c r="C2675" s="21" t="s">
        <v>609</v>
      </c>
      <c r="D2675" s="56" t="str">
        <f>VLOOKUP(A2675, ticker_symbol:gics_sector, 14, FALSE)</f>
        <v>Industrials</v>
      </c>
      <c r="E2675" t="str">
        <f>VLOOKUP(A2675, ticker_symbol:gics_sub, 15, FALSE)</f>
        <v>Building Products</v>
      </c>
    </row>
    <row r="2676" spans="1:5" ht="17" x14ac:dyDescent="0.2">
      <c r="A2676" s="3" t="s">
        <v>248</v>
      </c>
      <c r="B2676" s="21" t="s">
        <v>604</v>
      </c>
      <c r="C2676" s="21" t="s">
        <v>609</v>
      </c>
      <c r="D2676" s="56" t="str">
        <f>VLOOKUP(A2676, ticker_symbol:gics_sector, 14, FALSE)</f>
        <v>Industrials</v>
      </c>
      <c r="E2676" t="str">
        <f>VLOOKUP(A2676, ticker_symbol:gics_sub, 15, FALSE)</f>
        <v>Building Products</v>
      </c>
    </row>
    <row r="2677" spans="1:5" ht="17" x14ac:dyDescent="0.2">
      <c r="A2677" s="3" t="s">
        <v>248</v>
      </c>
      <c r="B2677" s="21" t="s">
        <v>605</v>
      </c>
      <c r="C2677" s="21" t="s">
        <v>609</v>
      </c>
      <c r="D2677" s="56" t="str">
        <f>VLOOKUP(A2677, ticker_symbol:gics_sector, 14, FALSE)</f>
        <v>Industrials</v>
      </c>
      <c r="E2677" t="str">
        <f>VLOOKUP(A2677, ticker_symbol:gics_sub, 15, FALSE)</f>
        <v>Building Products</v>
      </c>
    </row>
    <row r="2678" spans="1:5" ht="17" x14ac:dyDescent="0.2">
      <c r="A2678" s="3" t="s">
        <v>248</v>
      </c>
      <c r="B2678" s="21" t="s">
        <v>600</v>
      </c>
      <c r="C2678" s="21" t="s">
        <v>608</v>
      </c>
      <c r="D2678" s="56" t="str">
        <f>VLOOKUP(A2678, ticker_symbol:gics_sector, 14, FALSE)</f>
        <v>Industrials</v>
      </c>
      <c r="E2678" t="str">
        <f>VLOOKUP(A2678, ticker_symbol:gics_sub, 15, FALSE)</f>
        <v>Building Products</v>
      </c>
    </row>
    <row r="2679" spans="1:5" ht="17" x14ac:dyDescent="0.2">
      <c r="A2679" s="3" t="s">
        <v>248</v>
      </c>
      <c r="B2679" s="21" t="s">
        <v>601</v>
      </c>
      <c r="C2679" s="21" t="s">
        <v>608</v>
      </c>
      <c r="D2679" s="56" t="str">
        <f>VLOOKUP(A2679, ticker_symbol:gics_sector, 14, FALSE)</f>
        <v>Industrials</v>
      </c>
      <c r="E2679" t="str">
        <f>VLOOKUP(A2679, ticker_symbol:gics_sub, 15, FALSE)</f>
        <v>Building Products</v>
      </c>
    </row>
    <row r="2680" spans="1:5" ht="17" x14ac:dyDescent="0.2">
      <c r="A2680" s="3" t="s">
        <v>248</v>
      </c>
      <c r="B2680" s="21" t="s">
        <v>602</v>
      </c>
      <c r="C2680" s="21" t="s">
        <v>608</v>
      </c>
      <c r="D2680" s="56" t="str">
        <f>VLOOKUP(A2680, ticker_symbol:gics_sector, 14, FALSE)</f>
        <v>Industrials</v>
      </c>
      <c r="E2680" t="str">
        <f>VLOOKUP(A2680, ticker_symbol:gics_sub, 15, FALSE)</f>
        <v>Building Products</v>
      </c>
    </row>
    <row r="2681" spans="1:5" ht="17" x14ac:dyDescent="0.2">
      <c r="A2681" s="3" t="s">
        <v>248</v>
      </c>
      <c r="B2681" s="21" t="s">
        <v>603</v>
      </c>
      <c r="C2681" s="21" t="s">
        <v>608</v>
      </c>
      <c r="D2681" s="56" t="str">
        <f>VLOOKUP(A2681, ticker_symbol:gics_sector, 14, FALSE)</f>
        <v>Industrials</v>
      </c>
      <c r="E2681" t="str">
        <f>VLOOKUP(A2681, ticker_symbol:gics_sub, 15, FALSE)</f>
        <v>Building Products</v>
      </c>
    </row>
    <row r="2682" spans="1:5" ht="17" x14ac:dyDescent="0.2">
      <c r="A2682" s="3" t="s">
        <v>248</v>
      </c>
      <c r="B2682" s="21" t="s">
        <v>604</v>
      </c>
      <c r="C2682" s="21" t="s">
        <v>608</v>
      </c>
      <c r="D2682" s="56" t="str">
        <f>VLOOKUP(A2682, ticker_symbol:gics_sector, 14, FALSE)</f>
        <v>Industrials</v>
      </c>
      <c r="E2682" t="str">
        <f>VLOOKUP(A2682, ticker_symbol:gics_sub, 15, FALSE)</f>
        <v>Building Products</v>
      </c>
    </row>
    <row r="2683" spans="1:5" ht="17" x14ac:dyDescent="0.2">
      <c r="A2683" s="3" t="s">
        <v>248</v>
      </c>
      <c r="B2683" s="21" t="s">
        <v>605</v>
      </c>
      <c r="C2683" s="21" t="s">
        <v>608</v>
      </c>
      <c r="D2683" s="56" t="str">
        <f>VLOOKUP(A2683, ticker_symbol:gics_sector, 14, FALSE)</f>
        <v>Industrials</v>
      </c>
      <c r="E2683" t="str">
        <f>VLOOKUP(A2683, ticker_symbol:gics_sub, 15, FALSE)</f>
        <v>Building Products</v>
      </c>
    </row>
    <row r="2684" spans="1:5" ht="17" x14ac:dyDescent="0.2">
      <c r="A2684" s="3" t="s">
        <v>249</v>
      </c>
      <c r="B2684" s="21" t="s">
        <v>600</v>
      </c>
      <c r="C2684" s="21" t="s">
        <v>610</v>
      </c>
      <c r="D2684" s="56" t="str">
        <f>VLOOKUP(A2684, ticker_symbol:gics_sector, 14, FALSE)</f>
        <v>Materials</v>
      </c>
      <c r="E2684" t="str">
        <f>VLOOKUP(A2684, ticker_symbol:gics_sub, 15, FALSE)</f>
        <v>Copper</v>
      </c>
    </row>
    <row r="2685" spans="1:5" ht="17" x14ac:dyDescent="0.2">
      <c r="A2685" s="3" t="s">
        <v>249</v>
      </c>
      <c r="B2685" s="21" t="s">
        <v>601</v>
      </c>
      <c r="C2685" s="21" t="s">
        <v>610</v>
      </c>
      <c r="D2685" s="56" t="str">
        <f>VLOOKUP(A2685, ticker_symbol:gics_sector, 14, FALSE)</f>
        <v>Materials</v>
      </c>
      <c r="E2685" t="str">
        <f>VLOOKUP(A2685, ticker_symbol:gics_sub, 15, FALSE)</f>
        <v>Copper</v>
      </c>
    </row>
    <row r="2686" spans="1:5" ht="17" x14ac:dyDescent="0.2">
      <c r="A2686" s="3" t="s">
        <v>249</v>
      </c>
      <c r="B2686" s="21" t="s">
        <v>602</v>
      </c>
      <c r="C2686" s="21" t="s">
        <v>610</v>
      </c>
      <c r="D2686" s="56" t="str">
        <f>VLOOKUP(A2686, ticker_symbol:gics_sector, 14, FALSE)</f>
        <v>Materials</v>
      </c>
      <c r="E2686" t="str">
        <f>VLOOKUP(A2686, ticker_symbol:gics_sub, 15, FALSE)</f>
        <v>Copper</v>
      </c>
    </row>
    <row r="2687" spans="1:5" ht="17" x14ac:dyDescent="0.2">
      <c r="A2687" s="3" t="s">
        <v>249</v>
      </c>
      <c r="B2687" s="21" t="s">
        <v>603</v>
      </c>
      <c r="C2687" s="21" t="s">
        <v>610</v>
      </c>
      <c r="D2687" s="56" t="str">
        <f>VLOOKUP(A2687, ticker_symbol:gics_sector, 14, FALSE)</f>
        <v>Materials</v>
      </c>
      <c r="E2687" t="str">
        <f>VLOOKUP(A2687, ticker_symbol:gics_sub, 15, FALSE)</f>
        <v>Copper</v>
      </c>
    </row>
    <row r="2688" spans="1:5" ht="17" x14ac:dyDescent="0.2">
      <c r="A2688" s="3" t="s">
        <v>249</v>
      </c>
      <c r="B2688" s="21" t="s">
        <v>604</v>
      </c>
      <c r="C2688" s="21" t="s">
        <v>610</v>
      </c>
      <c r="D2688" s="56" t="str">
        <f>VLOOKUP(A2688, ticker_symbol:gics_sector, 14, FALSE)</f>
        <v>Materials</v>
      </c>
      <c r="E2688" t="str">
        <f>VLOOKUP(A2688, ticker_symbol:gics_sub, 15, FALSE)</f>
        <v>Copper</v>
      </c>
    </row>
    <row r="2689" spans="1:5" ht="17" x14ac:dyDescent="0.2">
      <c r="A2689" s="3" t="s">
        <v>249</v>
      </c>
      <c r="B2689" s="21" t="s">
        <v>605</v>
      </c>
      <c r="C2689" s="21" t="s">
        <v>610</v>
      </c>
      <c r="D2689" s="56" t="str">
        <f>VLOOKUP(A2689, ticker_symbol:gics_sector, 14, FALSE)</f>
        <v>Materials</v>
      </c>
      <c r="E2689" t="str">
        <f>VLOOKUP(A2689, ticker_symbol:gics_sub, 15, FALSE)</f>
        <v>Copper</v>
      </c>
    </row>
    <row r="2690" spans="1:5" ht="17" x14ac:dyDescent="0.2">
      <c r="A2690" s="3" t="s">
        <v>249</v>
      </c>
      <c r="B2690" s="21" t="s">
        <v>600</v>
      </c>
      <c r="C2690" s="21" t="s">
        <v>609</v>
      </c>
      <c r="D2690" s="56" t="str">
        <f>VLOOKUP(A2690, ticker_symbol:gics_sector, 14, FALSE)</f>
        <v>Materials</v>
      </c>
      <c r="E2690" t="str">
        <f>VLOOKUP(A2690, ticker_symbol:gics_sub, 15, FALSE)</f>
        <v>Copper</v>
      </c>
    </row>
    <row r="2691" spans="1:5" ht="17" x14ac:dyDescent="0.2">
      <c r="A2691" s="3" t="s">
        <v>249</v>
      </c>
      <c r="B2691" s="21" t="s">
        <v>601</v>
      </c>
      <c r="C2691" s="21" t="s">
        <v>609</v>
      </c>
      <c r="D2691" s="56" t="str">
        <f>VLOOKUP(A2691, ticker_symbol:gics_sector, 14, FALSE)</f>
        <v>Materials</v>
      </c>
      <c r="E2691" t="str">
        <f>VLOOKUP(A2691, ticker_symbol:gics_sub, 15, FALSE)</f>
        <v>Copper</v>
      </c>
    </row>
    <row r="2692" spans="1:5" ht="17" x14ac:dyDescent="0.2">
      <c r="A2692" s="3" t="s">
        <v>249</v>
      </c>
      <c r="B2692" s="21" t="s">
        <v>602</v>
      </c>
      <c r="C2692" s="21" t="s">
        <v>609</v>
      </c>
      <c r="D2692" s="56" t="str">
        <f>VLOOKUP(A2692, ticker_symbol:gics_sector, 14, FALSE)</f>
        <v>Materials</v>
      </c>
      <c r="E2692" t="str">
        <f>VLOOKUP(A2692, ticker_symbol:gics_sub, 15, FALSE)</f>
        <v>Copper</v>
      </c>
    </row>
    <row r="2693" spans="1:5" ht="17" x14ac:dyDescent="0.2">
      <c r="A2693" s="3" t="s">
        <v>249</v>
      </c>
      <c r="B2693" s="21" t="s">
        <v>603</v>
      </c>
      <c r="C2693" s="21" t="s">
        <v>609</v>
      </c>
      <c r="D2693" s="56" t="str">
        <f>VLOOKUP(A2693, ticker_symbol:gics_sector, 14, FALSE)</f>
        <v>Materials</v>
      </c>
      <c r="E2693" t="str">
        <f>VLOOKUP(A2693, ticker_symbol:gics_sub, 15, FALSE)</f>
        <v>Copper</v>
      </c>
    </row>
    <row r="2694" spans="1:5" ht="17" x14ac:dyDescent="0.2">
      <c r="A2694" s="3" t="s">
        <v>249</v>
      </c>
      <c r="B2694" s="21" t="s">
        <v>604</v>
      </c>
      <c r="C2694" s="21" t="s">
        <v>609</v>
      </c>
      <c r="D2694" s="56" t="str">
        <f>VLOOKUP(A2694, ticker_symbol:gics_sector, 14, FALSE)</f>
        <v>Materials</v>
      </c>
      <c r="E2694" t="str">
        <f>VLOOKUP(A2694, ticker_symbol:gics_sub, 15, FALSE)</f>
        <v>Copper</v>
      </c>
    </row>
    <row r="2695" spans="1:5" ht="17" x14ac:dyDescent="0.2">
      <c r="A2695" s="3" t="s">
        <v>249</v>
      </c>
      <c r="B2695" s="21" t="s">
        <v>605</v>
      </c>
      <c r="C2695" s="21" t="s">
        <v>609</v>
      </c>
      <c r="D2695" s="56" t="str">
        <f>VLOOKUP(A2695, ticker_symbol:gics_sector, 14, FALSE)</f>
        <v>Materials</v>
      </c>
      <c r="E2695" t="str">
        <f>VLOOKUP(A2695, ticker_symbol:gics_sub, 15, FALSE)</f>
        <v>Copper</v>
      </c>
    </row>
    <row r="2696" spans="1:5" ht="17" x14ac:dyDescent="0.2">
      <c r="A2696" s="3" t="s">
        <v>249</v>
      </c>
      <c r="B2696" s="21" t="s">
        <v>600</v>
      </c>
      <c r="C2696" s="21" t="s">
        <v>608</v>
      </c>
      <c r="D2696" s="56" t="str">
        <f>VLOOKUP(A2696, ticker_symbol:gics_sector, 14, FALSE)</f>
        <v>Materials</v>
      </c>
      <c r="E2696" t="str">
        <f>VLOOKUP(A2696, ticker_symbol:gics_sub, 15, FALSE)</f>
        <v>Copper</v>
      </c>
    </row>
    <row r="2697" spans="1:5" ht="17" x14ac:dyDescent="0.2">
      <c r="A2697" s="3" t="s">
        <v>249</v>
      </c>
      <c r="B2697" s="21" t="s">
        <v>601</v>
      </c>
      <c r="C2697" s="21" t="s">
        <v>608</v>
      </c>
      <c r="D2697" s="56" t="str">
        <f>VLOOKUP(A2697, ticker_symbol:gics_sector, 14, FALSE)</f>
        <v>Materials</v>
      </c>
      <c r="E2697" t="str">
        <f>VLOOKUP(A2697, ticker_symbol:gics_sub, 15, FALSE)</f>
        <v>Copper</v>
      </c>
    </row>
    <row r="2698" spans="1:5" ht="17" x14ac:dyDescent="0.2">
      <c r="A2698" s="3" t="s">
        <v>249</v>
      </c>
      <c r="B2698" s="21" t="s">
        <v>602</v>
      </c>
      <c r="C2698" s="21" t="s">
        <v>608</v>
      </c>
      <c r="D2698" s="56" t="str">
        <f>VLOOKUP(A2698, ticker_symbol:gics_sector, 14, FALSE)</f>
        <v>Materials</v>
      </c>
      <c r="E2698" t="str">
        <f>VLOOKUP(A2698, ticker_symbol:gics_sub, 15, FALSE)</f>
        <v>Copper</v>
      </c>
    </row>
    <row r="2699" spans="1:5" ht="17" x14ac:dyDescent="0.2">
      <c r="A2699" s="3" t="s">
        <v>249</v>
      </c>
      <c r="B2699" s="21" t="s">
        <v>603</v>
      </c>
      <c r="C2699" s="21" t="s">
        <v>608</v>
      </c>
      <c r="D2699" s="56" t="str">
        <f>VLOOKUP(A2699, ticker_symbol:gics_sector, 14, FALSE)</f>
        <v>Materials</v>
      </c>
      <c r="E2699" t="str">
        <f>VLOOKUP(A2699, ticker_symbol:gics_sub, 15, FALSE)</f>
        <v>Copper</v>
      </c>
    </row>
    <row r="2700" spans="1:5" ht="17" x14ac:dyDescent="0.2">
      <c r="A2700" s="3" t="s">
        <v>249</v>
      </c>
      <c r="B2700" s="21" t="s">
        <v>604</v>
      </c>
      <c r="C2700" s="21" t="s">
        <v>608</v>
      </c>
      <c r="D2700" s="56" t="str">
        <f>VLOOKUP(A2700, ticker_symbol:gics_sector, 14, FALSE)</f>
        <v>Materials</v>
      </c>
      <c r="E2700" t="str">
        <f>VLOOKUP(A2700, ticker_symbol:gics_sub, 15, FALSE)</f>
        <v>Copper</v>
      </c>
    </row>
    <row r="2701" spans="1:5" ht="17" x14ac:dyDescent="0.2">
      <c r="A2701" s="3" t="s">
        <v>249</v>
      </c>
      <c r="B2701" s="21" t="s">
        <v>605</v>
      </c>
      <c r="C2701" s="21" t="s">
        <v>608</v>
      </c>
      <c r="D2701" s="56" t="str">
        <f>VLOOKUP(A2701, ticker_symbol:gics_sector, 14, FALSE)</f>
        <v>Materials</v>
      </c>
      <c r="E2701" t="str">
        <f>VLOOKUP(A2701, ticker_symbol:gics_sub, 15, FALSE)</f>
        <v>Copper</v>
      </c>
    </row>
    <row r="2702" spans="1:5" ht="17" x14ac:dyDescent="0.2">
      <c r="A2702" s="3" t="s">
        <v>251</v>
      </c>
      <c r="B2702" s="21" t="s">
        <v>600</v>
      </c>
      <c r="C2702" s="21" t="s">
        <v>610</v>
      </c>
      <c r="D2702" s="56" t="str">
        <f>VLOOKUP(A2702, ticker_symbol:gics_sector, 14, FALSE)</f>
        <v>Industrials</v>
      </c>
      <c r="E2702" t="str">
        <f>VLOOKUP(A2702, ticker_symbol:gics_sub, 15, FALSE)</f>
        <v>Air Freight &amp; Logistics</v>
      </c>
    </row>
    <row r="2703" spans="1:5" ht="17" x14ac:dyDescent="0.2">
      <c r="A2703" s="3" t="s">
        <v>251</v>
      </c>
      <c r="B2703" s="21" t="s">
        <v>601</v>
      </c>
      <c r="C2703" s="21" t="s">
        <v>610</v>
      </c>
      <c r="D2703" s="56" t="str">
        <f>VLOOKUP(A2703, ticker_symbol:gics_sector, 14, FALSE)</f>
        <v>Industrials</v>
      </c>
      <c r="E2703" t="str">
        <f>VLOOKUP(A2703, ticker_symbol:gics_sub, 15, FALSE)</f>
        <v>Air Freight &amp; Logistics</v>
      </c>
    </row>
    <row r="2704" spans="1:5" ht="17" x14ac:dyDescent="0.2">
      <c r="A2704" s="3" t="s">
        <v>251</v>
      </c>
      <c r="B2704" s="21" t="s">
        <v>602</v>
      </c>
      <c r="C2704" s="21" t="s">
        <v>610</v>
      </c>
      <c r="D2704" s="56" t="str">
        <f>VLOOKUP(A2704, ticker_symbol:gics_sector, 14, FALSE)</f>
        <v>Industrials</v>
      </c>
      <c r="E2704" t="str">
        <f>VLOOKUP(A2704, ticker_symbol:gics_sub, 15, FALSE)</f>
        <v>Air Freight &amp; Logistics</v>
      </c>
    </row>
    <row r="2705" spans="1:5" ht="17" x14ac:dyDescent="0.2">
      <c r="A2705" s="3" t="s">
        <v>251</v>
      </c>
      <c r="B2705" s="21" t="s">
        <v>603</v>
      </c>
      <c r="C2705" s="21" t="s">
        <v>610</v>
      </c>
      <c r="D2705" s="56" t="str">
        <f>VLOOKUP(A2705, ticker_symbol:gics_sector, 14, FALSE)</f>
        <v>Industrials</v>
      </c>
      <c r="E2705" t="str">
        <f>VLOOKUP(A2705, ticker_symbol:gics_sub, 15, FALSE)</f>
        <v>Air Freight &amp; Logistics</v>
      </c>
    </row>
    <row r="2706" spans="1:5" ht="17" x14ac:dyDescent="0.2">
      <c r="A2706" s="3" t="s">
        <v>251</v>
      </c>
      <c r="B2706" s="21" t="s">
        <v>604</v>
      </c>
      <c r="C2706" s="21" t="s">
        <v>610</v>
      </c>
      <c r="D2706" s="56" t="str">
        <f>VLOOKUP(A2706, ticker_symbol:gics_sector, 14, FALSE)</f>
        <v>Industrials</v>
      </c>
      <c r="E2706" t="str">
        <f>VLOOKUP(A2706, ticker_symbol:gics_sub, 15, FALSE)</f>
        <v>Air Freight &amp; Logistics</v>
      </c>
    </row>
    <row r="2707" spans="1:5" ht="17" x14ac:dyDescent="0.2">
      <c r="A2707" s="3" t="s">
        <v>251</v>
      </c>
      <c r="B2707" s="21" t="s">
        <v>605</v>
      </c>
      <c r="C2707" s="21" t="s">
        <v>610</v>
      </c>
      <c r="D2707" s="56" t="str">
        <f>VLOOKUP(A2707, ticker_symbol:gics_sector, 14, FALSE)</f>
        <v>Industrials</v>
      </c>
      <c r="E2707" t="str">
        <f>VLOOKUP(A2707, ticker_symbol:gics_sub, 15, FALSE)</f>
        <v>Air Freight &amp; Logistics</v>
      </c>
    </row>
    <row r="2708" spans="1:5" ht="17" x14ac:dyDescent="0.2">
      <c r="A2708" s="3" t="s">
        <v>251</v>
      </c>
      <c r="B2708" s="21" t="s">
        <v>600</v>
      </c>
      <c r="C2708" s="21" t="s">
        <v>609</v>
      </c>
      <c r="D2708" s="56" t="str">
        <f>VLOOKUP(A2708, ticker_symbol:gics_sector, 14, FALSE)</f>
        <v>Industrials</v>
      </c>
      <c r="E2708" t="str">
        <f>VLOOKUP(A2708, ticker_symbol:gics_sub, 15, FALSE)</f>
        <v>Air Freight &amp; Logistics</v>
      </c>
    </row>
    <row r="2709" spans="1:5" ht="17" x14ac:dyDescent="0.2">
      <c r="A2709" s="3" t="s">
        <v>251</v>
      </c>
      <c r="B2709" s="21" t="s">
        <v>601</v>
      </c>
      <c r="C2709" s="21" t="s">
        <v>609</v>
      </c>
      <c r="D2709" s="56" t="str">
        <f>VLOOKUP(A2709, ticker_symbol:gics_sector, 14, FALSE)</f>
        <v>Industrials</v>
      </c>
      <c r="E2709" t="str">
        <f>VLOOKUP(A2709, ticker_symbol:gics_sub, 15, FALSE)</f>
        <v>Air Freight &amp; Logistics</v>
      </c>
    </row>
    <row r="2710" spans="1:5" ht="17" x14ac:dyDescent="0.2">
      <c r="A2710" s="3" t="s">
        <v>251</v>
      </c>
      <c r="B2710" s="21" t="s">
        <v>602</v>
      </c>
      <c r="C2710" s="21" t="s">
        <v>609</v>
      </c>
      <c r="D2710" s="56" t="str">
        <f>VLOOKUP(A2710, ticker_symbol:gics_sector, 14, FALSE)</f>
        <v>Industrials</v>
      </c>
      <c r="E2710" t="str">
        <f>VLOOKUP(A2710, ticker_symbol:gics_sub, 15, FALSE)</f>
        <v>Air Freight &amp; Logistics</v>
      </c>
    </row>
    <row r="2711" spans="1:5" ht="17" x14ac:dyDescent="0.2">
      <c r="A2711" s="3" t="s">
        <v>251</v>
      </c>
      <c r="B2711" s="21" t="s">
        <v>603</v>
      </c>
      <c r="C2711" s="21" t="s">
        <v>609</v>
      </c>
      <c r="D2711" s="56" t="str">
        <f>VLOOKUP(A2711, ticker_symbol:gics_sector, 14, FALSE)</f>
        <v>Industrials</v>
      </c>
      <c r="E2711" t="str">
        <f>VLOOKUP(A2711, ticker_symbol:gics_sub, 15, FALSE)</f>
        <v>Air Freight &amp; Logistics</v>
      </c>
    </row>
    <row r="2712" spans="1:5" ht="17" x14ac:dyDescent="0.2">
      <c r="A2712" s="3" t="s">
        <v>251</v>
      </c>
      <c r="B2712" s="21" t="s">
        <v>604</v>
      </c>
      <c r="C2712" s="21" t="s">
        <v>609</v>
      </c>
      <c r="D2712" s="56" t="str">
        <f>VLOOKUP(A2712, ticker_symbol:gics_sector, 14, FALSE)</f>
        <v>Industrials</v>
      </c>
      <c r="E2712" t="str">
        <f>VLOOKUP(A2712, ticker_symbol:gics_sub, 15, FALSE)</f>
        <v>Air Freight &amp; Logistics</v>
      </c>
    </row>
    <row r="2713" spans="1:5" ht="17" x14ac:dyDescent="0.2">
      <c r="A2713" s="3" t="s">
        <v>251</v>
      </c>
      <c r="B2713" s="21" t="s">
        <v>605</v>
      </c>
      <c r="C2713" s="21" t="s">
        <v>609</v>
      </c>
      <c r="D2713" s="56" t="str">
        <f>VLOOKUP(A2713, ticker_symbol:gics_sector, 14, FALSE)</f>
        <v>Industrials</v>
      </c>
      <c r="E2713" t="str">
        <f>VLOOKUP(A2713, ticker_symbol:gics_sub, 15, FALSE)</f>
        <v>Air Freight &amp; Logistics</v>
      </c>
    </row>
    <row r="2714" spans="1:5" ht="17" x14ac:dyDescent="0.2">
      <c r="A2714" s="3" t="s">
        <v>251</v>
      </c>
      <c r="B2714" s="21" t="s">
        <v>600</v>
      </c>
      <c r="C2714" s="21" t="s">
        <v>608</v>
      </c>
      <c r="D2714" s="56" t="str">
        <f>VLOOKUP(A2714, ticker_symbol:gics_sector, 14, FALSE)</f>
        <v>Industrials</v>
      </c>
      <c r="E2714" t="str">
        <f>VLOOKUP(A2714, ticker_symbol:gics_sub, 15, FALSE)</f>
        <v>Air Freight &amp; Logistics</v>
      </c>
    </row>
    <row r="2715" spans="1:5" ht="17" x14ac:dyDescent="0.2">
      <c r="A2715" s="3" t="s">
        <v>251</v>
      </c>
      <c r="B2715" s="21" t="s">
        <v>601</v>
      </c>
      <c r="C2715" s="21" t="s">
        <v>608</v>
      </c>
      <c r="D2715" s="56" t="str">
        <f>VLOOKUP(A2715, ticker_symbol:gics_sector, 14, FALSE)</f>
        <v>Industrials</v>
      </c>
      <c r="E2715" t="str">
        <f>VLOOKUP(A2715, ticker_symbol:gics_sub, 15, FALSE)</f>
        <v>Air Freight &amp; Logistics</v>
      </c>
    </row>
    <row r="2716" spans="1:5" ht="17" x14ac:dyDescent="0.2">
      <c r="A2716" s="3" t="s">
        <v>251</v>
      </c>
      <c r="B2716" s="21" t="s">
        <v>602</v>
      </c>
      <c r="C2716" s="21" t="s">
        <v>608</v>
      </c>
      <c r="D2716" s="56" t="str">
        <f>VLOOKUP(A2716, ticker_symbol:gics_sector, 14, FALSE)</f>
        <v>Industrials</v>
      </c>
      <c r="E2716" t="str">
        <f>VLOOKUP(A2716, ticker_symbol:gics_sub, 15, FALSE)</f>
        <v>Air Freight &amp; Logistics</v>
      </c>
    </row>
    <row r="2717" spans="1:5" ht="17" x14ac:dyDescent="0.2">
      <c r="A2717" s="3" t="s">
        <v>251</v>
      </c>
      <c r="B2717" s="21" t="s">
        <v>603</v>
      </c>
      <c r="C2717" s="21" t="s">
        <v>608</v>
      </c>
      <c r="D2717" s="56" t="str">
        <f>VLOOKUP(A2717, ticker_symbol:gics_sector, 14, FALSE)</f>
        <v>Industrials</v>
      </c>
      <c r="E2717" t="str">
        <f>VLOOKUP(A2717, ticker_symbol:gics_sub, 15, FALSE)</f>
        <v>Air Freight &amp; Logistics</v>
      </c>
    </row>
    <row r="2718" spans="1:5" ht="17" x14ac:dyDescent="0.2">
      <c r="A2718" s="3" t="s">
        <v>251</v>
      </c>
      <c r="B2718" s="21" t="s">
        <v>604</v>
      </c>
      <c r="C2718" s="21" t="s">
        <v>608</v>
      </c>
      <c r="D2718" s="56" t="str">
        <f>VLOOKUP(A2718, ticker_symbol:gics_sector, 14, FALSE)</f>
        <v>Industrials</v>
      </c>
      <c r="E2718" t="str">
        <f>VLOOKUP(A2718, ticker_symbol:gics_sub, 15, FALSE)</f>
        <v>Air Freight &amp; Logistics</v>
      </c>
    </row>
    <row r="2719" spans="1:5" ht="17" x14ac:dyDescent="0.2">
      <c r="A2719" s="3" t="s">
        <v>251</v>
      </c>
      <c r="B2719" s="21" t="s">
        <v>605</v>
      </c>
      <c r="C2719" s="21" t="s">
        <v>608</v>
      </c>
      <c r="D2719" s="56" t="str">
        <f>VLOOKUP(A2719, ticker_symbol:gics_sector, 14, FALSE)</f>
        <v>Industrials</v>
      </c>
      <c r="E2719" t="str">
        <f>VLOOKUP(A2719, ticker_symbol:gics_sub, 15, FALSE)</f>
        <v>Air Freight &amp; Logistics</v>
      </c>
    </row>
    <row r="2720" spans="1:5" ht="17" x14ac:dyDescent="0.2">
      <c r="A2720" s="3" t="s">
        <v>252</v>
      </c>
      <c r="B2720" s="21" t="s">
        <v>600</v>
      </c>
      <c r="C2720" s="21" t="s">
        <v>610</v>
      </c>
      <c r="D2720" s="56" t="str">
        <f>VLOOKUP(A2720, ticker_symbol:gics_sector, 14, FALSE)</f>
        <v>Utilities</v>
      </c>
      <c r="E2720" t="str">
        <f>VLOOKUP(A2720, ticker_symbol:gics_sub, 15, FALSE)</f>
        <v>Electric Utilities</v>
      </c>
    </row>
    <row r="2721" spans="1:5" ht="17" x14ac:dyDescent="0.2">
      <c r="A2721" s="3" t="s">
        <v>252</v>
      </c>
      <c r="B2721" s="21" t="s">
        <v>601</v>
      </c>
      <c r="C2721" s="21" t="s">
        <v>610</v>
      </c>
      <c r="D2721" s="56" t="str">
        <f>VLOOKUP(A2721, ticker_symbol:gics_sector, 14, FALSE)</f>
        <v>Utilities</v>
      </c>
      <c r="E2721" t="str">
        <f>VLOOKUP(A2721, ticker_symbol:gics_sub, 15, FALSE)</f>
        <v>Electric Utilities</v>
      </c>
    </row>
    <row r="2722" spans="1:5" ht="17" x14ac:dyDescent="0.2">
      <c r="A2722" s="3" t="s">
        <v>252</v>
      </c>
      <c r="B2722" s="21" t="s">
        <v>602</v>
      </c>
      <c r="C2722" s="21" t="s">
        <v>610</v>
      </c>
      <c r="D2722" s="56" t="str">
        <f>VLOOKUP(A2722, ticker_symbol:gics_sector, 14, FALSE)</f>
        <v>Utilities</v>
      </c>
      <c r="E2722" t="str">
        <f>VLOOKUP(A2722, ticker_symbol:gics_sub, 15, FALSE)</f>
        <v>Electric Utilities</v>
      </c>
    </row>
    <row r="2723" spans="1:5" ht="17" x14ac:dyDescent="0.2">
      <c r="A2723" s="3" t="s">
        <v>252</v>
      </c>
      <c r="B2723" s="21" t="s">
        <v>603</v>
      </c>
      <c r="C2723" s="21" t="s">
        <v>610</v>
      </c>
      <c r="D2723" s="56" t="str">
        <f>VLOOKUP(A2723, ticker_symbol:gics_sector, 14, FALSE)</f>
        <v>Utilities</v>
      </c>
      <c r="E2723" t="str">
        <f>VLOOKUP(A2723, ticker_symbol:gics_sub, 15, FALSE)</f>
        <v>Electric Utilities</v>
      </c>
    </row>
    <row r="2724" spans="1:5" ht="17" x14ac:dyDescent="0.2">
      <c r="A2724" s="3" t="s">
        <v>252</v>
      </c>
      <c r="B2724" s="21" t="s">
        <v>604</v>
      </c>
      <c r="C2724" s="21" t="s">
        <v>610</v>
      </c>
      <c r="D2724" s="56" t="str">
        <f>VLOOKUP(A2724, ticker_symbol:gics_sector, 14, FALSE)</f>
        <v>Utilities</v>
      </c>
      <c r="E2724" t="str">
        <f>VLOOKUP(A2724, ticker_symbol:gics_sub, 15, FALSE)</f>
        <v>Electric Utilities</v>
      </c>
    </row>
    <row r="2725" spans="1:5" ht="17" x14ac:dyDescent="0.2">
      <c r="A2725" s="3" t="s">
        <v>252</v>
      </c>
      <c r="B2725" s="21" t="s">
        <v>605</v>
      </c>
      <c r="C2725" s="21" t="s">
        <v>610</v>
      </c>
      <c r="D2725" s="56" t="str">
        <f>VLOOKUP(A2725, ticker_symbol:gics_sector, 14, FALSE)</f>
        <v>Utilities</v>
      </c>
      <c r="E2725" t="str">
        <f>VLOOKUP(A2725, ticker_symbol:gics_sub, 15, FALSE)</f>
        <v>Electric Utilities</v>
      </c>
    </row>
    <row r="2726" spans="1:5" ht="17" x14ac:dyDescent="0.2">
      <c r="A2726" s="3" t="s">
        <v>252</v>
      </c>
      <c r="B2726" s="21" t="s">
        <v>600</v>
      </c>
      <c r="C2726" s="21" t="s">
        <v>609</v>
      </c>
      <c r="D2726" s="56" t="str">
        <f>VLOOKUP(A2726, ticker_symbol:gics_sector, 14, FALSE)</f>
        <v>Utilities</v>
      </c>
      <c r="E2726" t="str">
        <f>VLOOKUP(A2726, ticker_symbol:gics_sub, 15, FALSE)</f>
        <v>Electric Utilities</v>
      </c>
    </row>
    <row r="2727" spans="1:5" ht="17" x14ac:dyDescent="0.2">
      <c r="A2727" s="3" t="s">
        <v>252</v>
      </c>
      <c r="B2727" s="21" t="s">
        <v>601</v>
      </c>
      <c r="C2727" s="21" t="s">
        <v>609</v>
      </c>
      <c r="D2727" s="56" t="str">
        <f>VLOOKUP(A2727, ticker_symbol:gics_sector, 14, FALSE)</f>
        <v>Utilities</v>
      </c>
      <c r="E2727" t="str">
        <f>VLOOKUP(A2727, ticker_symbol:gics_sub, 15, FALSE)</f>
        <v>Electric Utilities</v>
      </c>
    </row>
    <row r="2728" spans="1:5" ht="17" x14ac:dyDescent="0.2">
      <c r="A2728" s="3" t="s">
        <v>252</v>
      </c>
      <c r="B2728" s="21" t="s">
        <v>602</v>
      </c>
      <c r="C2728" s="21" t="s">
        <v>609</v>
      </c>
      <c r="D2728" s="56" t="str">
        <f>VLOOKUP(A2728, ticker_symbol:gics_sector, 14, FALSE)</f>
        <v>Utilities</v>
      </c>
      <c r="E2728" t="str">
        <f>VLOOKUP(A2728, ticker_symbol:gics_sub, 15, FALSE)</f>
        <v>Electric Utilities</v>
      </c>
    </row>
    <row r="2729" spans="1:5" ht="17" x14ac:dyDescent="0.2">
      <c r="A2729" s="3" t="s">
        <v>252</v>
      </c>
      <c r="B2729" s="21" t="s">
        <v>603</v>
      </c>
      <c r="C2729" s="21" t="s">
        <v>609</v>
      </c>
      <c r="D2729" s="56" t="str">
        <f>VLOOKUP(A2729, ticker_symbol:gics_sector, 14, FALSE)</f>
        <v>Utilities</v>
      </c>
      <c r="E2729" t="str">
        <f>VLOOKUP(A2729, ticker_symbol:gics_sub, 15, FALSE)</f>
        <v>Electric Utilities</v>
      </c>
    </row>
    <row r="2730" spans="1:5" ht="17" x14ac:dyDescent="0.2">
      <c r="A2730" s="3" t="s">
        <v>252</v>
      </c>
      <c r="B2730" s="21" t="s">
        <v>604</v>
      </c>
      <c r="C2730" s="21" t="s">
        <v>609</v>
      </c>
      <c r="D2730" s="56" t="str">
        <f>VLOOKUP(A2730, ticker_symbol:gics_sector, 14, FALSE)</f>
        <v>Utilities</v>
      </c>
      <c r="E2730" t="str">
        <f>VLOOKUP(A2730, ticker_symbol:gics_sub, 15, FALSE)</f>
        <v>Electric Utilities</v>
      </c>
    </row>
    <row r="2731" spans="1:5" ht="17" x14ac:dyDescent="0.2">
      <c r="A2731" s="3" t="s">
        <v>252</v>
      </c>
      <c r="B2731" s="21" t="s">
        <v>605</v>
      </c>
      <c r="C2731" s="21" t="s">
        <v>609</v>
      </c>
      <c r="D2731" s="56" t="str">
        <f>VLOOKUP(A2731, ticker_symbol:gics_sector, 14, FALSE)</f>
        <v>Utilities</v>
      </c>
      <c r="E2731" t="str">
        <f>VLOOKUP(A2731, ticker_symbol:gics_sub, 15, FALSE)</f>
        <v>Electric Utilities</v>
      </c>
    </row>
    <row r="2732" spans="1:5" ht="17" x14ac:dyDescent="0.2">
      <c r="A2732" s="3" t="s">
        <v>252</v>
      </c>
      <c r="B2732" s="21" t="s">
        <v>600</v>
      </c>
      <c r="C2732" s="21" t="s">
        <v>608</v>
      </c>
      <c r="D2732" s="56" t="str">
        <f>VLOOKUP(A2732, ticker_symbol:gics_sector, 14, FALSE)</f>
        <v>Utilities</v>
      </c>
      <c r="E2732" t="str">
        <f>VLOOKUP(A2732, ticker_symbol:gics_sub, 15, FALSE)</f>
        <v>Electric Utilities</v>
      </c>
    </row>
    <row r="2733" spans="1:5" ht="17" x14ac:dyDescent="0.2">
      <c r="A2733" s="3" t="s">
        <v>252</v>
      </c>
      <c r="B2733" s="21" t="s">
        <v>601</v>
      </c>
      <c r="C2733" s="21" t="s">
        <v>608</v>
      </c>
      <c r="D2733" s="56" t="str">
        <f>VLOOKUP(A2733, ticker_symbol:gics_sector, 14, FALSE)</f>
        <v>Utilities</v>
      </c>
      <c r="E2733" t="str">
        <f>VLOOKUP(A2733, ticker_symbol:gics_sub, 15, FALSE)</f>
        <v>Electric Utilities</v>
      </c>
    </row>
    <row r="2734" spans="1:5" ht="17" x14ac:dyDescent="0.2">
      <c r="A2734" s="3" t="s">
        <v>252</v>
      </c>
      <c r="B2734" s="21" t="s">
        <v>602</v>
      </c>
      <c r="C2734" s="21" t="s">
        <v>608</v>
      </c>
      <c r="D2734" s="56" t="str">
        <f>VLOOKUP(A2734, ticker_symbol:gics_sector, 14, FALSE)</f>
        <v>Utilities</v>
      </c>
      <c r="E2734" t="str">
        <f>VLOOKUP(A2734, ticker_symbol:gics_sub, 15, FALSE)</f>
        <v>Electric Utilities</v>
      </c>
    </row>
    <row r="2735" spans="1:5" ht="17" x14ac:dyDescent="0.2">
      <c r="A2735" s="3" t="s">
        <v>252</v>
      </c>
      <c r="B2735" s="21" t="s">
        <v>603</v>
      </c>
      <c r="C2735" s="21" t="s">
        <v>608</v>
      </c>
      <c r="D2735" s="56" t="str">
        <f>VLOOKUP(A2735, ticker_symbol:gics_sector, 14, FALSE)</f>
        <v>Utilities</v>
      </c>
      <c r="E2735" t="str">
        <f>VLOOKUP(A2735, ticker_symbol:gics_sub, 15, FALSE)</f>
        <v>Electric Utilities</v>
      </c>
    </row>
    <row r="2736" spans="1:5" ht="17" x14ac:dyDescent="0.2">
      <c r="A2736" s="3" t="s">
        <v>252</v>
      </c>
      <c r="B2736" s="21" t="s">
        <v>604</v>
      </c>
      <c r="C2736" s="21" t="s">
        <v>608</v>
      </c>
      <c r="D2736" s="56" t="str">
        <f>VLOOKUP(A2736, ticker_symbol:gics_sector, 14, FALSE)</f>
        <v>Utilities</v>
      </c>
      <c r="E2736" t="str">
        <f>VLOOKUP(A2736, ticker_symbol:gics_sub, 15, FALSE)</f>
        <v>Electric Utilities</v>
      </c>
    </row>
    <row r="2737" spans="1:5" ht="17" x14ac:dyDescent="0.2">
      <c r="A2737" s="3" t="s">
        <v>252</v>
      </c>
      <c r="B2737" s="21" t="s">
        <v>605</v>
      </c>
      <c r="C2737" s="21" t="s">
        <v>608</v>
      </c>
      <c r="D2737" s="56" t="str">
        <f>VLOOKUP(A2737, ticker_symbol:gics_sector, 14, FALSE)</f>
        <v>Utilities</v>
      </c>
      <c r="E2737" t="str">
        <f>VLOOKUP(A2737, ticker_symbol:gics_sub, 15, FALSE)</f>
        <v>Electric Utilities</v>
      </c>
    </row>
    <row r="2738" spans="1:5" ht="17" x14ac:dyDescent="0.2">
      <c r="A2738" s="3" t="s">
        <v>253</v>
      </c>
      <c r="B2738" s="21" t="s">
        <v>600</v>
      </c>
      <c r="C2738" s="21" t="s">
        <v>610</v>
      </c>
      <c r="D2738" s="56" t="str">
        <f>VLOOKUP(A2738, ticker_symbol:gics_sector, 14, FALSE)</f>
        <v>Information Technology</v>
      </c>
      <c r="E2738" t="str">
        <f>VLOOKUP(A2738, ticker_symbol:gics_sub, 15, FALSE)</f>
        <v>Networking Equipment</v>
      </c>
    </row>
    <row r="2739" spans="1:5" ht="17" x14ac:dyDescent="0.2">
      <c r="A2739" s="3" t="s">
        <v>253</v>
      </c>
      <c r="B2739" s="21" t="s">
        <v>601</v>
      </c>
      <c r="C2739" s="21" t="s">
        <v>610</v>
      </c>
      <c r="D2739" s="56" t="str">
        <f>VLOOKUP(A2739, ticker_symbol:gics_sector, 14, FALSE)</f>
        <v>Information Technology</v>
      </c>
      <c r="E2739" t="str">
        <f>VLOOKUP(A2739, ticker_symbol:gics_sub, 15, FALSE)</f>
        <v>Networking Equipment</v>
      </c>
    </row>
    <row r="2740" spans="1:5" ht="17" x14ac:dyDescent="0.2">
      <c r="A2740" s="3" t="s">
        <v>253</v>
      </c>
      <c r="B2740" s="21" t="s">
        <v>602</v>
      </c>
      <c r="C2740" s="21" t="s">
        <v>610</v>
      </c>
      <c r="D2740" s="56" t="str">
        <f>VLOOKUP(A2740, ticker_symbol:gics_sector, 14, FALSE)</f>
        <v>Information Technology</v>
      </c>
      <c r="E2740" t="str">
        <f>VLOOKUP(A2740, ticker_symbol:gics_sub, 15, FALSE)</f>
        <v>Networking Equipment</v>
      </c>
    </row>
    <row r="2741" spans="1:5" ht="17" x14ac:dyDescent="0.2">
      <c r="A2741" s="3" t="s">
        <v>253</v>
      </c>
      <c r="B2741" s="21" t="s">
        <v>603</v>
      </c>
      <c r="C2741" s="21" t="s">
        <v>610</v>
      </c>
      <c r="D2741" s="56" t="str">
        <f>VLOOKUP(A2741, ticker_symbol:gics_sector, 14, FALSE)</f>
        <v>Information Technology</v>
      </c>
      <c r="E2741" t="str">
        <f>VLOOKUP(A2741, ticker_symbol:gics_sub, 15, FALSE)</f>
        <v>Networking Equipment</v>
      </c>
    </row>
    <row r="2742" spans="1:5" ht="17" x14ac:dyDescent="0.2">
      <c r="A2742" s="3" t="s">
        <v>253</v>
      </c>
      <c r="B2742" s="21" t="s">
        <v>604</v>
      </c>
      <c r="C2742" s="21" t="s">
        <v>610</v>
      </c>
      <c r="D2742" s="56" t="str">
        <f>VLOOKUP(A2742, ticker_symbol:gics_sector, 14, FALSE)</f>
        <v>Information Technology</v>
      </c>
      <c r="E2742" t="str">
        <f>VLOOKUP(A2742, ticker_symbol:gics_sub, 15, FALSE)</f>
        <v>Networking Equipment</v>
      </c>
    </row>
    <row r="2743" spans="1:5" ht="17" x14ac:dyDescent="0.2">
      <c r="A2743" s="3" t="s">
        <v>253</v>
      </c>
      <c r="B2743" s="21" t="s">
        <v>605</v>
      </c>
      <c r="C2743" s="21" t="s">
        <v>610</v>
      </c>
      <c r="D2743" s="56" t="str">
        <f>VLOOKUP(A2743, ticker_symbol:gics_sector, 14, FALSE)</f>
        <v>Information Technology</v>
      </c>
      <c r="E2743" t="str">
        <f>VLOOKUP(A2743, ticker_symbol:gics_sub, 15, FALSE)</f>
        <v>Networking Equipment</v>
      </c>
    </row>
    <row r="2744" spans="1:5" ht="17" x14ac:dyDescent="0.2">
      <c r="A2744" s="3" t="s">
        <v>253</v>
      </c>
      <c r="B2744" s="21" t="s">
        <v>600</v>
      </c>
      <c r="C2744" s="21" t="s">
        <v>609</v>
      </c>
      <c r="D2744" s="56" t="str">
        <f>VLOOKUP(A2744, ticker_symbol:gics_sector, 14, FALSE)</f>
        <v>Information Technology</v>
      </c>
      <c r="E2744" t="str">
        <f>VLOOKUP(A2744, ticker_symbol:gics_sub, 15, FALSE)</f>
        <v>Networking Equipment</v>
      </c>
    </row>
    <row r="2745" spans="1:5" ht="17" x14ac:dyDescent="0.2">
      <c r="A2745" s="3" t="s">
        <v>253</v>
      </c>
      <c r="B2745" s="21" t="s">
        <v>601</v>
      </c>
      <c r="C2745" s="21" t="s">
        <v>609</v>
      </c>
      <c r="D2745" s="56" t="str">
        <f>VLOOKUP(A2745, ticker_symbol:gics_sector, 14, FALSE)</f>
        <v>Information Technology</v>
      </c>
      <c r="E2745" t="str">
        <f>VLOOKUP(A2745, ticker_symbol:gics_sub, 15, FALSE)</f>
        <v>Networking Equipment</v>
      </c>
    </row>
    <row r="2746" spans="1:5" ht="17" x14ac:dyDescent="0.2">
      <c r="A2746" s="3" t="s">
        <v>253</v>
      </c>
      <c r="B2746" s="21" t="s">
        <v>602</v>
      </c>
      <c r="C2746" s="21" t="s">
        <v>609</v>
      </c>
      <c r="D2746" s="56" t="str">
        <f>VLOOKUP(A2746, ticker_symbol:gics_sector, 14, FALSE)</f>
        <v>Information Technology</v>
      </c>
      <c r="E2746" t="str">
        <f>VLOOKUP(A2746, ticker_symbol:gics_sub, 15, FALSE)</f>
        <v>Networking Equipment</v>
      </c>
    </row>
    <row r="2747" spans="1:5" ht="17" x14ac:dyDescent="0.2">
      <c r="A2747" s="3" t="s">
        <v>253</v>
      </c>
      <c r="B2747" s="21" t="s">
        <v>603</v>
      </c>
      <c r="C2747" s="21" t="s">
        <v>609</v>
      </c>
      <c r="D2747" s="56" t="str">
        <f>VLOOKUP(A2747, ticker_symbol:gics_sector, 14, FALSE)</f>
        <v>Information Technology</v>
      </c>
      <c r="E2747" t="str">
        <f>VLOOKUP(A2747, ticker_symbol:gics_sub, 15, FALSE)</f>
        <v>Networking Equipment</v>
      </c>
    </row>
    <row r="2748" spans="1:5" ht="17" x14ac:dyDescent="0.2">
      <c r="A2748" s="3" t="s">
        <v>253</v>
      </c>
      <c r="B2748" s="21" t="s">
        <v>604</v>
      </c>
      <c r="C2748" s="21" t="s">
        <v>609</v>
      </c>
      <c r="D2748" s="56" t="str">
        <f>VLOOKUP(A2748, ticker_symbol:gics_sector, 14, FALSE)</f>
        <v>Information Technology</v>
      </c>
      <c r="E2748" t="str">
        <f>VLOOKUP(A2748, ticker_symbol:gics_sub, 15, FALSE)</f>
        <v>Networking Equipment</v>
      </c>
    </row>
    <row r="2749" spans="1:5" ht="17" x14ac:dyDescent="0.2">
      <c r="A2749" s="3" t="s">
        <v>253</v>
      </c>
      <c r="B2749" s="21" t="s">
        <v>605</v>
      </c>
      <c r="C2749" s="21" t="s">
        <v>609</v>
      </c>
      <c r="D2749" s="56" t="str">
        <f>VLOOKUP(A2749, ticker_symbol:gics_sector, 14, FALSE)</f>
        <v>Information Technology</v>
      </c>
      <c r="E2749" t="str">
        <f>VLOOKUP(A2749, ticker_symbol:gics_sub, 15, FALSE)</f>
        <v>Networking Equipment</v>
      </c>
    </row>
    <row r="2750" spans="1:5" ht="17" x14ac:dyDescent="0.2">
      <c r="A2750" s="3" t="s">
        <v>253</v>
      </c>
      <c r="B2750" s="21" t="s">
        <v>600</v>
      </c>
      <c r="C2750" s="21" t="s">
        <v>608</v>
      </c>
      <c r="D2750" s="56" t="str">
        <f>VLOOKUP(A2750, ticker_symbol:gics_sector, 14, FALSE)</f>
        <v>Information Technology</v>
      </c>
      <c r="E2750" t="str">
        <f>VLOOKUP(A2750, ticker_symbol:gics_sub, 15, FALSE)</f>
        <v>Networking Equipment</v>
      </c>
    </row>
    <row r="2751" spans="1:5" ht="17" x14ac:dyDescent="0.2">
      <c r="A2751" s="3" t="s">
        <v>253</v>
      </c>
      <c r="B2751" s="21" t="s">
        <v>601</v>
      </c>
      <c r="C2751" s="21" t="s">
        <v>608</v>
      </c>
      <c r="D2751" s="56" t="str">
        <f>VLOOKUP(A2751, ticker_symbol:gics_sector, 14, FALSE)</f>
        <v>Information Technology</v>
      </c>
      <c r="E2751" t="str">
        <f>VLOOKUP(A2751, ticker_symbol:gics_sub, 15, FALSE)</f>
        <v>Networking Equipment</v>
      </c>
    </row>
    <row r="2752" spans="1:5" ht="17" x14ac:dyDescent="0.2">
      <c r="A2752" s="3" t="s">
        <v>253</v>
      </c>
      <c r="B2752" s="21" t="s">
        <v>602</v>
      </c>
      <c r="C2752" s="21" t="s">
        <v>608</v>
      </c>
      <c r="D2752" s="56" t="str">
        <f>VLOOKUP(A2752, ticker_symbol:gics_sector, 14, FALSE)</f>
        <v>Information Technology</v>
      </c>
      <c r="E2752" t="str">
        <f>VLOOKUP(A2752, ticker_symbol:gics_sub, 15, FALSE)</f>
        <v>Networking Equipment</v>
      </c>
    </row>
    <row r="2753" spans="1:5" ht="17" x14ac:dyDescent="0.2">
      <c r="A2753" s="3" t="s">
        <v>253</v>
      </c>
      <c r="B2753" s="21" t="s">
        <v>603</v>
      </c>
      <c r="C2753" s="21" t="s">
        <v>608</v>
      </c>
      <c r="D2753" s="56" t="str">
        <f>VLOOKUP(A2753, ticker_symbol:gics_sector, 14, FALSE)</f>
        <v>Information Technology</v>
      </c>
      <c r="E2753" t="str">
        <f>VLOOKUP(A2753, ticker_symbol:gics_sub, 15, FALSE)</f>
        <v>Networking Equipment</v>
      </c>
    </row>
    <row r="2754" spans="1:5" ht="17" x14ac:dyDescent="0.2">
      <c r="A2754" s="3" t="s">
        <v>253</v>
      </c>
      <c r="B2754" s="21" t="s">
        <v>604</v>
      </c>
      <c r="C2754" s="21" t="s">
        <v>608</v>
      </c>
      <c r="D2754" s="56" t="str">
        <f>VLOOKUP(A2754, ticker_symbol:gics_sector, 14, FALSE)</f>
        <v>Information Technology</v>
      </c>
      <c r="E2754" t="str">
        <f>VLOOKUP(A2754, ticker_symbol:gics_sub, 15, FALSE)</f>
        <v>Networking Equipment</v>
      </c>
    </row>
    <row r="2755" spans="1:5" ht="17" x14ac:dyDescent="0.2">
      <c r="A2755" s="3" t="s">
        <v>253</v>
      </c>
      <c r="B2755" s="21" t="s">
        <v>605</v>
      </c>
      <c r="C2755" s="21" t="s">
        <v>608</v>
      </c>
      <c r="D2755" s="56" t="str">
        <f>VLOOKUP(A2755, ticker_symbol:gics_sector, 14, FALSE)</f>
        <v>Information Technology</v>
      </c>
      <c r="E2755" t="str">
        <f>VLOOKUP(A2755, ticker_symbol:gics_sub, 15, FALSE)</f>
        <v>Networking Equipment</v>
      </c>
    </row>
    <row r="2756" spans="1:5" ht="17" x14ac:dyDescent="0.2">
      <c r="A2756" s="3" t="s">
        <v>254</v>
      </c>
      <c r="B2756" s="21" t="s">
        <v>600</v>
      </c>
      <c r="C2756" s="21" t="s">
        <v>610</v>
      </c>
      <c r="D2756" s="56" t="str">
        <f>VLOOKUP(A2756, ticker_symbol:gics_sector, 14, FALSE)</f>
        <v>Information Technology</v>
      </c>
      <c r="E2756" t="str">
        <f>VLOOKUP(A2756, ticker_symbol:gics_sub, 15, FALSE)</f>
        <v>Internet Software &amp; Services</v>
      </c>
    </row>
    <row r="2757" spans="1:5" ht="17" x14ac:dyDescent="0.2">
      <c r="A2757" s="3" t="s">
        <v>254</v>
      </c>
      <c r="B2757" s="21" t="s">
        <v>601</v>
      </c>
      <c r="C2757" s="21" t="s">
        <v>610</v>
      </c>
      <c r="D2757" s="56" t="str">
        <f>VLOOKUP(A2757, ticker_symbol:gics_sector, 14, FALSE)</f>
        <v>Information Technology</v>
      </c>
      <c r="E2757" t="str">
        <f>VLOOKUP(A2757, ticker_symbol:gics_sub, 15, FALSE)</f>
        <v>Internet Software &amp; Services</v>
      </c>
    </row>
    <row r="2758" spans="1:5" ht="17" x14ac:dyDescent="0.2">
      <c r="A2758" s="3" t="s">
        <v>254</v>
      </c>
      <c r="B2758" s="21" t="s">
        <v>602</v>
      </c>
      <c r="C2758" s="21" t="s">
        <v>610</v>
      </c>
      <c r="D2758" s="56" t="str">
        <f>VLOOKUP(A2758, ticker_symbol:gics_sector, 14, FALSE)</f>
        <v>Information Technology</v>
      </c>
      <c r="E2758" t="str">
        <f>VLOOKUP(A2758, ticker_symbol:gics_sub, 15, FALSE)</f>
        <v>Internet Software &amp; Services</v>
      </c>
    </row>
    <row r="2759" spans="1:5" ht="17" x14ac:dyDescent="0.2">
      <c r="A2759" s="3" t="s">
        <v>254</v>
      </c>
      <c r="B2759" s="21" t="s">
        <v>603</v>
      </c>
      <c r="C2759" s="21" t="s">
        <v>610</v>
      </c>
      <c r="D2759" s="56" t="str">
        <f>VLOOKUP(A2759, ticker_symbol:gics_sector, 14, FALSE)</f>
        <v>Information Technology</v>
      </c>
      <c r="E2759" t="str">
        <f>VLOOKUP(A2759, ticker_symbol:gics_sub, 15, FALSE)</f>
        <v>Internet Software &amp; Services</v>
      </c>
    </row>
    <row r="2760" spans="1:5" ht="17" x14ac:dyDescent="0.2">
      <c r="A2760" s="3" t="s">
        <v>254</v>
      </c>
      <c r="B2760" s="21" t="s">
        <v>604</v>
      </c>
      <c r="C2760" s="21" t="s">
        <v>610</v>
      </c>
      <c r="D2760" s="56" t="str">
        <f>VLOOKUP(A2760, ticker_symbol:gics_sector, 14, FALSE)</f>
        <v>Information Technology</v>
      </c>
      <c r="E2760" t="str">
        <f>VLOOKUP(A2760, ticker_symbol:gics_sub, 15, FALSE)</f>
        <v>Internet Software &amp; Services</v>
      </c>
    </row>
    <row r="2761" spans="1:5" ht="17" x14ac:dyDescent="0.2">
      <c r="A2761" s="3" t="s">
        <v>254</v>
      </c>
      <c r="B2761" s="21" t="s">
        <v>605</v>
      </c>
      <c r="C2761" s="21" t="s">
        <v>610</v>
      </c>
      <c r="D2761" s="56" t="str">
        <f>VLOOKUP(A2761, ticker_symbol:gics_sector, 14, FALSE)</f>
        <v>Information Technology</v>
      </c>
      <c r="E2761" t="str">
        <f>VLOOKUP(A2761, ticker_symbol:gics_sub, 15, FALSE)</f>
        <v>Internet Software &amp; Services</v>
      </c>
    </row>
    <row r="2762" spans="1:5" ht="17" x14ac:dyDescent="0.2">
      <c r="A2762" s="3" t="s">
        <v>254</v>
      </c>
      <c r="B2762" s="21" t="s">
        <v>600</v>
      </c>
      <c r="C2762" s="21" t="s">
        <v>609</v>
      </c>
      <c r="D2762" s="56" t="str">
        <f>VLOOKUP(A2762, ticker_symbol:gics_sector, 14, FALSE)</f>
        <v>Information Technology</v>
      </c>
      <c r="E2762" t="str">
        <f>VLOOKUP(A2762, ticker_symbol:gics_sub, 15, FALSE)</f>
        <v>Internet Software &amp; Services</v>
      </c>
    </row>
    <row r="2763" spans="1:5" ht="17" x14ac:dyDescent="0.2">
      <c r="A2763" s="3" t="s">
        <v>254</v>
      </c>
      <c r="B2763" s="21" t="s">
        <v>601</v>
      </c>
      <c r="C2763" s="21" t="s">
        <v>609</v>
      </c>
      <c r="D2763" s="56" t="str">
        <f>VLOOKUP(A2763, ticker_symbol:gics_sector, 14, FALSE)</f>
        <v>Information Technology</v>
      </c>
      <c r="E2763" t="str">
        <f>VLOOKUP(A2763, ticker_symbol:gics_sub, 15, FALSE)</f>
        <v>Internet Software &amp; Services</v>
      </c>
    </row>
    <row r="2764" spans="1:5" ht="17" x14ac:dyDescent="0.2">
      <c r="A2764" s="3" t="s">
        <v>254</v>
      </c>
      <c r="B2764" s="21" t="s">
        <v>602</v>
      </c>
      <c r="C2764" s="21" t="s">
        <v>609</v>
      </c>
      <c r="D2764" s="56" t="str">
        <f>VLOOKUP(A2764, ticker_symbol:gics_sector, 14, FALSE)</f>
        <v>Information Technology</v>
      </c>
      <c r="E2764" t="str">
        <f>VLOOKUP(A2764, ticker_symbol:gics_sub, 15, FALSE)</f>
        <v>Internet Software &amp; Services</v>
      </c>
    </row>
    <row r="2765" spans="1:5" ht="17" x14ac:dyDescent="0.2">
      <c r="A2765" s="3" t="s">
        <v>254</v>
      </c>
      <c r="B2765" s="21" t="s">
        <v>603</v>
      </c>
      <c r="C2765" s="21" t="s">
        <v>609</v>
      </c>
      <c r="D2765" s="56" t="str">
        <f>VLOOKUP(A2765, ticker_symbol:gics_sector, 14, FALSE)</f>
        <v>Information Technology</v>
      </c>
      <c r="E2765" t="str">
        <f>VLOOKUP(A2765, ticker_symbol:gics_sub, 15, FALSE)</f>
        <v>Internet Software &amp; Services</v>
      </c>
    </row>
    <row r="2766" spans="1:5" ht="17" x14ac:dyDescent="0.2">
      <c r="A2766" s="3" t="s">
        <v>254</v>
      </c>
      <c r="B2766" s="21" t="s">
        <v>604</v>
      </c>
      <c r="C2766" s="21" t="s">
        <v>609</v>
      </c>
      <c r="D2766" s="56" t="str">
        <f>VLOOKUP(A2766, ticker_symbol:gics_sector, 14, FALSE)</f>
        <v>Information Technology</v>
      </c>
      <c r="E2766" t="str">
        <f>VLOOKUP(A2766, ticker_symbol:gics_sub, 15, FALSE)</f>
        <v>Internet Software &amp; Services</v>
      </c>
    </row>
    <row r="2767" spans="1:5" ht="17" x14ac:dyDescent="0.2">
      <c r="A2767" s="3" t="s">
        <v>254</v>
      </c>
      <c r="B2767" s="21" t="s">
        <v>605</v>
      </c>
      <c r="C2767" s="21" t="s">
        <v>609</v>
      </c>
      <c r="D2767" s="56" t="str">
        <f>VLOOKUP(A2767, ticker_symbol:gics_sector, 14, FALSE)</f>
        <v>Information Technology</v>
      </c>
      <c r="E2767" t="str">
        <f>VLOOKUP(A2767, ticker_symbol:gics_sub, 15, FALSE)</f>
        <v>Internet Software &amp; Services</v>
      </c>
    </row>
    <row r="2768" spans="1:5" ht="17" x14ac:dyDescent="0.2">
      <c r="A2768" s="3" t="s">
        <v>254</v>
      </c>
      <c r="B2768" s="21" t="s">
        <v>600</v>
      </c>
      <c r="C2768" s="21" t="s">
        <v>608</v>
      </c>
      <c r="D2768" s="56" t="str">
        <f>VLOOKUP(A2768, ticker_symbol:gics_sector, 14, FALSE)</f>
        <v>Information Technology</v>
      </c>
      <c r="E2768" t="str">
        <f>VLOOKUP(A2768, ticker_symbol:gics_sub, 15, FALSE)</f>
        <v>Internet Software &amp; Services</v>
      </c>
    </row>
    <row r="2769" spans="1:5" ht="17" x14ac:dyDescent="0.2">
      <c r="A2769" s="3" t="s">
        <v>254</v>
      </c>
      <c r="B2769" s="21" t="s">
        <v>601</v>
      </c>
      <c r="C2769" s="21" t="s">
        <v>608</v>
      </c>
      <c r="D2769" s="56" t="str">
        <f>VLOOKUP(A2769, ticker_symbol:gics_sector, 14, FALSE)</f>
        <v>Information Technology</v>
      </c>
      <c r="E2769" t="str">
        <f>VLOOKUP(A2769, ticker_symbol:gics_sub, 15, FALSE)</f>
        <v>Internet Software &amp; Services</v>
      </c>
    </row>
    <row r="2770" spans="1:5" ht="17" x14ac:dyDescent="0.2">
      <c r="A2770" s="3" t="s">
        <v>254</v>
      </c>
      <c r="B2770" s="21" t="s">
        <v>602</v>
      </c>
      <c r="C2770" s="21" t="s">
        <v>608</v>
      </c>
      <c r="D2770" s="56" t="str">
        <f>VLOOKUP(A2770, ticker_symbol:gics_sector, 14, FALSE)</f>
        <v>Information Technology</v>
      </c>
      <c r="E2770" t="str">
        <f>VLOOKUP(A2770, ticker_symbol:gics_sub, 15, FALSE)</f>
        <v>Internet Software &amp; Services</v>
      </c>
    </row>
    <row r="2771" spans="1:5" ht="17" x14ac:dyDescent="0.2">
      <c r="A2771" s="3" t="s">
        <v>254</v>
      </c>
      <c r="B2771" s="21" t="s">
        <v>603</v>
      </c>
      <c r="C2771" s="21" t="s">
        <v>608</v>
      </c>
      <c r="D2771" s="56" t="str">
        <f>VLOOKUP(A2771, ticker_symbol:gics_sector, 14, FALSE)</f>
        <v>Information Technology</v>
      </c>
      <c r="E2771" t="str">
        <f>VLOOKUP(A2771, ticker_symbol:gics_sub, 15, FALSE)</f>
        <v>Internet Software &amp; Services</v>
      </c>
    </row>
    <row r="2772" spans="1:5" ht="17" x14ac:dyDescent="0.2">
      <c r="A2772" s="3" t="s">
        <v>254</v>
      </c>
      <c r="B2772" s="21" t="s">
        <v>604</v>
      </c>
      <c r="C2772" s="21" t="s">
        <v>608</v>
      </c>
      <c r="D2772" s="56" t="str">
        <f>VLOOKUP(A2772, ticker_symbol:gics_sector, 14, FALSE)</f>
        <v>Information Technology</v>
      </c>
      <c r="E2772" t="str">
        <f>VLOOKUP(A2772, ticker_symbol:gics_sub, 15, FALSE)</f>
        <v>Internet Software &amp; Services</v>
      </c>
    </row>
    <row r="2773" spans="1:5" ht="17" x14ac:dyDescent="0.2">
      <c r="A2773" s="3" t="s">
        <v>254</v>
      </c>
      <c r="B2773" s="21" t="s">
        <v>605</v>
      </c>
      <c r="C2773" s="21" t="s">
        <v>608</v>
      </c>
      <c r="D2773" s="56" t="str">
        <f>VLOOKUP(A2773, ticker_symbol:gics_sector, 14, FALSE)</f>
        <v>Information Technology</v>
      </c>
      <c r="E2773" t="str">
        <f>VLOOKUP(A2773, ticker_symbol:gics_sub, 15, FALSE)</f>
        <v>Internet Software &amp; Services</v>
      </c>
    </row>
    <row r="2774" spans="1:5" ht="17" x14ac:dyDescent="0.2">
      <c r="A2774" s="3" t="s">
        <v>255</v>
      </c>
      <c r="B2774" s="21" t="s">
        <v>600</v>
      </c>
      <c r="C2774" s="21" t="s">
        <v>610</v>
      </c>
      <c r="D2774" s="56" t="str">
        <f>VLOOKUP(A2774, ticker_symbol:gics_sector, 14, FALSE)</f>
        <v>Information Technology</v>
      </c>
      <c r="E2774" t="str">
        <f>VLOOKUP(A2774, ticker_symbol:gics_sub, 15, FALSE)</f>
        <v>Internet Software &amp; Services</v>
      </c>
    </row>
    <row r="2775" spans="1:5" ht="17" x14ac:dyDescent="0.2">
      <c r="A2775" s="3" t="s">
        <v>255</v>
      </c>
      <c r="B2775" s="21" t="s">
        <v>601</v>
      </c>
      <c r="C2775" s="21" t="s">
        <v>610</v>
      </c>
      <c r="D2775" s="56" t="str">
        <f>VLOOKUP(A2775, ticker_symbol:gics_sector, 14, FALSE)</f>
        <v>Information Technology</v>
      </c>
      <c r="E2775" t="str">
        <f>VLOOKUP(A2775, ticker_symbol:gics_sub, 15, FALSE)</f>
        <v>Internet Software &amp; Services</v>
      </c>
    </row>
    <row r="2776" spans="1:5" ht="17" x14ac:dyDescent="0.2">
      <c r="A2776" s="3" t="s">
        <v>255</v>
      </c>
      <c r="B2776" s="21" t="s">
        <v>602</v>
      </c>
      <c r="C2776" s="21" t="s">
        <v>610</v>
      </c>
      <c r="D2776" s="56" t="str">
        <f>VLOOKUP(A2776, ticker_symbol:gics_sector, 14, FALSE)</f>
        <v>Information Technology</v>
      </c>
      <c r="E2776" t="str">
        <f>VLOOKUP(A2776, ticker_symbol:gics_sub, 15, FALSE)</f>
        <v>Internet Software &amp; Services</v>
      </c>
    </row>
    <row r="2777" spans="1:5" ht="17" x14ac:dyDescent="0.2">
      <c r="A2777" s="3" t="s">
        <v>255</v>
      </c>
      <c r="B2777" s="21" t="s">
        <v>603</v>
      </c>
      <c r="C2777" s="21" t="s">
        <v>610</v>
      </c>
      <c r="D2777" s="56" t="str">
        <f>VLOOKUP(A2777, ticker_symbol:gics_sector, 14, FALSE)</f>
        <v>Information Technology</v>
      </c>
      <c r="E2777" t="str">
        <f>VLOOKUP(A2777, ticker_symbol:gics_sub, 15, FALSE)</f>
        <v>Internet Software &amp; Services</v>
      </c>
    </row>
    <row r="2778" spans="1:5" ht="17" x14ac:dyDescent="0.2">
      <c r="A2778" s="3" t="s">
        <v>255</v>
      </c>
      <c r="B2778" s="21" t="s">
        <v>604</v>
      </c>
      <c r="C2778" s="21" t="s">
        <v>610</v>
      </c>
      <c r="D2778" s="56" t="str">
        <f>VLOOKUP(A2778, ticker_symbol:gics_sector, 14, FALSE)</f>
        <v>Information Technology</v>
      </c>
      <c r="E2778" t="str">
        <f>VLOOKUP(A2778, ticker_symbol:gics_sub, 15, FALSE)</f>
        <v>Internet Software &amp; Services</v>
      </c>
    </row>
    <row r="2779" spans="1:5" ht="17" x14ac:dyDescent="0.2">
      <c r="A2779" s="3" t="s">
        <v>255</v>
      </c>
      <c r="B2779" s="21" t="s">
        <v>605</v>
      </c>
      <c r="C2779" s="21" t="s">
        <v>610</v>
      </c>
      <c r="D2779" s="56" t="str">
        <f>VLOOKUP(A2779, ticker_symbol:gics_sector, 14, FALSE)</f>
        <v>Information Technology</v>
      </c>
      <c r="E2779" t="str">
        <f>VLOOKUP(A2779, ticker_symbol:gics_sub, 15, FALSE)</f>
        <v>Internet Software &amp; Services</v>
      </c>
    </row>
    <row r="2780" spans="1:5" ht="17" x14ac:dyDescent="0.2">
      <c r="A2780" s="3" t="s">
        <v>255</v>
      </c>
      <c r="B2780" s="21" t="s">
        <v>600</v>
      </c>
      <c r="C2780" s="21" t="s">
        <v>609</v>
      </c>
      <c r="D2780" s="56" t="str">
        <f>VLOOKUP(A2780, ticker_symbol:gics_sector, 14, FALSE)</f>
        <v>Information Technology</v>
      </c>
      <c r="E2780" t="str">
        <f>VLOOKUP(A2780, ticker_symbol:gics_sub, 15, FALSE)</f>
        <v>Internet Software &amp; Services</v>
      </c>
    </row>
    <row r="2781" spans="1:5" ht="17" x14ac:dyDescent="0.2">
      <c r="A2781" s="3" t="s">
        <v>255</v>
      </c>
      <c r="B2781" s="21" t="s">
        <v>601</v>
      </c>
      <c r="C2781" s="21" t="s">
        <v>609</v>
      </c>
      <c r="D2781" s="56" t="str">
        <f>VLOOKUP(A2781, ticker_symbol:gics_sector, 14, FALSE)</f>
        <v>Information Technology</v>
      </c>
      <c r="E2781" t="str">
        <f>VLOOKUP(A2781, ticker_symbol:gics_sub, 15, FALSE)</f>
        <v>Internet Software &amp; Services</v>
      </c>
    </row>
    <row r="2782" spans="1:5" ht="17" x14ac:dyDescent="0.2">
      <c r="A2782" s="3" t="s">
        <v>255</v>
      </c>
      <c r="B2782" s="21" t="s">
        <v>602</v>
      </c>
      <c r="C2782" s="21" t="s">
        <v>609</v>
      </c>
      <c r="D2782" s="56" t="str">
        <f>VLOOKUP(A2782, ticker_symbol:gics_sector, 14, FALSE)</f>
        <v>Information Technology</v>
      </c>
      <c r="E2782" t="str">
        <f>VLOOKUP(A2782, ticker_symbol:gics_sub, 15, FALSE)</f>
        <v>Internet Software &amp; Services</v>
      </c>
    </row>
    <row r="2783" spans="1:5" ht="17" x14ac:dyDescent="0.2">
      <c r="A2783" s="3" t="s">
        <v>255</v>
      </c>
      <c r="B2783" s="21" t="s">
        <v>603</v>
      </c>
      <c r="C2783" s="21" t="s">
        <v>609</v>
      </c>
      <c r="D2783" s="56" t="str">
        <f>VLOOKUP(A2783, ticker_symbol:gics_sector, 14, FALSE)</f>
        <v>Information Technology</v>
      </c>
      <c r="E2783" t="str">
        <f>VLOOKUP(A2783, ticker_symbol:gics_sub, 15, FALSE)</f>
        <v>Internet Software &amp; Services</v>
      </c>
    </row>
    <row r="2784" spans="1:5" ht="17" x14ac:dyDescent="0.2">
      <c r="A2784" s="3" t="s">
        <v>255</v>
      </c>
      <c r="B2784" s="21" t="s">
        <v>604</v>
      </c>
      <c r="C2784" s="21" t="s">
        <v>609</v>
      </c>
      <c r="D2784" s="56" t="str">
        <f>VLOOKUP(A2784, ticker_symbol:gics_sector, 14, FALSE)</f>
        <v>Information Technology</v>
      </c>
      <c r="E2784" t="str">
        <f>VLOOKUP(A2784, ticker_symbol:gics_sub, 15, FALSE)</f>
        <v>Internet Software &amp; Services</v>
      </c>
    </row>
    <row r="2785" spans="1:5" ht="17" x14ac:dyDescent="0.2">
      <c r="A2785" s="3" t="s">
        <v>255</v>
      </c>
      <c r="B2785" s="21" t="s">
        <v>605</v>
      </c>
      <c r="C2785" s="21" t="s">
        <v>609</v>
      </c>
      <c r="D2785" s="56" t="str">
        <f>VLOOKUP(A2785, ticker_symbol:gics_sector, 14, FALSE)</f>
        <v>Information Technology</v>
      </c>
      <c r="E2785" t="str">
        <f>VLOOKUP(A2785, ticker_symbol:gics_sub, 15, FALSE)</f>
        <v>Internet Software &amp; Services</v>
      </c>
    </row>
    <row r="2786" spans="1:5" ht="17" x14ac:dyDescent="0.2">
      <c r="A2786" s="3" t="s">
        <v>255</v>
      </c>
      <c r="B2786" s="21" t="s">
        <v>600</v>
      </c>
      <c r="C2786" s="21" t="s">
        <v>608</v>
      </c>
      <c r="D2786" s="56" t="str">
        <f>VLOOKUP(A2786, ticker_symbol:gics_sector, 14, FALSE)</f>
        <v>Information Technology</v>
      </c>
      <c r="E2786" t="str">
        <f>VLOOKUP(A2786, ticker_symbol:gics_sub, 15, FALSE)</f>
        <v>Internet Software &amp; Services</v>
      </c>
    </row>
    <row r="2787" spans="1:5" ht="17" x14ac:dyDescent="0.2">
      <c r="A2787" s="3" t="s">
        <v>255</v>
      </c>
      <c r="B2787" s="21" t="s">
        <v>601</v>
      </c>
      <c r="C2787" s="21" t="s">
        <v>608</v>
      </c>
      <c r="D2787" s="56" t="str">
        <f>VLOOKUP(A2787, ticker_symbol:gics_sector, 14, FALSE)</f>
        <v>Information Technology</v>
      </c>
      <c r="E2787" t="str">
        <f>VLOOKUP(A2787, ticker_symbol:gics_sub, 15, FALSE)</f>
        <v>Internet Software &amp; Services</v>
      </c>
    </row>
    <row r="2788" spans="1:5" ht="17" x14ac:dyDescent="0.2">
      <c r="A2788" s="3" t="s">
        <v>255</v>
      </c>
      <c r="B2788" s="21" t="s">
        <v>602</v>
      </c>
      <c r="C2788" s="21" t="s">
        <v>608</v>
      </c>
      <c r="D2788" s="56" t="str">
        <f>VLOOKUP(A2788, ticker_symbol:gics_sector, 14, FALSE)</f>
        <v>Information Technology</v>
      </c>
      <c r="E2788" t="str">
        <f>VLOOKUP(A2788, ticker_symbol:gics_sub, 15, FALSE)</f>
        <v>Internet Software &amp; Services</v>
      </c>
    </row>
    <row r="2789" spans="1:5" ht="17" x14ac:dyDescent="0.2">
      <c r="A2789" s="3" t="s">
        <v>255</v>
      </c>
      <c r="B2789" s="21" t="s">
        <v>603</v>
      </c>
      <c r="C2789" s="21" t="s">
        <v>608</v>
      </c>
      <c r="D2789" s="56" t="str">
        <f>VLOOKUP(A2789, ticker_symbol:gics_sector, 14, FALSE)</f>
        <v>Information Technology</v>
      </c>
      <c r="E2789" t="str">
        <f>VLOOKUP(A2789, ticker_symbol:gics_sub, 15, FALSE)</f>
        <v>Internet Software &amp; Services</v>
      </c>
    </row>
    <row r="2790" spans="1:5" ht="17" x14ac:dyDescent="0.2">
      <c r="A2790" s="3" t="s">
        <v>255</v>
      </c>
      <c r="B2790" s="21" t="s">
        <v>604</v>
      </c>
      <c r="C2790" s="21" t="s">
        <v>608</v>
      </c>
      <c r="D2790" s="56" t="str">
        <f>VLOOKUP(A2790, ticker_symbol:gics_sector, 14, FALSE)</f>
        <v>Information Technology</v>
      </c>
      <c r="E2790" t="str">
        <f>VLOOKUP(A2790, ticker_symbol:gics_sub, 15, FALSE)</f>
        <v>Internet Software &amp; Services</v>
      </c>
    </row>
    <row r="2791" spans="1:5" ht="17" x14ac:dyDescent="0.2">
      <c r="A2791" s="3" t="s">
        <v>255</v>
      </c>
      <c r="B2791" s="21" t="s">
        <v>605</v>
      </c>
      <c r="C2791" s="21" t="s">
        <v>608</v>
      </c>
      <c r="D2791" s="56" t="str">
        <f>VLOOKUP(A2791, ticker_symbol:gics_sector, 14, FALSE)</f>
        <v>Information Technology</v>
      </c>
      <c r="E2791" t="str">
        <f>VLOOKUP(A2791, ticker_symbol:gics_sub, 15, FALSE)</f>
        <v>Internet Software &amp; Services</v>
      </c>
    </row>
    <row r="2792" spans="1:5" ht="17" x14ac:dyDescent="0.2">
      <c r="A2792" s="3" t="s">
        <v>256</v>
      </c>
      <c r="B2792" s="21" t="s">
        <v>600</v>
      </c>
      <c r="C2792" s="21" t="s">
        <v>610</v>
      </c>
      <c r="D2792" s="56" t="str">
        <f>VLOOKUP(A2792, ticker_symbol:gics_sector, 14, FALSE)</f>
        <v>Consumer Discretionary</v>
      </c>
      <c r="E2792" t="str">
        <f>VLOOKUP(A2792, ticker_symbol:gics_sub, 15, FALSE)</f>
        <v>Apparel Retail</v>
      </c>
    </row>
    <row r="2793" spans="1:5" ht="17" x14ac:dyDescent="0.2">
      <c r="A2793" s="3" t="s">
        <v>256</v>
      </c>
      <c r="B2793" s="21" t="s">
        <v>601</v>
      </c>
      <c r="C2793" s="21" t="s">
        <v>610</v>
      </c>
      <c r="D2793" s="56" t="str">
        <f>VLOOKUP(A2793, ticker_symbol:gics_sector, 14, FALSE)</f>
        <v>Consumer Discretionary</v>
      </c>
      <c r="E2793" t="str">
        <f>VLOOKUP(A2793, ticker_symbol:gics_sub, 15, FALSE)</f>
        <v>Apparel Retail</v>
      </c>
    </row>
    <row r="2794" spans="1:5" ht="17" x14ac:dyDescent="0.2">
      <c r="A2794" s="3" t="s">
        <v>256</v>
      </c>
      <c r="B2794" s="21" t="s">
        <v>602</v>
      </c>
      <c r="C2794" s="21" t="s">
        <v>610</v>
      </c>
      <c r="D2794" s="56" t="str">
        <f>VLOOKUP(A2794, ticker_symbol:gics_sector, 14, FALSE)</f>
        <v>Consumer Discretionary</v>
      </c>
      <c r="E2794" t="str">
        <f>VLOOKUP(A2794, ticker_symbol:gics_sub, 15, FALSE)</f>
        <v>Apparel Retail</v>
      </c>
    </row>
    <row r="2795" spans="1:5" ht="17" x14ac:dyDescent="0.2">
      <c r="A2795" s="3" t="s">
        <v>256</v>
      </c>
      <c r="B2795" s="21" t="s">
        <v>603</v>
      </c>
      <c r="C2795" s="21" t="s">
        <v>610</v>
      </c>
      <c r="D2795" s="56" t="str">
        <f>VLOOKUP(A2795, ticker_symbol:gics_sector, 14, FALSE)</f>
        <v>Consumer Discretionary</v>
      </c>
      <c r="E2795" t="str">
        <f>VLOOKUP(A2795, ticker_symbol:gics_sub, 15, FALSE)</f>
        <v>Apparel Retail</v>
      </c>
    </row>
    <row r="2796" spans="1:5" ht="17" x14ac:dyDescent="0.2">
      <c r="A2796" s="3" t="s">
        <v>256</v>
      </c>
      <c r="B2796" s="21" t="s">
        <v>604</v>
      </c>
      <c r="C2796" s="21" t="s">
        <v>610</v>
      </c>
      <c r="D2796" s="56" t="str">
        <f>VLOOKUP(A2796, ticker_symbol:gics_sector, 14, FALSE)</f>
        <v>Consumer Discretionary</v>
      </c>
      <c r="E2796" t="str">
        <f>VLOOKUP(A2796, ticker_symbol:gics_sub, 15, FALSE)</f>
        <v>Apparel Retail</v>
      </c>
    </row>
    <row r="2797" spans="1:5" ht="17" x14ac:dyDescent="0.2">
      <c r="A2797" s="3" t="s">
        <v>256</v>
      </c>
      <c r="B2797" s="21" t="s">
        <v>605</v>
      </c>
      <c r="C2797" s="21" t="s">
        <v>610</v>
      </c>
      <c r="D2797" s="56" t="str">
        <f>VLOOKUP(A2797, ticker_symbol:gics_sector, 14, FALSE)</f>
        <v>Consumer Discretionary</v>
      </c>
      <c r="E2797" t="str">
        <f>VLOOKUP(A2797, ticker_symbol:gics_sub, 15, FALSE)</f>
        <v>Apparel Retail</v>
      </c>
    </row>
    <row r="2798" spans="1:5" ht="17" x14ac:dyDescent="0.2">
      <c r="A2798" s="3" t="s">
        <v>256</v>
      </c>
      <c r="B2798" s="21" t="s">
        <v>600</v>
      </c>
      <c r="C2798" s="21" t="s">
        <v>609</v>
      </c>
      <c r="D2798" s="56" t="str">
        <f>VLOOKUP(A2798, ticker_symbol:gics_sector, 14, FALSE)</f>
        <v>Consumer Discretionary</v>
      </c>
      <c r="E2798" t="str">
        <f>VLOOKUP(A2798, ticker_symbol:gics_sub, 15, FALSE)</f>
        <v>Apparel Retail</v>
      </c>
    </row>
    <row r="2799" spans="1:5" ht="17" x14ac:dyDescent="0.2">
      <c r="A2799" s="3" t="s">
        <v>256</v>
      </c>
      <c r="B2799" s="21" t="s">
        <v>601</v>
      </c>
      <c r="C2799" s="21" t="s">
        <v>609</v>
      </c>
      <c r="D2799" s="56" t="str">
        <f>VLOOKUP(A2799, ticker_symbol:gics_sector, 14, FALSE)</f>
        <v>Consumer Discretionary</v>
      </c>
      <c r="E2799" t="str">
        <f>VLOOKUP(A2799, ticker_symbol:gics_sub, 15, FALSE)</f>
        <v>Apparel Retail</v>
      </c>
    </row>
    <row r="2800" spans="1:5" ht="17" x14ac:dyDescent="0.2">
      <c r="A2800" s="3" t="s">
        <v>256</v>
      </c>
      <c r="B2800" s="21" t="s">
        <v>602</v>
      </c>
      <c r="C2800" s="21" t="s">
        <v>609</v>
      </c>
      <c r="D2800" s="56" t="str">
        <f>VLOOKUP(A2800, ticker_symbol:gics_sector, 14, FALSE)</f>
        <v>Consumer Discretionary</v>
      </c>
      <c r="E2800" t="str">
        <f>VLOOKUP(A2800, ticker_symbol:gics_sub, 15, FALSE)</f>
        <v>Apparel Retail</v>
      </c>
    </row>
    <row r="2801" spans="1:5" ht="17" x14ac:dyDescent="0.2">
      <c r="A2801" s="3" t="s">
        <v>256</v>
      </c>
      <c r="B2801" s="21" t="s">
        <v>603</v>
      </c>
      <c r="C2801" s="21" t="s">
        <v>609</v>
      </c>
      <c r="D2801" s="56" t="str">
        <f>VLOOKUP(A2801, ticker_symbol:gics_sector, 14, FALSE)</f>
        <v>Consumer Discretionary</v>
      </c>
      <c r="E2801" t="str">
        <f>VLOOKUP(A2801, ticker_symbol:gics_sub, 15, FALSE)</f>
        <v>Apparel Retail</v>
      </c>
    </row>
    <row r="2802" spans="1:5" ht="17" x14ac:dyDescent="0.2">
      <c r="A2802" s="3" t="s">
        <v>256</v>
      </c>
      <c r="B2802" s="21" t="s">
        <v>604</v>
      </c>
      <c r="C2802" s="21" t="s">
        <v>609</v>
      </c>
      <c r="D2802" s="56" t="str">
        <f>VLOOKUP(A2802, ticker_symbol:gics_sector, 14, FALSE)</f>
        <v>Consumer Discretionary</v>
      </c>
      <c r="E2802" t="str">
        <f>VLOOKUP(A2802, ticker_symbol:gics_sub, 15, FALSE)</f>
        <v>Apparel Retail</v>
      </c>
    </row>
    <row r="2803" spans="1:5" ht="17" x14ac:dyDescent="0.2">
      <c r="A2803" s="3" t="s">
        <v>256</v>
      </c>
      <c r="B2803" s="21" t="s">
        <v>605</v>
      </c>
      <c r="C2803" s="21" t="s">
        <v>609</v>
      </c>
      <c r="D2803" s="56" t="str">
        <f>VLOOKUP(A2803, ticker_symbol:gics_sector, 14, FALSE)</f>
        <v>Consumer Discretionary</v>
      </c>
      <c r="E2803" t="str">
        <f>VLOOKUP(A2803, ticker_symbol:gics_sub, 15, FALSE)</f>
        <v>Apparel Retail</v>
      </c>
    </row>
    <row r="2804" spans="1:5" ht="17" x14ac:dyDescent="0.2">
      <c r="A2804" s="3" t="s">
        <v>256</v>
      </c>
      <c r="B2804" s="21" t="s">
        <v>600</v>
      </c>
      <c r="C2804" s="21" t="s">
        <v>608</v>
      </c>
      <c r="D2804" s="56" t="str">
        <f>VLOOKUP(A2804, ticker_symbol:gics_sector, 14, FALSE)</f>
        <v>Consumer Discretionary</v>
      </c>
      <c r="E2804" t="str">
        <f>VLOOKUP(A2804, ticker_symbol:gics_sub, 15, FALSE)</f>
        <v>Apparel Retail</v>
      </c>
    </row>
    <row r="2805" spans="1:5" ht="17" x14ac:dyDescent="0.2">
      <c r="A2805" s="3" t="s">
        <v>256</v>
      </c>
      <c r="B2805" s="21" t="s">
        <v>601</v>
      </c>
      <c r="C2805" s="21" t="s">
        <v>608</v>
      </c>
      <c r="D2805" s="56" t="str">
        <f>VLOOKUP(A2805, ticker_symbol:gics_sector, 14, FALSE)</f>
        <v>Consumer Discretionary</v>
      </c>
      <c r="E2805" t="str">
        <f>VLOOKUP(A2805, ticker_symbol:gics_sub, 15, FALSE)</f>
        <v>Apparel Retail</v>
      </c>
    </row>
    <row r="2806" spans="1:5" ht="17" x14ac:dyDescent="0.2">
      <c r="A2806" s="3" t="s">
        <v>256</v>
      </c>
      <c r="B2806" s="21" t="s">
        <v>602</v>
      </c>
      <c r="C2806" s="21" t="s">
        <v>608</v>
      </c>
      <c r="D2806" s="56" t="str">
        <f>VLOOKUP(A2806, ticker_symbol:gics_sector, 14, FALSE)</f>
        <v>Consumer Discretionary</v>
      </c>
      <c r="E2806" t="str">
        <f>VLOOKUP(A2806, ticker_symbol:gics_sub, 15, FALSE)</f>
        <v>Apparel Retail</v>
      </c>
    </row>
    <row r="2807" spans="1:5" ht="17" x14ac:dyDescent="0.2">
      <c r="A2807" s="3" t="s">
        <v>256</v>
      </c>
      <c r="B2807" s="21" t="s">
        <v>603</v>
      </c>
      <c r="C2807" s="21" t="s">
        <v>608</v>
      </c>
      <c r="D2807" s="56" t="str">
        <f>VLOOKUP(A2807, ticker_symbol:gics_sector, 14, FALSE)</f>
        <v>Consumer Discretionary</v>
      </c>
      <c r="E2807" t="str">
        <f>VLOOKUP(A2807, ticker_symbol:gics_sub, 15, FALSE)</f>
        <v>Apparel Retail</v>
      </c>
    </row>
    <row r="2808" spans="1:5" ht="17" x14ac:dyDescent="0.2">
      <c r="A2808" s="3" t="s">
        <v>256</v>
      </c>
      <c r="B2808" s="21" t="s">
        <v>604</v>
      </c>
      <c r="C2808" s="21" t="s">
        <v>608</v>
      </c>
      <c r="D2808" s="56" t="str">
        <f>VLOOKUP(A2808, ticker_symbol:gics_sector, 14, FALSE)</f>
        <v>Consumer Discretionary</v>
      </c>
      <c r="E2808" t="str">
        <f>VLOOKUP(A2808, ticker_symbol:gics_sub, 15, FALSE)</f>
        <v>Apparel Retail</v>
      </c>
    </row>
    <row r="2809" spans="1:5" ht="17" x14ac:dyDescent="0.2">
      <c r="A2809" s="3" t="s">
        <v>256</v>
      </c>
      <c r="B2809" s="21" t="s">
        <v>605</v>
      </c>
      <c r="C2809" s="21" t="s">
        <v>608</v>
      </c>
      <c r="D2809" s="56" t="str">
        <f>VLOOKUP(A2809, ticker_symbol:gics_sector, 14, FALSE)</f>
        <v>Consumer Discretionary</v>
      </c>
      <c r="E2809" t="str">
        <f>VLOOKUP(A2809, ticker_symbol:gics_sub, 15, FALSE)</f>
        <v>Apparel Retail</v>
      </c>
    </row>
    <row r="2810" spans="1:5" ht="17" x14ac:dyDescent="0.2">
      <c r="A2810" s="3" t="s">
        <v>258</v>
      </c>
      <c r="B2810" s="21" t="s">
        <v>600</v>
      </c>
      <c r="C2810" s="21" t="s">
        <v>610</v>
      </c>
      <c r="D2810" s="56" t="str">
        <f>VLOOKUP(A2810, ticker_symbol:gics_sector, 14, FALSE)</f>
        <v>Information Technology</v>
      </c>
      <c r="E2810" t="str">
        <f>VLOOKUP(A2810, ticker_symbol:gics_sub, 15, FALSE)</f>
        <v>Electronic Equipment &amp; Instruments</v>
      </c>
    </row>
    <row r="2811" spans="1:5" ht="17" x14ac:dyDescent="0.2">
      <c r="A2811" s="3" t="s">
        <v>258</v>
      </c>
      <c r="B2811" s="21" t="s">
        <v>601</v>
      </c>
      <c r="C2811" s="21" t="s">
        <v>610</v>
      </c>
      <c r="D2811" s="56" t="str">
        <f>VLOOKUP(A2811, ticker_symbol:gics_sector, 14, FALSE)</f>
        <v>Information Technology</v>
      </c>
      <c r="E2811" t="str">
        <f>VLOOKUP(A2811, ticker_symbol:gics_sub, 15, FALSE)</f>
        <v>Electronic Equipment &amp; Instruments</v>
      </c>
    </row>
    <row r="2812" spans="1:5" ht="17" x14ac:dyDescent="0.2">
      <c r="A2812" s="3" t="s">
        <v>258</v>
      </c>
      <c r="B2812" s="21" t="s">
        <v>602</v>
      </c>
      <c r="C2812" s="21" t="s">
        <v>610</v>
      </c>
      <c r="D2812" s="56" t="str">
        <f>VLOOKUP(A2812, ticker_symbol:gics_sector, 14, FALSE)</f>
        <v>Information Technology</v>
      </c>
      <c r="E2812" t="str">
        <f>VLOOKUP(A2812, ticker_symbol:gics_sub, 15, FALSE)</f>
        <v>Electronic Equipment &amp; Instruments</v>
      </c>
    </row>
    <row r="2813" spans="1:5" ht="17" x14ac:dyDescent="0.2">
      <c r="A2813" s="3" t="s">
        <v>258</v>
      </c>
      <c r="B2813" s="21" t="s">
        <v>603</v>
      </c>
      <c r="C2813" s="21" t="s">
        <v>610</v>
      </c>
      <c r="D2813" s="56" t="str">
        <f>VLOOKUP(A2813, ticker_symbol:gics_sector, 14, FALSE)</f>
        <v>Information Technology</v>
      </c>
      <c r="E2813" t="str">
        <f>VLOOKUP(A2813, ticker_symbol:gics_sub, 15, FALSE)</f>
        <v>Electronic Equipment &amp; Instruments</v>
      </c>
    </row>
    <row r="2814" spans="1:5" ht="17" x14ac:dyDescent="0.2">
      <c r="A2814" s="3" t="s">
        <v>258</v>
      </c>
      <c r="B2814" s="21" t="s">
        <v>604</v>
      </c>
      <c r="C2814" s="21" t="s">
        <v>610</v>
      </c>
      <c r="D2814" s="56" t="str">
        <f>VLOOKUP(A2814, ticker_symbol:gics_sector, 14, FALSE)</f>
        <v>Information Technology</v>
      </c>
      <c r="E2814" t="str">
        <f>VLOOKUP(A2814, ticker_symbol:gics_sub, 15, FALSE)</f>
        <v>Electronic Equipment &amp; Instruments</v>
      </c>
    </row>
    <row r="2815" spans="1:5" ht="17" x14ac:dyDescent="0.2">
      <c r="A2815" s="3" t="s">
        <v>258</v>
      </c>
      <c r="B2815" s="21" t="s">
        <v>605</v>
      </c>
      <c r="C2815" s="21" t="s">
        <v>610</v>
      </c>
      <c r="D2815" s="56" t="str">
        <f>VLOOKUP(A2815, ticker_symbol:gics_sector, 14, FALSE)</f>
        <v>Information Technology</v>
      </c>
      <c r="E2815" t="str">
        <f>VLOOKUP(A2815, ticker_symbol:gics_sub, 15, FALSE)</f>
        <v>Electronic Equipment &amp; Instruments</v>
      </c>
    </row>
    <row r="2816" spans="1:5" ht="17" x14ac:dyDescent="0.2">
      <c r="A2816" s="3" t="s">
        <v>258</v>
      </c>
      <c r="B2816" s="21" t="s">
        <v>600</v>
      </c>
      <c r="C2816" s="21" t="s">
        <v>609</v>
      </c>
      <c r="D2816" s="56" t="str">
        <f>VLOOKUP(A2816, ticker_symbol:gics_sector, 14, FALSE)</f>
        <v>Information Technology</v>
      </c>
      <c r="E2816" t="str">
        <f>VLOOKUP(A2816, ticker_symbol:gics_sub, 15, FALSE)</f>
        <v>Electronic Equipment &amp; Instruments</v>
      </c>
    </row>
    <row r="2817" spans="1:5" ht="17" x14ac:dyDescent="0.2">
      <c r="A2817" s="3" t="s">
        <v>258</v>
      </c>
      <c r="B2817" s="21" t="s">
        <v>601</v>
      </c>
      <c r="C2817" s="21" t="s">
        <v>609</v>
      </c>
      <c r="D2817" s="56" t="str">
        <f>VLOOKUP(A2817, ticker_symbol:gics_sector, 14, FALSE)</f>
        <v>Information Technology</v>
      </c>
      <c r="E2817" t="str">
        <f>VLOOKUP(A2817, ticker_symbol:gics_sub, 15, FALSE)</f>
        <v>Electronic Equipment &amp; Instruments</v>
      </c>
    </row>
    <row r="2818" spans="1:5" ht="17" x14ac:dyDescent="0.2">
      <c r="A2818" s="3" t="s">
        <v>258</v>
      </c>
      <c r="B2818" s="21" t="s">
        <v>602</v>
      </c>
      <c r="C2818" s="21" t="s">
        <v>609</v>
      </c>
      <c r="D2818" s="56" t="str">
        <f>VLOOKUP(A2818, ticker_symbol:gics_sector, 14, FALSE)</f>
        <v>Information Technology</v>
      </c>
      <c r="E2818" t="str">
        <f>VLOOKUP(A2818, ticker_symbol:gics_sub, 15, FALSE)</f>
        <v>Electronic Equipment &amp; Instruments</v>
      </c>
    </row>
    <row r="2819" spans="1:5" ht="17" x14ac:dyDescent="0.2">
      <c r="A2819" s="3" t="s">
        <v>258</v>
      </c>
      <c r="B2819" s="21" t="s">
        <v>603</v>
      </c>
      <c r="C2819" s="21" t="s">
        <v>609</v>
      </c>
      <c r="D2819" s="56" t="str">
        <f>VLOOKUP(A2819, ticker_symbol:gics_sector, 14, FALSE)</f>
        <v>Information Technology</v>
      </c>
      <c r="E2819" t="str">
        <f>VLOOKUP(A2819, ticker_symbol:gics_sub, 15, FALSE)</f>
        <v>Electronic Equipment &amp; Instruments</v>
      </c>
    </row>
    <row r="2820" spans="1:5" ht="17" x14ac:dyDescent="0.2">
      <c r="A2820" s="3" t="s">
        <v>258</v>
      </c>
      <c r="B2820" s="21" t="s">
        <v>604</v>
      </c>
      <c r="C2820" s="21" t="s">
        <v>609</v>
      </c>
      <c r="D2820" s="56" t="str">
        <f>VLOOKUP(A2820, ticker_symbol:gics_sector, 14, FALSE)</f>
        <v>Information Technology</v>
      </c>
      <c r="E2820" t="str">
        <f>VLOOKUP(A2820, ticker_symbol:gics_sub, 15, FALSE)</f>
        <v>Electronic Equipment &amp; Instruments</v>
      </c>
    </row>
    <row r="2821" spans="1:5" ht="17" x14ac:dyDescent="0.2">
      <c r="A2821" s="3" t="s">
        <v>258</v>
      </c>
      <c r="B2821" s="21" t="s">
        <v>605</v>
      </c>
      <c r="C2821" s="21" t="s">
        <v>609</v>
      </c>
      <c r="D2821" s="56" t="str">
        <f>VLOOKUP(A2821, ticker_symbol:gics_sector, 14, FALSE)</f>
        <v>Information Technology</v>
      </c>
      <c r="E2821" t="str">
        <f>VLOOKUP(A2821, ticker_symbol:gics_sub, 15, FALSE)</f>
        <v>Electronic Equipment &amp; Instruments</v>
      </c>
    </row>
    <row r="2822" spans="1:5" ht="17" x14ac:dyDescent="0.2">
      <c r="A2822" s="3" t="s">
        <v>258</v>
      </c>
      <c r="B2822" s="21" t="s">
        <v>600</v>
      </c>
      <c r="C2822" s="21" t="s">
        <v>608</v>
      </c>
      <c r="D2822" s="56" t="str">
        <f>VLOOKUP(A2822, ticker_symbol:gics_sector, 14, FALSE)</f>
        <v>Information Technology</v>
      </c>
      <c r="E2822" t="str">
        <f>VLOOKUP(A2822, ticker_symbol:gics_sub, 15, FALSE)</f>
        <v>Electronic Equipment &amp; Instruments</v>
      </c>
    </row>
    <row r="2823" spans="1:5" ht="17" x14ac:dyDescent="0.2">
      <c r="A2823" s="3" t="s">
        <v>258</v>
      </c>
      <c r="B2823" s="21" t="s">
        <v>601</v>
      </c>
      <c r="C2823" s="21" t="s">
        <v>608</v>
      </c>
      <c r="D2823" s="56" t="str">
        <f>VLOOKUP(A2823, ticker_symbol:gics_sector, 14, FALSE)</f>
        <v>Information Technology</v>
      </c>
      <c r="E2823" t="str">
        <f>VLOOKUP(A2823, ticker_symbol:gics_sub, 15, FALSE)</f>
        <v>Electronic Equipment &amp; Instruments</v>
      </c>
    </row>
    <row r="2824" spans="1:5" ht="17" x14ac:dyDescent="0.2">
      <c r="A2824" s="3" t="s">
        <v>258</v>
      </c>
      <c r="B2824" s="21" t="s">
        <v>602</v>
      </c>
      <c r="C2824" s="21" t="s">
        <v>608</v>
      </c>
      <c r="D2824" s="56" t="str">
        <f>VLOOKUP(A2824, ticker_symbol:gics_sector, 14, FALSE)</f>
        <v>Information Technology</v>
      </c>
      <c r="E2824" t="str">
        <f>VLOOKUP(A2824, ticker_symbol:gics_sub, 15, FALSE)</f>
        <v>Electronic Equipment &amp; Instruments</v>
      </c>
    </row>
    <row r="2825" spans="1:5" ht="17" x14ac:dyDescent="0.2">
      <c r="A2825" s="3" t="s">
        <v>258</v>
      </c>
      <c r="B2825" s="21" t="s">
        <v>603</v>
      </c>
      <c r="C2825" s="21" t="s">
        <v>608</v>
      </c>
      <c r="D2825" s="56" t="str">
        <f>VLOOKUP(A2825, ticker_symbol:gics_sector, 14, FALSE)</f>
        <v>Information Technology</v>
      </c>
      <c r="E2825" t="str">
        <f>VLOOKUP(A2825, ticker_symbol:gics_sub, 15, FALSE)</f>
        <v>Electronic Equipment &amp; Instruments</v>
      </c>
    </row>
    <row r="2826" spans="1:5" ht="17" x14ac:dyDescent="0.2">
      <c r="A2826" s="3" t="s">
        <v>258</v>
      </c>
      <c r="B2826" s="21" t="s">
        <v>604</v>
      </c>
      <c r="C2826" s="21" t="s">
        <v>608</v>
      </c>
      <c r="D2826" s="56" t="str">
        <f>VLOOKUP(A2826, ticker_symbol:gics_sector, 14, FALSE)</f>
        <v>Information Technology</v>
      </c>
      <c r="E2826" t="str">
        <f>VLOOKUP(A2826, ticker_symbol:gics_sub, 15, FALSE)</f>
        <v>Electronic Equipment &amp; Instruments</v>
      </c>
    </row>
    <row r="2827" spans="1:5" ht="17" x14ac:dyDescent="0.2">
      <c r="A2827" s="3" t="s">
        <v>258</v>
      </c>
      <c r="B2827" s="21" t="s">
        <v>605</v>
      </c>
      <c r="C2827" s="21" t="s">
        <v>608</v>
      </c>
      <c r="D2827" s="56" t="str">
        <f>VLOOKUP(A2827, ticker_symbol:gics_sector, 14, FALSE)</f>
        <v>Information Technology</v>
      </c>
      <c r="E2827" t="str">
        <f>VLOOKUP(A2827, ticker_symbol:gics_sub, 15, FALSE)</f>
        <v>Electronic Equipment &amp; Instruments</v>
      </c>
    </row>
    <row r="2828" spans="1:5" ht="17" x14ac:dyDescent="0.2">
      <c r="A2828" s="3" t="s">
        <v>260</v>
      </c>
      <c r="B2828" s="21" t="s">
        <v>600</v>
      </c>
      <c r="C2828" s="21" t="s">
        <v>610</v>
      </c>
      <c r="D2828" s="56" t="str">
        <f>VLOOKUP(A2828, ticker_symbol:gics_sector, 14, FALSE)</f>
        <v>Industrials</v>
      </c>
      <c r="E2828" t="str">
        <f>VLOOKUP(A2828, ticker_symbol:gics_sub, 15, FALSE)</f>
        <v>Diversified Commercial Services</v>
      </c>
    </row>
    <row r="2829" spans="1:5" ht="17" x14ac:dyDescent="0.2">
      <c r="A2829" s="3" t="s">
        <v>260</v>
      </c>
      <c r="B2829" s="21" t="s">
        <v>601</v>
      </c>
      <c r="C2829" s="21" t="s">
        <v>610</v>
      </c>
      <c r="D2829" s="56" t="str">
        <f>VLOOKUP(A2829, ticker_symbol:gics_sector, 14, FALSE)</f>
        <v>Industrials</v>
      </c>
      <c r="E2829" t="str">
        <f>VLOOKUP(A2829, ticker_symbol:gics_sub, 15, FALSE)</f>
        <v>Diversified Commercial Services</v>
      </c>
    </row>
    <row r="2830" spans="1:5" ht="17" x14ac:dyDescent="0.2">
      <c r="A2830" s="3" t="s">
        <v>260</v>
      </c>
      <c r="B2830" s="21" t="s">
        <v>602</v>
      </c>
      <c r="C2830" s="21" t="s">
        <v>610</v>
      </c>
      <c r="D2830" s="56" t="str">
        <f>VLOOKUP(A2830, ticker_symbol:gics_sector, 14, FALSE)</f>
        <v>Industrials</v>
      </c>
      <c r="E2830" t="str">
        <f>VLOOKUP(A2830, ticker_symbol:gics_sub, 15, FALSE)</f>
        <v>Diversified Commercial Services</v>
      </c>
    </row>
    <row r="2831" spans="1:5" ht="17" x14ac:dyDescent="0.2">
      <c r="A2831" s="3" t="s">
        <v>260</v>
      </c>
      <c r="B2831" s="21" t="s">
        <v>603</v>
      </c>
      <c r="C2831" s="21" t="s">
        <v>610</v>
      </c>
      <c r="D2831" s="56" t="str">
        <f>VLOOKUP(A2831, ticker_symbol:gics_sector, 14, FALSE)</f>
        <v>Industrials</v>
      </c>
      <c r="E2831" t="str">
        <f>VLOOKUP(A2831, ticker_symbol:gics_sub, 15, FALSE)</f>
        <v>Diversified Commercial Services</v>
      </c>
    </row>
    <row r="2832" spans="1:5" ht="17" x14ac:dyDescent="0.2">
      <c r="A2832" s="3" t="s">
        <v>260</v>
      </c>
      <c r="B2832" s="21" t="s">
        <v>604</v>
      </c>
      <c r="C2832" s="21" t="s">
        <v>610</v>
      </c>
      <c r="D2832" s="56" t="str">
        <f>VLOOKUP(A2832, ticker_symbol:gics_sector, 14, FALSE)</f>
        <v>Industrials</v>
      </c>
      <c r="E2832" t="str">
        <f>VLOOKUP(A2832, ticker_symbol:gics_sub, 15, FALSE)</f>
        <v>Diversified Commercial Services</v>
      </c>
    </row>
    <row r="2833" spans="1:5" ht="17" x14ac:dyDescent="0.2">
      <c r="A2833" s="3" t="s">
        <v>260</v>
      </c>
      <c r="B2833" s="21" t="s">
        <v>605</v>
      </c>
      <c r="C2833" s="21" t="s">
        <v>610</v>
      </c>
      <c r="D2833" s="56" t="str">
        <f>VLOOKUP(A2833, ticker_symbol:gics_sector, 14, FALSE)</f>
        <v>Industrials</v>
      </c>
      <c r="E2833" t="str">
        <f>VLOOKUP(A2833, ticker_symbol:gics_sub, 15, FALSE)</f>
        <v>Diversified Commercial Services</v>
      </c>
    </row>
    <row r="2834" spans="1:5" ht="17" x14ac:dyDescent="0.2">
      <c r="A2834" s="3" t="s">
        <v>260</v>
      </c>
      <c r="B2834" s="21" t="s">
        <v>600</v>
      </c>
      <c r="C2834" s="21" t="s">
        <v>609</v>
      </c>
      <c r="D2834" s="56" t="str">
        <f>VLOOKUP(A2834, ticker_symbol:gics_sector, 14, FALSE)</f>
        <v>Industrials</v>
      </c>
      <c r="E2834" t="str">
        <f>VLOOKUP(A2834, ticker_symbol:gics_sub, 15, FALSE)</f>
        <v>Diversified Commercial Services</v>
      </c>
    </row>
    <row r="2835" spans="1:5" ht="17" x14ac:dyDescent="0.2">
      <c r="A2835" s="3" t="s">
        <v>260</v>
      </c>
      <c r="B2835" s="21" t="s">
        <v>601</v>
      </c>
      <c r="C2835" s="21" t="s">
        <v>609</v>
      </c>
      <c r="D2835" s="56" t="str">
        <f>VLOOKUP(A2835, ticker_symbol:gics_sector, 14, FALSE)</f>
        <v>Industrials</v>
      </c>
      <c r="E2835" t="str">
        <f>VLOOKUP(A2835, ticker_symbol:gics_sub, 15, FALSE)</f>
        <v>Diversified Commercial Services</v>
      </c>
    </row>
    <row r="2836" spans="1:5" ht="17" x14ac:dyDescent="0.2">
      <c r="A2836" s="3" t="s">
        <v>260</v>
      </c>
      <c r="B2836" s="21" t="s">
        <v>602</v>
      </c>
      <c r="C2836" s="21" t="s">
        <v>609</v>
      </c>
      <c r="D2836" s="56" t="str">
        <f>VLOOKUP(A2836, ticker_symbol:gics_sector, 14, FALSE)</f>
        <v>Industrials</v>
      </c>
      <c r="E2836" t="str">
        <f>VLOOKUP(A2836, ticker_symbol:gics_sub, 15, FALSE)</f>
        <v>Diversified Commercial Services</v>
      </c>
    </row>
    <row r="2837" spans="1:5" ht="17" x14ac:dyDescent="0.2">
      <c r="A2837" s="3" t="s">
        <v>260</v>
      </c>
      <c r="B2837" s="21" t="s">
        <v>603</v>
      </c>
      <c r="C2837" s="21" t="s">
        <v>609</v>
      </c>
      <c r="D2837" s="56" t="str">
        <f>VLOOKUP(A2837, ticker_symbol:gics_sector, 14, FALSE)</f>
        <v>Industrials</v>
      </c>
      <c r="E2837" t="str">
        <f>VLOOKUP(A2837, ticker_symbol:gics_sub, 15, FALSE)</f>
        <v>Diversified Commercial Services</v>
      </c>
    </row>
    <row r="2838" spans="1:5" ht="17" x14ac:dyDescent="0.2">
      <c r="A2838" s="3" t="s">
        <v>260</v>
      </c>
      <c r="B2838" s="21" t="s">
        <v>604</v>
      </c>
      <c r="C2838" s="21" t="s">
        <v>609</v>
      </c>
      <c r="D2838" s="56" t="str">
        <f>VLOOKUP(A2838, ticker_symbol:gics_sector, 14, FALSE)</f>
        <v>Industrials</v>
      </c>
      <c r="E2838" t="str">
        <f>VLOOKUP(A2838, ticker_symbol:gics_sub, 15, FALSE)</f>
        <v>Diversified Commercial Services</v>
      </c>
    </row>
    <row r="2839" spans="1:5" ht="17" x14ac:dyDescent="0.2">
      <c r="A2839" s="3" t="s">
        <v>260</v>
      </c>
      <c r="B2839" s="21" t="s">
        <v>605</v>
      </c>
      <c r="C2839" s="21" t="s">
        <v>609</v>
      </c>
      <c r="D2839" s="56" t="str">
        <f>VLOOKUP(A2839, ticker_symbol:gics_sector, 14, FALSE)</f>
        <v>Industrials</v>
      </c>
      <c r="E2839" t="str">
        <f>VLOOKUP(A2839, ticker_symbol:gics_sub, 15, FALSE)</f>
        <v>Diversified Commercial Services</v>
      </c>
    </row>
    <row r="2840" spans="1:5" ht="17" x14ac:dyDescent="0.2">
      <c r="A2840" s="3" t="s">
        <v>260</v>
      </c>
      <c r="B2840" s="21" t="s">
        <v>600</v>
      </c>
      <c r="C2840" s="21" t="s">
        <v>608</v>
      </c>
      <c r="D2840" s="56" t="str">
        <f>VLOOKUP(A2840, ticker_symbol:gics_sector, 14, FALSE)</f>
        <v>Industrials</v>
      </c>
      <c r="E2840" t="str">
        <f>VLOOKUP(A2840, ticker_symbol:gics_sub, 15, FALSE)</f>
        <v>Diversified Commercial Services</v>
      </c>
    </row>
    <row r="2841" spans="1:5" ht="17" x14ac:dyDescent="0.2">
      <c r="A2841" s="3" t="s">
        <v>260</v>
      </c>
      <c r="B2841" s="21" t="s">
        <v>601</v>
      </c>
      <c r="C2841" s="21" t="s">
        <v>608</v>
      </c>
      <c r="D2841" s="56" t="str">
        <f>VLOOKUP(A2841, ticker_symbol:gics_sector, 14, FALSE)</f>
        <v>Industrials</v>
      </c>
      <c r="E2841" t="str">
        <f>VLOOKUP(A2841, ticker_symbol:gics_sub, 15, FALSE)</f>
        <v>Diversified Commercial Services</v>
      </c>
    </row>
    <row r="2842" spans="1:5" ht="17" x14ac:dyDescent="0.2">
      <c r="A2842" s="3" t="s">
        <v>260</v>
      </c>
      <c r="B2842" s="21" t="s">
        <v>602</v>
      </c>
      <c r="C2842" s="21" t="s">
        <v>608</v>
      </c>
      <c r="D2842" s="56" t="str">
        <f>VLOOKUP(A2842, ticker_symbol:gics_sector, 14, FALSE)</f>
        <v>Industrials</v>
      </c>
      <c r="E2842" t="str">
        <f>VLOOKUP(A2842, ticker_symbol:gics_sub, 15, FALSE)</f>
        <v>Diversified Commercial Services</v>
      </c>
    </row>
    <row r="2843" spans="1:5" ht="17" x14ac:dyDescent="0.2">
      <c r="A2843" s="3" t="s">
        <v>260</v>
      </c>
      <c r="B2843" s="21" t="s">
        <v>603</v>
      </c>
      <c r="C2843" s="21" t="s">
        <v>608</v>
      </c>
      <c r="D2843" s="56" t="str">
        <f>VLOOKUP(A2843, ticker_symbol:gics_sector, 14, FALSE)</f>
        <v>Industrials</v>
      </c>
      <c r="E2843" t="str">
        <f>VLOOKUP(A2843, ticker_symbol:gics_sub, 15, FALSE)</f>
        <v>Diversified Commercial Services</v>
      </c>
    </row>
    <row r="2844" spans="1:5" ht="17" x14ac:dyDescent="0.2">
      <c r="A2844" s="3" t="s">
        <v>260</v>
      </c>
      <c r="B2844" s="21" t="s">
        <v>604</v>
      </c>
      <c r="C2844" s="21" t="s">
        <v>608</v>
      </c>
      <c r="D2844" s="56" t="str">
        <f>VLOOKUP(A2844, ticker_symbol:gics_sector, 14, FALSE)</f>
        <v>Industrials</v>
      </c>
      <c r="E2844" t="str">
        <f>VLOOKUP(A2844, ticker_symbol:gics_sub, 15, FALSE)</f>
        <v>Diversified Commercial Services</v>
      </c>
    </row>
    <row r="2845" spans="1:5" ht="17" x14ac:dyDescent="0.2">
      <c r="A2845" s="3" t="s">
        <v>260</v>
      </c>
      <c r="B2845" s="21" t="s">
        <v>605</v>
      </c>
      <c r="C2845" s="21" t="s">
        <v>608</v>
      </c>
      <c r="D2845" s="56" t="str">
        <f>VLOOKUP(A2845, ticker_symbol:gics_sector, 14, FALSE)</f>
        <v>Industrials</v>
      </c>
      <c r="E2845" t="str">
        <f>VLOOKUP(A2845, ticker_symbol:gics_sub, 15, FALSE)</f>
        <v>Diversified Commercial Services</v>
      </c>
    </row>
    <row r="2846" spans="1:5" ht="17" x14ac:dyDescent="0.2">
      <c r="A2846" s="3" t="s">
        <v>262</v>
      </c>
      <c r="B2846" s="21" t="s">
        <v>600</v>
      </c>
      <c r="C2846" s="21" t="s">
        <v>610</v>
      </c>
      <c r="D2846" s="56" t="str">
        <f>VLOOKUP(A2846, ticker_symbol:gics_sector, 14, FALSE)</f>
        <v>Industrials</v>
      </c>
      <c r="E2846" t="str">
        <f>VLOOKUP(A2846, ticker_symbol:gics_sub, 15, FALSE)</f>
        <v>Industrial Machinery</v>
      </c>
    </row>
    <row r="2847" spans="1:5" ht="17" x14ac:dyDescent="0.2">
      <c r="A2847" s="3" t="s">
        <v>262</v>
      </c>
      <c r="B2847" s="21" t="s">
        <v>601</v>
      </c>
      <c r="C2847" s="21" t="s">
        <v>610</v>
      </c>
      <c r="D2847" s="56" t="str">
        <f>VLOOKUP(A2847, ticker_symbol:gics_sector, 14, FALSE)</f>
        <v>Industrials</v>
      </c>
      <c r="E2847" t="str">
        <f>VLOOKUP(A2847, ticker_symbol:gics_sub, 15, FALSE)</f>
        <v>Industrial Machinery</v>
      </c>
    </row>
    <row r="2848" spans="1:5" ht="17" x14ac:dyDescent="0.2">
      <c r="A2848" s="3" t="s">
        <v>262</v>
      </c>
      <c r="B2848" s="21" t="s">
        <v>602</v>
      </c>
      <c r="C2848" s="21" t="s">
        <v>610</v>
      </c>
      <c r="D2848" s="56" t="str">
        <f>VLOOKUP(A2848, ticker_symbol:gics_sector, 14, FALSE)</f>
        <v>Industrials</v>
      </c>
      <c r="E2848" t="str">
        <f>VLOOKUP(A2848, ticker_symbol:gics_sub, 15, FALSE)</f>
        <v>Industrial Machinery</v>
      </c>
    </row>
    <row r="2849" spans="1:5" ht="17" x14ac:dyDescent="0.2">
      <c r="A2849" s="3" t="s">
        <v>262</v>
      </c>
      <c r="B2849" s="21" t="s">
        <v>603</v>
      </c>
      <c r="C2849" s="21" t="s">
        <v>610</v>
      </c>
      <c r="D2849" s="56" t="str">
        <f>VLOOKUP(A2849, ticker_symbol:gics_sector, 14, FALSE)</f>
        <v>Industrials</v>
      </c>
      <c r="E2849" t="str">
        <f>VLOOKUP(A2849, ticker_symbol:gics_sub, 15, FALSE)</f>
        <v>Industrial Machinery</v>
      </c>
    </row>
    <row r="2850" spans="1:5" ht="17" x14ac:dyDescent="0.2">
      <c r="A2850" s="3" t="s">
        <v>262</v>
      </c>
      <c r="B2850" s="21" t="s">
        <v>604</v>
      </c>
      <c r="C2850" s="21" t="s">
        <v>610</v>
      </c>
      <c r="D2850" s="56" t="str">
        <f>VLOOKUP(A2850, ticker_symbol:gics_sector, 14, FALSE)</f>
        <v>Industrials</v>
      </c>
      <c r="E2850" t="str">
        <f>VLOOKUP(A2850, ticker_symbol:gics_sub, 15, FALSE)</f>
        <v>Industrial Machinery</v>
      </c>
    </row>
    <row r="2851" spans="1:5" ht="17" x14ac:dyDescent="0.2">
      <c r="A2851" s="3" t="s">
        <v>262</v>
      </c>
      <c r="B2851" s="21" t="s">
        <v>605</v>
      </c>
      <c r="C2851" s="21" t="s">
        <v>610</v>
      </c>
      <c r="D2851" s="56" t="str">
        <f>VLOOKUP(A2851, ticker_symbol:gics_sector, 14, FALSE)</f>
        <v>Industrials</v>
      </c>
      <c r="E2851" t="str">
        <f>VLOOKUP(A2851, ticker_symbol:gics_sub, 15, FALSE)</f>
        <v>Industrial Machinery</v>
      </c>
    </row>
    <row r="2852" spans="1:5" ht="17" x14ac:dyDescent="0.2">
      <c r="A2852" s="3" t="s">
        <v>262</v>
      </c>
      <c r="B2852" s="21" t="s">
        <v>600</v>
      </c>
      <c r="C2852" s="21" t="s">
        <v>609</v>
      </c>
      <c r="D2852" s="56" t="str">
        <f>VLOOKUP(A2852, ticker_symbol:gics_sector, 14, FALSE)</f>
        <v>Industrials</v>
      </c>
      <c r="E2852" t="str">
        <f>VLOOKUP(A2852, ticker_symbol:gics_sub, 15, FALSE)</f>
        <v>Industrial Machinery</v>
      </c>
    </row>
    <row r="2853" spans="1:5" ht="17" x14ac:dyDescent="0.2">
      <c r="A2853" s="3" t="s">
        <v>262</v>
      </c>
      <c r="B2853" s="21" t="s">
        <v>601</v>
      </c>
      <c r="C2853" s="21" t="s">
        <v>609</v>
      </c>
      <c r="D2853" s="56" t="str">
        <f>VLOOKUP(A2853, ticker_symbol:gics_sector, 14, FALSE)</f>
        <v>Industrials</v>
      </c>
      <c r="E2853" t="str">
        <f>VLOOKUP(A2853, ticker_symbol:gics_sub, 15, FALSE)</f>
        <v>Industrial Machinery</v>
      </c>
    </row>
    <row r="2854" spans="1:5" ht="17" x14ac:dyDescent="0.2">
      <c r="A2854" s="3" t="s">
        <v>262</v>
      </c>
      <c r="B2854" s="21" t="s">
        <v>602</v>
      </c>
      <c r="C2854" s="21" t="s">
        <v>609</v>
      </c>
      <c r="D2854" s="56" t="str">
        <f>VLOOKUP(A2854, ticker_symbol:gics_sector, 14, FALSE)</f>
        <v>Industrials</v>
      </c>
      <c r="E2854" t="str">
        <f>VLOOKUP(A2854, ticker_symbol:gics_sub, 15, FALSE)</f>
        <v>Industrial Machinery</v>
      </c>
    </row>
    <row r="2855" spans="1:5" ht="17" x14ac:dyDescent="0.2">
      <c r="A2855" s="3" t="s">
        <v>262</v>
      </c>
      <c r="B2855" s="21" t="s">
        <v>603</v>
      </c>
      <c r="C2855" s="21" t="s">
        <v>609</v>
      </c>
      <c r="D2855" s="56" t="str">
        <f>VLOOKUP(A2855, ticker_symbol:gics_sector, 14, FALSE)</f>
        <v>Industrials</v>
      </c>
      <c r="E2855" t="str">
        <f>VLOOKUP(A2855, ticker_symbol:gics_sub, 15, FALSE)</f>
        <v>Industrial Machinery</v>
      </c>
    </row>
    <row r="2856" spans="1:5" ht="17" x14ac:dyDescent="0.2">
      <c r="A2856" s="3" t="s">
        <v>262</v>
      </c>
      <c r="B2856" s="21" t="s">
        <v>604</v>
      </c>
      <c r="C2856" s="21" t="s">
        <v>609</v>
      </c>
      <c r="D2856" s="56" t="str">
        <f>VLOOKUP(A2856, ticker_symbol:gics_sector, 14, FALSE)</f>
        <v>Industrials</v>
      </c>
      <c r="E2856" t="str">
        <f>VLOOKUP(A2856, ticker_symbol:gics_sub, 15, FALSE)</f>
        <v>Industrial Machinery</v>
      </c>
    </row>
    <row r="2857" spans="1:5" ht="17" x14ac:dyDescent="0.2">
      <c r="A2857" s="3" t="s">
        <v>262</v>
      </c>
      <c r="B2857" s="21" t="s">
        <v>605</v>
      </c>
      <c r="C2857" s="21" t="s">
        <v>609</v>
      </c>
      <c r="D2857" s="56" t="str">
        <f>VLOOKUP(A2857, ticker_symbol:gics_sector, 14, FALSE)</f>
        <v>Industrials</v>
      </c>
      <c r="E2857" t="str">
        <f>VLOOKUP(A2857, ticker_symbol:gics_sub, 15, FALSE)</f>
        <v>Industrial Machinery</v>
      </c>
    </row>
    <row r="2858" spans="1:5" ht="17" x14ac:dyDescent="0.2">
      <c r="A2858" s="3" t="s">
        <v>262</v>
      </c>
      <c r="B2858" s="21" t="s">
        <v>600</v>
      </c>
      <c r="C2858" s="21" t="s">
        <v>608</v>
      </c>
      <c r="D2858" s="56" t="str">
        <f>VLOOKUP(A2858, ticker_symbol:gics_sector, 14, FALSE)</f>
        <v>Industrials</v>
      </c>
      <c r="E2858" t="str">
        <f>VLOOKUP(A2858, ticker_symbol:gics_sub, 15, FALSE)</f>
        <v>Industrial Machinery</v>
      </c>
    </row>
    <row r="2859" spans="1:5" ht="17" x14ac:dyDescent="0.2">
      <c r="A2859" s="3" t="s">
        <v>262</v>
      </c>
      <c r="B2859" s="21" t="s">
        <v>601</v>
      </c>
      <c r="C2859" s="21" t="s">
        <v>608</v>
      </c>
      <c r="D2859" s="56" t="str">
        <f>VLOOKUP(A2859, ticker_symbol:gics_sector, 14, FALSE)</f>
        <v>Industrials</v>
      </c>
      <c r="E2859" t="str">
        <f>VLOOKUP(A2859, ticker_symbol:gics_sub, 15, FALSE)</f>
        <v>Industrial Machinery</v>
      </c>
    </row>
    <row r="2860" spans="1:5" ht="17" x14ac:dyDescent="0.2">
      <c r="A2860" s="3" t="s">
        <v>262</v>
      </c>
      <c r="B2860" s="21" t="s">
        <v>602</v>
      </c>
      <c r="C2860" s="21" t="s">
        <v>608</v>
      </c>
      <c r="D2860" s="56" t="str">
        <f>VLOOKUP(A2860, ticker_symbol:gics_sector, 14, FALSE)</f>
        <v>Industrials</v>
      </c>
      <c r="E2860" t="str">
        <f>VLOOKUP(A2860, ticker_symbol:gics_sub, 15, FALSE)</f>
        <v>Industrial Machinery</v>
      </c>
    </row>
    <row r="2861" spans="1:5" ht="17" x14ac:dyDescent="0.2">
      <c r="A2861" s="3" t="s">
        <v>262</v>
      </c>
      <c r="B2861" s="21" t="s">
        <v>603</v>
      </c>
      <c r="C2861" s="21" t="s">
        <v>608</v>
      </c>
      <c r="D2861" s="56" t="str">
        <f>VLOOKUP(A2861, ticker_symbol:gics_sector, 14, FALSE)</f>
        <v>Industrials</v>
      </c>
      <c r="E2861" t="str">
        <f>VLOOKUP(A2861, ticker_symbol:gics_sub, 15, FALSE)</f>
        <v>Industrial Machinery</v>
      </c>
    </row>
    <row r="2862" spans="1:5" ht="17" x14ac:dyDescent="0.2">
      <c r="A2862" s="3" t="s">
        <v>262</v>
      </c>
      <c r="B2862" s="21" t="s">
        <v>604</v>
      </c>
      <c r="C2862" s="21" t="s">
        <v>608</v>
      </c>
      <c r="D2862" s="56" t="str">
        <f>VLOOKUP(A2862, ticker_symbol:gics_sector, 14, FALSE)</f>
        <v>Industrials</v>
      </c>
      <c r="E2862" t="str">
        <f>VLOOKUP(A2862, ticker_symbol:gics_sub, 15, FALSE)</f>
        <v>Industrial Machinery</v>
      </c>
    </row>
    <row r="2863" spans="1:5" ht="17" x14ac:dyDescent="0.2">
      <c r="A2863" s="3" t="s">
        <v>262</v>
      </c>
      <c r="B2863" s="21" t="s">
        <v>605</v>
      </c>
      <c r="C2863" s="21" t="s">
        <v>608</v>
      </c>
      <c r="D2863" s="56" t="str">
        <f>VLOOKUP(A2863, ticker_symbol:gics_sector, 14, FALSE)</f>
        <v>Industrials</v>
      </c>
      <c r="E2863" t="str">
        <f>VLOOKUP(A2863, ticker_symbol:gics_sub, 15, FALSE)</f>
        <v>Industrial Machinery</v>
      </c>
    </row>
    <row r="2864" spans="1:5" ht="17" x14ac:dyDescent="0.2">
      <c r="A2864" s="3" t="s">
        <v>263</v>
      </c>
      <c r="B2864" s="21" t="s">
        <v>600</v>
      </c>
      <c r="C2864" s="21" t="s">
        <v>610</v>
      </c>
      <c r="D2864" s="56" t="str">
        <f>VLOOKUP(A2864, ticker_symbol:gics_sector, 14, FALSE)</f>
        <v>Materials</v>
      </c>
      <c r="E2864" t="str">
        <f>VLOOKUP(A2864, ticker_symbol:gics_sub, 15, FALSE)</f>
        <v>Diversified Chemicals</v>
      </c>
    </row>
    <row r="2865" spans="1:5" ht="17" x14ac:dyDescent="0.2">
      <c r="A2865" s="3" t="s">
        <v>263</v>
      </c>
      <c r="B2865" s="21" t="s">
        <v>601</v>
      </c>
      <c r="C2865" s="21" t="s">
        <v>610</v>
      </c>
      <c r="D2865" s="56" t="str">
        <f>VLOOKUP(A2865, ticker_symbol:gics_sector, 14, FALSE)</f>
        <v>Materials</v>
      </c>
      <c r="E2865" t="str">
        <f>VLOOKUP(A2865, ticker_symbol:gics_sub, 15, FALSE)</f>
        <v>Diversified Chemicals</v>
      </c>
    </row>
    <row r="2866" spans="1:5" ht="17" x14ac:dyDescent="0.2">
      <c r="A2866" s="3" t="s">
        <v>263</v>
      </c>
      <c r="B2866" s="21" t="s">
        <v>602</v>
      </c>
      <c r="C2866" s="21" t="s">
        <v>610</v>
      </c>
      <c r="D2866" s="56" t="str">
        <f>VLOOKUP(A2866, ticker_symbol:gics_sector, 14, FALSE)</f>
        <v>Materials</v>
      </c>
      <c r="E2866" t="str">
        <f>VLOOKUP(A2866, ticker_symbol:gics_sub, 15, FALSE)</f>
        <v>Diversified Chemicals</v>
      </c>
    </row>
    <row r="2867" spans="1:5" ht="17" x14ac:dyDescent="0.2">
      <c r="A2867" s="3" t="s">
        <v>263</v>
      </c>
      <c r="B2867" s="21" t="s">
        <v>603</v>
      </c>
      <c r="C2867" s="21" t="s">
        <v>610</v>
      </c>
      <c r="D2867" s="56" t="str">
        <f>VLOOKUP(A2867, ticker_symbol:gics_sector, 14, FALSE)</f>
        <v>Materials</v>
      </c>
      <c r="E2867" t="str">
        <f>VLOOKUP(A2867, ticker_symbol:gics_sub, 15, FALSE)</f>
        <v>Diversified Chemicals</v>
      </c>
    </row>
    <row r="2868" spans="1:5" ht="17" x14ac:dyDescent="0.2">
      <c r="A2868" s="3" t="s">
        <v>263</v>
      </c>
      <c r="B2868" s="21" t="s">
        <v>604</v>
      </c>
      <c r="C2868" s="21" t="s">
        <v>610</v>
      </c>
      <c r="D2868" s="56" t="str">
        <f>VLOOKUP(A2868, ticker_symbol:gics_sector, 14, FALSE)</f>
        <v>Materials</v>
      </c>
      <c r="E2868" t="str">
        <f>VLOOKUP(A2868, ticker_symbol:gics_sub, 15, FALSE)</f>
        <v>Diversified Chemicals</v>
      </c>
    </row>
    <row r="2869" spans="1:5" ht="17" x14ac:dyDescent="0.2">
      <c r="A2869" s="3" t="s">
        <v>263</v>
      </c>
      <c r="B2869" s="21" t="s">
        <v>605</v>
      </c>
      <c r="C2869" s="21" t="s">
        <v>610</v>
      </c>
      <c r="D2869" s="56" t="str">
        <f>VLOOKUP(A2869, ticker_symbol:gics_sector, 14, FALSE)</f>
        <v>Materials</v>
      </c>
      <c r="E2869" t="str">
        <f>VLOOKUP(A2869, ticker_symbol:gics_sub, 15, FALSE)</f>
        <v>Diversified Chemicals</v>
      </c>
    </row>
    <row r="2870" spans="1:5" ht="17" x14ac:dyDescent="0.2">
      <c r="A2870" s="3" t="s">
        <v>263</v>
      </c>
      <c r="B2870" s="21" t="s">
        <v>600</v>
      </c>
      <c r="C2870" s="21" t="s">
        <v>609</v>
      </c>
      <c r="D2870" s="56" t="str">
        <f>VLOOKUP(A2870, ticker_symbol:gics_sector, 14, FALSE)</f>
        <v>Materials</v>
      </c>
      <c r="E2870" t="str">
        <f>VLOOKUP(A2870, ticker_symbol:gics_sub, 15, FALSE)</f>
        <v>Diversified Chemicals</v>
      </c>
    </row>
    <row r="2871" spans="1:5" ht="17" x14ac:dyDescent="0.2">
      <c r="A2871" s="3" t="s">
        <v>263</v>
      </c>
      <c r="B2871" s="21" t="s">
        <v>601</v>
      </c>
      <c r="C2871" s="21" t="s">
        <v>609</v>
      </c>
      <c r="D2871" s="56" t="str">
        <f>VLOOKUP(A2871, ticker_symbol:gics_sector, 14, FALSE)</f>
        <v>Materials</v>
      </c>
      <c r="E2871" t="str">
        <f>VLOOKUP(A2871, ticker_symbol:gics_sub, 15, FALSE)</f>
        <v>Diversified Chemicals</v>
      </c>
    </row>
    <row r="2872" spans="1:5" ht="17" x14ac:dyDescent="0.2">
      <c r="A2872" s="3" t="s">
        <v>263</v>
      </c>
      <c r="B2872" s="21" t="s">
        <v>602</v>
      </c>
      <c r="C2872" s="21" t="s">
        <v>609</v>
      </c>
      <c r="D2872" s="56" t="str">
        <f>VLOOKUP(A2872, ticker_symbol:gics_sector, 14, FALSE)</f>
        <v>Materials</v>
      </c>
      <c r="E2872" t="str">
        <f>VLOOKUP(A2872, ticker_symbol:gics_sub, 15, FALSE)</f>
        <v>Diversified Chemicals</v>
      </c>
    </row>
    <row r="2873" spans="1:5" ht="17" x14ac:dyDescent="0.2">
      <c r="A2873" s="3" t="s">
        <v>263</v>
      </c>
      <c r="B2873" s="21" t="s">
        <v>603</v>
      </c>
      <c r="C2873" s="21" t="s">
        <v>609</v>
      </c>
      <c r="D2873" s="56" t="str">
        <f>VLOOKUP(A2873, ticker_symbol:gics_sector, 14, FALSE)</f>
        <v>Materials</v>
      </c>
      <c r="E2873" t="str">
        <f>VLOOKUP(A2873, ticker_symbol:gics_sub, 15, FALSE)</f>
        <v>Diversified Chemicals</v>
      </c>
    </row>
    <row r="2874" spans="1:5" ht="17" x14ac:dyDescent="0.2">
      <c r="A2874" s="3" t="s">
        <v>263</v>
      </c>
      <c r="B2874" s="21" t="s">
        <v>604</v>
      </c>
      <c r="C2874" s="21" t="s">
        <v>609</v>
      </c>
      <c r="D2874" s="56" t="str">
        <f>VLOOKUP(A2874, ticker_symbol:gics_sector, 14, FALSE)</f>
        <v>Materials</v>
      </c>
      <c r="E2874" t="str">
        <f>VLOOKUP(A2874, ticker_symbol:gics_sub, 15, FALSE)</f>
        <v>Diversified Chemicals</v>
      </c>
    </row>
    <row r="2875" spans="1:5" ht="17" x14ac:dyDescent="0.2">
      <c r="A2875" s="3" t="s">
        <v>263</v>
      </c>
      <c r="B2875" s="21" t="s">
        <v>605</v>
      </c>
      <c r="C2875" s="21" t="s">
        <v>609</v>
      </c>
      <c r="D2875" s="56" t="str">
        <f>VLOOKUP(A2875, ticker_symbol:gics_sector, 14, FALSE)</f>
        <v>Materials</v>
      </c>
      <c r="E2875" t="str">
        <f>VLOOKUP(A2875, ticker_symbol:gics_sub, 15, FALSE)</f>
        <v>Diversified Chemicals</v>
      </c>
    </row>
    <row r="2876" spans="1:5" ht="17" x14ac:dyDescent="0.2">
      <c r="A2876" s="3" t="s">
        <v>263</v>
      </c>
      <c r="B2876" s="21" t="s">
        <v>600</v>
      </c>
      <c r="C2876" s="21" t="s">
        <v>608</v>
      </c>
      <c r="D2876" s="56" t="str">
        <f>VLOOKUP(A2876, ticker_symbol:gics_sector, 14, FALSE)</f>
        <v>Materials</v>
      </c>
      <c r="E2876" t="str">
        <f>VLOOKUP(A2876, ticker_symbol:gics_sub, 15, FALSE)</f>
        <v>Diversified Chemicals</v>
      </c>
    </row>
    <row r="2877" spans="1:5" ht="17" x14ac:dyDescent="0.2">
      <c r="A2877" s="3" t="s">
        <v>263</v>
      </c>
      <c r="B2877" s="21" t="s">
        <v>601</v>
      </c>
      <c r="C2877" s="21" t="s">
        <v>608</v>
      </c>
      <c r="D2877" s="56" t="str">
        <f>VLOOKUP(A2877, ticker_symbol:gics_sector, 14, FALSE)</f>
        <v>Materials</v>
      </c>
      <c r="E2877" t="str">
        <f>VLOOKUP(A2877, ticker_symbol:gics_sub, 15, FALSE)</f>
        <v>Diversified Chemicals</v>
      </c>
    </row>
    <row r="2878" spans="1:5" ht="17" x14ac:dyDescent="0.2">
      <c r="A2878" s="3" t="s">
        <v>263</v>
      </c>
      <c r="B2878" s="21" t="s">
        <v>602</v>
      </c>
      <c r="C2878" s="21" t="s">
        <v>608</v>
      </c>
      <c r="D2878" s="56" t="str">
        <f>VLOOKUP(A2878, ticker_symbol:gics_sector, 14, FALSE)</f>
        <v>Materials</v>
      </c>
      <c r="E2878" t="str">
        <f>VLOOKUP(A2878, ticker_symbol:gics_sub, 15, FALSE)</f>
        <v>Diversified Chemicals</v>
      </c>
    </row>
    <row r="2879" spans="1:5" ht="17" x14ac:dyDescent="0.2">
      <c r="A2879" s="3" t="s">
        <v>263</v>
      </c>
      <c r="B2879" s="21" t="s">
        <v>603</v>
      </c>
      <c r="C2879" s="21" t="s">
        <v>608</v>
      </c>
      <c r="D2879" s="56" t="str">
        <f>VLOOKUP(A2879, ticker_symbol:gics_sector, 14, FALSE)</f>
        <v>Materials</v>
      </c>
      <c r="E2879" t="str">
        <f>VLOOKUP(A2879, ticker_symbol:gics_sub, 15, FALSE)</f>
        <v>Diversified Chemicals</v>
      </c>
    </row>
    <row r="2880" spans="1:5" ht="17" x14ac:dyDescent="0.2">
      <c r="A2880" s="3" t="s">
        <v>263</v>
      </c>
      <c r="B2880" s="21" t="s">
        <v>604</v>
      </c>
      <c r="C2880" s="21" t="s">
        <v>608</v>
      </c>
      <c r="D2880" s="56" t="str">
        <f>VLOOKUP(A2880, ticker_symbol:gics_sector, 14, FALSE)</f>
        <v>Materials</v>
      </c>
      <c r="E2880" t="str">
        <f>VLOOKUP(A2880, ticker_symbol:gics_sub, 15, FALSE)</f>
        <v>Diversified Chemicals</v>
      </c>
    </row>
    <row r="2881" spans="1:5" ht="17" x14ac:dyDescent="0.2">
      <c r="A2881" s="3" t="s">
        <v>263</v>
      </c>
      <c r="B2881" s="21" t="s">
        <v>605</v>
      </c>
      <c r="C2881" s="21" t="s">
        <v>608</v>
      </c>
      <c r="D2881" s="56" t="str">
        <f>VLOOKUP(A2881, ticker_symbol:gics_sector, 14, FALSE)</f>
        <v>Materials</v>
      </c>
      <c r="E2881" t="str">
        <f>VLOOKUP(A2881, ticker_symbol:gics_sub, 15, FALSE)</f>
        <v>Diversified Chemicals</v>
      </c>
    </row>
    <row r="2882" spans="1:5" ht="17" x14ac:dyDescent="0.2">
      <c r="A2882" s="3" t="s">
        <v>264</v>
      </c>
      <c r="B2882" s="21" t="s">
        <v>600</v>
      </c>
      <c r="C2882" s="21" t="s">
        <v>610</v>
      </c>
      <c r="D2882" s="56" t="str">
        <f>VLOOKUP(A2882, ticker_symbol:gics_sector, 14, FALSE)</f>
        <v>Real Estate</v>
      </c>
      <c r="E2882" t="str">
        <f>VLOOKUP(A2882, ticker_symbol:gics_sub, 15, FALSE)</f>
        <v>Retail REITs</v>
      </c>
    </row>
    <row r="2883" spans="1:5" ht="17" x14ac:dyDescent="0.2">
      <c r="A2883" s="3" t="s">
        <v>264</v>
      </c>
      <c r="B2883" s="21" t="s">
        <v>601</v>
      </c>
      <c r="C2883" s="21" t="s">
        <v>610</v>
      </c>
      <c r="D2883" s="56" t="str">
        <f>VLOOKUP(A2883, ticker_symbol:gics_sector, 14, FALSE)</f>
        <v>Real Estate</v>
      </c>
      <c r="E2883" t="str">
        <f>VLOOKUP(A2883, ticker_symbol:gics_sub, 15, FALSE)</f>
        <v>Retail REITs</v>
      </c>
    </row>
    <row r="2884" spans="1:5" ht="17" x14ac:dyDescent="0.2">
      <c r="A2884" s="3" t="s">
        <v>264</v>
      </c>
      <c r="B2884" s="21" t="s">
        <v>602</v>
      </c>
      <c r="C2884" s="21" t="s">
        <v>610</v>
      </c>
      <c r="D2884" s="56" t="str">
        <f>VLOOKUP(A2884, ticker_symbol:gics_sector, 14, FALSE)</f>
        <v>Real Estate</v>
      </c>
      <c r="E2884" t="str">
        <f>VLOOKUP(A2884, ticker_symbol:gics_sub, 15, FALSE)</f>
        <v>Retail REITs</v>
      </c>
    </row>
    <row r="2885" spans="1:5" ht="17" x14ac:dyDescent="0.2">
      <c r="A2885" s="3" t="s">
        <v>264</v>
      </c>
      <c r="B2885" s="21" t="s">
        <v>603</v>
      </c>
      <c r="C2885" s="21" t="s">
        <v>610</v>
      </c>
      <c r="D2885" s="56" t="str">
        <f>VLOOKUP(A2885, ticker_symbol:gics_sector, 14, FALSE)</f>
        <v>Real Estate</v>
      </c>
      <c r="E2885" t="str">
        <f>VLOOKUP(A2885, ticker_symbol:gics_sub, 15, FALSE)</f>
        <v>Retail REITs</v>
      </c>
    </row>
    <row r="2886" spans="1:5" ht="17" x14ac:dyDescent="0.2">
      <c r="A2886" s="3" t="s">
        <v>264</v>
      </c>
      <c r="B2886" s="21" t="s">
        <v>604</v>
      </c>
      <c r="C2886" s="21" t="s">
        <v>610</v>
      </c>
      <c r="D2886" s="56" t="str">
        <f>VLOOKUP(A2886, ticker_symbol:gics_sector, 14, FALSE)</f>
        <v>Real Estate</v>
      </c>
      <c r="E2886" t="str">
        <f>VLOOKUP(A2886, ticker_symbol:gics_sub, 15, FALSE)</f>
        <v>Retail REITs</v>
      </c>
    </row>
    <row r="2887" spans="1:5" ht="17" x14ac:dyDescent="0.2">
      <c r="A2887" s="3" t="s">
        <v>264</v>
      </c>
      <c r="B2887" s="21" t="s">
        <v>605</v>
      </c>
      <c r="C2887" s="21" t="s">
        <v>610</v>
      </c>
      <c r="D2887" s="56" t="str">
        <f>VLOOKUP(A2887, ticker_symbol:gics_sector, 14, FALSE)</f>
        <v>Real Estate</v>
      </c>
      <c r="E2887" t="str">
        <f>VLOOKUP(A2887, ticker_symbol:gics_sub, 15, FALSE)</f>
        <v>Retail REITs</v>
      </c>
    </row>
    <row r="2888" spans="1:5" ht="17" x14ac:dyDescent="0.2">
      <c r="A2888" s="3" t="s">
        <v>264</v>
      </c>
      <c r="B2888" s="21" t="s">
        <v>600</v>
      </c>
      <c r="C2888" s="21" t="s">
        <v>609</v>
      </c>
      <c r="D2888" s="56" t="str">
        <f>VLOOKUP(A2888, ticker_symbol:gics_sector, 14, FALSE)</f>
        <v>Real Estate</v>
      </c>
      <c r="E2888" t="str">
        <f>VLOOKUP(A2888, ticker_symbol:gics_sub, 15, FALSE)</f>
        <v>Retail REITs</v>
      </c>
    </row>
    <row r="2889" spans="1:5" ht="17" x14ac:dyDescent="0.2">
      <c r="A2889" s="3" t="s">
        <v>264</v>
      </c>
      <c r="B2889" s="21" t="s">
        <v>601</v>
      </c>
      <c r="C2889" s="21" t="s">
        <v>609</v>
      </c>
      <c r="D2889" s="56" t="str">
        <f>VLOOKUP(A2889, ticker_symbol:gics_sector, 14, FALSE)</f>
        <v>Real Estate</v>
      </c>
      <c r="E2889" t="str">
        <f>VLOOKUP(A2889, ticker_symbol:gics_sub, 15, FALSE)</f>
        <v>Retail REITs</v>
      </c>
    </row>
    <row r="2890" spans="1:5" ht="17" x14ac:dyDescent="0.2">
      <c r="A2890" s="3" t="s">
        <v>264</v>
      </c>
      <c r="B2890" s="21" t="s">
        <v>602</v>
      </c>
      <c r="C2890" s="21" t="s">
        <v>609</v>
      </c>
      <c r="D2890" s="56" t="str">
        <f>VLOOKUP(A2890, ticker_symbol:gics_sector, 14, FALSE)</f>
        <v>Real Estate</v>
      </c>
      <c r="E2890" t="str">
        <f>VLOOKUP(A2890, ticker_symbol:gics_sub, 15, FALSE)</f>
        <v>Retail REITs</v>
      </c>
    </row>
    <row r="2891" spans="1:5" ht="17" x14ac:dyDescent="0.2">
      <c r="A2891" s="3" t="s">
        <v>264</v>
      </c>
      <c r="B2891" s="21" t="s">
        <v>603</v>
      </c>
      <c r="C2891" s="21" t="s">
        <v>609</v>
      </c>
      <c r="D2891" s="56" t="str">
        <f>VLOOKUP(A2891, ticker_symbol:gics_sector, 14, FALSE)</f>
        <v>Real Estate</v>
      </c>
      <c r="E2891" t="str">
        <f>VLOOKUP(A2891, ticker_symbol:gics_sub, 15, FALSE)</f>
        <v>Retail REITs</v>
      </c>
    </row>
    <row r="2892" spans="1:5" ht="17" x14ac:dyDescent="0.2">
      <c r="A2892" s="3" t="s">
        <v>264</v>
      </c>
      <c r="B2892" s="21" t="s">
        <v>604</v>
      </c>
      <c r="C2892" s="21" t="s">
        <v>609</v>
      </c>
      <c r="D2892" s="56" t="str">
        <f>VLOOKUP(A2892, ticker_symbol:gics_sector, 14, FALSE)</f>
        <v>Real Estate</v>
      </c>
      <c r="E2892" t="str">
        <f>VLOOKUP(A2892, ticker_symbol:gics_sub, 15, FALSE)</f>
        <v>Retail REITs</v>
      </c>
    </row>
    <row r="2893" spans="1:5" ht="17" x14ac:dyDescent="0.2">
      <c r="A2893" s="3" t="s">
        <v>264</v>
      </c>
      <c r="B2893" s="21" t="s">
        <v>605</v>
      </c>
      <c r="C2893" s="21" t="s">
        <v>609</v>
      </c>
      <c r="D2893" s="56" t="str">
        <f>VLOOKUP(A2893, ticker_symbol:gics_sector, 14, FALSE)</f>
        <v>Real Estate</v>
      </c>
      <c r="E2893" t="str">
        <f>VLOOKUP(A2893, ticker_symbol:gics_sub, 15, FALSE)</f>
        <v>Retail REITs</v>
      </c>
    </row>
    <row r="2894" spans="1:5" ht="17" x14ac:dyDescent="0.2">
      <c r="A2894" s="3" t="s">
        <v>264</v>
      </c>
      <c r="B2894" s="21" t="s">
        <v>600</v>
      </c>
      <c r="C2894" s="21" t="s">
        <v>608</v>
      </c>
      <c r="D2894" s="56" t="str">
        <f>VLOOKUP(A2894, ticker_symbol:gics_sector, 14, FALSE)</f>
        <v>Real Estate</v>
      </c>
      <c r="E2894" t="str">
        <f>VLOOKUP(A2894, ticker_symbol:gics_sub, 15, FALSE)</f>
        <v>Retail REITs</v>
      </c>
    </row>
    <row r="2895" spans="1:5" ht="17" x14ac:dyDescent="0.2">
      <c r="A2895" s="3" t="s">
        <v>264</v>
      </c>
      <c r="B2895" s="21" t="s">
        <v>601</v>
      </c>
      <c r="C2895" s="21" t="s">
        <v>608</v>
      </c>
      <c r="D2895" s="56" t="str">
        <f>VLOOKUP(A2895, ticker_symbol:gics_sector, 14, FALSE)</f>
        <v>Real Estate</v>
      </c>
      <c r="E2895" t="str">
        <f>VLOOKUP(A2895, ticker_symbol:gics_sub, 15, FALSE)</f>
        <v>Retail REITs</v>
      </c>
    </row>
    <row r="2896" spans="1:5" ht="17" x14ac:dyDescent="0.2">
      <c r="A2896" s="3" t="s">
        <v>264</v>
      </c>
      <c r="B2896" s="21" t="s">
        <v>602</v>
      </c>
      <c r="C2896" s="21" t="s">
        <v>608</v>
      </c>
      <c r="D2896" s="56" t="str">
        <f>VLOOKUP(A2896, ticker_symbol:gics_sector, 14, FALSE)</f>
        <v>Real Estate</v>
      </c>
      <c r="E2896" t="str">
        <f>VLOOKUP(A2896, ticker_symbol:gics_sub, 15, FALSE)</f>
        <v>Retail REITs</v>
      </c>
    </row>
    <row r="2897" spans="1:5" ht="17" x14ac:dyDescent="0.2">
      <c r="A2897" s="3" t="s">
        <v>264</v>
      </c>
      <c r="B2897" s="21" t="s">
        <v>603</v>
      </c>
      <c r="C2897" s="21" t="s">
        <v>608</v>
      </c>
      <c r="D2897" s="56" t="str">
        <f>VLOOKUP(A2897, ticker_symbol:gics_sector, 14, FALSE)</f>
        <v>Real Estate</v>
      </c>
      <c r="E2897" t="str">
        <f>VLOOKUP(A2897, ticker_symbol:gics_sub, 15, FALSE)</f>
        <v>Retail REITs</v>
      </c>
    </row>
    <row r="2898" spans="1:5" ht="17" x14ac:dyDescent="0.2">
      <c r="A2898" s="3" t="s">
        <v>264</v>
      </c>
      <c r="B2898" s="21" t="s">
        <v>604</v>
      </c>
      <c r="C2898" s="21" t="s">
        <v>608</v>
      </c>
      <c r="D2898" s="56" t="str">
        <f>VLOOKUP(A2898, ticker_symbol:gics_sector, 14, FALSE)</f>
        <v>Real Estate</v>
      </c>
      <c r="E2898" t="str">
        <f>VLOOKUP(A2898, ticker_symbol:gics_sub, 15, FALSE)</f>
        <v>Retail REITs</v>
      </c>
    </row>
    <row r="2899" spans="1:5" ht="17" x14ac:dyDescent="0.2">
      <c r="A2899" s="3" t="s">
        <v>264</v>
      </c>
      <c r="B2899" s="21" t="s">
        <v>605</v>
      </c>
      <c r="C2899" s="21" t="s">
        <v>608</v>
      </c>
      <c r="D2899" s="56" t="str">
        <f>VLOOKUP(A2899, ticker_symbol:gics_sector, 14, FALSE)</f>
        <v>Real Estate</v>
      </c>
      <c r="E2899" t="str">
        <f>VLOOKUP(A2899, ticker_symbol:gics_sub, 15, FALSE)</f>
        <v>Retail REITs</v>
      </c>
    </row>
    <row r="2900" spans="1:5" ht="17" x14ac:dyDescent="0.2">
      <c r="A2900" s="3" t="s">
        <v>266</v>
      </c>
      <c r="B2900" s="21" t="s">
        <v>600</v>
      </c>
      <c r="C2900" s="21" t="s">
        <v>610</v>
      </c>
      <c r="D2900" s="56" t="str">
        <f>VLOOKUP(A2900, ticker_symbol:gics_sector, 14, FALSE)</f>
        <v>Information Technology</v>
      </c>
      <c r="E2900" t="str">
        <f>VLOOKUP(A2900, ticker_symbol:gics_sub, 15, FALSE)</f>
        <v>Semiconductors</v>
      </c>
    </row>
    <row r="2901" spans="1:5" ht="17" x14ac:dyDescent="0.2">
      <c r="A2901" s="3" t="s">
        <v>266</v>
      </c>
      <c r="B2901" s="21" t="s">
        <v>601</v>
      </c>
      <c r="C2901" s="21" t="s">
        <v>610</v>
      </c>
      <c r="D2901" s="56" t="str">
        <f>VLOOKUP(A2901, ticker_symbol:gics_sector, 14, FALSE)</f>
        <v>Information Technology</v>
      </c>
      <c r="E2901" t="str">
        <f>VLOOKUP(A2901, ticker_symbol:gics_sub, 15, FALSE)</f>
        <v>Semiconductors</v>
      </c>
    </row>
    <row r="2902" spans="1:5" ht="17" x14ac:dyDescent="0.2">
      <c r="A2902" s="3" t="s">
        <v>266</v>
      </c>
      <c r="B2902" s="21" t="s">
        <v>602</v>
      </c>
      <c r="C2902" s="21" t="s">
        <v>610</v>
      </c>
      <c r="D2902" s="56" t="str">
        <f>VLOOKUP(A2902, ticker_symbol:gics_sector, 14, FALSE)</f>
        <v>Information Technology</v>
      </c>
      <c r="E2902" t="str">
        <f>VLOOKUP(A2902, ticker_symbol:gics_sub, 15, FALSE)</f>
        <v>Semiconductors</v>
      </c>
    </row>
    <row r="2903" spans="1:5" ht="17" x14ac:dyDescent="0.2">
      <c r="A2903" s="3" t="s">
        <v>266</v>
      </c>
      <c r="B2903" s="21" t="s">
        <v>603</v>
      </c>
      <c r="C2903" s="21" t="s">
        <v>610</v>
      </c>
      <c r="D2903" s="56" t="str">
        <f>VLOOKUP(A2903, ticker_symbol:gics_sector, 14, FALSE)</f>
        <v>Information Technology</v>
      </c>
      <c r="E2903" t="str">
        <f>VLOOKUP(A2903, ticker_symbol:gics_sub, 15, FALSE)</f>
        <v>Semiconductors</v>
      </c>
    </row>
    <row r="2904" spans="1:5" ht="17" x14ac:dyDescent="0.2">
      <c r="A2904" s="3" t="s">
        <v>266</v>
      </c>
      <c r="B2904" s="21" t="s">
        <v>604</v>
      </c>
      <c r="C2904" s="21" t="s">
        <v>610</v>
      </c>
      <c r="D2904" s="56" t="str">
        <f>VLOOKUP(A2904, ticker_symbol:gics_sector, 14, FALSE)</f>
        <v>Information Technology</v>
      </c>
      <c r="E2904" t="str">
        <f>VLOOKUP(A2904, ticker_symbol:gics_sub, 15, FALSE)</f>
        <v>Semiconductors</v>
      </c>
    </row>
    <row r="2905" spans="1:5" ht="17" x14ac:dyDescent="0.2">
      <c r="A2905" s="3" t="s">
        <v>266</v>
      </c>
      <c r="B2905" s="21" t="s">
        <v>605</v>
      </c>
      <c r="C2905" s="21" t="s">
        <v>610</v>
      </c>
      <c r="D2905" s="56" t="str">
        <f>VLOOKUP(A2905, ticker_symbol:gics_sector, 14, FALSE)</f>
        <v>Information Technology</v>
      </c>
      <c r="E2905" t="str">
        <f>VLOOKUP(A2905, ticker_symbol:gics_sub, 15, FALSE)</f>
        <v>Semiconductors</v>
      </c>
    </row>
    <row r="2906" spans="1:5" ht="17" x14ac:dyDescent="0.2">
      <c r="A2906" s="3" t="s">
        <v>266</v>
      </c>
      <c r="B2906" s="21" t="s">
        <v>600</v>
      </c>
      <c r="C2906" s="21" t="s">
        <v>609</v>
      </c>
      <c r="D2906" s="56" t="str">
        <f>VLOOKUP(A2906, ticker_symbol:gics_sector, 14, FALSE)</f>
        <v>Information Technology</v>
      </c>
      <c r="E2906" t="str">
        <f>VLOOKUP(A2906, ticker_symbol:gics_sub, 15, FALSE)</f>
        <v>Semiconductors</v>
      </c>
    </row>
    <row r="2907" spans="1:5" ht="17" x14ac:dyDescent="0.2">
      <c r="A2907" s="3" t="s">
        <v>266</v>
      </c>
      <c r="B2907" s="21" t="s">
        <v>601</v>
      </c>
      <c r="C2907" s="21" t="s">
        <v>609</v>
      </c>
      <c r="D2907" s="56" t="str">
        <f>VLOOKUP(A2907, ticker_symbol:gics_sector, 14, FALSE)</f>
        <v>Information Technology</v>
      </c>
      <c r="E2907" t="str">
        <f>VLOOKUP(A2907, ticker_symbol:gics_sub, 15, FALSE)</f>
        <v>Semiconductors</v>
      </c>
    </row>
    <row r="2908" spans="1:5" ht="17" x14ac:dyDescent="0.2">
      <c r="A2908" s="3" t="s">
        <v>266</v>
      </c>
      <c r="B2908" s="21" t="s">
        <v>602</v>
      </c>
      <c r="C2908" s="21" t="s">
        <v>609</v>
      </c>
      <c r="D2908" s="56" t="str">
        <f>VLOOKUP(A2908, ticker_symbol:gics_sector, 14, FALSE)</f>
        <v>Information Technology</v>
      </c>
      <c r="E2908" t="str">
        <f>VLOOKUP(A2908, ticker_symbol:gics_sub, 15, FALSE)</f>
        <v>Semiconductors</v>
      </c>
    </row>
    <row r="2909" spans="1:5" ht="17" x14ac:dyDescent="0.2">
      <c r="A2909" s="3" t="s">
        <v>266</v>
      </c>
      <c r="B2909" s="21" t="s">
        <v>603</v>
      </c>
      <c r="C2909" s="21" t="s">
        <v>609</v>
      </c>
      <c r="D2909" s="56" t="str">
        <f>VLOOKUP(A2909, ticker_symbol:gics_sector, 14, FALSE)</f>
        <v>Information Technology</v>
      </c>
      <c r="E2909" t="str">
        <f>VLOOKUP(A2909, ticker_symbol:gics_sub, 15, FALSE)</f>
        <v>Semiconductors</v>
      </c>
    </row>
    <row r="2910" spans="1:5" ht="17" x14ac:dyDescent="0.2">
      <c r="A2910" s="3" t="s">
        <v>266</v>
      </c>
      <c r="B2910" s="21" t="s">
        <v>604</v>
      </c>
      <c r="C2910" s="21" t="s">
        <v>609</v>
      </c>
      <c r="D2910" s="56" t="str">
        <f>VLOOKUP(A2910, ticker_symbol:gics_sector, 14, FALSE)</f>
        <v>Information Technology</v>
      </c>
      <c r="E2910" t="str">
        <f>VLOOKUP(A2910, ticker_symbol:gics_sub, 15, FALSE)</f>
        <v>Semiconductors</v>
      </c>
    </row>
    <row r="2911" spans="1:5" ht="17" x14ac:dyDescent="0.2">
      <c r="A2911" s="3" t="s">
        <v>266</v>
      </c>
      <c r="B2911" s="21" t="s">
        <v>605</v>
      </c>
      <c r="C2911" s="21" t="s">
        <v>609</v>
      </c>
      <c r="D2911" s="56" t="str">
        <f>VLOOKUP(A2911, ticker_symbol:gics_sector, 14, FALSE)</f>
        <v>Information Technology</v>
      </c>
      <c r="E2911" t="str">
        <f>VLOOKUP(A2911, ticker_symbol:gics_sub, 15, FALSE)</f>
        <v>Semiconductors</v>
      </c>
    </row>
    <row r="2912" spans="1:5" ht="17" x14ac:dyDescent="0.2">
      <c r="A2912" s="3" t="s">
        <v>266</v>
      </c>
      <c r="B2912" s="21" t="s">
        <v>600</v>
      </c>
      <c r="C2912" s="21" t="s">
        <v>608</v>
      </c>
      <c r="D2912" s="56" t="str">
        <f>VLOOKUP(A2912, ticker_symbol:gics_sector, 14, FALSE)</f>
        <v>Information Technology</v>
      </c>
      <c r="E2912" t="str">
        <f>VLOOKUP(A2912, ticker_symbol:gics_sub, 15, FALSE)</f>
        <v>Semiconductors</v>
      </c>
    </row>
    <row r="2913" spans="1:5" ht="17" x14ac:dyDescent="0.2">
      <c r="A2913" s="3" t="s">
        <v>266</v>
      </c>
      <c r="B2913" s="21" t="s">
        <v>601</v>
      </c>
      <c r="C2913" s="21" t="s">
        <v>608</v>
      </c>
      <c r="D2913" s="56" t="str">
        <f>VLOOKUP(A2913, ticker_symbol:gics_sector, 14, FALSE)</f>
        <v>Information Technology</v>
      </c>
      <c r="E2913" t="str">
        <f>VLOOKUP(A2913, ticker_symbol:gics_sub, 15, FALSE)</f>
        <v>Semiconductors</v>
      </c>
    </row>
    <row r="2914" spans="1:5" ht="17" x14ac:dyDescent="0.2">
      <c r="A2914" s="3" t="s">
        <v>266</v>
      </c>
      <c r="B2914" s="21" t="s">
        <v>602</v>
      </c>
      <c r="C2914" s="21" t="s">
        <v>608</v>
      </c>
      <c r="D2914" s="56" t="str">
        <f>VLOOKUP(A2914, ticker_symbol:gics_sector, 14, FALSE)</f>
        <v>Information Technology</v>
      </c>
      <c r="E2914" t="str">
        <f>VLOOKUP(A2914, ticker_symbol:gics_sub, 15, FALSE)</f>
        <v>Semiconductors</v>
      </c>
    </row>
    <row r="2915" spans="1:5" ht="17" x14ac:dyDescent="0.2">
      <c r="A2915" s="3" t="s">
        <v>266</v>
      </c>
      <c r="B2915" s="21" t="s">
        <v>603</v>
      </c>
      <c r="C2915" s="21" t="s">
        <v>608</v>
      </c>
      <c r="D2915" s="56" t="str">
        <f>VLOOKUP(A2915, ticker_symbol:gics_sector, 14, FALSE)</f>
        <v>Information Technology</v>
      </c>
      <c r="E2915" t="str">
        <f>VLOOKUP(A2915, ticker_symbol:gics_sub, 15, FALSE)</f>
        <v>Semiconductors</v>
      </c>
    </row>
    <row r="2916" spans="1:5" ht="17" x14ac:dyDescent="0.2">
      <c r="A2916" s="3" t="s">
        <v>266</v>
      </c>
      <c r="B2916" s="21" t="s">
        <v>604</v>
      </c>
      <c r="C2916" s="21" t="s">
        <v>608</v>
      </c>
      <c r="D2916" s="56" t="str">
        <f>VLOOKUP(A2916, ticker_symbol:gics_sector, 14, FALSE)</f>
        <v>Information Technology</v>
      </c>
      <c r="E2916" t="str">
        <f>VLOOKUP(A2916, ticker_symbol:gics_sub, 15, FALSE)</f>
        <v>Semiconductors</v>
      </c>
    </row>
    <row r="2917" spans="1:5" ht="17" x14ac:dyDescent="0.2">
      <c r="A2917" s="3" t="s">
        <v>266</v>
      </c>
      <c r="B2917" s="21" t="s">
        <v>605</v>
      </c>
      <c r="C2917" s="21" t="s">
        <v>608</v>
      </c>
      <c r="D2917" s="56" t="str">
        <f>VLOOKUP(A2917, ticker_symbol:gics_sector, 14, FALSE)</f>
        <v>Information Technology</v>
      </c>
      <c r="E2917" t="str">
        <f>VLOOKUP(A2917, ticker_symbol:gics_sub, 15, FALSE)</f>
        <v>Semiconductors</v>
      </c>
    </row>
    <row r="2918" spans="1:5" ht="17" x14ac:dyDescent="0.2">
      <c r="A2918" s="3" t="s">
        <v>267</v>
      </c>
      <c r="B2918" s="21" t="s">
        <v>600</v>
      </c>
      <c r="C2918" s="21" t="s">
        <v>610</v>
      </c>
      <c r="D2918" s="56" t="str">
        <f>VLOOKUP(A2918, ticker_symbol:gics_sector, 14, FALSE)</f>
        <v>Telecommunications Services</v>
      </c>
      <c r="E2918" t="str">
        <f>VLOOKUP(A2918, ticker_symbol:gics_sub, 15, FALSE)</f>
        <v>Integrated Telecommunications Services</v>
      </c>
    </row>
    <row r="2919" spans="1:5" ht="17" x14ac:dyDescent="0.2">
      <c r="A2919" s="3" t="s">
        <v>267</v>
      </c>
      <c r="B2919" s="21" t="s">
        <v>601</v>
      </c>
      <c r="C2919" s="21" t="s">
        <v>610</v>
      </c>
      <c r="D2919" s="56" t="str">
        <f>VLOOKUP(A2919, ticker_symbol:gics_sector, 14, FALSE)</f>
        <v>Telecommunications Services</v>
      </c>
      <c r="E2919" t="str">
        <f>VLOOKUP(A2919, ticker_symbol:gics_sub, 15, FALSE)</f>
        <v>Integrated Telecommunications Services</v>
      </c>
    </row>
    <row r="2920" spans="1:5" ht="17" x14ac:dyDescent="0.2">
      <c r="A2920" s="3" t="s">
        <v>267</v>
      </c>
      <c r="B2920" s="21" t="s">
        <v>602</v>
      </c>
      <c r="C2920" s="21" t="s">
        <v>610</v>
      </c>
      <c r="D2920" s="56" t="str">
        <f>VLOOKUP(A2920, ticker_symbol:gics_sector, 14, FALSE)</f>
        <v>Telecommunications Services</v>
      </c>
      <c r="E2920" t="str">
        <f>VLOOKUP(A2920, ticker_symbol:gics_sub, 15, FALSE)</f>
        <v>Integrated Telecommunications Services</v>
      </c>
    </row>
    <row r="2921" spans="1:5" ht="17" x14ac:dyDescent="0.2">
      <c r="A2921" s="3" t="s">
        <v>267</v>
      </c>
      <c r="B2921" s="21" t="s">
        <v>603</v>
      </c>
      <c r="C2921" s="21" t="s">
        <v>610</v>
      </c>
      <c r="D2921" s="56" t="str">
        <f>VLOOKUP(A2921, ticker_symbol:gics_sector, 14, FALSE)</f>
        <v>Telecommunications Services</v>
      </c>
      <c r="E2921" t="str">
        <f>VLOOKUP(A2921, ticker_symbol:gics_sub, 15, FALSE)</f>
        <v>Integrated Telecommunications Services</v>
      </c>
    </row>
    <row r="2922" spans="1:5" ht="17" x14ac:dyDescent="0.2">
      <c r="A2922" s="3" t="s">
        <v>267</v>
      </c>
      <c r="B2922" s="21" t="s">
        <v>604</v>
      </c>
      <c r="C2922" s="21" t="s">
        <v>610</v>
      </c>
      <c r="D2922" s="56" t="str">
        <f>VLOOKUP(A2922, ticker_symbol:gics_sector, 14, FALSE)</f>
        <v>Telecommunications Services</v>
      </c>
      <c r="E2922" t="str">
        <f>VLOOKUP(A2922, ticker_symbol:gics_sub, 15, FALSE)</f>
        <v>Integrated Telecommunications Services</v>
      </c>
    </row>
    <row r="2923" spans="1:5" ht="17" x14ac:dyDescent="0.2">
      <c r="A2923" s="3" t="s">
        <v>267</v>
      </c>
      <c r="B2923" s="21" t="s">
        <v>605</v>
      </c>
      <c r="C2923" s="21" t="s">
        <v>610</v>
      </c>
      <c r="D2923" s="56" t="str">
        <f>VLOOKUP(A2923, ticker_symbol:gics_sector, 14, FALSE)</f>
        <v>Telecommunications Services</v>
      </c>
      <c r="E2923" t="str">
        <f>VLOOKUP(A2923, ticker_symbol:gics_sub, 15, FALSE)</f>
        <v>Integrated Telecommunications Services</v>
      </c>
    </row>
    <row r="2924" spans="1:5" ht="17" x14ac:dyDescent="0.2">
      <c r="A2924" s="3" t="s">
        <v>267</v>
      </c>
      <c r="B2924" s="21" t="s">
        <v>600</v>
      </c>
      <c r="C2924" s="21" t="s">
        <v>609</v>
      </c>
      <c r="D2924" s="56" t="str">
        <f>VLOOKUP(A2924, ticker_symbol:gics_sector, 14, FALSE)</f>
        <v>Telecommunications Services</v>
      </c>
      <c r="E2924" t="str">
        <f>VLOOKUP(A2924, ticker_symbol:gics_sub, 15, FALSE)</f>
        <v>Integrated Telecommunications Services</v>
      </c>
    </row>
    <row r="2925" spans="1:5" ht="17" x14ac:dyDescent="0.2">
      <c r="A2925" s="3" t="s">
        <v>267</v>
      </c>
      <c r="B2925" s="21" t="s">
        <v>601</v>
      </c>
      <c r="C2925" s="21" t="s">
        <v>609</v>
      </c>
      <c r="D2925" s="56" t="str">
        <f>VLOOKUP(A2925, ticker_symbol:gics_sector, 14, FALSE)</f>
        <v>Telecommunications Services</v>
      </c>
      <c r="E2925" t="str">
        <f>VLOOKUP(A2925, ticker_symbol:gics_sub, 15, FALSE)</f>
        <v>Integrated Telecommunications Services</v>
      </c>
    </row>
    <row r="2926" spans="1:5" ht="17" x14ac:dyDescent="0.2">
      <c r="A2926" s="3" t="s">
        <v>267</v>
      </c>
      <c r="B2926" s="21" t="s">
        <v>602</v>
      </c>
      <c r="C2926" s="21" t="s">
        <v>609</v>
      </c>
      <c r="D2926" s="56" t="str">
        <f>VLOOKUP(A2926, ticker_symbol:gics_sector, 14, FALSE)</f>
        <v>Telecommunications Services</v>
      </c>
      <c r="E2926" t="str">
        <f>VLOOKUP(A2926, ticker_symbol:gics_sub, 15, FALSE)</f>
        <v>Integrated Telecommunications Services</v>
      </c>
    </row>
    <row r="2927" spans="1:5" ht="17" x14ac:dyDescent="0.2">
      <c r="A2927" s="3" t="s">
        <v>267</v>
      </c>
      <c r="B2927" s="21" t="s">
        <v>603</v>
      </c>
      <c r="C2927" s="21" t="s">
        <v>609</v>
      </c>
      <c r="D2927" s="56" t="str">
        <f>VLOOKUP(A2927, ticker_symbol:gics_sector, 14, FALSE)</f>
        <v>Telecommunications Services</v>
      </c>
      <c r="E2927" t="str">
        <f>VLOOKUP(A2927, ticker_symbol:gics_sub, 15, FALSE)</f>
        <v>Integrated Telecommunications Services</v>
      </c>
    </row>
    <row r="2928" spans="1:5" ht="17" x14ac:dyDescent="0.2">
      <c r="A2928" s="3" t="s">
        <v>267</v>
      </c>
      <c r="B2928" s="21" t="s">
        <v>604</v>
      </c>
      <c r="C2928" s="21" t="s">
        <v>609</v>
      </c>
      <c r="D2928" s="56" t="str">
        <f>VLOOKUP(A2928, ticker_symbol:gics_sector, 14, FALSE)</f>
        <v>Telecommunications Services</v>
      </c>
      <c r="E2928" t="str">
        <f>VLOOKUP(A2928, ticker_symbol:gics_sub, 15, FALSE)</f>
        <v>Integrated Telecommunications Services</v>
      </c>
    </row>
    <row r="2929" spans="1:5" ht="17" x14ac:dyDescent="0.2">
      <c r="A2929" s="3" t="s">
        <v>267</v>
      </c>
      <c r="B2929" s="21" t="s">
        <v>605</v>
      </c>
      <c r="C2929" s="21" t="s">
        <v>609</v>
      </c>
      <c r="D2929" s="56" t="str">
        <f>VLOOKUP(A2929, ticker_symbol:gics_sector, 14, FALSE)</f>
        <v>Telecommunications Services</v>
      </c>
      <c r="E2929" t="str">
        <f>VLOOKUP(A2929, ticker_symbol:gics_sub, 15, FALSE)</f>
        <v>Integrated Telecommunications Services</v>
      </c>
    </row>
    <row r="2930" spans="1:5" ht="17" x14ac:dyDescent="0.2">
      <c r="A2930" s="3" t="s">
        <v>267</v>
      </c>
      <c r="B2930" s="21" t="s">
        <v>600</v>
      </c>
      <c r="C2930" s="21" t="s">
        <v>608</v>
      </c>
      <c r="D2930" s="56" t="str">
        <f>VLOOKUP(A2930, ticker_symbol:gics_sector, 14, FALSE)</f>
        <v>Telecommunications Services</v>
      </c>
      <c r="E2930" t="str">
        <f>VLOOKUP(A2930, ticker_symbol:gics_sub, 15, FALSE)</f>
        <v>Integrated Telecommunications Services</v>
      </c>
    </row>
    <row r="2931" spans="1:5" ht="17" x14ac:dyDescent="0.2">
      <c r="A2931" s="3" t="s">
        <v>267</v>
      </c>
      <c r="B2931" s="21" t="s">
        <v>601</v>
      </c>
      <c r="C2931" s="21" t="s">
        <v>608</v>
      </c>
      <c r="D2931" s="56" t="str">
        <f>VLOOKUP(A2931, ticker_symbol:gics_sector, 14, FALSE)</f>
        <v>Telecommunications Services</v>
      </c>
      <c r="E2931" t="str">
        <f>VLOOKUP(A2931, ticker_symbol:gics_sub, 15, FALSE)</f>
        <v>Integrated Telecommunications Services</v>
      </c>
    </row>
    <row r="2932" spans="1:5" ht="17" x14ac:dyDescent="0.2">
      <c r="A2932" s="3" t="s">
        <v>267</v>
      </c>
      <c r="B2932" s="21" t="s">
        <v>602</v>
      </c>
      <c r="C2932" s="21" t="s">
        <v>608</v>
      </c>
      <c r="D2932" s="56" t="str">
        <f>VLOOKUP(A2932, ticker_symbol:gics_sector, 14, FALSE)</f>
        <v>Telecommunications Services</v>
      </c>
      <c r="E2932" t="str">
        <f>VLOOKUP(A2932, ticker_symbol:gics_sub, 15, FALSE)</f>
        <v>Integrated Telecommunications Services</v>
      </c>
    </row>
    <row r="2933" spans="1:5" ht="17" x14ac:dyDescent="0.2">
      <c r="A2933" s="3" t="s">
        <v>267</v>
      </c>
      <c r="B2933" s="21" t="s">
        <v>603</v>
      </c>
      <c r="C2933" s="21" t="s">
        <v>608</v>
      </c>
      <c r="D2933" s="56" t="str">
        <f>VLOOKUP(A2933, ticker_symbol:gics_sector, 14, FALSE)</f>
        <v>Telecommunications Services</v>
      </c>
      <c r="E2933" t="str">
        <f>VLOOKUP(A2933, ticker_symbol:gics_sub, 15, FALSE)</f>
        <v>Integrated Telecommunications Services</v>
      </c>
    </row>
    <row r="2934" spans="1:5" ht="17" x14ac:dyDescent="0.2">
      <c r="A2934" s="3" t="s">
        <v>267</v>
      </c>
      <c r="B2934" s="21" t="s">
        <v>604</v>
      </c>
      <c r="C2934" s="21" t="s">
        <v>608</v>
      </c>
      <c r="D2934" s="56" t="str">
        <f>VLOOKUP(A2934, ticker_symbol:gics_sector, 14, FALSE)</f>
        <v>Telecommunications Services</v>
      </c>
      <c r="E2934" t="str">
        <f>VLOOKUP(A2934, ticker_symbol:gics_sub, 15, FALSE)</f>
        <v>Integrated Telecommunications Services</v>
      </c>
    </row>
    <row r="2935" spans="1:5" ht="17" x14ac:dyDescent="0.2">
      <c r="A2935" s="3" t="s">
        <v>267</v>
      </c>
      <c r="B2935" s="21" t="s">
        <v>605</v>
      </c>
      <c r="C2935" s="21" t="s">
        <v>608</v>
      </c>
      <c r="D2935" s="56" t="str">
        <f>VLOOKUP(A2935, ticker_symbol:gics_sector, 14, FALSE)</f>
        <v>Telecommunications Services</v>
      </c>
      <c r="E2935" t="str">
        <f>VLOOKUP(A2935, ticker_symbol:gics_sub, 15, FALSE)</f>
        <v>Integrated Telecommunications Services</v>
      </c>
    </row>
    <row r="2936" spans="1:5" ht="17" x14ac:dyDescent="0.2">
      <c r="A2936" s="3" t="s">
        <v>268</v>
      </c>
      <c r="B2936" t="s">
        <v>600</v>
      </c>
      <c r="C2936" t="s">
        <v>610</v>
      </c>
      <c r="D2936" s="56" t="str">
        <f>VLOOKUP(A2936, ticker_symbol:gics_sector, 14, FALSE)</f>
        <v>Industrials</v>
      </c>
      <c r="E2936" t="str">
        <f>VLOOKUP(A2936, ticker_symbol:gics_sub, 15, FALSE)</f>
        <v>Aerospace &amp; Defense</v>
      </c>
    </row>
    <row r="2937" spans="1:5" ht="17" x14ac:dyDescent="0.2">
      <c r="A2937" s="3" t="s">
        <v>268</v>
      </c>
      <c r="B2937" t="s">
        <v>601</v>
      </c>
      <c r="C2937" t="s">
        <v>610</v>
      </c>
      <c r="D2937" s="56" t="str">
        <f>VLOOKUP(A2937, ticker_symbol:gics_sector, 14, FALSE)</f>
        <v>Industrials</v>
      </c>
      <c r="E2937" t="str">
        <f>VLOOKUP(A2937, ticker_symbol:gics_sub, 15, FALSE)</f>
        <v>Aerospace &amp; Defense</v>
      </c>
    </row>
    <row r="2938" spans="1:5" ht="17" x14ac:dyDescent="0.2">
      <c r="A2938" s="3" t="s">
        <v>268</v>
      </c>
      <c r="B2938" t="s">
        <v>602</v>
      </c>
      <c r="C2938" t="s">
        <v>610</v>
      </c>
      <c r="D2938" s="56" t="str">
        <f>VLOOKUP(A2938, ticker_symbol:gics_sector, 14, FALSE)</f>
        <v>Industrials</v>
      </c>
      <c r="E2938" t="str">
        <f>VLOOKUP(A2938, ticker_symbol:gics_sub, 15, FALSE)</f>
        <v>Aerospace &amp; Defense</v>
      </c>
    </row>
    <row r="2939" spans="1:5" ht="17" x14ac:dyDescent="0.2">
      <c r="A2939" s="3" t="s">
        <v>268</v>
      </c>
      <c r="B2939" t="s">
        <v>603</v>
      </c>
      <c r="C2939" t="s">
        <v>610</v>
      </c>
      <c r="D2939" s="56" t="str">
        <f>VLOOKUP(A2939, ticker_symbol:gics_sector, 14, FALSE)</f>
        <v>Industrials</v>
      </c>
      <c r="E2939" t="str">
        <f>VLOOKUP(A2939, ticker_symbol:gics_sub, 15, FALSE)</f>
        <v>Aerospace &amp; Defense</v>
      </c>
    </row>
    <row r="2940" spans="1:5" ht="17" x14ac:dyDescent="0.2">
      <c r="A2940" s="3" t="s">
        <v>268</v>
      </c>
      <c r="B2940" t="s">
        <v>604</v>
      </c>
      <c r="C2940" t="s">
        <v>610</v>
      </c>
      <c r="D2940" s="56" t="str">
        <f>VLOOKUP(A2940, ticker_symbol:gics_sector, 14, FALSE)</f>
        <v>Industrials</v>
      </c>
      <c r="E2940" t="str">
        <f>VLOOKUP(A2940, ticker_symbol:gics_sub, 15, FALSE)</f>
        <v>Aerospace &amp; Defense</v>
      </c>
    </row>
    <row r="2941" spans="1:5" ht="17" x14ac:dyDescent="0.2">
      <c r="A2941" s="3" t="s">
        <v>268</v>
      </c>
      <c r="B2941" t="s">
        <v>605</v>
      </c>
      <c r="C2941" t="s">
        <v>610</v>
      </c>
      <c r="D2941" s="56" t="str">
        <f>VLOOKUP(A2941, ticker_symbol:gics_sector, 14, FALSE)</f>
        <v>Industrials</v>
      </c>
      <c r="E2941" t="str">
        <f>VLOOKUP(A2941, ticker_symbol:gics_sub, 15, FALSE)</f>
        <v>Aerospace &amp; Defense</v>
      </c>
    </row>
    <row r="2942" spans="1:5" ht="17" x14ac:dyDescent="0.2">
      <c r="A2942" s="3" t="s">
        <v>268</v>
      </c>
      <c r="B2942" t="s">
        <v>600</v>
      </c>
      <c r="C2942" t="s">
        <v>609</v>
      </c>
      <c r="D2942" s="56" t="str">
        <f>VLOOKUP(A2942, ticker_symbol:gics_sector, 14, FALSE)</f>
        <v>Industrials</v>
      </c>
      <c r="E2942" t="str">
        <f>VLOOKUP(A2942, ticker_symbol:gics_sub, 15, FALSE)</f>
        <v>Aerospace &amp; Defense</v>
      </c>
    </row>
    <row r="2943" spans="1:5" ht="17" x14ac:dyDescent="0.2">
      <c r="A2943" s="3" t="s">
        <v>268</v>
      </c>
      <c r="B2943" t="s">
        <v>601</v>
      </c>
      <c r="C2943" t="s">
        <v>609</v>
      </c>
      <c r="D2943" s="56" t="str">
        <f>VLOOKUP(A2943, ticker_symbol:gics_sector, 14, FALSE)</f>
        <v>Industrials</v>
      </c>
      <c r="E2943" t="str">
        <f>VLOOKUP(A2943, ticker_symbol:gics_sub, 15, FALSE)</f>
        <v>Aerospace &amp; Defense</v>
      </c>
    </row>
    <row r="2944" spans="1:5" ht="17" x14ac:dyDescent="0.2">
      <c r="A2944" s="3" t="s">
        <v>268</v>
      </c>
      <c r="B2944" t="s">
        <v>602</v>
      </c>
      <c r="C2944" t="s">
        <v>609</v>
      </c>
      <c r="D2944" s="56" t="str">
        <f>VLOOKUP(A2944, ticker_symbol:gics_sector, 14, FALSE)</f>
        <v>Industrials</v>
      </c>
      <c r="E2944" t="str">
        <f>VLOOKUP(A2944, ticker_symbol:gics_sub, 15, FALSE)</f>
        <v>Aerospace &amp; Defense</v>
      </c>
    </row>
    <row r="2945" spans="1:5" ht="17" x14ac:dyDescent="0.2">
      <c r="A2945" s="3" t="s">
        <v>268</v>
      </c>
      <c r="B2945" t="s">
        <v>603</v>
      </c>
      <c r="C2945" t="s">
        <v>609</v>
      </c>
      <c r="D2945" s="56" t="str">
        <f>VLOOKUP(A2945, ticker_symbol:gics_sector, 14, FALSE)</f>
        <v>Industrials</v>
      </c>
      <c r="E2945" t="str">
        <f>VLOOKUP(A2945, ticker_symbol:gics_sub, 15, FALSE)</f>
        <v>Aerospace &amp; Defense</v>
      </c>
    </row>
    <row r="2946" spans="1:5" ht="17" x14ac:dyDescent="0.2">
      <c r="A2946" s="3" t="s">
        <v>268</v>
      </c>
      <c r="B2946" t="s">
        <v>604</v>
      </c>
      <c r="C2946" t="s">
        <v>609</v>
      </c>
      <c r="D2946" s="56" t="str">
        <f>VLOOKUP(A2946, ticker_symbol:gics_sector, 14, FALSE)</f>
        <v>Industrials</v>
      </c>
      <c r="E2946" t="str">
        <f>VLOOKUP(A2946, ticker_symbol:gics_sub, 15, FALSE)</f>
        <v>Aerospace &amp; Defense</v>
      </c>
    </row>
    <row r="2947" spans="1:5" ht="17" x14ac:dyDescent="0.2">
      <c r="A2947" s="3" t="s">
        <v>268</v>
      </c>
      <c r="B2947" t="s">
        <v>605</v>
      </c>
      <c r="C2947" t="s">
        <v>609</v>
      </c>
      <c r="D2947" s="56" t="str">
        <f>VLOOKUP(A2947, ticker_symbol:gics_sector, 14, FALSE)</f>
        <v>Industrials</v>
      </c>
      <c r="E2947" t="str">
        <f>VLOOKUP(A2947, ticker_symbol:gics_sub, 15, FALSE)</f>
        <v>Aerospace &amp; Defense</v>
      </c>
    </row>
    <row r="2948" spans="1:5" ht="17" x14ac:dyDescent="0.2">
      <c r="A2948" s="3" t="s">
        <v>268</v>
      </c>
      <c r="B2948" t="s">
        <v>600</v>
      </c>
      <c r="C2948" s="21" t="s">
        <v>608</v>
      </c>
      <c r="D2948" s="56" t="str">
        <f>VLOOKUP(A2948, ticker_symbol:gics_sector, 14, FALSE)</f>
        <v>Industrials</v>
      </c>
      <c r="E2948" t="str">
        <f>VLOOKUP(A2948, ticker_symbol:gics_sub, 15, FALSE)</f>
        <v>Aerospace &amp; Defense</v>
      </c>
    </row>
    <row r="2949" spans="1:5" ht="17" x14ac:dyDescent="0.2">
      <c r="A2949" s="3" t="s">
        <v>268</v>
      </c>
      <c r="B2949" t="s">
        <v>601</v>
      </c>
      <c r="C2949" s="21" t="s">
        <v>608</v>
      </c>
      <c r="D2949" s="56" t="str">
        <f>VLOOKUP(A2949, ticker_symbol:gics_sector, 14, FALSE)</f>
        <v>Industrials</v>
      </c>
      <c r="E2949" t="str">
        <f>VLOOKUP(A2949, ticker_symbol:gics_sub, 15, FALSE)</f>
        <v>Aerospace &amp; Defense</v>
      </c>
    </row>
    <row r="2950" spans="1:5" ht="17" x14ac:dyDescent="0.2">
      <c r="A2950" s="3" t="s">
        <v>268</v>
      </c>
      <c r="B2950" t="s">
        <v>602</v>
      </c>
      <c r="C2950" s="21" t="s">
        <v>608</v>
      </c>
      <c r="D2950" s="56" t="str">
        <f>VLOOKUP(A2950, ticker_symbol:gics_sector, 14, FALSE)</f>
        <v>Industrials</v>
      </c>
      <c r="E2950" t="str">
        <f>VLOOKUP(A2950, ticker_symbol:gics_sub, 15, FALSE)</f>
        <v>Aerospace &amp; Defense</v>
      </c>
    </row>
    <row r="2951" spans="1:5" ht="17" x14ac:dyDescent="0.2">
      <c r="A2951" s="3" t="s">
        <v>268</v>
      </c>
      <c r="B2951" t="s">
        <v>603</v>
      </c>
      <c r="C2951" s="21" t="s">
        <v>608</v>
      </c>
      <c r="D2951" s="56" t="str">
        <f>VLOOKUP(A2951, ticker_symbol:gics_sector, 14, FALSE)</f>
        <v>Industrials</v>
      </c>
      <c r="E2951" t="str">
        <f>VLOOKUP(A2951, ticker_symbol:gics_sub, 15, FALSE)</f>
        <v>Aerospace &amp; Defense</v>
      </c>
    </row>
    <row r="2952" spans="1:5" ht="17" x14ac:dyDescent="0.2">
      <c r="A2952" s="3" t="s">
        <v>268</v>
      </c>
      <c r="B2952" t="s">
        <v>604</v>
      </c>
      <c r="C2952" s="21" t="s">
        <v>608</v>
      </c>
      <c r="D2952" s="56" t="str">
        <f>VLOOKUP(A2952, ticker_symbol:gics_sector, 14, FALSE)</f>
        <v>Industrials</v>
      </c>
      <c r="E2952" t="str">
        <f>VLOOKUP(A2952, ticker_symbol:gics_sub, 15, FALSE)</f>
        <v>Aerospace &amp; Defense</v>
      </c>
    </row>
    <row r="2953" spans="1:5" ht="17" x14ac:dyDescent="0.2">
      <c r="A2953" s="3" t="s">
        <v>268</v>
      </c>
      <c r="B2953" t="s">
        <v>605</v>
      </c>
      <c r="C2953" s="21" t="s">
        <v>608</v>
      </c>
      <c r="D2953" s="56" t="str">
        <f>VLOOKUP(A2953, ticker_symbol:gics_sector, 14, FALSE)</f>
        <v>Industrials</v>
      </c>
      <c r="E2953" t="str">
        <f>VLOOKUP(A2953, ticker_symbol:gics_sub, 15, FALSE)</f>
        <v>Aerospace &amp; Defense</v>
      </c>
    </row>
    <row r="2954" spans="1:5" ht="17" x14ac:dyDescent="0.2">
      <c r="A2954" s="3" t="s">
        <v>269</v>
      </c>
      <c r="B2954" t="s">
        <v>600</v>
      </c>
      <c r="C2954" t="s">
        <v>610</v>
      </c>
      <c r="D2954" s="56" t="str">
        <f>VLOOKUP(A2954, ticker_symbol:gics_sector, 14, FALSE)</f>
        <v>Real Estate</v>
      </c>
      <c r="E2954" t="str">
        <f>VLOOKUP(A2954, ticker_symbol:gics_sub, 15, FALSE)</f>
        <v>Retail REITs</v>
      </c>
    </row>
    <row r="2955" spans="1:5" ht="17" x14ac:dyDescent="0.2">
      <c r="A2955" s="3" t="s">
        <v>269</v>
      </c>
      <c r="B2955" t="s">
        <v>601</v>
      </c>
      <c r="C2955" t="s">
        <v>610</v>
      </c>
      <c r="D2955" s="56" t="str">
        <f>VLOOKUP(A2955, ticker_symbol:gics_sector, 14, FALSE)</f>
        <v>Real Estate</v>
      </c>
      <c r="E2955" t="str">
        <f>VLOOKUP(A2955, ticker_symbol:gics_sub, 15, FALSE)</f>
        <v>Retail REITs</v>
      </c>
    </row>
    <row r="2956" spans="1:5" ht="17" x14ac:dyDescent="0.2">
      <c r="A2956" s="3" t="s">
        <v>269</v>
      </c>
      <c r="B2956" t="s">
        <v>602</v>
      </c>
      <c r="C2956" t="s">
        <v>610</v>
      </c>
      <c r="D2956" s="56" t="str">
        <f>VLOOKUP(A2956, ticker_symbol:gics_sector, 14, FALSE)</f>
        <v>Real Estate</v>
      </c>
      <c r="E2956" t="str">
        <f>VLOOKUP(A2956, ticker_symbol:gics_sub, 15, FALSE)</f>
        <v>Retail REITs</v>
      </c>
    </row>
    <row r="2957" spans="1:5" ht="17" x14ac:dyDescent="0.2">
      <c r="A2957" s="3" t="s">
        <v>269</v>
      </c>
      <c r="B2957" t="s">
        <v>603</v>
      </c>
      <c r="C2957" t="s">
        <v>610</v>
      </c>
      <c r="D2957" s="56" t="str">
        <f>VLOOKUP(A2957, ticker_symbol:gics_sector, 14, FALSE)</f>
        <v>Real Estate</v>
      </c>
      <c r="E2957" t="str">
        <f>VLOOKUP(A2957, ticker_symbol:gics_sub, 15, FALSE)</f>
        <v>Retail REITs</v>
      </c>
    </row>
    <row r="2958" spans="1:5" ht="17" x14ac:dyDescent="0.2">
      <c r="A2958" s="3" t="s">
        <v>269</v>
      </c>
      <c r="B2958" t="s">
        <v>604</v>
      </c>
      <c r="C2958" t="s">
        <v>610</v>
      </c>
      <c r="D2958" s="56" t="str">
        <f>VLOOKUP(A2958, ticker_symbol:gics_sector, 14, FALSE)</f>
        <v>Real Estate</v>
      </c>
      <c r="E2958" t="str">
        <f>VLOOKUP(A2958, ticker_symbol:gics_sub, 15, FALSE)</f>
        <v>Retail REITs</v>
      </c>
    </row>
    <row r="2959" spans="1:5" ht="17" x14ac:dyDescent="0.2">
      <c r="A2959" s="3" t="s">
        <v>269</v>
      </c>
      <c r="B2959" t="s">
        <v>605</v>
      </c>
      <c r="C2959" t="s">
        <v>610</v>
      </c>
      <c r="D2959" s="56" t="str">
        <f>VLOOKUP(A2959, ticker_symbol:gics_sector, 14, FALSE)</f>
        <v>Real Estate</v>
      </c>
      <c r="E2959" t="str">
        <f>VLOOKUP(A2959, ticker_symbol:gics_sub, 15, FALSE)</f>
        <v>Retail REITs</v>
      </c>
    </row>
    <row r="2960" spans="1:5" ht="17" x14ac:dyDescent="0.2">
      <c r="A2960" s="3" t="s">
        <v>269</v>
      </c>
      <c r="B2960" t="s">
        <v>600</v>
      </c>
      <c r="C2960" t="s">
        <v>609</v>
      </c>
      <c r="D2960" s="56" t="str">
        <f>VLOOKUP(A2960, ticker_symbol:gics_sector, 14, FALSE)</f>
        <v>Real Estate</v>
      </c>
      <c r="E2960" t="str">
        <f>VLOOKUP(A2960, ticker_symbol:gics_sub, 15, FALSE)</f>
        <v>Retail REITs</v>
      </c>
    </row>
    <row r="2961" spans="1:5" ht="17" x14ac:dyDescent="0.2">
      <c r="A2961" s="3" t="s">
        <v>269</v>
      </c>
      <c r="B2961" t="s">
        <v>601</v>
      </c>
      <c r="C2961" t="s">
        <v>609</v>
      </c>
      <c r="D2961" s="56" t="str">
        <f>VLOOKUP(A2961, ticker_symbol:gics_sector, 14, FALSE)</f>
        <v>Real Estate</v>
      </c>
      <c r="E2961" t="str">
        <f>VLOOKUP(A2961, ticker_symbol:gics_sub, 15, FALSE)</f>
        <v>Retail REITs</v>
      </c>
    </row>
    <row r="2962" spans="1:5" ht="17" x14ac:dyDescent="0.2">
      <c r="A2962" s="3" t="s">
        <v>269</v>
      </c>
      <c r="B2962" t="s">
        <v>602</v>
      </c>
      <c r="C2962" t="s">
        <v>609</v>
      </c>
      <c r="D2962" s="56" t="str">
        <f>VLOOKUP(A2962, ticker_symbol:gics_sector, 14, FALSE)</f>
        <v>Real Estate</v>
      </c>
      <c r="E2962" t="str">
        <f>VLOOKUP(A2962, ticker_symbol:gics_sub, 15, FALSE)</f>
        <v>Retail REITs</v>
      </c>
    </row>
    <row r="2963" spans="1:5" ht="17" x14ac:dyDescent="0.2">
      <c r="A2963" s="3" t="s">
        <v>269</v>
      </c>
      <c r="B2963" t="s">
        <v>603</v>
      </c>
      <c r="C2963" t="s">
        <v>609</v>
      </c>
      <c r="D2963" s="56" t="str">
        <f>VLOOKUP(A2963, ticker_symbol:gics_sector, 14, FALSE)</f>
        <v>Real Estate</v>
      </c>
      <c r="E2963" t="str">
        <f>VLOOKUP(A2963, ticker_symbol:gics_sub, 15, FALSE)</f>
        <v>Retail REITs</v>
      </c>
    </row>
    <row r="2964" spans="1:5" ht="17" x14ac:dyDescent="0.2">
      <c r="A2964" s="3" t="s">
        <v>269</v>
      </c>
      <c r="B2964" t="s">
        <v>604</v>
      </c>
      <c r="C2964" t="s">
        <v>609</v>
      </c>
      <c r="D2964" s="56" t="str">
        <f>VLOOKUP(A2964, ticker_symbol:gics_sector, 14, FALSE)</f>
        <v>Real Estate</v>
      </c>
      <c r="E2964" t="str">
        <f>VLOOKUP(A2964, ticker_symbol:gics_sub, 15, FALSE)</f>
        <v>Retail REITs</v>
      </c>
    </row>
    <row r="2965" spans="1:5" ht="17" x14ac:dyDescent="0.2">
      <c r="A2965" s="3" t="s">
        <v>269</v>
      </c>
      <c r="B2965" t="s">
        <v>605</v>
      </c>
      <c r="C2965" t="s">
        <v>609</v>
      </c>
      <c r="D2965" s="56" t="str">
        <f>VLOOKUP(A2965, ticker_symbol:gics_sector, 14, FALSE)</f>
        <v>Real Estate</v>
      </c>
      <c r="E2965" t="str">
        <f>VLOOKUP(A2965, ticker_symbol:gics_sub, 15, FALSE)</f>
        <v>Retail REITs</v>
      </c>
    </row>
    <row r="2966" spans="1:5" ht="17" x14ac:dyDescent="0.2">
      <c r="A2966" s="3" t="s">
        <v>269</v>
      </c>
      <c r="B2966" t="s">
        <v>600</v>
      </c>
      <c r="C2966" s="21" t="s">
        <v>608</v>
      </c>
      <c r="D2966" s="56" t="str">
        <f>VLOOKUP(A2966, ticker_symbol:gics_sector, 14, FALSE)</f>
        <v>Real Estate</v>
      </c>
      <c r="E2966" t="str">
        <f>VLOOKUP(A2966, ticker_symbol:gics_sub, 15, FALSE)</f>
        <v>Retail REITs</v>
      </c>
    </row>
    <row r="2967" spans="1:5" ht="17" x14ac:dyDescent="0.2">
      <c r="A2967" s="3" t="s">
        <v>269</v>
      </c>
      <c r="B2967" t="s">
        <v>601</v>
      </c>
      <c r="C2967" s="21" t="s">
        <v>608</v>
      </c>
      <c r="D2967" s="56" t="str">
        <f>VLOOKUP(A2967, ticker_symbol:gics_sector, 14, FALSE)</f>
        <v>Real Estate</v>
      </c>
      <c r="E2967" t="str">
        <f>VLOOKUP(A2967, ticker_symbol:gics_sub, 15, FALSE)</f>
        <v>Retail REITs</v>
      </c>
    </row>
    <row r="2968" spans="1:5" ht="17" x14ac:dyDescent="0.2">
      <c r="A2968" s="3" t="s">
        <v>269</v>
      </c>
      <c r="B2968" t="s">
        <v>602</v>
      </c>
      <c r="C2968" s="21" t="s">
        <v>608</v>
      </c>
      <c r="D2968" s="56" t="str">
        <f>VLOOKUP(A2968, ticker_symbol:gics_sector, 14, FALSE)</f>
        <v>Real Estate</v>
      </c>
      <c r="E2968" t="str">
        <f>VLOOKUP(A2968, ticker_symbol:gics_sub, 15, FALSE)</f>
        <v>Retail REITs</v>
      </c>
    </row>
    <row r="2969" spans="1:5" ht="17" x14ac:dyDescent="0.2">
      <c r="A2969" s="3" t="s">
        <v>269</v>
      </c>
      <c r="B2969" t="s">
        <v>603</v>
      </c>
      <c r="C2969" s="21" t="s">
        <v>608</v>
      </c>
      <c r="D2969" s="56" t="str">
        <f>VLOOKUP(A2969, ticker_symbol:gics_sector, 14, FALSE)</f>
        <v>Real Estate</v>
      </c>
      <c r="E2969" t="str">
        <f>VLOOKUP(A2969, ticker_symbol:gics_sub, 15, FALSE)</f>
        <v>Retail REITs</v>
      </c>
    </row>
    <row r="2970" spans="1:5" ht="17" x14ac:dyDescent="0.2">
      <c r="A2970" s="3" t="s">
        <v>269</v>
      </c>
      <c r="B2970" t="s">
        <v>604</v>
      </c>
      <c r="C2970" s="21" t="s">
        <v>608</v>
      </c>
      <c r="D2970" s="56" t="str">
        <f>VLOOKUP(A2970, ticker_symbol:gics_sector, 14, FALSE)</f>
        <v>Real Estate</v>
      </c>
      <c r="E2970" t="str">
        <f>VLOOKUP(A2970, ticker_symbol:gics_sub, 15, FALSE)</f>
        <v>Retail REITs</v>
      </c>
    </row>
    <row r="2971" spans="1:5" ht="17" x14ac:dyDescent="0.2">
      <c r="A2971" s="3" t="s">
        <v>269</v>
      </c>
      <c r="B2971" t="s">
        <v>605</v>
      </c>
      <c r="C2971" s="21" t="s">
        <v>608</v>
      </c>
      <c r="D2971" s="56" t="str">
        <f>VLOOKUP(A2971, ticker_symbol:gics_sector, 14, FALSE)</f>
        <v>Real Estate</v>
      </c>
      <c r="E2971" t="str">
        <f>VLOOKUP(A2971, ticker_symbol:gics_sub, 15, FALSE)</f>
        <v>Retail REITs</v>
      </c>
    </row>
    <row r="2972" spans="1:5" ht="17" x14ac:dyDescent="0.2">
      <c r="A2972" s="3" t="s">
        <v>270</v>
      </c>
      <c r="B2972" t="s">
        <v>600</v>
      </c>
      <c r="C2972" t="s">
        <v>610</v>
      </c>
      <c r="D2972" s="56" t="str">
        <f>VLOOKUP(A2972, ticker_symbol:gics_sector, 14, FALSE)</f>
        <v>Health Care</v>
      </c>
      <c r="E2972" t="str">
        <f>VLOOKUP(A2972, ticker_symbol:gics_sub, 15, FALSE)</f>
        <v>Biotechnology</v>
      </c>
    </row>
    <row r="2973" spans="1:5" ht="17" x14ac:dyDescent="0.2">
      <c r="A2973" s="3" t="s">
        <v>270</v>
      </c>
      <c r="B2973" t="s">
        <v>601</v>
      </c>
      <c r="C2973" t="s">
        <v>610</v>
      </c>
      <c r="D2973" s="56" t="str">
        <f>VLOOKUP(A2973, ticker_symbol:gics_sector, 14, FALSE)</f>
        <v>Health Care</v>
      </c>
      <c r="E2973" t="str">
        <f>VLOOKUP(A2973, ticker_symbol:gics_sub, 15, FALSE)</f>
        <v>Biotechnology</v>
      </c>
    </row>
    <row r="2974" spans="1:5" ht="17" x14ac:dyDescent="0.2">
      <c r="A2974" s="3" t="s">
        <v>270</v>
      </c>
      <c r="B2974" t="s">
        <v>602</v>
      </c>
      <c r="C2974" t="s">
        <v>610</v>
      </c>
      <c r="D2974" s="56" t="str">
        <f>VLOOKUP(A2974, ticker_symbol:gics_sector, 14, FALSE)</f>
        <v>Health Care</v>
      </c>
      <c r="E2974" t="str">
        <f>VLOOKUP(A2974, ticker_symbol:gics_sub, 15, FALSE)</f>
        <v>Biotechnology</v>
      </c>
    </row>
    <row r="2975" spans="1:5" ht="17" x14ac:dyDescent="0.2">
      <c r="A2975" s="3" t="s">
        <v>270</v>
      </c>
      <c r="B2975" t="s">
        <v>603</v>
      </c>
      <c r="C2975" t="s">
        <v>610</v>
      </c>
      <c r="D2975" s="56" t="str">
        <f>VLOOKUP(A2975, ticker_symbol:gics_sector, 14, FALSE)</f>
        <v>Health Care</v>
      </c>
      <c r="E2975" t="str">
        <f>VLOOKUP(A2975, ticker_symbol:gics_sub, 15, FALSE)</f>
        <v>Biotechnology</v>
      </c>
    </row>
    <row r="2976" spans="1:5" ht="17" x14ac:dyDescent="0.2">
      <c r="A2976" s="3" t="s">
        <v>270</v>
      </c>
      <c r="B2976" t="s">
        <v>604</v>
      </c>
      <c r="C2976" t="s">
        <v>610</v>
      </c>
      <c r="D2976" s="56" t="str">
        <f>VLOOKUP(A2976, ticker_symbol:gics_sector, 14, FALSE)</f>
        <v>Health Care</v>
      </c>
      <c r="E2976" t="str">
        <f>VLOOKUP(A2976, ticker_symbol:gics_sub, 15, FALSE)</f>
        <v>Biotechnology</v>
      </c>
    </row>
    <row r="2977" spans="1:5" ht="17" x14ac:dyDescent="0.2">
      <c r="A2977" s="3" t="s">
        <v>270</v>
      </c>
      <c r="B2977" t="s">
        <v>605</v>
      </c>
      <c r="C2977" t="s">
        <v>610</v>
      </c>
      <c r="D2977" s="56" t="str">
        <f>VLOOKUP(A2977, ticker_symbol:gics_sector, 14, FALSE)</f>
        <v>Health Care</v>
      </c>
      <c r="E2977" t="str">
        <f>VLOOKUP(A2977, ticker_symbol:gics_sub, 15, FALSE)</f>
        <v>Biotechnology</v>
      </c>
    </row>
    <row r="2978" spans="1:5" ht="17" x14ac:dyDescent="0.2">
      <c r="A2978" s="3" t="s">
        <v>270</v>
      </c>
      <c r="B2978" t="s">
        <v>600</v>
      </c>
      <c r="C2978" t="s">
        <v>609</v>
      </c>
      <c r="D2978" s="56" t="str">
        <f>VLOOKUP(A2978, ticker_symbol:gics_sector, 14, FALSE)</f>
        <v>Health Care</v>
      </c>
      <c r="E2978" t="str">
        <f>VLOOKUP(A2978, ticker_symbol:gics_sub, 15, FALSE)</f>
        <v>Biotechnology</v>
      </c>
    </row>
    <row r="2979" spans="1:5" ht="17" x14ac:dyDescent="0.2">
      <c r="A2979" s="3" t="s">
        <v>270</v>
      </c>
      <c r="B2979" t="s">
        <v>601</v>
      </c>
      <c r="C2979" t="s">
        <v>609</v>
      </c>
      <c r="D2979" s="56" t="str">
        <f>VLOOKUP(A2979, ticker_symbol:gics_sector, 14, FALSE)</f>
        <v>Health Care</v>
      </c>
      <c r="E2979" t="str">
        <f>VLOOKUP(A2979, ticker_symbol:gics_sub, 15, FALSE)</f>
        <v>Biotechnology</v>
      </c>
    </row>
    <row r="2980" spans="1:5" ht="17" x14ac:dyDescent="0.2">
      <c r="A2980" s="3" t="s">
        <v>270</v>
      </c>
      <c r="B2980" t="s">
        <v>602</v>
      </c>
      <c r="C2980" t="s">
        <v>609</v>
      </c>
      <c r="D2980" s="56" t="str">
        <f>VLOOKUP(A2980, ticker_symbol:gics_sector, 14, FALSE)</f>
        <v>Health Care</v>
      </c>
      <c r="E2980" t="str">
        <f>VLOOKUP(A2980, ticker_symbol:gics_sub, 15, FALSE)</f>
        <v>Biotechnology</v>
      </c>
    </row>
    <row r="2981" spans="1:5" ht="17" x14ac:dyDescent="0.2">
      <c r="A2981" s="3" t="s">
        <v>270</v>
      </c>
      <c r="B2981" t="s">
        <v>603</v>
      </c>
      <c r="C2981" t="s">
        <v>609</v>
      </c>
      <c r="D2981" s="56" t="str">
        <f>VLOOKUP(A2981, ticker_symbol:gics_sector, 14, FALSE)</f>
        <v>Health Care</v>
      </c>
      <c r="E2981" t="str">
        <f>VLOOKUP(A2981, ticker_symbol:gics_sub, 15, FALSE)</f>
        <v>Biotechnology</v>
      </c>
    </row>
    <row r="2982" spans="1:5" ht="17" x14ac:dyDescent="0.2">
      <c r="A2982" s="3" t="s">
        <v>270</v>
      </c>
      <c r="B2982" t="s">
        <v>604</v>
      </c>
      <c r="C2982" t="s">
        <v>609</v>
      </c>
      <c r="D2982" s="56" t="str">
        <f>VLOOKUP(A2982, ticker_symbol:gics_sector, 14, FALSE)</f>
        <v>Health Care</v>
      </c>
      <c r="E2982" t="str">
        <f>VLOOKUP(A2982, ticker_symbol:gics_sub, 15, FALSE)</f>
        <v>Biotechnology</v>
      </c>
    </row>
    <row r="2983" spans="1:5" ht="17" x14ac:dyDescent="0.2">
      <c r="A2983" s="3" t="s">
        <v>270</v>
      </c>
      <c r="B2983" t="s">
        <v>605</v>
      </c>
      <c r="C2983" t="s">
        <v>609</v>
      </c>
      <c r="D2983" s="56" t="str">
        <f>VLOOKUP(A2983, ticker_symbol:gics_sector, 14, FALSE)</f>
        <v>Health Care</v>
      </c>
      <c r="E2983" t="str">
        <f>VLOOKUP(A2983, ticker_symbol:gics_sub, 15, FALSE)</f>
        <v>Biotechnology</v>
      </c>
    </row>
    <row r="2984" spans="1:5" ht="17" x14ac:dyDescent="0.2">
      <c r="A2984" s="3" t="s">
        <v>270</v>
      </c>
      <c r="B2984" t="s">
        <v>600</v>
      </c>
      <c r="C2984" s="21" t="s">
        <v>608</v>
      </c>
      <c r="D2984" s="56" t="str">
        <f>VLOOKUP(A2984, ticker_symbol:gics_sector, 14, FALSE)</f>
        <v>Health Care</v>
      </c>
      <c r="E2984" t="str">
        <f>VLOOKUP(A2984, ticker_symbol:gics_sub, 15, FALSE)</f>
        <v>Biotechnology</v>
      </c>
    </row>
    <row r="2985" spans="1:5" ht="17" x14ac:dyDescent="0.2">
      <c r="A2985" s="3" t="s">
        <v>270</v>
      </c>
      <c r="B2985" t="s">
        <v>601</v>
      </c>
      <c r="C2985" s="21" t="s">
        <v>608</v>
      </c>
      <c r="D2985" s="56" t="str">
        <f>VLOOKUP(A2985, ticker_symbol:gics_sector, 14, FALSE)</f>
        <v>Health Care</v>
      </c>
      <c r="E2985" t="str">
        <f>VLOOKUP(A2985, ticker_symbol:gics_sub, 15, FALSE)</f>
        <v>Biotechnology</v>
      </c>
    </row>
    <row r="2986" spans="1:5" ht="17" x14ac:dyDescent="0.2">
      <c r="A2986" s="3" t="s">
        <v>270</v>
      </c>
      <c r="B2986" t="s">
        <v>602</v>
      </c>
      <c r="C2986" s="21" t="s">
        <v>608</v>
      </c>
      <c r="D2986" s="56" t="str">
        <f>VLOOKUP(A2986, ticker_symbol:gics_sector, 14, FALSE)</f>
        <v>Health Care</v>
      </c>
      <c r="E2986" t="str">
        <f>VLOOKUP(A2986, ticker_symbol:gics_sub, 15, FALSE)</f>
        <v>Biotechnology</v>
      </c>
    </row>
    <row r="2987" spans="1:5" ht="17" x14ac:dyDescent="0.2">
      <c r="A2987" s="3" t="s">
        <v>270</v>
      </c>
      <c r="B2987" t="s">
        <v>603</v>
      </c>
      <c r="C2987" s="21" t="s">
        <v>608</v>
      </c>
      <c r="D2987" s="56" t="str">
        <f>VLOOKUP(A2987, ticker_symbol:gics_sector, 14, FALSE)</f>
        <v>Health Care</v>
      </c>
      <c r="E2987" t="str">
        <f>VLOOKUP(A2987, ticker_symbol:gics_sub, 15, FALSE)</f>
        <v>Biotechnology</v>
      </c>
    </row>
    <row r="2988" spans="1:5" ht="17" x14ac:dyDescent="0.2">
      <c r="A2988" s="3" t="s">
        <v>270</v>
      </c>
      <c r="B2988" t="s">
        <v>604</v>
      </c>
      <c r="C2988" s="21" t="s">
        <v>608</v>
      </c>
      <c r="D2988" s="56" t="str">
        <f>VLOOKUP(A2988, ticker_symbol:gics_sector, 14, FALSE)</f>
        <v>Health Care</v>
      </c>
      <c r="E2988" t="str">
        <f>VLOOKUP(A2988, ticker_symbol:gics_sub, 15, FALSE)</f>
        <v>Biotechnology</v>
      </c>
    </row>
    <row r="2989" spans="1:5" ht="17" x14ac:dyDescent="0.2">
      <c r="A2989" s="3" t="s">
        <v>270</v>
      </c>
      <c r="B2989" t="s">
        <v>605</v>
      </c>
      <c r="C2989" s="21" t="s">
        <v>608</v>
      </c>
      <c r="D2989" s="56" t="str">
        <f>VLOOKUP(A2989, ticker_symbol:gics_sector, 14, FALSE)</f>
        <v>Health Care</v>
      </c>
      <c r="E2989" t="str">
        <f>VLOOKUP(A2989, ticker_symbol:gics_sub, 15, FALSE)</f>
        <v>Biotechnology</v>
      </c>
    </row>
    <row r="2990" spans="1:5" ht="17" x14ac:dyDescent="0.2">
      <c r="A2990" s="3" t="s">
        <v>271</v>
      </c>
      <c r="B2990" t="s">
        <v>600</v>
      </c>
      <c r="C2990" t="s">
        <v>610</v>
      </c>
      <c r="D2990" s="56" t="str">
        <f>VLOOKUP(A2990, ticker_symbol:gics_sector, 14, FALSE)</f>
        <v>Consumer Staples</v>
      </c>
      <c r="E2990" t="str">
        <f>VLOOKUP(A2990, ticker_symbol:gics_sub, 15, FALSE)</f>
        <v>Packaged Foods &amp; Meats</v>
      </c>
    </row>
    <row r="2991" spans="1:5" ht="17" x14ac:dyDescent="0.2">
      <c r="A2991" s="3" t="s">
        <v>271</v>
      </c>
      <c r="B2991" t="s">
        <v>601</v>
      </c>
      <c r="C2991" t="s">
        <v>610</v>
      </c>
      <c r="D2991" s="56" t="str">
        <f>VLOOKUP(A2991, ticker_symbol:gics_sector, 14, FALSE)</f>
        <v>Consumer Staples</v>
      </c>
      <c r="E2991" t="str">
        <f>VLOOKUP(A2991, ticker_symbol:gics_sub, 15, FALSE)</f>
        <v>Packaged Foods &amp; Meats</v>
      </c>
    </row>
    <row r="2992" spans="1:5" ht="17" x14ac:dyDescent="0.2">
      <c r="A2992" s="3" t="s">
        <v>271</v>
      </c>
      <c r="B2992" t="s">
        <v>602</v>
      </c>
      <c r="C2992" t="s">
        <v>610</v>
      </c>
      <c r="D2992" s="56" t="str">
        <f>VLOOKUP(A2992, ticker_symbol:gics_sector, 14, FALSE)</f>
        <v>Consumer Staples</v>
      </c>
      <c r="E2992" t="str">
        <f>VLOOKUP(A2992, ticker_symbol:gics_sub, 15, FALSE)</f>
        <v>Packaged Foods &amp; Meats</v>
      </c>
    </row>
    <row r="2993" spans="1:5" ht="17" x14ac:dyDescent="0.2">
      <c r="A2993" s="3" t="s">
        <v>271</v>
      </c>
      <c r="B2993" t="s">
        <v>603</v>
      </c>
      <c r="C2993" t="s">
        <v>610</v>
      </c>
      <c r="D2993" s="56" t="str">
        <f>VLOOKUP(A2993, ticker_symbol:gics_sector, 14, FALSE)</f>
        <v>Consumer Staples</v>
      </c>
      <c r="E2993" t="str">
        <f>VLOOKUP(A2993, ticker_symbol:gics_sub, 15, FALSE)</f>
        <v>Packaged Foods &amp; Meats</v>
      </c>
    </row>
    <row r="2994" spans="1:5" ht="17" x14ac:dyDescent="0.2">
      <c r="A2994" s="3" t="s">
        <v>271</v>
      </c>
      <c r="B2994" t="s">
        <v>604</v>
      </c>
      <c r="C2994" t="s">
        <v>610</v>
      </c>
      <c r="D2994" s="56" t="str">
        <f>VLOOKUP(A2994, ticker_symbol:gics_sector, 14, FALSE)</f>
        <v>Consumer Staples</v>
      </c>
      <c r="E2994" t="str">
        <f>VLOOKUP(A2994, ticker_symbol:gics_sub, 15, FALSE)</f>
        <v>Packaged Foods &amp; Meats</v>
      </c>
    </row>
    <row r="2995" spans="1:5" ht="17" x14ac:dyDescent="0.2">
      <c r="A2995" s="3" t="s">
        <v>271</v>
      </c>
      <c r="B2995" t="s">
        <v>605</v>
      </c>
      <c r="C2995" t="s">
        <v>610</v>
      </c>
      <c r="D2995" s="56" t="str">
        <f>VLOOKUP(A2995, ticker_symbol:gics_sector, 14, FALSE)</f>
        <v>Consumer Staples</v>
      </c>
      <c r="E2995" t="str">
        <f>VLOOKUP(A2995, ticker_symbol:gics_sub, 15, FALSE)</f>
        <v>Packaged Foods &amp; Meats</v>
      </c>
    </row>
    <row r="2996" spans="1:5" ht="17" x14ac:dyDescent="0.2">
      <c r="A2996" s="3" t="s">
        <v>271</v>
      </c>
      <c r="B2996" t="s">
        <v>600</v>
      </c>
      <c r="C2996" t="s">
        <v>609</v>
      </c>
      <c r="D2996" s="56" t="str">
        <f>VLOOKUP(A2996, ticker_symbol:gics_sector, 14, FALSE)</f>
        <v>Consumer Staples</v>
      </c>
      <c r="E2996" t="str">
        <f>VLOOKUP(A2996, ticker_symbol:gics_sub, 15, FALSE)</f>
        <v>Packaged Foods &amp; Meats</v>
      </c>
    </row>
    <row r="2997" spans="1:5" ht="17" x14ac:dyDescent="0.2">
      <c r="A2997" s="3" t="s">
        <v>271</v>
      </c>
      <c r="B2997" t="s">
        <v>601</v>
      </c>
      <c r="C2997" t="s">
        <v>609</v>
      </c>
      <c r="D2997" s="56" t="str">
        <f>VLOOKUP(A2997, ticker_symbol:gics_sector, 14, FALSE)</f>
        <v>Consumer Staples</v>
      </c>
      <c r="E2997" t="str">
        <f>VLOOKUP(A2997, ticker_symbol:gics_sub, 15, FALSE)</f>
        <v>Packaged Foods &amp; Meats</v>
      </c>
    </row>
    <row r="2998" spans="1:5" ht="17" x14ac:dyDescent="0.2">
      <c r="A2998" s="3" t="s">
        <v>271</v>
      </c>
      <c r="B2998" t="s">
        <v>602</v>
      </c>
      <c r="C2998" t="s">
        <v>609</v>
      </c>
      <c r="D2998" s="56" t="str">
        <f>VLOOKUP(A2998, ticker_symbol:gics_sector, 14, FALSE)</f>
        <v>Consumer Staples</v>
      </c>
      <c r="E2998" t="str">
        <f>VLOOKUP(A2998, ticker_symbol:gics_sub, 15, FALSE)</f>
        <v>Packaged Foods &amp; Meats</v>
      </c>
    </row>
    <row r="2999" spans="1:5" ht="17" x14ac:dyDescent="0.2">
      <c r="A2999" s="3" t="s">
        <v>271</v>
      </c>
      <c r="B2999" t="s">
        <v>603</v>
      </c>
      <c r="C2999" t="s">
        <v>609</v>
      </c>
      <c r="D2999" s="56" t="str">
        <f>VLOOKUP(A2999, ticker_symbol:gics_sector, 14, FALSE)</f>
        <v>Consumer Staples</v>
      </c>
      <c r="E2999" t="str">
        <f>VLOOKUP(A2999, ticker_symbol:gics_sub, 15, FALSE)</f>
        <v>Packaged Foods &amp; Meats</v>
      </c>
    </row>
    <row r="3000" spans="1:5" ht="17" x14ac:dyDescent="0.2">
      <c r="A3000" s="3" t="s">
        <v>271</v>
      </c>
      <c r="B3000" t="s">
        <v>604</v>
      </c>
      <c r="C3000" t="s">
        <v>609</v>
      </c>
      <c r="D3000" s="56" t="str">
        <f>VLOOKUP(A3000, ticker_symbol:gics_sector, 14, FALSE)</f>
        <v>Consumer Staples</v>
      </c>
      <c r="E3000" t="str">
        <f>VLOOKUP(A3000, ticker_symbol:gics_sub, 15, FALSE)</f>
        <v>Packaged Foods &amp; Meats</v>
      </c>
    </row>
    <row r="3001" spans="1:5" ht="17" x14ac:dyDescent="0.2">
      <c r="A3001" s="3" t="s">
        <v>271</v>
      </c>
      <c r="B3001" t="s">
        <v>605</v>
      </c>
      <c r="C3001" t="s">
        <v>609</v>
      </c>
      <c r="D3001" s="56" t="str">
        <f>VLOOKUP(A3001, ticker_symbol:gics_sector, 14, FALSE)</f>
        <v>Consumer Staples</v>
      </c>
      <c r="E3001" t="str">
        <f>VLOOKUP(A3001, ticker_symbol:gics_sub, 15, FALSE)</f>
        <v>Packaged Foods &amp; Meats</v>
      </c>
    </row>
    <row r="3002" spans="1:5" ht="17" x14ac:dyDescent="0.2">
      <c r="A3002" s="3" t="s">
        <v>271</v>
      </c>
      <c r="B3002" t="s">
        <v>600</v>
      </c>
      <c r="C3002" s="21" t="s">
        <v>608</v>
      </c>
      <c r="D3002" s="56" t="str">
        <f>VLOOKUP(A3002, ticker_symbol:gics_sector, 14, FALSE)</f>
        <v>Consumer Staples</v>
      </c>
      <c r="E3002" t="str">
        <f>VLOOKUP(A3002, ticker_symbol:gics_sub, 15, FALSE)</f>
        <v>Packaged Foods &amp; Meats</v>
      </c>
    </row>
    <row r="3003" spans="1:5" ht="17" x14ac:dyDescent="0.2">
      <c r="A3003" s="3" t="s">
        <v>271</v>
      </c>
      <c r="B3003" t="s">
        <v>601</v>
      </c>
      <c r="C3003" s="21" t="s">
        <v>608</v>
      </c>
      <c r="D3003" s="56" t="str">
        <f>VLOOKUP(A3003, ticker_symbol:gics_sector, 14, FALSE)</f>
        <v>Consumer Staples</v>
      </c>
      <c r="E3003" t="str">
        <f>VLOOKUP(A3003, ticker_symbol:gics_sub, 15, FALSE)</f>
        <v>Packaged Foods &amp; Meats</v>
      </c>
    </row>
    <row r="3004" spans="1:5" ht="17" x14ac:dyDescent="0.2">
      <c r="A3004" s="3" t="s">
        <v>271</v>
      </c>
      <c r="B3004" t="s">
        <v>602</v>
      </c>
      <c r="C3004" s="21" t="s">
        <v>608</v>
      </c>
      <c r="D3004" s="56" t="str">
        <f>VLOOKUP(A3004, ticker_symbol:gics_sector, 14, FALSE)</f>
        <v>Consumer Staples</v>
      </c>
      <c r="E3004" t="str">
        <f>VLOOKUP(A3004, ticker_symbol:gics_sub, 15, FALSE)</f>
        <v>Packaged Foods &amp; Meats</v>
      </c>
    </row>
    <row r="3005" spans="1:5" ht="17" x14ac:dyDescent="0.2">
      <c r="A3005" s="3" t="s">
        <v>271</v>
      </c>
      <c r="B3005" t="s">
        <v>603</v>
      </c>
      <c r="C3005" s="21" t="s">
        <v>608</v>
      </c>
      <c r="D3005" s="56" t="str">
        <f>VLOOKUP(A3005, ticker_symbol:gics_sector, 14, FALSE)</f>
        <v>Consumer Staples</v>
      </c>
      <c r="E3005" t="str">
        <f>VLOOKUP(A3005, ticker_symbol:gics_sub, 15, FALSE)</f>
        <v>Packaged Foods &amp; Meats</v>
      </c>
    </row>
    <row r="3006" spans="1:5" ht="17" x14ac:dyDescent="0.2">
      <c r="A3006" s="3" t="s">
        <v>271</v>
      </c>
      <c r="B3006" t="s">
        <v>604</v>
      </c>
      <c r="C3006" s="21" t="s">
        <v>608</v>
      </c>
      <c r="D3006" s="56" t="str">
        <f>VLOOKUP(A3006, ticker_symbol:gics_sector, 14, FALSE)</f>
        <v>Consumer Staples</v>
      </c>
      <c r="E3006" t="str">
        <f>VLOOKUP(A3006, ticker_symbol:gics_sub, 15, FALSE)</f>
        <v>Packaged Foods &amp; Meats</v>
      </c>
    </row>
    <row r="3007" spans="1:5" ht="17" x14ac:dyDescent="0.2">
      <c r="A3007" s="3" t="s">
        <v>271</v>
      </c>
      <c r="B3007" t="s">
        <v>605</v>
      </c>
      <c r="C3007" s="21" t="s">
        <v>608</v>
      </c>
      <c r="D3007" s="56" t="str">
        <f>VLOOKUP(A3007, ticker_symbol:gics_sector, 14, FALSE)</f>
        <v>Consumer Staples</v>
      </c>
      <c r="E3007" t="str">
        <f>VLOOKUP(A3007, ticker_symbol:gics_sub, 15, FALSE)</f>
        <v>Packaged Foods &amp; Meats</v>
      </c>
    </row>
    <row r="3008" spans="1:5" ht="17" x14ac:dyDescent="0.2">
      <c r="A3008" s="3" t="s">
        <v>272</v>
      </c>
      <c r="B3008" t="s">
        <v>600</v>
      </c>
      <c r="C3008" t="s">
        <v>610</v>
      </c>
      <c r="D3008" s="56" t="str">
        <f>VLOOKUP(A3008, ticker_symbol:gics_sector, 14, FALSE)</f>
        <v>Information Technology</v>
      </c>
      <c r="E3008" t="str">
        <f>VLOOKUP(A3008, ticker_symbol:gics_sub, 15, FALSE)</f>
        <v>Electronic Components</v>
      </c>
    </row>
    <row r="3009" spans="1:5" ht="17" x14ac:dyDescent="0.2">
      <c r="A3009" s="3" t="s">
        <v>272</v>
      </c>
      <c r="B3009" t="s">
        <v>601</v>
      </c>
      <c r="C3009" t="s">
        <v>610</v>
      </c>
      <c r="D3009" s="56" t="str">
        <f>VLOOKUP(A3009, ticker_symbol:gics_sector, 14, FALSE)</f>
        <v>Information Technology</v>
      </c>
      <c r="E3009" t="str">
        <f>VLOOKUP(A3009, ticker_symbol:gics_sub, 15, FALSE)</f>
        <v>Electronic Components</v>
      </c>
    </row>
    <row r="3010" spans="1:5" ht="17" x14ac:dyDescent="0.2">
      <c r="A3010" s="3" t="s">
        <v>272</v>
      </c>
      <c r="B3010" t="s">
        <v>602</v>
      </c>
      <c r="C3010" t="s">
        <v>610</v>
      </c>
      <c r="D3010" s="56" t="str">
        <f>VLOOKUP(A3010, ticker_symbol:gics_sector, 14, FALSE)</f>
        <v>Information Technology</v>
      </c>
      <c r="E3010" t="str">
        <f>VLOOKUP(A3010, ticker_symbol:gics_sub, 15, FALSE)</f>
        <v>Electronic Components</v>
      </c>
    </row>
    <row r="3011" spans="1:5" ht="17" x14ac:dyDescent="0.2">
      <c r="A3011" s="3" t="s">
        <v>272</v>
      </c>
      <c r="B3011" t="s">
        <v>603</v>
      </c>
      <c r="C3011" t="s">
        <v>610</v>
      </c>
      <c r="D3011" s="56" t="str">
        <f>VLOOKUP(A3011, ticker_symbol:gics_sector, 14, FALSE)</f>
        <v>Information Technology</v>
      </c>
      <c r="E3011" t="str">
        <f>VLOOKUP(A3011, ticker_symbol:gics_sub, 15, FALSE)</f>
        <v>Electronic Components</v>
      </c>
    </row>
    <row r="3012" spans="1:5" ht="17" x14ac:dyDescent="0.2">
      <c r="A3012" s="3" t="s">
        <v>272</v>
      </c>
      <c r="B3012" t="s">
        <v>604</v>
      </c>
      <c r="C3012" t="s">
        <v>610</v>
      </c>
      <c r="D3012" s="56" t="str">
        <f>VLOOKUP(A3012, ticker_symbol:gics_sector, 14, FALSE)</f>
        <v>Information Technology</v>
      </c>
      <c r="E3012" t="str">
        <f>VLOOKUP(A3012, ticker_symbol:gics_sub, 15, FALSE)</f>
        <v>Electronic Components</v>
      </c>
    </row>
    <row r="3013" spans="1:5" ht="17" x14ac:dyDescent="0.2">
      <c r="A3013" s="3" t="s">
        <v>272</v>
      </c>
      <c r="B3013" t="s">
        <v>605</v>
      </c>
      <c r="C3013" t="s">
        <v>610</v>
      </c>
      <c r="D3013" s="56" t="str">
        <f>VLOOKUP(A3013, ticker_symbol:gics_sector, 14, FALSE)</f>
        <v>Information Technology</v>
      </c>
      <c r="E3013" t="str">
        <f>VLOOKUP(A3013, ticker_symbol:gics_sub, 15, FALSE)</f>
        <v>Electronic Components</v>
      </c>
    </row>
    <row r="3014" spans="1:5" ht="17" x14ac:dyDescent="0.2">
      <c r="A3014" s="3" t="s">
        <v>272</v>
      </c>
      <c r="B3014" t="s">
        <v>600</v>
      </c>
      <c r="C3014" t="s">
        <v>609</v>
      </c>
      <c r="D3014" s="56" t="str">
        <f>VLOOKUP(A3014, ticker_symbol:gics_sector, 14, FALSE)</f>
        <v>Information Technology</v>
      </c>
      <c r="E3014" t="str">
        <f>VLOOKUP(A3014, ticker_symbol:gics_sub, 15, FALSE)</f>
        <v>Electronic Components</v>
      </c>
    </row>
    <row r="3015" spans="1:5" ht="17" x14ac:dyDescent="0.2">
      <c r="A3015" s="3" t="s">
        <v>272</v>
      </c>
      <c r="B3015" t="s">
        <v>601</v>
      </c>
      <c r="C3015" t="s">
        <v>609</v>
      </c>
      <c r="D3015" s="56" t="str">
        <f>VLOOKUP(A3015, ticker_symbol:gics_sector, 14, FALSE)</f>
        <v>Information Technology</v>
      </c>
      <c r="E3015" t="str">
        <f>VLOOKUP(A3015, ticker_symbol:gics_sub, 15, FALSE)</f>
        <v>Electronic Components</v>
      </c>
    </row>
    <row r="3016" spans="1:5" ht="17" x14ac:dyDescent="0.2">
      <c r="A3016" s="3" t="s">
        <v>272</v>
      </c>
      <c r="B3016" t="s">
        <v>602</v>
      </c>
      <c r="C3016" t="s">
        <v>609</v>
      </c>
      <c r="D3016" s="56" t="str">
        <f>VLOOKUP(A3016, ticker_symbol:gics_sector, 14, FALSE)</f>
        <v>Information Technology</v>
      </c>
      <c r="E3016" t="str">
        <f>VLOOKUP(A3016, ticker_symbol:gics_sub, 15, FALSE)</f>
        <v>Electronic Components</v>
      </c>
    </row>
    <row r="3017" spans="1:5" ht="17" x14ac:dyDescent="0.2">
      <c r="A3017" s="3" t="s">
        <v>272</v>
      </c>
      <c r="B3017" t="s">
        <v>603</v>
      </c>
      <c r="C3017" t="s">
        <v>609</v>
      </c>
      <c r="D3017" s="56" t="str">
        <f>VLOOKUP(A3017, ticker_symbol:gics_sector, 14, FALSE)</f>
        <v>Information Technology</v>
      </c>
      <c r="E3017" t="str">
        <f>VLOOKUP(A3017, ticker_symbol:gics_sub, 15, FALSE)</f>
        <v>Electronic Components</v>
      </c>
    </row>
    <row r="3018" spans="1:5" ht="17" x14ac:dyDescent="0.2">
      <c r="A3018" s="3" t="s">
        <v>272</v>
      </c>
      <c r="B3018" t="s">
        <v>604</v>
      </c>
      <c r="C3018" t="s">
        <v>609</v>
      </c>
      <c r="D3018" s="56" t="str">
        <f>VLOOKUP(A3018, ticker_symbol:gics_sector, 14, FALSE)</f>
        <v>Information Technology</v>
      </c>
      <c r="E3018" t="str">
        <f>VLOOKUP(A3018, ticker_symbol:gics_sub, 15, FALSE)</f>
        <v>Electronic Components</v>
      </c>
    </row>
    <row r="3019" spans="1:5" ht="17" x14ac:dyDescent="0.2">
      <c r="A3019" s="3" t="s">
        <v>272</v>
      </c>
      <c r="B3019" t="s">
        <v>605</v>
      </c>
      <c r="C3019" t="s">
        <v>609</v>
      </c>
      <c r="D3019" s="56" t="str">
        <f>VLOOKUP(A3019, ticker_symbol:gics_sector, 14, FALSE)</f>
        <v>Information Technology</v>
      </c>
      <c r="E3019" t="str">
        <f>VLOOKUP(A3019, ticker_symbol:gics_sub, 15, FALSE)</f>
        <v>Electronic Components</v>
      </c>
    </row>
    <row r="3020" spans="1:5" ht="17" x14ac:dyDescent="0.2">
      <c r="A3020" s="3" t="s">
        <v>272</v>
      </c>
      <c r="B3020" t="s">
        <v>600</v>
      </c>
      <c r="C3020" s="21" t="s">
        <v>608</v>
      </c>
      <c r="D3020" s="56" t="str">
        <f>VLOOKUP(A3020, ticker_symbol:gics_sector, 14, FALSE)</f>
        <v>Information Technology</v>
      </c>
      <c r="E3020" t="str">
        <f>VLOOKUP(A3020, ticker_symbol:gics_sub, 15, FALSE)</f>
        <v>Electronic Components</v>
      </c>
    </row>
    <row r="3021" spans="1:5" ht="17" x14ac:dyDescent="0.2">
      <c r="A3021" s="3" t="s">
        <v>272</v>
      </c>
      <c r="B3021" t="s">
        <v>601</v>
      </c>
      <c r="C3021" s="21" t="s">
        <v>608</v>
      </c>
      <c r="D3021" s="56" t="str">
        <f>VLOOKUP(A3021, ticker_symbol:gics_sector, 14, FALSE)</f>
        <v>Information Technology</v>
      </c>
      <c r="E3021" t="str">
        <f>VLOOKUP(A3021, ticker_symbol:gics_sub, 15, FALSE)</f>
        <v>Electronic Components</v>
      </c>
    </row>
    <row r="3022" spans="1:5" ht="17" x14ac:dyDescent="0.2">
      <c r="A3022" s="3" t="s">
        <v>272</v>
      </c>
      <c r="B3022" t="s">
        <v>602</v>
      </c>
      <c r="C3022" s="21" t="s">
        <v>608</v>
      </c>
      <c r="D3022" s="56" t="str">
        <f>VLOOKUP(A3022, ticker_symbol:gics_sector, 14, FALSE)</f>
        <v>Information Technology</v>
      </c>
      <c r="E3022" t="str">
        <f>VLOOKUP(A3022, ticker_symbol:gics_sub, 15, FALSE)</f>
        <v>Electronic Components</v>
      </c>
    </row>
    <row r="3023" spans="1:5" ht="17" x14ac:dyDescent="0.2">
      <c r="A3023" s="3" t="s">
        <v>272</v>
      </c>
      <c r="B3023" t="s">
        <v>603</v>
      </c>
      <c r="C3023" s="21" t="s">
        <v>608</v>
      </c>
      <c r="D3023" s="56" t="str">
        <f>VLOOKUP(A3023, ticker_symbol:gics_sector, 14, FALSE)</f>
        <v>Information Technology</v>
      </c>
      <c r="E3023" t="str">
        <f>VLOOKUP(A3023, ticker_symbol:gics_sub, 15, FALSE)</f>
        <v>Electronic Components</v>
      </c>
    </row>
    <row r="3024" spans="1:5" ht="17" x14ac:dyDescent="0.2">
      <c r="A3024" s="3" t="s">
        <v>272</v>
      </c>
      <c r="B3024" t="s">
        <v>604</v>
      </c>
      <c r="C3024" s="21" t="s">
        <v>608</v>
      </c>
      <c r="D3024" s="56" t="str">
        <f>VLOOKUP(A3024, ticker_symbol:gics_sector, 14, FALSE)</f>
        <v>Information Technology</v>
      </c>
      <c r="E3024" t="str">
        <f>VLOOKUP(A3024, ticker_symbol:gics_sub, 15, FALSE)</f>
        <v>Electronic Components</v>
      </c>
    </row>
    <row r="3025" spans="1:5" ht="17" x14ac:dyDescent="0.2">
      <c r="A3025" s="3" t="s">
        <v>272</v>
      </c>
      <c r="B3025" t="s">
        <v>605</v>
      </c>
      <c r="C3025" s="21" t="s">
        <v>608</v>
      </c>
      <c r="D3025" s="56" t="str">
        <f>VLOOKUP(A3025, ticker_symbol:gics_sector, 14, FALSE)</f>
        <v>Information Technology</v>
      </c>
      <c r="E3025" t="str">
        <f>VLOOKUP(A3025, ticker_symbol:gics_sub, 15, FALSE)</f>
        <v>Electronic Components</v>
      </c>
    </row>
    <row r="3026" spans="1:5" ht="17" x14ac:dyDescent="0.2">
      <c r="A3026" s="3" t="s">
        <v>273</v>
      </c>
      <c r="B3026" t="s">
        <v>600</v>
      </c>
      <c r="C3026" t="s">
        <v>610</v>
      </c>
      <c r="D3026" s="56" t="str">
        <f>VLOOKUP(A3026, ticker_symbol:gics_sector, 14, FALSE)</f>
        <v>Consumer Discretionary</v>
      </c>
      <c r="E3026" t="str">
        <f>VLOOKUP(A3026, ticker_symbol:gics_sub, 15, FALSE)</f>
        <v>Automobile Manufacturers</v>
      </c>
    </row>
    <row r="3027" spans="1:5" ht="17" x14ac:dyDescent="0.2">
      <c r="A3027" s="3" t="s">
        <v>273</v>
      </c>
      <c r="B3027" t="s">
        <v>601</v>
      </c>
      <c r="C3027" t="s">
        <v>610</v>
      </c>
      <c r="D3027" s="56" t="str">
        <f>VLOOKUP(A3027, ticker_symbol:gics_sector, 14, FALSE)</f>
        <v>Consumer Discretionary</v>
      </c>
      <c r="E3027" t="str">
        <f>VLOOKUP(A3027, ticker_symbol:gics_sub, 15, FALSE)</f>
        <v>Automobile Manufacturers</v>
      </c>
    </row>
    <row r="3028" spans="1:5" ht="17" x14ac:dyDescent="0.2">
      <c r="A3028" s="3" t="s">
        <v>273</v>
      </c>
      <c r="B3028" t="s">
        <v>602</v>
      </c>
      <c r="C3028" t="s">
        <v>610</v>
      </c>
      <c r="D3028" s="56" t="str">
        <f>VLOOKUP(A3028, ticker_symbol:gics_sector, 14, FALSE)</f>
        <v>Consumer Discretionary</v>
      </c>
      <c r="E3028" t="str">
        <f>VLOOKUP(A3028, ticker_symbol:gics_sub, 15, FALSE)</f>
        <v>Automobile Manufacturers</v>
      </c>
    </row>
    <row r="3029" spans="1:5" ht="17" x14ac:dyDescent="0.2">
      <c r="A3029" s="3" t="s">
        <v>273</v>
      </c>
      <c r="B3029" t="s">
        <v>603</v>
      </c>
      <c r="C3029" t="s">
        <v>610</v>
      </c>
      <c r="D3029" s="56" t="str">
        <f>VLOOKUP(A3029, ticker_symbol:gics_sector, 14, FALSE)</f>
        <v>Consumer Discretionary</v>
      </c>
      <c r="E3029" t="str">
        <f>VLOOKUP(A3029, ticker_symbol:gics_sub, 15, FALSE)</f>
        <v>Automobile Manufacturers</v>
      </c>
    </row>
    <row r="3030" spans="1:5" ht="17" x14ac:dyDescent="0.2">
      <c r="A3030" s="3" t="s">
        <v>273</v>
      </c>
      <c r="B3030" t="s">
        <v>604</v>
      </c>
      <c r="C3030" t="s">
        <v>610</v>
      </c>
      <c r="D3030" s="56" t="str">
        <f>VLOOKUP(A3030, ticker_symbol:gics_sector, 14, FALSE)</f>
        <v>Consumer Discretionary</v>
      </c>
      <c r="E3030" t="str">
        <f>VLOOKUP(A3030, ticker_symbol:gics_sub, 15, FALSE)</f>
        <v>Automobile Manufacturers</v>
      </c>
    </row>
    <row r="3031" spans="1:5" ht="17" x14ac:dyDescent="0.2">
      <c r="A3031" s="3" t="s">
        <v>273</v>
      </c>
      <c r="B3031" t="s">
        <v>605</v>
      </c>
      <c r="C3031" t="s">
        <v>610</v>
      </c>
      <c r="D3031" s="56" t="str">
        <f>VLOOKUP(A3031, ticker_symbol:gics_sector, 14, FALSE)</f>
        <v>Consumer Discretionary</v>
      </c>
      <c r="E3031" t="str">
        <f>VLOOKUP(A3031, ticker_symbol:gics_sub, 15, FALSE)</f>
        <v>Automobile Manufacturers</v>
      </c>
    </row>
    <row r="3032" spans="1:5" ht="17" x14ac:dyDescent="0.2">
      <c r="A3032" s="3" t="s">
        <v>273</v>
      </c>
      <c r="B3032" t="s">
        <v>600</v>
      </c>
      <c r="C3032" t="s">
        <v>609</v>
      </c>
      <c r="D3032" s="56" t="str">
        <f>VLOOKUP(A3032, ticker_symbol:gics_sector, 14, FALSE)</f>
        <v>Consumer Discretionary</v>
      </c>
      <c r="E3032" t="str">
        <f>VLOOKUP(A3032, ticker_symbol:gics_sub, 15, FALSE)</f>
        <v>Automobile Manufacturers</v>
      </c>
    </row>
    <row r="3033" spans="1:5" ht="17" x14ac:dyDescent="0.2">
      <c r="A3033" s="3" t="s">
        <v>273</v>
      </c>
      <c r="B3033" t="s">
        <v>601</v>
      </c>
      <c r="C3033" t="s">
        <v>609</v>
      </c>
      <c r="D3033" s="56" t="str">
        <f>VLOOKUP(A3033, ticker_symbol:gics_sector, 14, FALSE)</f>
        <v>Consumer Discretionary</v>
      </c>
      <c r="E3033" t="str">
        <f>VLOOKUP(A3033, ticker_symbol:gics_sub, 15, FALSE)</f>
        <v>Automobile Manufacturers</v>
      </c>
    </row>
    <row r="3034" spans="1:5" ht="17" x14ac:dyDescent="0.2">
      <c r="A3034" s="3" t="s">
        <v>273</v>
      </c>
      <c r="B3034" t="s">
        <v>602</v>
      </c>
      <c r="C3034" t="s">
        <v>609</v>
      </c>
      <c r="D3034" s="56" t="str">
        <f>VLOOKUP(A3034, ticker_symbol:gics_sector, 14, FALSE)</f>
        <v>Consumer Discretionary</v>
      </c>
      <c r="E3034" t="str">
        <f>VLOOKUP(A3034, ticker_symbol:gics_sub, 15, FALSE)</f>
        <v>Automobile Manufacturers</v>
      </c>
    </row>
    <row r="3035" spans="1:5" ht="17" x14ac:dyDescent="0.2">
      <c r="A3035" s="3" t="s">
        <v>273</v>
      </c>
      <c r="B3035" t="s">
        <v>603</v>
      </c>
      <c r="C3035" t="s">
        <v>609</v>
      </c>
      <c r="D3035" s="56" t="str">
        <f>VLOOKUP(A3035, ticker_symbol:gics_sector, 14, FALSE)</f>
        <v>Consumer Discretionary</v>
      </c>
      <c r="E3035" t="str">
        <f>VLOOKUP(A3035, ticker_symbol:gics_sub, 15, FALSE)</f>
        <v>Automobile Manufacturers</v>
      </c>
    </row>
    <row r="3036" spans="1:5" ht="17" x14ac:dyDescent="0.2">
      <c r="A3036" s="3" t="s">
        <v>273</v>
      </c>
      <c r="B3036" t="s">
        <v>604</v>
      </c>
      <c r="C3036" t="s">
        <v>609</v>
      </c>
      <c r="D3036" s="56" t="str">
        <f>VLOOKUP(A3036, ticker_symbol:gics_sector, 14, FALSE)</f>
        <v>Consumer Discretionary</v>
      </c>
      <c r="E3036" t="str">
        <f>VLOOKUP(A3036, ticker_symbol:gics_sub, 15, FALSE)</f>
        <v>Automobile Manufacturers</v>
      </c>
    </row>
    <row r="3037" spans="1:5" ht="17" x14ac:dyDescent="0.2">
      <c r="A3037" s="3" t="s">
        <v>273</v>
      </c>
      <c r="B3037" t="s">
        <v>605</v>
      </c>
      <c r="C3037" t="s">
        <v>609</v>
      </c>
      <c r="D3037" s="56" t="str">
        <f>VLOOKUP(A3037, ticker_symbol:gics_sector, 14, FALSE)</f>
        <v>Consumer Discretionary</v>
      </c>
      <c r="E3037" t="str">
        <f>VLOOKUP(A3037, ticker_symbol:gics_sub, 15, FALSE)</f>
        <v>Automobile Manufacturers</v>
      </c>
    </row>
    <row r="3038" spans="1:5" ht="17" x14ac:dyDescent="0.2">
      <c r="A3038" s="3" t="s">
        <v>273</v>
      </c>
      <c r="B3038" t="s">
        <v>600</v>
      </c>
      <c r="C3038" s="21" t="s">
        <v>608</v>
      </c>
      <c r="D3038" s="56" t="str">
        <f>VLOOKUP(A3038, ticker_symbol:gics_sector, 14, FALSE)</f>
        <v>Consumer Discretionary</v>
      </c>
      <c r="E3038" t="str">
        <f>VLOOKUP(A3038, ticker_symbol:gics_sub, 15, FALSE)</f>
        <v>Automobile Manufacturers</v>
      </c>
    </row>
    <row r="3039" spans="1:5" ht="17" x14ac:dyDescent="0.2">
      <c r="A3039" s="3" t="s">
        <v>273</v>
      </c>
      <c r="B3039" t="s">
        <v>601</v>
      </c>
      <c r="C3039" s="21" t="s">
        <v>608</v>
      </c>
      <c r="D3039" s="56" t="str">
        <f>VLOOKUP(A3039, ticker_symbol:gics_sector, 14, FALSE)</f>
        <v>Consumer Discretionary</v>
      </c>
      <c r="E3039" t="str">
        <f>VLOOKUP(A3039, ticker_symbol:gics_sub, 15, FALSE)</f>
        <v>Automobile Manufacturers</v>
      </c>
    </row>
    <row r="3040" spans="1:5" ht="17" x14ac:dyDescent="0.2">
      <c r="A3040" s="3" t="s">
        <v>273</v>
      </c>
      <c r="B3040" t="s">
        <v>602</v>
      </c>
      <c r="C3040" s="21" t="s">
        <v>608</v>
      </c>
      <c r="D3040" s="56" t="str">
        <f>VLOOKUP(A3040, ticker_symbol:gics_sector, 14, FALSE)</f>
        <v>Consumer Discretionary</v>
      </c>
      <c r="E3040" t="str">
        <f>VLOOKUP(A3040, ticker_symbol:gics_sub, 15, FALSE)</f>
        <v>Automobile Manufacturers</v>
      </c>
    </row>
    <row r="3041" spans="1:5" ht="17" x14ac:dyDescent="0.2">
      <c r="A3041" s="3" t="s">
        <v>273</v>
      </c>
      <c r="B3041" t="s">
        <v>603</v>
      </c>
      <c r="C3041" s="21" t="s">
        <v>608</v>
      </c>
      <c r="D3041" s="56" t="str">
        <f>VLOOKUP(A3041, ticker_symbol:gics_sector, 14, FALSE)</f>
        <v>Consumer Discretionary</v>
      </c>
      <c r="E3041" t="str">
        <f>VLOOKUP(A3041, ticker_symbol:gics_sub, 15, FALSE)</f>
        <v>Automobile Manufacturers</v>
      </c>
    </row>
    <row r="3042" spans="1:5" ht="17" x14ac:dyDescent="0.2">
      <c r="A3042" s="3" t="s">
        <v>273</v>
      </c>
      <c r="B3042" t="s">
        <v>604</v>
      </c>
      <c r="C3042" s="21" t="s">
        <v>608</v>
      </c>
      <c r="D3042" s="56" t="str">
        <f>VLOOKUP(A3042, ticker_symbol:gics_sector, 14, FALSE)</f>
        <v>Consumer Discretionary</v>
      </c>
      <c r="E3042" t="str">
        <f>VLOOKUP(A3042, ticker_symbol:gics_sub, 15, FALSE)</f>
        <v>Automobile Manufacturers</v>
      </c>
    </row>
    <row r="3043" spans="1:5" ht="17" x14ac:dyDescent="0.2">
      <c r="A3043" s="3" t="s">
        <v>273</v>
      </c>
      <c r="B3043" t="s">
        <v>605</v>
      </c>
      <c r="C3043" s="21" t="s">
        <v>608</v>
      </c>
      <c r="D3043" s="56" t="str">
        <f>VLOOKUP(A3043, ticker_symbol:gics_sector, 14, FALSE)</f>
        <v>Consumer Discretionary</v>
      </c>
      <c r="E3043" t="str">
        <f>VLOOKUP(A3043, ticker_symbol:gics_sub, 15, FALSE)</f>
        <v>Automobile Manufacturers</v>
      </c>
    </row>
    <row r="3044" spans="1:5" ht="17" x14ac:dyDescent="0.2">
      <c r="A3044" s="3" t="s">
        <v>274</v>
      </c>
      <c r="B3044" s="21" t="s">
        <v>600</v>
      </c>
      <c r="C3044" s="21" t="s">
        <v>610</v>
      </c>
      <c r="D3044" s="56" t="str">
        <f>VLOOKUP(A3044, ticker_symbol:gics_sector, 14, FALSE)</f>
        <v>Consumer Discretionary</v>
      </c>
      <c r="E3044" t="str">
        <f>VLOOKUP(A3044, ticker_symbol:gics_sub, 15, FALSE)</f>
        <v>Specialty Stores</v>
      </c>
    </row>
    <row r="3045" spans="1:5" ht="17" x14ac:dyDescent="0.2">
      <c r="A3045" s="3" t="s">
        <v>274</v>
      </c>
      <c r="B3045" s="21" t="s">
        <v>601</v>
      </c>
      <c r="C3045" s="21" t="s">
        <v>610</v>
      </c>
      <c r="D3045" s="56" t="str">
        <f>VLOOKUP(A3045, ticker_symbol:gics_sector, 14, FALSE)</f>
        <v>Consumer Discretionary</v>
      </c>
      <c r="E3045" t="str">
        <f>VLOOKUP(A3045, ticker_symbol:gics_sub, 15, FALSE)</f>
        <v>Specialty Stores</v>
      </c>
    </row>
    <row r="3046" spans="1:5" ht="17" x14ac:dyDescent="0.2">
      <c r="A3046" s="3" t="s">
        <v>274</v>
      </c>
      <c r="B3046" s="21" t="s">
        <v>602</v>
      </c>
      <c r="C3046" s="21" t="s">
        <v>610</v>
      </c>
      <c r="D3046" s="56" t="str">
        <f>VLOOKUP(A3046, ticker_symbol:gics_sector, 14, FALSE)</f>
        <v>Consumer Discretionary</v>
      </c>
      <c r="E3046" t="str">
        <f>VLOOKUP(A3046, ticker_symbol:gics_sub, 15, FALSE)</f>
        <v>Specialty Stores</v>
      </c>
    </row>
    <row r="3047" spans="1:5" ht="17" x14ac:dyDescent="0.2">
      <c r="A3047" s="3" t="s">
        <v>274</v>
      </c>
      <c r="B3047" s="21" t="s">
        <v>603</v>
      </c>
      <c r="C3047" s="21" t="s">
        <v>610</v>
      </c>
      <c r="D3047" s="56" t="str">
        <f>VLOOKUP(A3047, ticker_symbol:gics_sector, 14, FALSE)</f>
        <v>Consumer Discretionary</v>
      </c>
      <c r="E3047" t="str">
        <f>VLOOKUP(A3047, ticker_symbol:gics_sub, 15, FALSE)</f>
        <v>Specialty Stores</v>
      </c>
    </row>
    <row r="3048" spans="1:5" ht="17" x14ac:dyDescent="0.2">
      <c r="A3048" s="3" t="s">
        <v>274</v>
      </c>
      <c r="B3048" s="21" t="s">
        <v>604</v>
      </c>
      <c r="C3048" s="21" t="s">
        <v>610</v>
      </c>
      <c r="D3048" s="56" t="str">
        <f>VLOOKUP(A3048, ticker_symbol:gics_sector, 14, FALSE)</f>
        <v>Consumer Discretionary</v>
      </c>
      <c r="E3048" t="str">
        <f>VLOOKUP(A3048, ticker_symbol:gics_sub, 15, FALSE)</f>
        <v>Specialty Stores</v>
      </c>
    </row>
    <row r="3049" spans="1:5" ht="17" x14ac:dyDescent="0.2">
      <c r="A3049" s="3" t="s">
        <v>274</v>
      </c>
      <c r="B3049" s="21" t="s">
        <v>605</v>
      </c>
      <c r="C3049" s="21" t="s">
        <v>610</v>
      </c>
      <c r="D3049" s="56" t="str">
        <f>VLOOKUP(A3049, ticker_symbol:gics_sector, 14, FALSE)</f>
        <v>Consumer Discretionary</v>
      </c>
      <c r="E3049" t="str">
        <f>VLOOKUP(A3049, ticker_symbol:gics_sub, 15, FALSE)</f>
        <v>Specialty Stores</v>
      </c>
    </row>
    <row r="3050" spans="1:5" ht="17" x14ac:dyDescent="0.2">
      <c r="A3050" s="3" t="s">
        <v>274</v>
      </c>
      <c r="B3050" s="21" t="s">
        <v>600</v>
      </c>
      <c r="C3050" s="21" t="s">
        <v>609</v>
      </c>
      <c r="D3050" s="56" t="str">
        <f>VLOOKUP(A3050, ticker_symbol:gics_sector, 14, FALSE)</f>
        <v>Consumer Discretionary</v>
      </c>
      <c r="E3050" t="str">
        <f>VLOOKUP(A3050, ticker_symbol:gics_sub, 15, FALSE)</f>
        <v>Specialty Stores</v>
      </c>
    </row>
    <row r="3051" spans="1:5" ht="17" x14ac:dyDescent="0.2">
      <c r="A3051" s="3" t="s">
        <v>274</v>
      </c>
      <c r="B3051" s="21" t="s">
        <v>601</v>
      </c>
      <c r="C3051" s="21" t="s">
        <v>609</v>
      </c>
      <c r="D3051" s="56" t="str">
        <f>VLOOKUP(A3051, ticker_symbol:gics_sector, 14, FALSE)</f>
        <v>Consumer Discretionary</v>
      </c>
      <c r="E3051" t="str">
        <f>VLOOKUP(A3051, ticker_symbol:gics_sub, 15, FALSE)</f>
        <v>Specialty Stores</v>
      </c>
    </row>
    <row r="3052" spans="1:5" ht="17" x14ac:dyDescent="0.2">
      <c r="A3052" s="3" t="s">
        <v>274</v>
      </c>
      <c r="B3052" s="21" t="s">
        <v>602</v>
      </c>
      <c r="C3052" s="21" t="s">
        <v>609</v>
      </c>
      <c r="D3052" s="56" t="str">
        <f>VLOOKUP(A3052, ticker_symbol:gics_sector, 14, FALSE)</f>
        <v>Consumer Discretionary</v>
      </c>
      <c r="E3052" t="str">
        <f>VLOOKUP(A3052, ticker_symbol:gics_sub, 15, FALSE)</f>
        <v>Specialty Stores</v>
      </c>
    </row>
    <row r="3053" spans="1:5" ht="17" x14ac:dyDescent="0.2">
      <c r="A3053" s="3" t="s">
        <v>274</v>
      </c>
      <c r="B3053" s="21" t="s">
        <v>603</v>
      </c>
      <c r="C3053" s="21" t="s">
        <v>609</v>
      </c>
      <c r="D3053" s="56" t="str">
        <f>VLOOKUP(A3053, ticker_symbol:gics_sector, 14, FALSE)</f>
        <v>Consumer Discretionary</v>
      </c>
      <c r="E3053" t="str">
        <f>VLOOKUP(A3053, ticker_symbol:gics_sub, 15, FALSE)</f>
        <v>Specialty Stores</v>
      </c>
    </row>
    <row r="3054" spans="1:5" ht="17" x14ac:dyDescent="0.2">
      <c r="A3054" s="3" t="s">
        <v>274</v>
      </c>
      <c r="B3054" s="21" t="s">
        <v>604</v>
      </c>
      <c r="C3054" s="21" t="s">
        <v>609</v>
      </c>
      <c r="D3054" s="56" t="str">
        <f>VLOOKUP(A3054, ticker_symbol:gics_sector, 14, FALSE)</f>
        <v>Consumer Discretionary</v>
      </c>
      <c r="E3054" t="str">
        <f>VLOOKUP(A3054, ticker_symbol:gics_sub, 15, FALSE)</f>
        <v>Specialty Stores</v>
      </c>
    </row>
    <row r="3055" spans="1:5" ht="17" x14ac:dyDescent="0.2">
      <c r="A3055" s="3" t="s">
        <v>274</v>
      </c>
      <c r="B3055" s="21" t="s">
        <v>605</v>
      </c>
      <c r="C3055" s="21" t="s">
        <v>609</v>
      </c>
      <c r="D3055" s="56" t="str">
        <f>VLOOKUP(A3055, ticker_symbol:gics_sector, 14, FALSE)</f>
        <v>Consumer Discretionary</v>
      </c>
      <c r="E3055" t="str">
        <f>VLOOKUP(A3055, ticker_symbol:gics_sub, 15, FALSE)</f>
        <v>Specialty Stores</v>
      </c>
    </row>
    <row r="3056" spans="1:5" ht="17" x14ac:dyDescent="0.2">
      <c r="A3056" s="3" t="s">
        <v>274</v>
      </c>
      <c r="B3056" s="21" t="s">
        <v>600</v>
      </c>
      <c r="C3056" s="21" t="s">
        <v>608</v>
      </c>
      <c r="D3056" s="56" t="str">
        <f>VLOOKUP(A3056, ticker_symbol:gics_sector, 14, FALSE)</f>
        <v>Consumer Discretionary</v>
      </c>
      <c r="E3056" t="str">
        <f>VLOOKUP(A3056, ticker_symbol:gics_sub, 15, FALSE)</f>
        <v>Specialty Stores</v>
      </c>
    </row>
    <row r="3057" spans="1:5" ht="17" x14ac:dyDescent="0.2">
      <c r="A3057" s="3" t="s">
        <v>274</v>
      </c>
      <c r="B3057" s="21" t="s">
        <v>601</v>
      </c>
      <c r="C3057" s="21" t="s">
        <v>608</v>
      </c>
      <c r="D3057" s="56" t="str">
        <f>VLOOKUP(A3057, ticker_symbol:gics_sector, 14, FALSE)</f>
        <v>Consumer Discretionary</v>
      </c>
      <c r="E3057" t="str">
        <f>VLOOKUP(A3057, ticker_symbol:gics_sub, 15, FALSE)</f>
        <v>Specialty Stores</v>
      </c>
    </row>
    <row r="3058" spans="1:5" ht="17" x14ac:dyDescent="0.2">
      <c r="A3058" s="3" t="s">
        <v>274</v>
      </c>
      <c r="B3058" s="21" t="s">
        <v>602</v>
      </c>
      <c r="C3058" s="21" t="s">
        <v>608</v>
      </c>
      <c r="D3058" s="56" t="str">
        <f>VLOOKUP(A3058, ticker_symbol:gics_sector, 14, FALSE)</f>
        <v>Consumer Discretionary</v>
      </c>
      <c r="E3058" t="str">
        <f>VLOOKUP(A3058, ticker_symbol:gics_sub, 15, FALSE)</f>
        <v>Specialty Stores</v>
      </c>
    </row>
    <row r="3059" spans="1:5" ht="17" x14ac:dyDescent="0.2">
      <c r="A3059" s="3" t="s">
        <v>274</v>
      </c>
      <c r="B3059" s="21" t="s">
        <v>603</v>
      </c>
      <c r="C3059" s="21" t="s">
        <v>608</v>
      </c>
      <c r="D3059" s="56" t="str">
        <f>VLOOKUP(A3059, ticker_symbol:gics_sector, 14, FALSE)</f>
        <v>Consumer Discretionary</v>
      </c>
      <c r="E3059" t="str">
        <f>VLOOKUP(A3059, ticker_symbol:gics_sub, 15, FALSE)</f>
        <v>Specialty Stores</v>
      </c>
    </row>
    <row r="3060" spans="1:5" ht="17" x14ac:dyDescent="0.2">
      <c r="A3060" s="3" t="s">
        <v>274</v>
      </c>
      <c r="B3060" s="21" t="s">
        <v>604</v>
      </c>
      <c r="C3060" s="21" t="s">
        <v>608</v>
      </c>
      <c r="D3060" s="56" t="str">
        <f>VLOOKUP(A3060, ticker_symbol:gics_sector, 14, FALSE)</f>
        <v>Consumer Discretionary</v>
      </c>
      <c r="E3060" t="str">
        <f>VLOOKUP(A3060, ticker_symbol:gics_sub, 15, FALSE)</f>
        <v>Specialty Stores</v>
      </c>
    </row>
    <row r="3061" spans="1:5" ht="17" x14ac:dyDescent="0.2">
      <c r="A3061" s="3" t="s">
        <v>274</v>
      </c>
      <c r="B3061" s="21" t="s">
        <v>605</v>
      </c>
      <c r="C3061" s="21" t="s">
        <v>608</v>
      </c>
      <c r="D3061" s="56" t="str">
        <f>VLOOKUP(A3061, ticker_symbol:gics_sector, 14, FALSE)</f>
        <v>Consumer Discretionary</v>
      </c>
      <c r="E3061" t="str">
        <f>VLOOKUP(A3061, ticker_symbol:gics_sub, 15, FALSE)</f>
        <v>Specialty Stores</v>
      </c>
    </row>
    <row r="3062" spans="1:5" ht="17" x14ac:dyDescent="0.2">
      <c r="A3062" s="3" t="s">
        <v>275</v>
      </c>
      <c r="B3062" s="21" t="s">
        <v>600</v>
      </c>
      <c r="C3062" s="21" t="s">
        <v>610</v>
      </c>
      <c r="D3062" s="56" t="str">
        <f>VLOOKUP(A3062, ticker_symbol:gics_sector, 14, FALSE)</f>
        <v>Information Technology</v>
      </c>
      <c r="E3062" t="str">
        <f>VLOOKUP(A3062, ticker_symbol:gics_sub, 15, FALSE)</f>
        <v>Data Processing &amp; Outsourced Services</v>
      </c>
    </row>
    <row r="3063" spans="1:5" ht="17" x14ac:dyDescent="0.2">
      <c r="A3063" s="3" t="s">
        <v>275</v>
      </c>
      <c r="B3063" s="21" t="s">
        <v>601</v>
      </c>
      <c r="C3063" s="21" t="s">
        <v>610</v>
      </c>
      <c r="D3063" s="56" t="str">
        <f>VLOOKUP(A3063, ticker_symbol:gics_sector, 14, FALSE)</f>
        <v>Information Technology</v>
      </c>
      <c r="E3063" t="str">
        <f>VLOOKUP(A3063, ticker_symbol:gics_sub, 15, FALSE)</f>
        <v>Data Processing &amp; Outsourced Services</v>
      </c>
    </row>
    <row r="3064" spans="1:5" ht="17" x14ac:dyDescent="0.2">
      <c r="A3064" s="3" t="s">
        <v>275</v>
      </c>
      <c r="B3064" s="21" t="s">
        <v>602</v>
      </c>
      <c r="C3064" s="21" t="s">
        <v>610</v>
      </c>
      <c r="D3064" s="56" t="str">
        <f>VLOOKUP(A3064, ticker_symbol:gics_sector, 14, FALSE)</f>
        <v>Information Technology</v>
      </c>
      <c r="E3064" t="str">
        <f>VLOOKUP(A3064, ticker_symbol:gics_sub, 15, FALSE)</f>
        <v>Data Processing &amp; Outsourced Services</v>
      </c>
    </row>
    <row r="3065" spans="1:5" ht="17" x14ac:dyDescent="0.2">
      <c r="A3065" s="3" t="s">
        <v>275</v>
      </c>
      <c r="B3065" s="21" t="s">
        <v>603</v>
      </c>
      <c r="C3065" s="21" t="s">
        <v>610</v>
      </c>
      <c r="D3065" s="56" t="str">
        <f>VLOOKUP(A3065, ticker_symbol:gics_sector, 14, FALSE)</f>
        <v>Information Technology</v>
      </c>
      <c r="E3065" t="str">
        <f>VLOOKUP(A3065, ticker_symbol:gics_sub, 15, FALSE)</f>
        <v>Data Processing &amp; Outsourced Services</v>
      </c>
    </row>
    <row r="3066" spans="1:5" ht="17" x14ac:dyDescent="0.2">
      <c r="A3066" s="3" t="s">
        <v>275</v>
      </c>
      <c r="B3066" s="21" t="s">
        <v>604</v>
      </c>
      <c r="C3066" s="21" t="s">
        <v>610</v>
      </c>
      <c r="D3066" s="56" t="str">
        <f>VLOOKUP(A3066, ticker_symbol:gics_sector, 14, FALSE)</f>
        <v>Information Technology</v>
      </c>
      <c r="E3066" t="str">
        <f>VLOOKUP(A3066, ticker_symbol:gics_sub, 15, FALSE)</f>
        <v>Data Processing &amp; Outsourced Services</v>
      </c>
    </row>
    <row r="3067" spans="1:5" ht="17" x14ac:dyDescent="0.2">
      <c r="A3067" s="3" t="s">
        <v>275</v>
      </c>
      <c r="B3067" s="21" t="s">
        <v>605</v>
      </c>
      <c r="C3067" s="21" t="s">
        <v>610</v>
      </c>
      <c r="D3067" s="56" t="str">
        <f>VLOOKUP(A3067, ticker_symbol:gics_sector, 14, FALSE)</f>
        <v>Information Technology</v>
      </c>
      <c r="E3067" t="str">
        <f>VLOOKUP(A3067, ticker_symbol:gics_sub, 15, FALSE)</f>
        <v>Data Processing &amp; Outsourced Services</v>
      </c>
    </row>
    <row r="3068" spans="1:5" ht="17" x14ac:dyDescent="0.2">
      <c r="A3068" s="3" t="s">
        <v>275</v>
      </c>
      <c r="B3068" s="21" t="s">
        <v>600</v>
      </c>
      <c r="C3068" s="21" t="s">
        <v>609</v>
      </c>
      <c r="D3068" s="56" t="str">
        <f>VLOOKUP(A3068, ticker_symbol:gics_sector, 14, FALSE)</f>
        <v>Information Technology</v>
      </c>
      <c r="E3068" t="str">
        <f>VLOOKUP(A3068, ticker_symbol:gics_sub, 15, FALSE)</f>
        <v>Data Processing &amp; Outsourced Services</v>
      </c>
    </row>
    <row r="3069" spans="1:5" ht="17" x14ac:dyDescent="0.2">
      <c r="A3069" s="3" t="s">
        <v>275</v>
      </c>
      <c r="B3069" s="21" t="s">
        <v>601</v>
      </c>
      <c r="C3069" s="21" t="s">
        <v>609</v>
      </c>
      <c r="D3069" s="56" t="str">
        <f>VLOOKUP(A3069, ticker_symbol:gics_sector, 14, FALSE)</f>
        <v>Information Technology</v>
      </c>
      <c r="E3069" t="str">
        <f>VLOOKUP(A3069, ticker_symbol:gics_sub, 15, FALSE)</f>
        <v>Data Processing &amp; Outsourced Services</v>
      </c>
    </row>
    <row r="3070" spans="1:5" ht="17" x14ac:dyDescent="0.2">
      <c r="A3070" s="3" t="s">
        <v>275</v>
      </c>
      <c r="B3070" s="21" t="s">
        <v>602</v>
      </c>
      <c r="C3070" s="21" t="s">
        <v>609</v>
      </c>
      <c r="D3070" s="56" t="str">
        <f>VLOOKUP(A3070, ticker_symbol:gics_sector, 14, FALSE)</f>
        <v>Information Technology</v>
      </c>
      <c r="E3070" t="str">
        <f>VLOOKUP(A3070, ticker_symbol:gics_sub, 15, FALSE)</f>
        <v>Data Processing &amp; Outsourced Services</v>
      </c>
    </row>
    <row r="3071" spans="1:5" ht="17" x14ac:dyDescent="0.2">
      <c r="A3071" s="3" t="s">
        <v>275</v>
      </c>
      <c r="B3071" s="21" t="s">
        <v>603</v>
      </c>
      <c r="C3071" s="21" t="s">
        <v>609</v>
      </c>
      <c r="D3071" s="56" t="str">
        <f>VLOOKUP(A3071, ticker_symbol:gics_sector, 14, FALSE)</f>
        <v>Information Technology</v>
      </c>
      <c r="E3071" t="str">
        <f>VLOOKUP(A3071, ticker_symbol:gics_sub, 15, FALSE)</f>
        <v>Data Processing &amp; Outsourced Services</v>
      </c>
    </row>
    <row r="3072" spans="1:5" ht="17" x14ac:dyDescent="0.2">
      <c r="A3072" s="3" t="s">
        <v>275</v>
      </c>
      <c r="B3072" s="21" t="s">
        <v>604</v>
      </c>
      <c r="C3072" s="21" t="s">
        <v>609</v>
      </c>
      <c r="D3072" s="56" t="str">
        <f>VLOOKUP(A3072, ticker_symbol:gics_sector, 14, FALSE)</f>
        <v>Information Technology</v>
      </c>
      <c r="E3072" t="str">
        <f>VLOOKUP(A3072, ticker_symbol:gics_sub, 15, FALSE)</f>
        <v>Data Processing &amp; Outsourced Services</v>
      </c>
    </row>
    <row r="3073" spans="1:5" ht="17" x14ac:dyDescent="0.2">
      <c r="A3073" s="3" t="s">
        <v>275</v>
      </c>
      <c r="B3073" s="21" t="s">
        <v>605</v>
      </c>
      <c r="C3073" s="21" t="s">
        <v>609</v>
      </c>
      <c r="D3073" s="56" t="str">
        <f>VLOOKUP(A3073, ticker_symbol:gics_sector, 14, FALSE)</f>
        <v>Information Technology</v>
      </c>
      <c r="E3073" t="str">
        <f>VLOOKUP(A3073, ticker_symbol:gics_sub, 15, FALSE)</f>
        <v>Data Processing &amp; Outsourced Services</v>
      </c>
    </row>
    <row r="3074" spans="1:5" ht="17" x14ac:dyDescent="0.2">
      <c r="A3074" s="3" t="s">
        <v>275</v>
      </c>
      <c r="B3074" s="21" t="s">
        <v>600</v>
      </c>
      <c r="C3074" s="21" t="s">
        <v>608</v>
      </c>
      <c r="D3074" s="56" t="str">
        <f>VLOOKUP(A3074, ticker_symbol:gics_sector, 14, FALSE)</f>
        <v>Information Technology</v>
      </c>
      <c r="E3074" t="str">
        <f>VLOOKUP(A3074, ticker_symbol:gics_sub, 15, FALSE)</f>
        <v>Data Processing &amp; Outsourced Services</v>
      </c>
    </row>
    <row r="3075" spans="1:5" ht="17" x14ac:dyDescent="0.2">
      <c r="A3075" s="3" t="s">
        <v>275</v>
      </c>
      <c r="B3075" s="21" t="s">
        <v>601</v>
      </c>
      <c r="C3075" s="21" t="s">
        <v>608</v>
      </c>
      <c r="D3075" s="56" t="str">
        <f>VLOOKUP(A3075, ticker_symbol:gics_sector, 14, FALSE)</f>
        <v>Information Technology</v>
      </c>
      <c r="E3075" t="str">
        <f>VLOOKUP(A3075, ticker_symbol:gics_sub, 15, FALSE)</f>
        <v>Data Processing &amp; Outsourced Services</v>
      </c>
    </row>
    <row r="3076" spans="1:5" ht="17" x14ac:dyDescent="0.2">
      <c r="A3076" s="3" t="s">
        <v>275</v>
      </c>
      <c r="B3076" s="21" t="s">
        <v>602</v>
      </c>
      <c r="C3076" s="21" t="s">
        <v>608</v>
      </c>
      <c r="D3076" s="56" t="str">
        <f>VLOOKUP(A3076, ticker_symbol:gics_sector, 14, FALSE)</f>
        <v>Information Technology</v>
      </c>
      <c r="E3076" t="str">
        <f>VLOOKUP(A3076, ticker_symbol:gics_sub, 15, FALSE)</f>
        <v>Data Processing &amp; Outsourced Services</v>
      </c>
    </row>
    <row r="3077" spans="1:5" ht="17" x14ac:dyDescent="0.2">
      <c r="A3077" s="3" t="s">
        <v>275</v>
      </c>
      <c r="B3077" s="21" t="s">
        <v>603</v>
      </c>
      <c r="C3077" s="21" t="s">
        <v>608</v>
      </c>
      <c r="D3077" s="56" t="str">
        <f>VLOOKUP(A3077, ticker_symbol:gics_sector, 14, FALSE)</f>
        <v>Information Technology</v>
      </c>
      <c r="E3077" t="str">
        <f>VLOOKUP(A3077, ticker_symbol:gics_sub, 15, FALSE)</f>
        <v>Data Processing &amp; Outsourced Services</v>
      </c>
    </row>
    <row r="3078" spans="1:5" ht="17" x14ac:dyDescent="0.2">
      <c r="A3078" s="3" t="s">
        <v>275</v>
      </c>
      <c r="B3078" s="21" t="s">
        <v>604</v>
      </c>
      <c r="C3078" s="21" t="s">
        <v>608</v>
      </c>
      <c r="D3078" s="56" t="str">
        <f>VLOOKUP(A3078, ticker_symbol:gics_sector, 14, FALSE)</f>
        <v>Information Technology</v>
      </c>
      <c r="E3078" t="str">
        <f>VLOOKUP(A3078, ticker_symbol:gics_sub, 15, FALSE)</f>
        <v>Data Processing &amp; Outsourced Services</v>
      </c>
    </row>
    <row r="3079" spans="1:5" ht="17" x14ac:dyDescent="0.2">
      <c r="A3079" s="3" t="s">
        <v>275</v>
      </c>
      <c r="B3079" s="21" t="s">
        <v>605</v>
      </c>
      <c r="C3079" s="21" t="s">
        <v>608</v>
      </c>
      <c r="D3079" s="56" t="str">
        <f>VLOOKUP(A3079, ticker_symbol:gics_sector, 14, FALSE)</f>
        <v>Information Technology</v>
      </c>
      <c r="E3079" t="str">
        <f>VLOOKUP(A3079, ticker_symbol:gics_sub, 15, FALSE)</f>
        <v>Data Processing &amp; Outsourced Services</v>
      </c>
    </row>
    <row r="3080" spans="1:5" ht="17" x14ac:dyDescent="0.2">
      <c r="A3080" s="3" t="s">
        <v>276</v>
      </c>
      <c r="B3080" s="21" t="s">
        <v>600</v>
      </c>
      <c r="C3080" s="21" t="s">
        <v>610</v>
      </c>
      <c r="D3080" s="56" t="str">
        <f>VLOOKUP(A3080, ticker_symbol:gics_sector, 14, FALSE)</f>
        <v>Consumer Discretionary</v>
      </c>
      <c r="E3080" t="str">
        <f>VLOOKUP(A3080, ticker_symbol:gics_sub, 15, FALSE)</f>
        <v>Apparel Retail</v>
      </c>
    </row>
    <row r="3081" spans="1:5" ht="17" x14ac:dyDescent="0.2">
      <c r="A3081" s="3" t="s">
        <v>276</v>
      </c>
      <c r="B3081" s="21" t="s">
        <v>601</v>
      </c>
      <c r="C3081" s="21" t="s">
        <v>610</v>
      </c>
      <c r="D3081" s="56" t="str">
        <f>VLOOKUP(A3081, ticker_symbol:gics_sector, 14, FALSE)</f>
        <v>Consumer Discretionary</v>
      </c>
      <c r="E3081" t="str">
        <f>VLOOKUP(A3081, ticker_symbol:gics_sub, 15, FALSE)</f>
        <v>Apparel Retail</v>
      </c>
    </row>
    <row r="3082" spans="1:5" ht="17" x14ac:dyDescent="0.2">
      <c r="A3082" s="3" t="s">
        <v>276</v>
      </c>
      <c r="B3082" s="21" t="s">
        <v>602</v>
      </c>
      <c r="C3082" s="21" t="s">
        <v>610</v>
      </c>
      <c r="D3082" s="56" t="str">
        <f>VLOOKUP(A3082, ticker_symbol:gics_sector, 14, FALSE)</f>
        <v>Consumer Discretionary</v>
      </c>
      <c r="E3082" t="str">
        <f>VLOOKUP(A3082, ticker_symbol:gics_sub, 15, FALSE)</f>
        <v>Apparel Retail</v>
      </c>
    </row>
    <row r="3083" spans="1:5" ht="17" x14ac:dyDescent="0.2">
      <c r="A3083" s="3" t="s">
        <v>276</v>
      </c>
      <c r="B3083" s="21" t="s">
        <v>603</v>
      </c>
      <c r="C3083" s="21" t="s">
        <v>610</v>
      </c>
      <c r="D3083" s="56" t="str">
        <f>VLOOKUP(A3083, ticker_symbol:gics_sector, 14, FALSE)</f>
        <v>Consumer Discretionary</v>
      </c>
      <c r="E3083" t="str">
        <f>VLOOKUP(A3083, ticker_symbol:gics_sub, 15, FALSE)</f>
        <v>Apparel Retail</v>
      </c>
    </row>
    <row r="3084" spans="1:5" ht="17" x14ac:dyDescent="0.2">
      <c r="A3084" s="3" t="s">
        <v>276</v>
      </c>
      <c r="B3084" s="21" t="s">
        <v>604</v>
      </c>
      <c r="C3084" s="21" t="s">
        <v>610</v>
      </c>
      <c r="D3084" s="56" t="str">
        <f>VLOOKUP(A3084, ticker_symbol:gics_sector, 14, FALSE)</f>
        <v>Consumer Discretionary</v>
      </c>
      <c r="E3084" t="str">
        <f>VLOOKUP(A3084, ticker_symbol:gics_sub, 15, FALSE)</f>
        <v>Apparel Retail</v>
      </c>
    </row>
    <row r="3085" spans="1:5" ht="17" x14ac:dyDescent="0.2">
      <c r="A3085" s="3" t="s">
        <v>276</v>
      </c>
      <c r="B3085" s="21" t="s">
        <v>605</v>
      </c>
      <c r="C3085" s="21" t="s">
        <v>610</v>
      </c>
      <c r="D3085" s="56" t="str">
        <f>VLOOKUP(A3085, ticker_symbol:gics_sector, 14, FALSE)</f>
        <v>Consumer Discretionary</v>
      </c>
      <c r="E3085" t="str">
        <f>VLOOKUP(A3085, ticker_symbol:gics_sub, 15, FALSE)</f>
        <v>Apparel Retail</v>
      </c>
    </row>
    <row r="3086" spans="1:5" ht="17" x14ac:dyDescent="0.2">
      <c r="A3086" s="3" t="s">
        <v>276</v>
      </c>
      <c r="B3086" s="21" t="s">
        <v>600</v>
      </c>
      <c r="C3086" s="21" t="s">
        <v>609</v>
      </c>
      <c r="D3086" s="56" t="str">
        <f>VLOOKUP(A3086, ticker_symbol:gics_sector, 14, FALSE)</f>
        <v>Consumer Discretionary</v>
      </c>
      <c r="E3086" t="str">
        <f>VLOOKUP(A3086, ticker_symbol:gics_sub, 15, FALSE)</f>
        <v>Apparel Retail</v>
      </c>
    </row>
    <row r="3087" spans="1:5" ht="17" x14ac:dyDescent="0.2">
      <c r="A3087" s="3" t="s">
        <v>276</v>
      </c>
      <c r="B3087" s="21" t="s">
        <v>601</v>
      </c>
      <c r="C3087" s="21" t="s">
        <v>609</v>
      </c>
      <c r="D3087" s="56" t="str">
        <f>VLOOKUP(A3087, ticker_symbol:gics_sector, 14, FALSE)</f>
        <v>Consumer Discretionary</v>
      </c>
      <c r="E3087" t="str">
        <f>VLOOKUP(A3087, ticker_symbol:gics_sub, 15, FALSE)</f>
        <v>Apparel Retail</v>
      </c>
    </row>
    <row r="3088" spans="1:5" ht="17" x14ac:dyDescent="0.2">
      <c r="A3088" s="3" t="s">
        <v>276</v>
      </c>
      <c r="B3088" s="21" t="s">
        <v>602</v>
      </c>
      <c r="C3088" s="21" t="s">
        <v>609</v>
      </c>
      <c r="D3088" s="56" t="str">
        <f>VLOOKUP(A3088, ticker_symbol:gics_sector, 14, FALSE)</f>
        <v>Consumer Discretionary</v>
      </c>
      <c r="E3088" t="str">
        <f>VLOOKUP(A3088, ticker_symbol:gics_sub, 15, FALSE)</f>
        <v>Apparel Retail</v>
      </c>
    </row>
    <row r="3089" spans="1:5" ht="17" x14ac:dyDescent="0.2">
      <c r="A3089" s="3" t="s">
        <v>276</v>
      </c>
      <c r="B3089" s="21" t="s">
        <v>603</v>
      </c>
      <c r="C3089" s="21" t="s">
        <v>609</v>
      </c>
      <c r="D3089" s="56" t="str">
        <f>VLOOKUP(A3089, ticker_symbol:gics_sector, 14, FALSE)</f>
        <v>Consumer Discretionary</v>
      </c>
      <c r="E3089" t="str">
        <f>VLOOKUP(A3089, ticker_symbol:gics_sub, 15, FALSE)</f>
        <v>Apparel Retail</v>
      </c>
    </row>
    <row r="3090" spans="1:5" ht="17" x14ac:dyDescent="0.2">
      <c r="A3090" s="3" t="s">
        <v>276</v>
      </c>
      <c r="B3090" s="21" t="s">
        <v>604</v>
      </c>
      <c r="C3090" s="21" t="s">
        <v>609</v>
      </c>
      <c r="D3090" s="56" t="str">
        <f>VLOOKUP(A3090, ticker_symbol:gics_sector, 14, FALSE)</f>
        <v>Consumer Discretionary</v>
      </c>
      <c r="E3090" t="str">
        <f>VLOOKUP(A3090, ticker_symbol:gics_sub, 15, FALSE)</f>
        <v>Apparel Retail</v>
      </c>
    </row>
    <row r="3091" spans="1:5" ht="17" x14ac:dyDescent="0.2">
      <c r="A3091" s="3" t="s">
        <v>276</v>
      </c>
      <c r="B3091" s="21" t="s">
        <v>605</v>
      </c>
      <c r="C3091" s="21" t="s">
        <v>609</v>
      </c>
      <c r="D3091" s="56" t="str">
        <f>VLOOKUP(A3091, ticker_symbol:gics_sector, 14, FALSE)</f>
        <v>Consumer Discretionary</v>
      </c>
      <c r="E3091" t="str">
        <f>VLOOKUP(A3091, ticker_symbol:gics_sub, 15, FALSE)</f>
        <v>Apparel Retail</v>
      </c>
    </row>
    <row r="3092" spans="1:5" ht="17" x14ac:dyDescent="0.2">
      <c r="A3092" s="3" t="s">
        <v>276</v>
      </c>
      <c r="B3092" s="21" t="s">
        <v>600</v>
      </c>
      <c r="C3092" s="21" t="s">
        <v>608</v>
      </c>
      <c r="D3092" s="56" t="str">
        <f>VLOOKUP(A3092, ticker_symbol:gics_sector, 14, FALSE)</f>
        <v>Consumer Discretionary</v>
      </c>
      <c r="E3092" t="str">
        <f>VLOOKUP(A3092, ticker_symbol:gics_sub, 15, FALSE)</f>
        <v>Apparel Retail</v>
      </c>
    </row>
    <row r="3093" spans="1:5" ht="17" x14ac:dyDescent="0.2">
      <c r="A3093" s="3" t="s">
        <v>276</v>
      </c>
      <c r="B3093" s="21" t="s">
        <v>601</v>
      </c>
      <c r="C3093" s="21" t="s">
        <v>608</v>
      </c>
      <c r="D3093" s="56" t="str">
        <f>VLOOKUP(A3093, ticker_symbol:gics_sector, 14, FALSE)</f>
        <v>Consumer Discretionary</v>
      </c>
      <c r="E3093" t="str">
        <f>VLOOKUP(A3093, ticker_symbol:gics_sub, 15, FALSE)</f>
        <v>Apparel Retail</v>
      </c>
    </row>
    <row r="3094" spans="1:5" ht="17" x14ac:dyDescent="0.2">
      <c r="A3094" s="3" t="s">
        <v>276</v>
      </c>
      <c r="B3094" s="21" t="s">
        <v>602</v>
      </c>
      <c r="C3094" s="21" t="s">
        <v>608</v>
      </c>
      <c r="D3094" s="56" t="str">
        <f>VLOOKUP(A3094, ticker_symbol:gics_sector, 14, FALSE)</f>
        <v>Consumer Discretionary</v>
      </c>
      <c r="E3094" t="str">
        <f>VLOOKUP(A3094, ticker_symbol:gics_sub, 15, FALSE)</f>
        <v>Apparel Retail</v>
      </c>
    </row>
    <row r="3095" spans="1:5" ht="17" x14ac:dyDescent="0.2">
      <c r="A3095" s="3" t="s">
        <v>276</v>
      </c>
      <c r="B3095" s="21" t="s">
        <v>603</v>
      </c>
      <c r="C3095" s="21" t="s">
        <v>608</v>
      </c>
      <c r="D3095" s="56" t="str">
        <f>VLOOKUP(A3095, ticker_symbol:gics_sector, 14, FALSE)</f>
        <v>Consumer Discretionary</v>
      </c>
      <c r="E3095" t="str">
        <f>VLOOKUP(A3095, ticker_symbol:gics_sub, 15, FALSE)</f>
        <v>Apparel Retail</v>
      </c>
    </row>
    <row r="3096" spans="1:5" ht="17" x14ac:dyDescent="0.2">
      <c r="A3096" s="3" t="s">
        <v>276</v>
      </c>
      <c r="B3096" s="21" t="s">
        <v>604</v>
      </c>
      <c r="C3096" s="21" t="s">
        <v>608</v>
      </c>
      <c r="D3096" s="56" t="str">
        <f>VLOOKUP(A3096, ticker_symbol:gics_sector, 14, FALSE)</f>
        <v>Consumer Discretionary</v>
      </c>
      <c r="E3096" t="str">
        <f>VLOOKUP(A3096, ticker_symbol:gics_sub, 15, FALSE)</f>
        <v>Apparel Retail</v>
      </c>
    </row>
    <row r="3097" spans="1:5" ht="17" x14ac:dyDescent="0.2">
      <c r="A3097" s="3" t="s">
        <v>276</v>
      </c>
      <c r="B3097" s="21" t="s">
        <v>605</v>
      </c>
      <c r="C3097" s="21" t="s">
        <v>608</v>
      </c>
      <c r="D3097" s="56" t="str">
        <f>VLOOKUP(A3097, ticker_symbol:gics_sector, 14, FALSE)</f>
        <v>Consumer Discretionary</v>
      </c>
      <c r="E3097" t="str">
        <f>VLOOKUP(A3097, ticker_symbol:gics_sub, 15, FALSE)</f>
        <v>Apparel Retail</v>
      </c>
    </row>
    <row r="3098" spans="1:5" ht="17" x14ac:dyDescent="0.2">
      <c r="A3098" s="3" t="s">
        <v>277</v>
      </c>
      <c r="B3098" s="21" t="s">
        <v>600</v>
      </c>
      <c r="C3098" s="21" t="s">
        <v>610</v>
      </c>
      <c r="D3098" s="56" t="str">
        <f>VLOOKUP(A3098, ticker_symbol:gics_sector, 14, FALSE)</f>
        <v>Consumer Discretionary</v>
      </c>
      <c r="E3098" t="str">
        <f>VLOOKUP(A3098, ticker_symbol:gics_sub, 15, FALSE)</f>
        <v>Consumer Electronics</v>
      </c>
    </row>
    <row r="3099" spans="1:5" ht="17" x14ac:dyDescent="0.2">
      <c r="A3099" s="3" t="s">
        <v>277</v>
      </c>
      <c r="B3099" s="21" t="s">
        <v>601</v>
      </c>
      <c r="C3099" s="21" t="s">
        <v>610</v>
      </c>
      <c r="D3099" s="56" t="str">
        <f>VLOOKUP(A3099, ticker_symbol:gics_sector, 14, FALSE)</f>
        <v>Consumer Discretionary</v>
      </c>
      <c r="E3099" t="str">
        <f>VLOOKUP(A3099, ticker_symbol:gics_sub, 15, FALSE)</f>
        <v>Consumer Electronics</v>
      </c>
    </row>
    <row r="3100" spans="1:5" ht="17" x14ac:dyDescent="0.2">
      <c r="A3100" s="3" t="s">
        <v>277</v>
      </c>
      <c r="B3100" s="21" t="s">
        <v>602</v>
      </c>
      <c r="C3100" s="21" t="s">
        <v>610</v>
      </c>
      <c r="D3100" s="56" t="str">
        <f>VLOOKUP(A3100, ticker_symbol:gics_sector, 14, FALSE)</f>
        <v>Consumer Discretionary</v>
      </c>
      <c r="E3100" t="str">
        <f>VLOOKUP(A3100, ticker_symbol:gics_sub, 15, FALSE)</f>
        <v>Consumer Electronics</v>
      </c>
    </row>
    <row r="3101" spans="1:5" ht="17" x14ac:dyDescent="0.2">
      <c r="A3101" s="3" t="s">
        <v>277</v>
      </c>
      <c r="B3101" s="21" t="s">
        <v>603</v>
      </c>
      <c r="C3101" s="21" t="s">
        <v>610</v>
      </c>
      <c r="D3101" s="56" t="str">
        <f>VLOOKUP(A3101, ticker_symbol:gics_sector, 14, FALSE)</f>
        <v>Consumer Discretionary</v>
      </c>
      <c r="E3101" t="str">
        <f>VLOOKUP(A3101, ticker_symbol:gics_sub, 15, FALSE)</f>
        <v>Consumer Electronics</v>
      </c>
    </row>
    <row r="3102" spans="1:5" ht="17" x14ac:dyDescent="0.2">
      <c r="A3102" s="3" t="s">
        <v>277</v>
      </c>
      <c r="B3102" s="21" t="s">
        <v>604</v>
      </c>
      <c r="C3102" s="21" t="s">
        <v>610</v>
      </c>
      <c r="D3102" s="56" t="str">
        <f>VLOOKUP(A3102, ticker_symbol:gics_sector, 14, FALSE)</f>
        <v>Consumer Discretionary</v>
      </c>
      <c r="E3102" t="str">
        <f>VLOOKUP(A3102, ticker_symbol:gics_sub, 15, FALSE)</f>
        <v>Consumer Electronics</v>
      </c>
    </row>
    <row r="3103" spans="1:5" ht="17" x14ac:dyDescent="0.2">
      <c r="A3103" s="3" t="s">
        <v>277</v>
      </c>
      <c r="B3103" s="21" t="s">
        <v>605</v>
      </c>
      <c r="C3103" s="21" t="s">
        <v>610</v>
      </c>
      <c r="D3103" s="56" t="str">
        <f>VLOOKUP(A3103, ticker_symbol:gics_sector, 14, FALSE)</f>
        <v>Consumer Discretionary</v>
      </c>
      <c r="E3103" t="str">
        <f>VLOOKUP(A3103, ticker_symbol:gics_sub, 15, FALSE)</f>
        <v>Consumer Electronics</v>
      </c>
    </row>
    <row r="3104" spans="1:5" ht="17" x14ac:dyDescent="0.2">
      <c r="A3104" s="3" t="s">
        <v>277</v>
      </c>
      <c r="B3104" s="21" t="s">
        <v>600</v>
      </c>
      <c r="C3104" s="21" t="s">
        <v>609</v>
      </c>
      <c r="D3104" s="56" t="str">
        <f>VLOOKUP(A3104, ticker_symbol:gics_sector, 14, FALSE)</f>
        <v>Consumer Discretionary</v>
      </c>
      <c r="E3104" t="str">
        <f>VLOOKUP(A3104, ticker_symbol:gics_sub, 15, FALSE)</f>
        <v>Consumer Electronics</v>
      </c>
    </row>
    <row r="3105" spans="1:5" ht="17" x14ac:dyDescent="0.2">
      <c r="A3105" s="3" t="s">
        <v>277</v>
      </c>
      <c r="B3105" s="21" t="s">
        <v>601</v>
      </c>
      <c r="C3105" s="21" t="s">
        <v>609</v>
      </c>
      <c r="D3105" s="56" t="str">
        <f>VLOOKUP(A3105, ticker_symbol:gics_sector, 14, FALSE)</f>
        <v>Consumer Discretionary</v>
      </c>
      <c r="E3105" t="str">
        <f>VLOOKUP(A3105, ticker_symbol:gics_sub, 15, FALSE)</f>
        <v>Consumer Electronics</v>
      </c>
    </row>
    <row r="3106" spans="1:5" ht="17" x14ac:dyDescent="0.2">
      <c r="A3106" s="3" t="s">
        <v>277</v>
      </c>
      <c r="B3106" s="21" t="s">
        <v>602</v>
      </c>
      <c r="C3106" s="21" t="s">
        <v>609</v>
      </c>
      <c r="D3106" s="56" t="str">
        <f>VLOOKUP(A3106, ticker_symbol:gics_sector, 14, FALSE)</f>
        <v>Consumer Discretionary</v>
      </c>
      <c r="E3106" t="str">
        <f>VLOOKUP(A3106, ticker_symbol:gics_sub, 15, FALSE)</f>
        <v>Consumer Electronics</v>
      </c>
    </row>
    <row r="3107" spans="1:5" ht="17" x14ac:dyDescent="0.2">
      <c r="A3107" s="3" t="s">
        <v>277</v>
      </c>
      <c r="B3107" s="21" t="s">
        <v>603</v>
      </c>
      <c r="C3107" s="21" t="s">
        <v>609</v>
      </c>
      <c r="D3107" s="56" t="str">
        <f>VLOOKUP(A3107, ticker_symbol:gics_sector, 14, FALSE)</f>
        <v>Consumer Discretionary</v>
      </c>
      <c r="E3107" t="str">
        <f>VLOOKUP(A3107, ticker_symbol:gics_sub, 15, FALSE)</f>
        <v>Consumer Electronics</v>
      </c>
    </row>
    <row r="3108" spans="1:5" ht="17" x14ac:dyDescent="0.2">
      <c r="A3108" s="3" t="s">
        <v>277</v>
      </c>
      <c r="B3108" s="21" t="s">
        <v>604</v>
      </c>
      <c r="C3108" s="21" t="s">
        <v>609</v>
      </c>
      <c r="D3108" s="56" t="str">
        <f>VLOOKUP(A3108, ticker_symbol:gics_sector, 14, FALSE)</f>
        <v>Consumer Discretionary</v>
      </c>
      <c r="E3108" t="str">
        <f>VLOOKUP(A3108, ticker_symbol:gics_sub, 15, FALSE)</f>
        <v>Consumer Electronics</v>
      </c>
    </row>
    <row r="3109" spans="1:5" ht="17" x14ac:dyDescent="0.2">
      <c r="A3109" s="3" t="s">
        <v>277</v>
      </c>
      <c r="B3109" s="21" t="s">
        <v>605</v>
      </c>
      <c r="C3109" s="21" t="s">
        <v>609</v>
      </c>
      <c r="D3109" s="56" t="str">
        <f>VLOOKUP(A3109, ticker_symbol:gics_sector, 14, FALSE)</f>
        <v>Consumer Discretionary</v>
      </c>
      <c r="E3109" t="str">
        <f>VLOOKUP(A3109, ticker_symbol:gics_sub, 15, FALSE)</f>
        <v>Consumer Electronics</v>
      </c>
    </row>
    <row r="3110" spans="1:5" ht="17" x14ac:dyDescent="0.2">
      <c r="A3110" s="3" t="s">
        <v>277</v>
      </c>
      <c r="B3110" s="21" t="s">
        <v>600</v>
      </c>
      <c r="C3110" s="21" t="s">
        <v>608</v>
      </c>
      <c r="D3110" s="56" t="str">
        <f>VLOOKUP(A3110, ticker_symbol:gics_sector, 14, FALSE)</f>
        <v>Consumer Discretionary</v>
      </c>
      <c r="E3110" t="str">
        <f>VLOOKUP(A3110, ticker_symbol:gics_sub, 15, FALSE)</f>
        <v>Consumer Electronics</v>
      </c>
    </row>
    <row r="3111" spans="1:5" ht="17" x14ac:dyDescent="0.2">
      <c r="A3111" s="3" t="s">
        <v>277</v>
      </c>
      <c r="B3111" s="21" t="s">
        <v>601</v>
      </c>
      <c r="C3111" s="21" t="s">
        <v>608</v>
      </c>
      <c r="D3111" s="56" t="str">
        <f>VLOOKUP(A3111, ticker_symbol:gics_sector, 14, FALSE)</f>
        <v>Consumer Discretionary</v>
      </c>
      <c r="E3111" t="str">
        <f>VLOOKUP(A3111, ticker_symbol:gics_sub, 15, FALSE)</f>
        <v>Consumer Electronics</v>
      </c>
    </row>
    <row r="3112" spans="1:5" ht="17" x14ac:dyDescent="0.2">
      <c r="A3112" s="3" t="s">
        <v>277</v>
      </c>
      <c r="B3112" s="21" t="s">
        <v>602</v>
      </c>
      <c r="C3112" s="21" t="s">
        <v>608</v>
      </c>
      <c r="D3112" s="56" t="str">
        <f>VLOOKUP(A3112, ticker_symbol:gics_sector, 14, FALSE)</f>
        <v>Consumer Discretionary</v>
      </c>
      <c r="E3112" t="str">
        <f>VLOOKUP(A3112, ticker_symbol:gics_sub, 15, FALSE)</f>
        <v>Consumer Electronics</v>
      </c>
    </row>
    <row r="3113" spans="1:5" ht="17" x14ac:dyDescent="0.2">
      <c r="A3113" s="3" t="s">
        <v>277</v>
      </c>
      <c r="B3113" s="21" t="s">
        <v>603</v>
      </c>
      <c r="C3113" s="21" t="s">
        <v>608</v>
      </c>
      <c r="D3113" s="56" t="str">
        <f>VLOOKUP(A3113, ticker_symbol:gics_sector, 14, FALSE)</f>
        <v>Consumer Discretionary</v>
      </c>
      <c r="E3113" t="str">
        <f>VLOOKUP(A3113, ticker_symbol:gics_sub, 15, FALSE)</f>
        <v>Consumer Electronics</v>
      </c>
    </row>
    <row r="3114" spans="1:5" ht="17" x14ac:dyDescent="0.2">
      <c r="A3114" s="3" t="s">
        <v>277</v>
      </c>
      <c r="B3114" s="21" t="s">
        <v>604</v>
      </c>
      <c r="C3114" s="21" t="s">
        <v>608</v>
      </c>
      <c r="D3114" s="56" t="str">
        <f>VLOOKUP(A3114, ticker_symbol:gics_sector, 14, FALSE)</f>
        <v>Consumer Discretionary</v>
      </c>
      <c r="E3114" t="str">
        <f>VLOOKUP(A3114, ticker_symbol:gics_sub, 15, FALSE)</f>
        <v>Consumer Electronics</v>
      </c>
    </row>
    <row r="3115" spans="1:5" ht="17" x14ac:dyDescent="0.2">
      <c r="A3115" s="3" t="s">
        <v>277</v>
      </c>
      <c r="B3115" s="21" t="s">
        <v>605</v>
      </c>
      <c r="C3115" s="21" t="s">
        <v>608</v>
      </c>
      <c r="D3115" s="56" t="str">
        <f>VLOOKUP(A3115, ticker_symbol:gics_sector, 14, FALSE)</f>
        <v>Consumer Discretionary</v>
      </c>
      <c r="E3115" t="str">
        <f>VLOOKUP(A3115, ticker_symbol:gics_sub, 15, FALSE)</f>
        <v>Consumer Electronics</v>
      </c>
    </row>
    <row r="3116" spans="1:5" ht="17" x14ac:dyDescent="0.2">
      <c r="A3116" s="3" t="s">
        <v>279</v>
      </c>
      <c r="B3116" s="21" t="s">
        <v>600</v>
      </c>
      <c r="C3116" s="21" t="s">
        <v>610</v>
      </c>
      <c r="D3116" s="56" t="str">
        <f>VLOOKUP(A3116, ticker_symbol:gics_sector, 14, FALSE)</f>
        <v>Consumer Discretionary</v>
      </c>
      <c r="E3116" t="str">
        <f>VLOOKUP(A3116, ticker_symbol:gics_sub, 15, FALSE)</f>
        <v>Tires &amp; Rubber</v>
      </c>
    </row>
    <row r="3117" spans="1:5" ht="17" x14ac:dyDescent="0.2">
      <c r="A3117" s="3" t="s">
        <v>279</v>
      </c>
      <c r="B3117" s="21" t="s">
        <v>601</v>
      </c>
      <c r="C3117" s="21" t="s">
        <v>610</v>
      </c>
      <c r="D3117" s="56" t="str">
        <f>VLOOKUP(A3117, ticker_symbol:gics_sector, 14, FALSE)</f>
        <v>Consumer Discretionary</v>
      </c>
      <c r="E3117" t="str">
        <f>VLOOKUP(A3117, ticker_symbol:gics_sub, 15, FALSE)</f>
        <v>Tires &amp; Rubber</v>
      </c>
    </row>
    <row r="3118" spans="1:5" ht="17" x14ac:dyDescent="0.2">
      <c r="A3118" s="3" t="s">
        <v>279</v>
      </c>
      <c r="B3118" s="21" t="s">
        <v>602</v>
      </c>
      <c r="C3118" s="21" t="s">
        <v>610</v>
      </c>
      <c r="D3118" s="56" t="str">
        <f>VLOOKUP(A3118, ticker_symbol:gics_sector, 14, FALSE)</f>
        <v>Consumer Discretionary</v>
      </c>
      <c r="E3118" t="str">
        <f>VLOOKUP(A3118, ticker_symbol:gics_sub, 15, FALSE)</f>
        <v>Tires &amp; Rubber</v>
      </c>
    </row>
    <row r="3119" spans="1:5" ht="17" x14ac:dyDescent="0.2">
      <c r="A3119" s="3" t="s">
        <v>279</v>
      </c>
      <c r="B3119" s="21" t="s">
        <v>603</v>
      </c>
      <c r="C3119" s="21" t="s">
        <v>610</v>
      </c>
      <c r="D3119" s="56" t="str">
        <f>VLOOKUP(A3119, ticker_symbol:gics_sector, 14, FALSE)</f>
        <v>Consumer Discretionary</v>
      </c>
      <c r="E3119" t="str">
        <f>VLOOKUP(A3119, ticker_symbol:gics_sub, 15, FALSE)</f>
        <v>Tires &amp; Rubber</v>
      </c>
    </row>
    <row r="3120" spans="1:5" ht="17" x14ac:dyDescent="0.2">
      <c r="A3120" s="3" t="s">
        <v>279</v>
      </c>
      <c r="B3120" s="21" t="s">
        <v>604</v>
      </c>
      <c r="C3120" s="21" t="s">
        <v>610</v>
      </c>
      <c r="D3120" s="56" t="str">
        <f>VLOOKUP(A3120, ticker_symbol:gics_sector, 14, FALSE)</f>
        <v>Consumer Discretionary</v>
      </c>
      <c r="E3120" t="str">
        <f>VLOOKUP(A3120, ticker_symbol:gics_sub, 15, FALSE)</f>
        <v>Tires &amp; Rubber</v>
      </c>
    </row>
    <row r="3121" spans="1:5" ht="17" x14ac:dyDescent="0.2">
      <c r="A3121" s="3" t="s">
        <v>279</v>
      </c>
      <c r="B3121" s="21" t="s">
        <v>605</v>
      </c>
      <c r="C3121" s="21" t="s">
        <v>610</v>
      </c>
      <c r="D3121" s="56" t="str">
        <f>VLOOKUP(A3121, ticker_symbol:gics_sector, 14, FALSE)</f>
        <v>Consumer Discretionary</v>
      </c>
      <c r="E3121" t="str">
        <f>VLOOKUP(A3121, ticker_symbol:gics_sub, 15, FALSE)</f>
        <v>Tires &amp; Rubber</v>
      </c>
    </row>
    <row r="3122" spans="1:5" ht="17" x14ac:dyDescent="0.2">
      <c r="A3122" s="3" t="s">
        <v>279</v>
      </c>
      <c r="B3122" s="21" t="s">
        <v>600</v>
      </c>
      <c r="C3122" s="21" t="s">
        <v>609</v>
      </c>
      <c r="D3122" s="56" t="str">
        <f>VLOOKUP(A3122, ticker_symbol:gics_sector, 14, FALSE)</f>
        <v>Consumer Discretionary</v>
      </c>
      <c r="E3122" t="str">
        <f>VLOOKUP(A3122, ticker_symbol:gics_sub, 15, FALSE)</f>
        <v>Tires &amp; Rubber</v>
      </c>
    </row>
    <row r="3123" spans="1:5" ht="17" x14ac:dyDescent="0.2">
      <c r="A3123" s="3" t="s">
        <v>279</v>
      </c>
      <c r="B3123" s="21" t="s">
        <v>601</v>
      </c>
      <c r="C3123" s="21" t="s">
        <v>609</v>
      </c>
      <c r="D3123" s="56" t="str">
        <f>VLOOKUP(A3123, ticker_symbol:gics_sector, 14, FALSE)</f>
        <v>Consumer Discretionary</v>
      </c>
      <c r="E3123" t="str">
        <f>VLOOKUP(A3123, ticker_symbol:gics_sub, 15, FALSE)</f>
        <v>Tires &amp; Rubber</v>
      </c>
    </row>
    <row r="3124" spans="1:5" ht="17" x14ac:dyDescent="0.2">
      <c r="A3124" s="3" t="s">
        <v>279</v>
      </c>
      <c r="B3124" s="21" t="s">
        <v>602</v>
      </c>
      <c r="C3124" s="21" t="s">
        <v>609</v>
      </c>
      <c r="D3124" s="56" t="str">
        <f>VLOOKUP(A3124, ticker_symbol:gics_sector, 14, FALSE)</f>
        <v>Consumer Discretionary</v>
      </c>
      <c r="E3124" t="str">
        <f>VLOOKUP(A3124, ticker_symbol:gics_sub, 15, FALSE)</f>
        <v>Tires &amp; Rubber</v>
      </c>
    </row>
    <row r="3125" spans="1:5" ht="17" x14ac:dyDescent="0.2">
      <c r="A3125" s="3" t="s">
        <v>279</v>
      </c>
      <c r="B3125" s="21" t="s">
        <v>603</v>
      </c>
      <c r="C3125" s="21" t="s">
        <v>609</v>
      </c>
      <c r="D3125" s="56" t="str">
        <f>VLOOKUP(A3125, ticker_symbol:gics_sector, 14, FALSE)</f>
        <v>Consumer Discretionary</v>
      </c>
      <c r="E3125" t="str">
        <f>VLOOKUP(A3125, ticker_symbol:gics_sub, 15, FALSE)</f>
        <v>Tires &amp; Rubber</v>
      </c>
    </row>
    <row r="3126" spans="1:5" ht="17" x14ac:dyDescent="0.2">
      <c r="A3126" s="3" t="s">
        <v>279</v>
      </c>
      <c r="B3126" s="21" t="s">
        <v>604</v>
      </c>
      <c r="C3126" s="21" t="s">
        <v>609</v>
      </c>
      <c r="D3126" s="56" t="str">
        <f>VLOOKUP(A3126, ticker_symbol:gics_sector, 14, FALSE)</f>
        <v>Consumer Discretionary</v>
      </c>
      <c r="E3126" t="str">
        <f>VLOOKUP(A3126, ticker_symbol:gics_sub, 15, FALSE)</f>
        <v>Tires &amp; Rubber</v>
      </c>
    </row>
    <row r="3127" spans="1:5" ht="17" x14ac:dyDescent="0.2">
      <c r="A3127" s="3" t="s">
        <v>279</v>
      </c>
      <c r="B3127" s="21" t="s">
        <v>605</v>
      </c>
      <c r="C3127" s="21" t="s">
        <v>609</v>
      </c>
      <c r="D3127" s="56" t="str">
        <f>VLOOKUP(A3127, ticker_symbol:gics_sector, 14, FALSE)</f>
        <v>Consumer Discretionary</v>
      </c>
      <c r="E3127" t="str">
        <f>VLOOKUP(A3127, ticker_symbol:gics_sub, 15, FALSE)</f>
        <v>Tires &amp; Rubber</v>
      </c>
    </row>
    <row r="3128" spans="1:5" ht="17" x14ac:dyDescent="0.2">
      <c r="A3128" s="3" t="s">
        <v>279</v>
      </c>
      <c r="B3128" s="21" t="s">
        <v>600</v>
      </c>
      <c r="C3128" s="21" t="s">
        <v>608</v>
      </c>
      <c r="D3128" s="56" t="str">
        <f>VLOOKUP(A3128, ticker_symbol:gics_sector, 14, FALSE)</f>
        <v>Consumer Discretionary</v>
      </c>
      <c r="E3128" t="str">
        <f>VLOOKUP(A3128, ticker_symbol:gics_sub, 15, FALSE)</f>
        <v>Tires &amp; Rubber</v>
      </c>
    </row>
    <row r="3129" spans="1:5" ht="17" x14ac:dyDescent="0.2">
      <c r="A3129" s="3" t="s">
        <v>279</v>
      </c>
      <c r="B3129" s="21" t="s">
        <v>601</v>
      </c>
      <c r="C3129" s="21" t="s">
        <v>608</v>
      </c>
      <c r="D3129" s="56" t="str">
        <f>VLOOKUP(A3129, ticker_symbol:gics_sector, 14, FALSE)</f>
        <v>Consumer Discretionary</v>
      </c>
      <c r="E3129" t="str">
        <f>VLOOKUP(A3129, ticker_symbol:gics_sub, 15, FALSE)</f>
        <v>Tires &amp; Rubber</v>
      </c>
    </row>
    <row r="3130" spans="1:5" ht="17" x14ac:dyDescent="0.2">
      <c r="A3130" s="3" t="s">
        <v>279</v>
      </c>
      <c r="B3130" s="21" t="s">
        <v>602</v>
      </c>
      <c r="C3130" s="21" t="s">
        <v>608</v>
      </c>
      <c r="D3130" s="56" t="str">
        <f>VLOOKUP(A3130, ticker_symbol:gics_sector, 14, FALSE)</f>
        <v>Consumer Discretionary</v>
      </c>
      <c r="E3130" t="str">
        <f>VLOOKUP(A3130, ticker_symbol:gics_sub, 15, FALSE)</f>
        <v>Tires &amp; Rubber</v>
      </c>
    </row>
    <row r="3131" spans="1:5" ht="17" x14ac:dyDescent="0.2">
      <c r="A3131" s="3" t="s">
        <v>279</v>
      </c>
      <c r="B3131" s="21" t="s">
        <v>603</v>
      </c>
      <c r="C3131" s="21" t="s">
        <v>608</v>
      </c>
      <c r="D3131" s="56" t="str">
        <f>VLOOKUP(A3131, ticker_symbol:gics_sector, 14, FALSE)</f>
        <v>Consumer Discretionary</v>
      </c>
      <c r="E3131" t="str">
        <f>VLOOKUP(A3131, ticker_symbol:gics_sub, 15, FALSE)</f>
        <v>Tires &amp; Rubber</v>
      </c>
    </row>
    <row r="3132" spans="1:5" ht="17" x14ac:dyDescent="0.2">
      <c r="A3132" s="3" t="s">
        <v>279</v>
      </c>
      <c r="B3132" s="21" t="s">
        <v>604</v>
      </c>
      <c r="C3132" s="21" t="s">
        <v>608</v>
      </c>
      <c r="D3132" s="56" t="str">
        <f>VLOOKUP(A3132, ticker_symbol:gics_sector, 14, FALSE)</f>
        <v>Consumer Discretionary</v>
      </c>
      <c r="E3132" t="str">
        <f>VLOOKUP(A3132, ticker_symbol:gics_sub, 15, FALSE)</f>
        <v>Tires &amp; Rubber</v>
      </c>
    </row>
    <row r="3133" spans="1:5" ht="17" x14ac:dyDescent="0.2">
      <c r="A3133" s="3" t="s">
        <v>279</v>
      </c>
      <c r="B3133" s="21" t="s">
        <v>605</v>
      </c>
      <c r="C3133" s="21" t="s">
        <v>608</v>
      </c>
      <c r="D3133" s="56" t="str">
        <f>VLOOKUP(A3133, ticker_symbol:gics_sector, 14, FALSE)</f>
        <v>Consumer Discretionary</v>
      </c>
      <c r="E3133" t="str">
        <f>VLOOKUP(A3133, ticker_symbol:gics_sub, 15, FALSE)</f>
        <v>Tires &amp; Rubber</v>
      </c>
    </row>
    <row r="3134" spans="1:5" ht="17" x14ac:dyDescent="0.2">
      <c r="A3134" s="3" t="s">
        <v>281</v>
      </c>
      <c r="B3134" t="s">
        <v>600</v>
      </c>
      <c r="C3134" t="s">
        <v>610</v>
      </c>
      <c r="D3134" s="56" t="str">
        <f>VLOOKUP(A3134, ticker_symbol:gics_sector, 14, FALSE)</f>
        <v>Industrials</v>
      </c>
      <c r="E3134" t="str">
        <f>VLOOKUP(A3134, ticker_symbol:gics_sub, 15, FALSE)</f>
        <v>Industrial Materials</v>
      </c>
    </row>
    <row r="3135" spans="1:5" ht="17" x14ac:dyDescent="0.2">
      <c r="A3135" s="3" t="s">
        <v>281</v>
      </c>
      <c r="B3135" t="s">
        <v>601</v>
      </c>
      <c r="C3135" t="s">
        <v>610</v>
      </c>
      <c r="D3135" s="56" t="str">
        <f>VLOOKUP(A3135, ticker_symbol:gics_sector, 14, FALSE)</f>
        <v>Industrials</v>
      </c>
      <c r="E3135" t="str">
        <f>VLOOKUP(A3135, ticker_symbol:gics_sub, 15, FALSE)</f>
        <v>Industrial Materials</v>
      </c>
    </row>
    <row r="3136" spans="1:5" ht="17" x14ac:dyDescent="0.2">
      <c r="A3136" s="3" t="s">
        <v>281</v>
      </c>
      <c r="B3136" t="s">
        <v>602</v>
      </c>
      <c r="C3136" t="s">
        <v>610</v>
      </c>
      <c r="D3136" s="56" t="str">
        <f>VLOOKUP(A3136, ticker_symbol:gics_sector, 14, FALSE)</f>
        <v>Industrials</v>
      </c>
      <c r="E3136" t="str">
        <f>VLOOKUP(A3136, ticker_symbol:gics_sub, 15, FALSE)</f>
        <v>Industrial Materials</v>
      </c>
    </row>
    <row r="3137" spans="1:5" ht="17" x14ac:dyDescent="0.2">
      <c r="A3137" s="3" t="s">
        <v>281</v>
      </c>
      <c r="B3137" t="s">
        <v>603</v>
      </c>
      <c r="C3137" t="s">
        <v>610</v>
      </c>
      <c r="D3137" s="56" t="str">
        <f>VLOOKUP(A3137, ticker_symbol:gics_sector, 14, FALSE)</f>
        <v>Industrials</v>
      </c>
      <c r="E3137" t="str">
        <f>VLOOKUP(A3137, ticker_symbol:gics_sub, 15, FALSE)</f>
        <v>Industrial Materials</v>
      </c>
    </row>
    <row r="3138" spans="1:5" ht="17" x14ac:dyDescent="0.2">
      <c r="A3138" s="3" t="s">
        <v>281</v>
      </c>
      <c r="B3138" t="s">
        <v>604</v>
      </c>
      <c r="C3138" t="s">
        <v>610</v>
      </c>
      <c r="D3138" s="56" t="str">
        <f>VLOOKUP(A3138, ticker_symbol:gics_sector, 14, FALSE)</f>
        <v>Industrials</v>
      </c>
      <c r="E3138" t="str">
        <f>VLOOKUP(A3138, ticker_symbol:gics_sub, 15, FALSE)</f>
        <v>Industrial Materials</v>
      </c>
    </row>
    <row r="3139" spans="1:5" ht="17" x14ac:dyDescent="0.2">
      <c r="A3139" s="3" t="s">
        <v>281</v>
      </c>
      <c r="B3139" t="s">
        <v>605</v>
      </c>
      <c r="C3139" t="s">
        <v>610</v>
      </c>
      <c r="D3139" s="56" t="str">
        <f>VLOOKUP(A3139, ticker_symbol:gics_sector, 14, FALSE)</f>
        <v>Industrials</v>
      </c>
      <c r="E3139" t="str">
        <f>VLOOKUP(A3139, ticker_symbol:gics_sub, 15, FALSE)</f>
        <v>Industrial Materials</v>
      </c>
    </row>
    <row r="3140" spans="1:5" ht="17" x14ac:dyDescent="0.2">
      <c r="A3140" s="3" t="s">
        <v>281</v>
      </c>
      <c r="B3140" t="s">
        <v>600</v>
      </c>
      <c r="C3140" t="s">
        <v>609</v>
      </c>
      <c r="D3140" s="56" t="str">
        <f>VLOOKUP(A3140, ticker_symbol:gics_sector, 14, FALSE)</f>
        <v>Industrials</v>
      </c>
      <c r="E3140" t="str">
        <f>VLOOKUP(A3140, ticker_symbol:gics_sub, 15, FALSE)</f>
        <v>Industrial Materials</v>
      </c>
    </row>
    <row r="3141" spans="1:5" ht="17" x14ac:dyDescent="0.2">
      <c r="A3141" s="3" t="s">
        <v>281</v>
      </c>
      <c r="B3141" t="s">
        <v>601</v>
      </c>
      <c r="C3141" t="s">
        <v>609</v>
      </c>
      <c r="D3141" s="56" t="str">
        <f>VLOOKUP(A3141, ticker_symbol:gics_sector, 14, FALSE)</f>
        <v>Industrials</v>
      </c>
      <c r="E3141" t="str">
        <f>VLOOKUP(A3141, ticker_symbol:gics_sub, 15, FALSE)</f>
        <v>Industrial Materials</v>
      </c>
    </row>
    <row r="3142" spans="1:5" ht="17" x14ac:dyDescent="0.2">
      <c r="A3142" s="3" t="s">
        <v>281</v>
      </c>
      <c r="B3142" t="s">
        <v>602</v>
      </c>
      <c r="C3142" t="s">
        <v>609</v>
      </c>
      <c r="D3142" s="56" t="str">
        <f>VLOOKUP(A3142, ticker_symbol:gics_sector, 14, FALSE)</f>
        <v>Industrials</v>
      </c>
      <c r="E3142" t="str">
        <f>VLOOKUP(A3142, ticker_symbol:gics_sub, 15, FALSE)</f>
        <v>Industrial Materials</v>
      </c>
    </row>
    <row r="3143" spans="1:5" ht="17" x14ac:dyDescent="0.2">
      <c r="A3143" s="3" t="s">
        <v>281</v>
      </c>
      <c r="B3143" t="s">
        <v>603</v>
      </c>
      <c r="C3143" t="s">
        <v>609</v>
      </c>
      <c r="D3143" s="56" t="str">
        <f>VLOOKUP(A3143, ticker_symbol:gics_sector, 14, FALSE)</f>
        <v>Industrials</v>
      </c>
      <c r="E3143" t="str">
        <f>VLOOKUP(A3143, ticker_symbol:gics_sub, 15, FALSE)</f>
        <v>Industrial Materials</v>
      </c>
    </row>
    <row r="3144" spans="1:5" ht="17" x14ac:dyDescent="0.2">
      <c r="A3144" s="3" t="s">
        <v>281</v>
      </c>
      <c r="B3144" t="s">
        <v>604</v>
      </c>
      <c r="C3144" t="s">
        <v>609</v>
      </c>
      <c r="D3144" s="56" t="str">
        <f>VLOOKUP(A3144, ticker_symbol:gics_sector, 14, FALSE)</f>
        <v>Industrials</v>
      </c>
      <c r="E3144" t="str">
        <f>VLOOKUP(A3144, ticker_symbol:gics_sub, 15, FALSE)</f>
        <v>Industrial Materials</v>
      </c>
    </row>
    <row r="3145" spans="1:5" ht="17" x14ac:dyDescent="0.2">
      <c r="A3145" s="3" t="s">
        <v>281</v>
      </c>
      <c r="B3145" t="s">
        <v>605</v>
      </c>
      <c r="C3145" t="s">
        <v>609</v>
      </c>
      <c r="D3145" s="56" t="str">
        <f>VLOOKUP(A3145, ticker_symbol:gics_sector, 14, FALSE)</f>
        <v>Industrials</v>
      </c>
      <c r="E3145" t="str">
        <f>VLOOKUP(A3145, ticker_symbol:gics_sub, 15, FALSE)</f>
        <v>Industrial Materials</v>
      </c>
    </row>
    <row r="3146" spans="1:5" ht="17" x14ac:dyDescent="0.2">
      <c r="A3146" s="3" t="s">
        <v>281</v>
      </c>
      <c r="B3146" t="s">
        <v>600</v>
      </c>
      <c r="C3146" s="21" t="s">
        <v>608</v>
      </c>
      <c r="D3146" s="56" t="str">
        <f>VLOOKUP(A3146, ticker_symbol:gics_sector, 14, FALSE)</f>
        <v>Industrials</v>
      </c>
      <c r="E3146" t="str">
        <f>VLOOKUP(A3146, ticker_symbol:gics_sub, 15, FALSE)</f>
        <v>Industrial Materials</v>
      </c>
    </row>
    <row r="3147" spans="1:5" ht="17" x14ac:dyDescent="0.2">
      <c r="A3147" s="3" t="s">
        <v>281</v>
      </c>
      <c r="B3147" t="s">
        <v>601</v>
      </c>
      <c r="C3147" s="21" t="s">
        <v>608</v>
      </c>
      <c r="D3147" s="56" t="str">
        <f>VLOOKUP(A3147, ticker_symbol:gics_sector, 14, FALSE)</f>
        <v>Industrials</v>
      </c>
      <c r="E3147" t="str">
        <f>VLOOKUP(A3147, ticker_symbol:gics_sub, 15, FALSE)</f>
        <v>Industrial Materials</v>
      </c>
    </row>
    <row r="3148" spans="1:5" ht="17" x14ac:dyDescent="0.2">
      <c r="A3148" s="3" t="s">
        <v>281</v>
      </c>
      <c r="B3148" t="s">
        <v>602</v>
      </c>
      <c r="C3148" s="21" t="s">
        <v>608</v>
      </c>
      <c r="D3148" s="56" t="str">
        <f>VLOOKUP(A3148, ticker_symbol:gics_sector, 14, FALSE)</f>
        <v>Industrials</v>
      </c>
      <c r="E3148" t="str">
        <f>VLOOKUP(A3148, ticker_symbol:gics_sub, 15, FALSE)</f>
        <v>Industrial Materials</v>
      </c>
    </row>
    <row r="3149" spans="1:5" ht="17" x14ac:dyDescent="0.2">
      <c r="A3149" s="3" t="s">
        <v>281</v>
      </c>
      <c r="B3149" t="s">
        <v>603</v>
      </c>
      <c r="C3149" s="21" t="s">
        <v>608</v>
      </c>
      <c r="D3149" s="56" t="str">
        <f>VLOOKUP(A3149, ticker_symbol:gics_sector, 14, FALSE)</f>
        <v>Industrials</v>
      </c>
      <c r="E3149" t="str">
        <f>VLOOKUP(A3149, ticker_symbol:gics_sub, 15, FALSE)</f>
        <v>Industrial Materials</v>
      </c>
    </row>
    <row r="3150" spans="1:5" ht="17" x14ac:dyDescent="0.2">
      <c r="A3150" s="3" t="s">
        <v>281</v>
      </c>
      <c r="B3150" t="s">
        <v>604</v>
      </c>
      <c r="C3150" s="21" t="s">
        <v>608</v>
      </c>
      <c r="D3150" s="56" t="str">
        <f>VLOOKUP(A3150, ticker_symbol:gics_sector, 14, FALSE)</f>
        <v>Industrials</v>
      </c>
      <c r="E3150" t="str">
        <f>VLOOKUP(A3150, ticker_symbol:gics_sub, 15, FALSE)</f>
        <v>Industrial Materials</v>
      </c>
    </row>
    <row r="3151" spans="1:5" ht="17" x14ac:dyDescent="0.2">
      <c r="A3151" s="3" t="s">
        <v>281</v>
      </c>
      <c r="B3151" t="s">
        <v>605</v>
      </c>
      <c r="C3151" s="21" t="s">
        <v>608</v>
      </c>
      <c r="D3151" s="56" t="str">
        <f>VLOOKUP(A3151, ticker_symbol:gics_sector, 14, FALSE)</f>
        <v>Industrials</v>
      </c>
      <c r="E3151" t="str">
        <f>VLOOKUP(A3151, ticker_symbol:gics_sub, 15, FALSE)</f>
        <v>Industrial Materials</v>
      </c>
    </row>
    <row r="3152" spans="1:5" ht="17" x14ac:dyDescent="0.2">
      <c r="A3152" s="3" t="s">
        <v>283</v>
      </c>
      <c r="B3152" t="s">
        <v>600</v>
      </c>
      <c r="C3152" t="s">
        <v>610</v>
      </c>
      <c r="D3152" s="56" t="str">
        <f>VLOOKUP(A3152, ticker_symbol:gics_sector, 14, FALSE)</f>
        <v>Energy</v>
      </c>
      <c r="E3152" t="str">
        <f>VLOOKUP(A3152, ticker_symbol:gics_sub, 15, FALSE)</f>
        <v>Oil &amp; Gas Equipment &amp; Services</v>
      </c>
    </row>
    <row r="3153" spans="1:5" ht="17" x14ac:dyDescent="0.2">
      <c r="A3153" s="3" t="s">
        <v>283</v>
      </c>
      <c r="B3153" t="s">
        <v>601</v>
      </c>
      <c r="C3153" t="s">
        <v>610</v>
      </c>
      <c r="D3153" s="56" t="str">
        <f>VLOOKUP(A3153, ticker_symbol:gics_sector, 14, FALSE)</f>
        <v>Energy</v>
      </c>
      <c r="E3153" t="str">
        <f>VLOOKUP(A3153, ticker_symbol:gics_sub, 15, FALSE)</f>
        <v>Oil &amp; Gas Equipment &amp; Services</v>
      </c>
    </row>
    <row r="3154" spans="1:5" ht="17" x14ac:dyDescent="0.2">
      <c r="A3154" s="3" t="s">
        <v>283</v>
      </c>
      <c r="B3154" t="s">
        <v>602</v>
      </c>
      <c r="C3154" t="s">
        <v>610</v>
      </c>
      <c r="D3154" s="56" t="str">
        <f>VLOOKUP(A3154, ticker_symbol:gics_sector, 14, FALSE)</f>
        <v>Energy</v>
      </c>
      <c r="E3154" t="str">
        <f>VLOOKUP(A3154, ticker_symbol:gics_sub, 15, FALSE)</f>
        <v>Oil &amp; Gas Equipment &amp; Services</v>
      </c>
    </row>
    <row r="3155" spans="1:5" ht="17" x14ac:dyDescent="0.2">
      <c r="A3155" s="3" t="s">
        <v>283</v>
      </c>
      <c r="B3155" t="s">
        <v>603</v>
      </c>
      <c r="C3155" t="s">
        <v>610</v>
      </c>
      <c r="D3155" s="56" t="str">
        <f>VLOOKUP(A3155, ticker_symbol:gics_sector, 14, FALSE)</f>
        <v>Energy</v>
      </c>
      <c r="E3155" t="str">
        <f>VLOOKUP(A3155, ticker_symbol:gics_sub, 15, FALSE)</f>
        <v>Oil &amp; Gas Equipment &amp; Services</v>
      </c>
    </row>
    <row r="3156" spans="1:5" ht="17" x14ac:dyDescent="0.2">
      <c r="A3156" s="3" t="s">
        <v>283</v>
      </c>
      <c r="B3156" t="s">
        <v>604</v>
      </c>
      <c r="C3156" t="s">
        <v>610</v>
      </c>
      <c r="D3156" s="56" t="str">
        <f>VLOOKUP(A3156, ticker_symbol:gics_sector, 14, FALSE)</f>
        <v>Energy</v>
      </c>
      <c r="E3156" t="str">
        <f>VLOOKUP(A3156, ticker_symbol:gics_sub, 15, FALSE)</f>
        <v>Oil &amp; Gas Equipment &amp; Services</v>
      </c>
    </row>
    <row r="3157" spans="1:5" ht="17" x14ac:dyDescent="0.2">
      <c r="A3157" s="3" t="s">
        <v>283</v>
      </c>
      <c r="B3157" t="s">
        <v>605</v>
      </c>
      <c r="C3157" t="s">
        <v>610</v>
      </c>
      <c r="D3157" s="56" t="str">
        <f>VLOOKUP(A3157, ticker_symbol:gics_sector, 14, FALSE)</f>
        <v>Energy</v>
      </c>
      <c r="E3157" t="str">
        <f>VLOOKUP(A3157, ticker_symbol:gics_sub, 15, FALSE)</f>
        <v>Oil &amp; Gas Equipment &amp; Services</v>
      </c>
    </row>
    <row r="3158" spans="1:5" ht="17" x14ac:dyDescent="0.2">
      <c r="A3158" s="3" t="s">
        <v>283</v>
      </c>
      <c r="B3158" t="s">
        <v>600</v>
      </c>
      <c r="C3158" t="s">
        <v>609</v>
      </c>
      <c r="D3158" s="56" t="str">
        <f>VLOOKUP(A3158, ticker_symbol:gics_sector, 14, FALSE)</f>
        <v>Energy</v>
      </c>
      <c r="E3158" t="str">
        <f>VLOOKUP(A3158, ticker_symbol:gics_sub, 15, FALSE)</f>
        <v>Oil &amp; Gas Equipment &amp; Services</v>
      </c>
    </row>
    <row r="3159" spans="1:5" ht="17" x14ac:dyDescent="0.2">
      <c r="A3159" s="3" t="s">
        <v>283</v>
      </c>
      <c r="B3159" t="s">
        <v>601</v>
      </c>
      <c r="C3159" t="s">
        <v>609</v>
      </c>
      <c r="D3159" s="56" t="str">
        <f>VLOOKUP(A3159, ticker_symbol:gics_sector, 14, FALSE)</f>
        <v>Energy</v>
      </c>
      <c r="E3159" t="str">
        <f>VLOOKUP(A3159, ticker_symbol:gics_sub, 15, FALSE)</f>
        <v>Oil &amp; Gas Equipment &amp; Services</v>
      </c>
    </row>
    <row r="3160" spans="1:5" ht="17" x14ac:dyDescent="0.2">
      <c r="A3160" s="3" t="s">
        <v>283</v>
      </c>
      <c r="B3160" t="s">
        <v>602</v>
      </c>
      <c r="C3160" t="s">
        <v>609</v>
      </c>
      <c r="D3160" s="56" t="str">
        <f>VLOOKUP(A3160, ticker_symbol:gics_sector, 14, FALSE)</f>
        <v>Energy</v>
      </c>
      <c r="E3160" t="str">
        <f>VLOOKUP(A3160, ticker_symbol:gics_sub, 15, FALSE)</f>
        <v>Oil &amp; Gas Equipment &amp; Services</v>
      </c>
    </row>
    <row r="3161" spans="1:5" ht="17" x14ac:dyDescent="0.2">
      <c r="A3161" s="3" t="s">
        <v>283</v>
      </c>
      <c r="B3161" t="s">
        <v>603</v>
      </c>
      <c r="C3161" t="s">
        <v>609</v>
      </c>
      <c r="D3161" s="56" t="str">
        <f>VLOOKUP(A3161, ticker_symbol:gics_sector, 14, FALSE)</f>
        <v>Energy</v>
      </c>
      <c r="E3161" t="str">
        <f>VLOOKUP(A3161, ticker_symbol:gics_sub, 15, FALSE)</f>
        <v>Oil &amp; Gas Equipment &amp; Services</v>
      </c>
    </row>
    <row r="3162" spans="1:5" ht="17" x14ac:dyDescent="0.2">
      <c r="A3162" s="3" t="s">
        <v>283</v>
      </c>
      <c r="B3162" t="s">
        <v>604</v>
      </c>
      <c r="C3162" t="s">
        <v>609</v>
      </c>
      <c r="D3162" s="56" t="str">
        <f>VLOOKUP(A3162, ticker_symbol:gics_sector, 14, FALSE)</f>
        <v>Energy</v>
      </c>
      <c r="E3162" t="str">
        <f>VLOOKUP(A3162, ticker_symbol:gics_sub, 15, FALSE)</f>
        <v>Oil &amp; Gas Equipment &amp; Services</v>
      </c>
    </row>
    <row r="3163" spans="1:5" ht="17" x14ac:dyDescent="0.2">
      <c r="A3163" s="3" t="s">
        <v>283</v>
      </c>
      <c r="B3163" t="s">
        <v>605</v>
      </c>
      <c r="C3163" t="s">
        <v>609</v>
      </c>
      <c r="D3163" s="56" t="str">
        <f>VLOOKUP(A3163, ticker_symbol:gics_sector, 14, FALSE)</f>
        <v>Energy</v>
      </c>
      <c r="E3163" t="str">
        <f>VLOOKUP(A3163, ticker_symbol:gics_sub, 15, FALSE)</f>
        <v>Oil &amp; Gas Equipment &amp; Services</v>
      </c>
    </row>
    <row r="3164" spans="1:5" ht="17" x14ac:dyDescent="0.2">
      <c r="A3164" s="3" t="s">
        <v>283</v>
      </c>
      <c r="B3164" t="s">
        <v>600</v>
      </c>
      <c r="C3164" s="21" t="s">
        <v>608</v>
      </c>
      <c r="D3164" s="56" t="str">
        <f>VLOOKUP(A3164, ticker_symbol:gics_sector, 14, FALSE)</f>
        <v>Energy</v>
      </c>
      <c r="E3164" t="str">
        <f>VLOOKUP(A3164, ticker_symbol:gics_sub, 15, FALSE)</f>
        <v>Oil &amp; Gas Equipment &amp; Services</v>
      </c>
    </row>
    <row r="3165" spans="1:5" ht="17" x14ac:dyDescent="0.2">
      <c r="A3165" s="3" t="s">
        <v>283</v>
      </c>
      <c r="B3165" t="s">
        <v>601</v>
      </c>
      <c r="C3165" s="21" t="s">
        <v>608</v>
      </c>
      <c r="D3165" s="56" t="str">
        <f>VLOOKUP(A3165, ticker_symbol:gics_sector, 14, FALSE)</f>
        <v>Energy</v>
      </c>
      <c r="E3165" t="str">
        <f>VLOOKUP(A3165, ticker_symbol:gics_sub, 15, FALSE)</f>
        <v>Oil &amp; Gas Equipment &amp; Services</v>
      </c>
    </row>
    <row r="3166" spans="1:5" ht="17" x14ac:dyDescent="0.2">
      <c r="A3166" s="3" t="s">
        <v>283</v>
      </c>
      <c r="B3166" t="s">
        <v>602</v>
      </c>
      <c r="C3166" s="21" t="s">
        <v>608</v>
      </c>
      <c r="D3166" s="56" t="str">
        <f>VLOOKUP(A3166, ticker_symbol:gics_sector, 14, FALSE)</f>
        <v>Energy</v>
      </c>
      <c r="E3166" t="str">
        <f>VLOOKUP(A3166, ticker_symbol:gics_sub, 15, FALSE)</f>
        <v>Oil &amp; Gas Equipment &amp; Services</v>
      </c>
    </row>
    <row r="3167" spans="1:5" ht="17" x14ac:dyDescent="0.2">
      <c r="A3167" s="3" t="s">
        <v>283</v>
      </c>
      <c r="B3167" t="s">
        <v>603</v>
      </c>
      <c r="C3167" s="21" t="s">
        <v>608</v>
      </c>
      <c r="D3167" s="56" t="str">
        <f>VLOOKUP(A3167, ticker_symbol:gics_sector, 14, FALSE)</f>
        <v>Energy</v>
      </c>
      <c r="E3167" t="str">
        <f>VLOOKUP(A3167, ticker_symbol:gics_sub, 15, FALSE)</f>
        <v>Oil &amp; Gas Equipment &amp; Services</v>
      </c>
    </row>
    <row r="3168" spans="1:5" ht="17" x14ac:dyDescent="0.2">
      <c r="A3168" s="3" t="s">
        <v>283</v>
      </c>
      <c r="B3168" t="s">
        <v>604</v>
      </c>
      <c r="C3168" s="21" t="s">
        <v>608</v>
      </c>
      <c r="D3168" s="56" t="str">
        <f>VLOOKUP(A3168, ticker_symbol:gics_sector, 14, FALSE)</f>
        <v>Energy</v>
      </c>
      <c r="E3168" t="str">
        <f>VLOOKUP(A3168, ticker_symbol:gics_sub, 15, FALSE)</f>
        <v>Oil &amp; Gas Equipment &amp; Services</v>
      </c>
    </row>
    <row r="3169" spans="1:5" ht="17" x14ac:dyDescent="0.2">
      <c r="A3169" s="3" t="s">
        <v>283</v>
      </c>
      <c r="B3169" t="s">
        <v>605</v>
      </c>
      <c r="C3169" s="21" t="s">
        <v>608</v>
      </c>
      <c r="D3169" s="56" t="str">
        <f>VLOOKUP(A3169, ticker_symbol:gics_sector, 14, FALSE)</f>
        <v>Energy</v>
      </c>
      <c r="E3169" t="str">
        <f>VLOOKUP(A3169, ticker_symbol:gics_sub, 15, FALSE)</f>
        <v>Oil &amp; Gas Equipment &amp; Services</v>
      </c>
    </row>
    <row r="3170" spans="1:5" ht="17" x14ac:dyDescent="0.2">
      <c r="A3170" s="3" t="s">
        <v>284</v>
      </c>
      <c r="B3170" t="s">
        <v>600</v>
      </c>
      <c r="C3170" t="s">
        <v>610</v>
      </c>
      <c r="D3170" s="56" t="str">
        <f>VLOOKUP(A3170, ticker_symbol:gics_sector, 14, FALSE)</f>
        <v>Consumer Discretionary</v>
      </c>
      <c r="E3170" t="str">
        <f>VLOOKUP(A3170, ticker_symbol:gics_sub, 15, FALSE)</f>
        <v>Consumer Electronics</v>
      </c>
    </row>
    <row r="3171" spans="1:5" ht="17" x14ac:dyDescent="0.2">
      <c r="A3171" s="3" t="s">
        <v>284</v>
      </c>
      <c r="B3171" t="s">
        <v>601</v>
      </c>
      <c r="C3171" t="s">
        <v>610</v>
      </c>
      <c r="D3171" s="56" t="str">
        <f>VLOOKUP(A3171, ticker_symbol:gics_sector, 14, FALSE)</f>
        <v>Consumer Discretionary</v>
      </c>
      <c r="E3171" t="str">
        <f>VLOOKUP(A3171, ticker_symbol:gics_sub, 15, FALSE)</f>
        <v>Consumer Electronics</v>
      </c>
    </row>
    <row r="3172" spans="1:5" ht="17" x14ac:dyDescent="0.2">
      <c r="A3172" s="3" t="s">
        <v>284</v>
      </c>
      <c r="B3172" t="s">
        <v>602</v>
      </c>
      <c r="C3172" t="s">
        <v>610</v>
      </c>
      <c r="D3172" s="56" t="str">
        <f>VLOOKUP(A3172, ticker_symbol:gics_sector, 14, FALSE)</f>
        <v>Consumer Discretionary</v>
      </c>
      <c r="E3172" t="str">
        <f>VLOOKUP(A3172, ticker_symbol:gics_sub, 15, FALSE)</f>
        <v>Consumer Electronics</v>
      </c>
    </row>
    <row r="3173" spans="1:5" ht="17" x14ac:dyDescent="0.2">
      <c r="A3173" s="3" t="s">
        <v>284</v>
      </c>
      <c r="B3173" t="s">
        <v>603</v>
      </c>
      <c r="C3173" t="s">
        <v>610</v>
      </c>
      <c r="D3173" s="56" t="str">
        <f>VLOOKUP(A3173, ticker_symbol:gics_sector, 14, FALSE)</f>
        <v>Consumer Discretionary</v>
      </c>
      <c r="E3173" t="str">
        <f>VLOOKUP(A3173, ticker_symbol:gics_sub, 15, FALSE)</f>
        <v>Consumer Electronics</v>
      </c>
    </row>
    <row r="3174" spans="1:5" ht="17" x14ac:dyDescent="0.2">
      <c r="A3174" s="3" t="s">
        <v>284</v>
      </c>
      <c r="B3174" t="s">
        <v>604</v>
      </c>
      <c r="C3174" t="s">
        <v>610</v>
      </c>
      <c r="D3174" s="56" t="str">
        <f>VLOOKUP(A3174, ticker_symbol:gics_sector, 14, FALSE)</f>
        <v>Consumer Discretionary</v>
      </c>
      <c r="E3174" t="str">
        <f>VLOOKUP(A3174, ticker_symbol:gics_sub, 15, FALSE)</f>
        <v>Consumer Electronics</v>
      </c>
    </row>
    <row r="3175" spans="1:5" ht="17" x14ac:dyDescent="0.2">
      <c r="A3175" s="3" t="s">
        <v>284</v>
      </c>
      <c r="B3175" t="s">
        <v>605</v>
      </c>
      <c r="C3175" t="s">
        <v>610</v>
      </c>
      <c r="D3175" s="56" t="str">
        <f>VLOOKUP(A3175, ticker_symbol:gics_sector, 14, FALSE)</f>
        <v>Consumer Discretionary</v>
      </c>
      <c r="E3175" t="str">
        <f>VLOOKUP(A3175, ticker_symbol:gics_sub, 15, FALSE)</f>
        <v>Consumer Electronics</v>
      </c>
    </row>
    <row r="3176" spans="1:5" ht="17" x14ac:dyDescent="0.2">
      <c r="A3176" s="3" t="s">
        <v>284</v>
      </c>
      <c r="B3176" t="s">
        <v>600</v>
      </c>
      <c r="C3176" t="s">
        <v>609</v>
      </c>
      <c r="D3176" s="56" t="str">
        <f>VLOOKUP(A3176, ticker_symbol:gics_sector, 14, FALSE)</f>
        <v>Consumer Discretionary</v>
      </c>
      <c r="E3176" t="str">
        <f>VLOOKUP(A3176, ticker_symbol:gics_sub, 15, FALSE)</f>
        <v>Consumer Electronics</v>
      </c>
    </row>
    <row r="3177" spans="1:5" ht="17" x14ac:dyDescent="0.2">
      <c r="A3177" s="3" t="s">
        <v>284</v>
      </c>
      <c r="B3177" t="s">
        <v>601</v>
      </c>
      <c r="C3177" t="s">
        <v>609</v>
      </c>
      <c r="D3177" s="56" t="str">
        <f>VLOOKUP(A3177, ticker_symbol:gics_sector, 14, FALSE)</f>
        <v>Consumer Discretionary</v>
      </c>
      <c r="E3177" t="str">
        <f>VLOOKUP(A3177, ticker_symbol:gics_sub, 15, FALSE)</f>
        <v>Consumer Electronics</v>
      </c>
    </row>
    <row r="3178" spans="1:5" ht="17" x14ac:dyDescent="0.2">
      <c r="A3178" s="3" t="s">
        <v>284</v>
      </c>
      <c r="B3178" t="s">
        <v>602</v>
      </c>
      <c r="C3178" t="s">
        <v>609</v>
      </c>
      <c r="D3178" s="56" t="str">
        <f>VLOOKUP(A3178, ticker_symbol:gics_sector, 14, FALSE)</f>
        <v>Consumer Discretionary</v>
      </c>
      <c r="E3178" t="str">
        <f>VLOOKUP(A3178, ticker_symbol:gics_sub, 15, FALSE)</f>
        <v>Consumer Electronics</v>
      </c>
    </row>
    <row r="3179" spans="1:5" ht="17" x14ac:dyDescent="0.2">
      <c r="A3179" s="3" t="s">
        <v>284</v>
      </c>
      <c r="B3179" t="s">
        <v>603</v>
      </c>
      <c r="C3179" t="s">
        <v>609</v>
      </c>
      <c r="D3179" s="56" t="str">
        <f>VLOOKUP(A3179, ticker_symbol:gics_sector, 14, FALSE)</f>
        <v>Consumer Discretionary</v>
      </c>
      <c r="E3179" t="str">
        <f>VLOOKUP(A3179, ticker_symbol:gics_sub, 15, FALSE)</f>
        <v>Consumer Electronics</v>
      </c>
    </row>
    <row r="3180" spans="1:5" ht="17" x14ac:dyDescent="0.2">
      <c r="A3180" s="3" t="s">
        <v>284</v>
      </c>
      <c r="B3180" t="s">
        <v>604</v>
      </c>
      <c r="C3180" t="s">
        <v>609</v>
      </c>
      <c r="D3180" s="56" t="str">
        <f>VLOOKUP(A3180, ticker_symbol:gics_sector, 14, FALSE)</f>
        <v>Consumer Discretionary</v>
      </c>
      <c r="E3180" t="str">
        <f>VLOOKUP(A3180, ticker_symbol:gics_sub, 15, FALSE)</f>
        <v>Consumer Electronics</v>
      </c>
    </row>
    <row r="3181" spans="1:5" ht="17" x14ac:dyDescent="0.2">
      <c r="A3181" s="3" t="s">
        <v>284</v>
      </c>
      <c r="B3181" t="s">
        <v>605</v>
      </c>
      <c r="C3181" t="s">
        <v>609</v>
      </c>
      <c r="D3181" s="56" t="str">
        <f>VLOOKUP(A3181, ticker_symbol:gics_sector, 14, FALSE)</f>
        <v>Consumer Discretionary</v>
      </c>
      <c r="E3181" t="str">
        <f>VLOOKUP(A3181, ticker_symbol:gics_sub, 15, FALSE)</f>
        <v>Consumer Electronics</v>
      </c>
    </row>
    <row r="3182" spans="1:5" ht="17" x14ac:dyDescent="0.2">
      <c r="A3182" s="3" t="s">
        <v>284</v>
      </c>
      <c r="B3182" t="s">
        <v>600</v>
      </c>
      <c r="C3182" s="21" t="s">
        <v>608</v>
      </c>
      <c r="D3182" s="56" t="str">
        <f>VLOOKUP(A3182, ticker_symbol:gics_sector, 14, FALSE)</f>
        <v>Consumer Discretionary</v>
      </c>
      <c r="E3182" t="str">
        <f>VLOOKUP(A3182, ticker_symbol:gics_sub, 15, FALSE)</f>
        <v>Consumer Electronics</v>
      </c>
    </row>
    <row r="3183" spans="1:5" ht="17" x14ac:dyDescent="0.2">
      <c r="A3183" s="3" t="s">
        <v>284</v>
      </c>
      <c r="B3183" t="s">
        <v>601</v>
      </c>
      <c r="C3183" s="21" t="s">
        <v>608</v>
      </c>
      <c r="D3183" s="56" t="str">
        <f>VLOOKUP(A3183, ticker_symbol:gics_sector, 14, FALSE)</f>
        <v>Consumer Discretionary</v>
      </c>
      <c r="E3183" t="str">
        <f>VLOOKUP(A3183, ticker_symbol:gics_sub, 15, FALSE)</f>
        <v>Consumer Electronics</v>
      </c>
    </row>
    <row r="3184" spans="1:5" ht="17" x14ac:dyDescent="0.2">
      <c r="A3184" s="3" t="s">
        <v>284</v>
      </c>
      <c r="B3184" t="s">
        <v>602</v>
      </c>
      <c r="C3184" s="21" t="s">
        <v>608</v>
      </c>
      <c r="D3184" s="56" t="str">
        <f>VLOOKUP(A3184, ticker_symbol:gics_sector, 14, FALSE)</f>
        <v>Consumer Discretionary</v>
      </c>
      <c r="E3184" t="str">
        <f>VLOOKUP(A3184, ticker_symbol:gics_sub, 15, FALSE)</f>
        <v>Consumer Electronics</v>
      </c>
    </row>
    <row r="3185" spans="1:5" ht="17" x14ac:dyDescent="0.2">
      <c r="A3185" s="3" t="s">
        <v>284</v>
      </c>
      <c r="B3185" t="s">
        <v>603</v>
      </c>
      <c r="C3185" s="21" t="s">
        <v>608</v>
      </c>
      <c r="D3185" s="56" t="str">
        <f>VLOOKUP(A3185, ticker_symbol:gics_sector, 14, FALSE)</f>
        <v>Consumer Discretionary</v>
      </c>
      <c r="E3185" t="str">
        <f>VLOOKUP(A3185, ticker_symbol:gics_sub, 15, FALSE)</f>
        <v>Consumer Electronics</v>
      </c>
    </row>
    <row r="3186" spans="1:5" ht="17" x14ac:dyDescent="0.2">
      <c r="A3186" s="3" t="s">
        <v>284</v>
      </c>
      <c r="B3186" t="s">
        <v>604</v>
      </c>
      <c r="C3186" s="21" t="s">
        <v>608</v>
      </c>
      <c r="D3186" s="56" t="str">
        <f>VLOOKUP(A3186, ticker_symbol:gics_sector, 14, FALSE)</f>
        <v>Consumer Discretionary</v>
      </c>
      <c r="E3186" t="str">
        <f>VLOOKUP(A3186, ticker_symbol:gics_sub, 15, FALSE)</f>
        <v>Consumer Electronics</v>
      </c>
    </row>
    <row r="3187" spans="1:5" ht="17" x14ac:dyDescent="0.2">
      <c r="A3187" s="3" t="s">
        <v>284</v>
      </c>
      <c r="B3187" t="s">
        <v>605</v>
      </c>
      <c r="C3187" s="21" t="s">
        <v>608</v>
      </c>
      <c r="D3187" s="56" t="str">
        <f>VLOOKUP(A3187, ticker_symbol:gics_sector, 14, FALSE)</f>
        <v>Consumer Discretionary</v>
      </c>
      <c r="E3187" t="str">
        <f>VLOOKUP(A3187, ticker_symbol:gics_sub, 15, FALSE)</f>
        <v>Consumer Electronics</v>
      </c>
    </row>
    <row r="3188" spans="1:5" ht="17" x14ac:dyDescent="0.2">
      <c r="A3188" s="3" t="s">
        <v>285</v>
      </c>
      <c r="B3188" t="s">
        <v>600</v>
      </c>
      <c r="C3188" t="s">
        <v>610</v>
      </c>
      <c r="D3188" s="56" t="str">
        <f>VLOOKUP(A3188, ticker_symbol:gics_sector, 14, FALSE)</f>
        <v>Consumer Discretionary</v>
      </c>
      <c r="E3188" t="str">
        <f>VLOOKUP(A3188, ticker_symbol:gics_sub, 15, FALSE)</f>
        <v>Leisure Products</v>
      </c>
    </row>
    <row r="3189" spans="1:5" ht="17" x14ac:dyDescent="0.2">
      <c r="A3189" s="3" t="s">
        <v>285</v>
      </c>
      <c r="B3189" t="s">
        <v>601</v>
      </c>
      <c r="C3189" t="s">
        <v>610</v>
      </c>
      <c r="D3189" s="56" t="str">
        <f>VLOOKUP(A3189, ticker_symbol:gics_sector, 14, FALSE)</f>
        <v>Consumer Discretionary</v>
      </c>
      <c r="E3189" t="str">
        <f>VLOOKUP(A3189, ticker_symbol:gics_sub, 15, FALSE)</f>
        <v>Leisure Products</v>
      </c>
    </row>
    <row r="3190" spans="1:5" ht="17" x14ac:dyDescent="0.2">
      <c r="A3190" s="3" t="s">
        <v>285</v>
      </c>
      <c r="B3190" t="s">
        <v>602</v>
      </c>
      <c r="C3190" t="s">
        <v>610</v>
      </c>
      <c r="D3190" s="56" t="str">
        <f>VLOOKUP(A3190, ticker_symbol:gics_sector, 14, FALSE)</f>
        <v>Consumer Discretionary</v>
      </c>
      <c r="E3190" t="str">
        <f>VLOOKUP(A3190, ticker_symbol:gics_sub, 15, FALSE)</f>
        <v>Leisure Products</v>
      </c>
    </row>
    <row r="3191" spans="1:5" ht="17" x14ac:dyDescent="0.2">
      <c r="A3191" s="3" t="s">
        <v>285</v>
      </c>
      <c r="B3191" t="s">
        <v>603</v>
      </c>
      <c r="C3191" t="s">
        <v>610</v>
      </c>
      <c r="D3191" s="56" t="str">
        <f>VLOOKUP(A3191, ticker_symbol:gics_sector, 14, FALSE)</f>
        <v>Consumer Discretionary</v>
      </c>
      <c r="E3191" t="str">
        <f>VLOOKUP(A3191, ticker_symbol:gics_sub, 15, FALSE)</f>
        <v>Leisure Products</v>
      </c>
    </row>
    <row r="3192" spans="1:5" ht="17" x14ac:dyDescent="0.2">
      <c r="A3192" s="3" t="s">
        <v>285</v>
      </c>
      <c r="B3192" t="s">
        <v>604</v>
      </c>
      <c r="C3192" t="s">
        <v>610</v>
      </c>
      <c r="D3192" s="56" t="str">
        <f>VLOOKUP(A3192, ticker_symbol:gics_sector, 14, FALSE)</f>
        <v>Consumer Discretionary</v>
      </c>
      <c r="E3192" t="str">
        <f>VLOOKUP(A3192, ticker_symbol:gics_sub, 15, FALSE)</f>
        <v>Leisure Products</v>
      </c>
    </row>
    <row r="3193" spans="1:5" ht="17" x14ac:dyDescent="0.2">
      <c r="A3193" s="3" t="s">
        <v>285</v>
      </c>
      <c r="B3193" t="s">
        <v>605</v>
      </c>
      <c r="C3193" t="s">
        <v>610</v>
      </c>
      <c r="D3193" s="56" t="str">
        <f>VLOOKUP(A3193, ticker_symbol:gics_sector, 14, FALSE)</f>
        <v>Consumer Discretionary</v>
      </c>
      <c r="E3193" t="str">
        <f>VLOOKUP(A3193, ticker_symbol:gics_sub, 15, FALSE)</f>
        <v>Leisure Products</v>
      </c>
    </row>
    <row r="3194" spans="1:5" ht="17" x14ac:dyDescent="0.2">
      <c r="A3194" s="3" t="s">
        <v>285</v>
      </c>
      <c r="B3194" t="s">
        <v>600</v>
      </c>
      <c r="C3194" t="s">
        <v>609</v>
      </c>
      <c r="D3194" s="56" t="str">
        <f>VLOOKUP(A3194, ticker_symbol:gics_sector, 14, FALSE)</f>
        <v>Consumer Discretionary</v>
      </c>
      <c r="E3194" t="str">
        <f>VLOOKUP(A3194, ticker_symbol:gics_sub, 15, FALSE)</f>
        <v>Leisure Products</v>
      </c>
    </row>
    <row r="3195" spans="1:5" ht="17" x14ac:dyDescent="0.2">
      <c r="A3195" s="3" t="s">
        <v>285</v>
      </c>
      <c r="B3195" t="s">
        <v>601</v>
      </c>
      <c r="C3195" t="s">
        <v>609</v>
      </c>
      <c r="D3195" s="56" t="str">
        <f>VLOOKUP(A3195, ticker_symbol:gics_sector, 14, FALSE)</f>
        <v>Consumer Discretionary</v>
      </c>
      <c r="E3195" t="str">
        <f>VLOOKUP(A3195, ticker_symbol:gics_sub, 15, FALSE)</f>
        <v>Leisure Products</v>
      </c>
    </row>
    <row r="3196" spans="1:5" ht="17" x14ac:dyDescent="0.2">
      <c r="A3196" s="3" t="s">
        <v>285</v>
      </c>
      <c r="B3196" t="s">
        <v>602</v>
      </c>
      <c r="C3196" t="s">
        <v>609</v>
      </c>
      <c r="D3196" s="56" t="str">
        <f>VLOOKUP(A3196, ticker_symbol:gics_sector, 14, FALSE)</f>
        <v>Consumer Discretionary</v>
      </c>
      <c r="E3196" t="str">
        <f>VLOOKUP(A3196, ticker_symbol:gics_sub, 15, FALSE)</f>
        <v>Leisure Products</v>
      </c>
    </row>
    <row r="3197" spans="1:5" ht="17" x14ac:dyDescent="0.2">
      <c r="A3197" s="3" t="s">
        <v>285</v>
      </c>
      <c r="B3197" t="s">
        <v>603</v>
      </c>
      <c r="C3197" t="s">
        <v>609</v>
      </c>
      <c r="D3197" s="56" t="str">
        <f>VLOOKUP(A3197, ticker_symbol:gics_sector, 14, FALSE)</f>
        <v>Consumer Discretionary</v>
      </c>
      <c r="E3197" t="str">
        <f>VLOOKUP(A3197, ticker_symbol:gics_sub, 15, FALSE)</f>
        <v>Leisure Products</v>
      </c>
    </row>
    <row r="3198" spans="1:5" ht="17" x14ac:dyDescent="0.2">
      <c r="A3198" s="3" t="s">
        <v>285</v>
      </c>
      <c r="B3198" t="s">
        <v>604</v>
      </c>
      <c r="C3198" t="s">
        <v>609</v>
      </c>
      <c r="D3198" s="56" t="str">
        <f>VLOOKUP(A3198, ticker_symbol:gics_sector, 14, FALSE)</f>
        <v>Consumer Discretionary</v>
      </c>
      <c r="E3198" t="str">
        <f>VLOOKUP(A3198, ticker_symbol:gics_sub, 15, FALSE)</f>
        <v>Leisure Products</v>
      </c>
    </row>
    <row r="3199" spans="1:5" ht="17" x14ac:dyDescent="0.2">
      <c r="A3199" s="3" t="s">
        <v>285</v>
      </c>
      <c r="B3199" t="s">
        <v>605</v>
      </c>
      <c r="C3199" t="s">
        <v>609</v>
      </c>
      <c r="D3199" s="56" t="str">
        <f>VLOOKUP(A3199, ticker_symbol:gics_sector, 14, FALSE)</f>
        <v>Consumer Discretionary</v>
      </c>
      <c r="E3199" t="str">
        <f>VLOOKUP(A3199, ticker_symbol:gics_sub, 15, FALSE)</f>
        <v>Leisure Products</v>
      </c>
    </row>
    <row r="3200" spans="1:5" ht="17" x14ac:dyDescent="0.2">
      <c r="A3200" s="3" t="s">
        <v>285</v>
      </c>
      <c r="B3200" t="s">
        <v>600</v>
      </c>
      <c r="C3200" s="21" t="s">
        <v>608</v>
      </c>
      <c r="D3200" s="56" t="str">
        <f>VLOOKUP(A3200, ticker_symbol:gics_sector, 14, FALSE)</f>
        <v>Consumer Discretionary</v>
      </c>
      <c r="E3200" t="str">
        <f>VLOOKUP(A3200, ticker_symbol:gics_sub, 15, FALSE)</f>
        <v>Leisure Products</v>
      </c>
    </row>
    <row r="3201" spans="1:5" ht="17" x14ac:dyDescent="0.2">
      <c r="A3201" s="3" t="s">
        <v>285</v>
      </c>
      <c r="B3201" t="s">
        <v>601</v>
      </c>
      <c r="C3201" s="21" t="s">
        <v>608</v>
      </c>
      <c r="D3201" s="56" t="str">
        <f>VLOOKUP(A3201, ticker_symbol:gics_sector, 14, FALSE)</f>
        <v>Consumer Discretionary</v>
      </c>
      <c r="E3201" t="str">
        <f>VLOOKUP(A3201, ticker_symbol:gics_sub, 15, FALSE)</f>
        <v>Leisure Products</v>
      </c>
    </row>
    <row r="3202" spans="1:5" ht="17" x14ac:dyDescent="0.2">
      <c r="A3202" s="3" t="s">
        <v>285</v>
      </c>
      <c r="B3202" t="s">
        <v>602</v>
      </c>
      <c r="C3202" s="21" t="s">
        <v>608</v>
      </c>
      <c r="D3202" s="56" t="str">
        <f>VLOOKUP(A3202, ticker_symbol:gics_sector, 14, FALSE)</f>
        <v>Consumer Discretionary</v>
      </c>
      <c r="E3202" t="str">
        <f>VLOOKUP(A3202, ticker_symbol:gics_sub, 15, FALSE)</f>
        <v>Leisure Products</v>
      </c>
    </row>
    <row r="3203" spans="1:5" ht="17" x14ac:dyDescent="0.2">
      <c r="A3203" s="3" t="s">
        <v>285</v>
      </c>
      <c r="B3203" t="s">
        <v>603</v>
      </c>
      <c r="C3203" s="21" t="s">
        <v>608</v>
      </c>
      <c r="D3203" s="56" t="str">
        <f>VLOOKUP(A3203, ticker_symbol:gics_sector, 14, FALSE)</f>
        <v>Consumer Discretionary</v>
      </c>
      <c r="E3203" t="str">
        <f>VLOOKUP(A3203, ticker_symbol:gics_sub, 15, FALSE)</f>
        <v>Leisure Products</v>
      </c>
    </row>
    <row r="3204" spans="1:5" ht="17" x14ac:dyDescent="0.2">
      <c r="A3204" s="3" t="s">
        <v>285</v>
      </c>
      <c r="B3204" t="s">
        <v>604</v>
      </c>
      <c r="C3204" s="21" t="s">
        <v>608</v>
      </c>
      <c r="D3204" s="56" t="str">
        <f>VLOOKUP(A3204, ticker_symbol:gics_sector, 14, FALSE)</f>
        <v>Consumer Discretionary</v>
      </c>
      <c r="E3204" t="str">
        <f>VLOOKUP(A3204, ticker_symbol:gics_sub, 15, FALSE)</f>
        <v>Leisure Products</v>
      </c>
    </row>
    <row r="3205" spans="1:5" ht="17" x14ac:dyDescent="0.2">
      <c r="A3205" s="3" t="s">
        <v>285</v>
      </c>
      <c r="B3205" t="s">
        <v>605</v>
      </c>
      <c r="C3205" s="21" t="s">
        <v>608</v>
      </c>
      <c r="D3205" s="56" t="str">
        <f>VLOOKUP(A3205, ticker_symbol:gics_sector, 14, FALSE)</f>
        <v>Consumer Discretionary</v>
      </c>
      <c r="E3205" t="str">
        <f>VLOOKUP(A3205, ticker_symbol:gics_sub, 15, FALSE)</f>
        <v>Leisure Products</v>
      </c>
    </row>
    <row r="3206" spans="1:5" ht="17" x14ac:dyDescent="0.2">
      <c r="A3206" s="3" t="s">
        <v>287</v>
      </c>
      <c r="B3206" t="s">
        <v>600</v>
      </c>
      <c r="C3206" t="s">
        <v>610</v>
      </c>
      <c r="D3206" s="56" t="str">
        <f>VLOOKUP(A3206, ticker_symbol:gics_sector, 14, FALSE)</f>
        <v>Financials</v>
      </c>
      <c r="E3206" t="str">
        <f>VLOOKUP(A3206, ticker_symbol:gics_sub, 15, FALSE)</f>
        <v>Banks</v>
      </c>
    </row>
    <row r="3207" spans="1:5" ht="17" x14ac:dyDescent="0.2">
      <c r="A3207" s="3" t="s">
        <v>287</v>
      </c>
      <c r="B3207" t="s">
        <v>601</v>
      </c>
      <c r="C3207" t="s">
        <v>610</v>
      </c>
      <c r="D3207" s="56" t="str">
        <f>VLOOKUP(A3207, ticker_symbol:gics_sector, 14, FALSE)</f>
        <v>Financials</v>
      </c>
      <c r="E3207" t="str">
        <f>VLOOKUP(A3207, ticker_symbol:gics_sub, 15, FALSE)</f>
        <v>Banks</v>
      </c>
    </row>
    <row r="3208" spans="1:5" ht="17" x14ac:dyDescent="0.2">
      <c r="A3208" s="3" t="s">
        <v>287</v>
      </c>
      <c r="B3208" t="s">
        <v>602</v>
      </c>
      <c r="C3208" t="s">
        <v>610</v>
      </c>
      <c r="D3208" s="56" t="str">
        <f>VLOOKUP(A3208, ticker_symbol:gics_sector, 14, FALSE)</f>
        <v>Financials</v>
      </c>
      <c r="E3208" t="str">
        <f>VLOOKUP(A3208, ticker_symbol:gics_sub, 15, FALSE)</f>
        <v>Banks</v>
      </c>
    </row>
    <row r="3209" spans="1:5" ht="17" x14ac:dyDescent="0.2">
      <c r="A3209" s="3" t="s">
        <v>287</v>
      </c>
      <c r="B3209" t="s">
        <v>603</v>
      </c>
      <c r="C3209" t="s">
        <v>610</v>
      </c>
      <c r="D3209" s="56" t="str">
        <f>VLOOKUP(A3209, ticker_symbol:gics_sector, 14, FALSE)</f>
        <v>Financials</v>
      </c>
      <c r="E3209" t="str">
        <f>VLOOKUP(A3209, ticker_symbol:gics_sub, 15, FALSE)</f>
        <v>Banks</v>
      </c>
    </row>
    <row r="3210" spans="1:5" ht="17" x14ac:dyDescent="0.2">
      <c r="A3210" s="3" t="s">
        <v>287</v>
      </c>
      <c r="B3210" t="s">
        <v>604</v>
      </c>
      <c r="C3210" t="s">
        <v>610</v>
      </c>
      <c r="D3210" s="56" t="str">
        <f>VLOOKUP(A3210, ticker_symbol:gics_sector, 14, FALSE)</f>
        <v>Financials</v>
      </c>
      <c r="E3210" t="str">
        <f>VLOOKUP(A3210, ticker_symbol:gics_sub, 15, FALSE)</f>
        <v>Banks</v>
      </c>
    </row>
    <row r="3211" spans="1:5" ht="17" x14ac:dyDescent="0.2">
      <c r="A3211" s="3" t="s">
        <v>287</v>
      </c>
      <c r="B3211" t="s">
        <v>605</v>
      </c>
      <c r="C3211" t="s">
        <v>610</v>
      </c>
      <c r="D3211" s="56" t="str">
        <f>VLOOKUP(A3211, ticker_symbol:gics_sector, 14, FALSE)</f>
        <v>Financials</v>
      </c>
      <c r="E3211" t="str">
        <f>VLOOKUP(A3211, ticker_symbol:gics_sub, 15, FALSE)</f>
        <v>Banks</v>
      </c>
    </row>
    <row r="3212" spans="1:5" ht="17" x14ac:dyDescent="0.2">
      <c r="A3212" s="3" t="s">
        <v>287</v>
      </c>
      <c r="B3212" t="s">
        <v>600</v>
      </c>
      <c r="C3212" t="s">
        <v>609</v>
      </c>
      <c r="D3212" s="56" t="str">
        <f>VLOOKUP(A3212, ticker_symbol:gics_sector, 14, FALSE)</f>
        <v>Financials</v>
      </c>
      <c r="E3212" t="str">
        <f>VLOOKUP(A3212, ticker_symbol:gics_sub, 15, FALSE)</f>
        <v>Banks</v>
      </c>
    </row>
    <row r="3213" spans="1:5" ht="17" x14ac:dyDescent="0.2">
      <c r="A3213" s="3" t="s">
        <v>287</v>
      </c>
      <c r="B3213" t="s">
        <v>601</v>
      </c>
      <c r="C3213" t="s">
        <v>609</v>
      </c>
      <c r="D3213" s="56" t="str">
        <f>VLOOKUP(A3213, ticker_symbol:gics_sector, 14, FALSE)</f>
        <v>Financials</v>
      </c>
      <c r="E3213" t="str">
        <f>VLOOKUP(A3213, ticker_symbol:gics_sub, 15, FALSE)</f>
        <v>Banks</v>
      </c>
    </row>
    <row r="3214" spans="1:5" ht="17" x14ac:dyDescent="0.2">
      <c r="A3214" s="3" t="s">
        <v>287</v>
      </c>
      <c r="B3214" t="s">
        <v>602</v>
      </c>
      <c r="C3214" t="s">
        <v>609</v>
      </c>
      <c r="D3214" s="56" t="str">
        <f>VLOOKUP(A3214, ticker_symbol:gics_sector, 14, FALSE)</f>
        <v>Financials</v>
      </c>
      <c r="E3214" t="str">
        <f>VLOOKUP(A3214, ticker_symbol:gics_sub, 15, FALSE)</f>
        <v>Banks</v>
      </c>
    </row>
    <row r="3215" spans="1:5" ht="17" x14ac:dyDescent="0.2">
      <c r="A3215" s="3" t="s">
        <v>287</v>
      </c>
      <c r="B3215" t="s">
        <v>603</v>
      </c>
      <c r="C3215" t="s">
        <v>609</v>
      </c>
      <c r="D3215" s="56" t="str">
        <f>VLOOKUP(A3215, ticker_symbol:gics_sector, 14, FALSE)</f>
        <v>Financials</v>
      </c>
      <c r="E3215" t="str">
        <f>VLOOKUP(A3215, ticker_symbol:gics_sub, 15, FALSE)</f>
        <v>Banks</v>
      </c>
    </row>
    <row r="3216" spans="1:5" ht="17" x14ac:dyDescent="0.2">
      <c r="A3216" s="3" t="s">
        <v>287</v>
      </c>
      <c r="B3216" t="s">
        <v>604</v>
      </c>
      <c r="C3216" t="s">
        <v>609</v>
      </c>
      <c r="D3216" s="56" t="str">
        <f>VLOOKUP(A3216, ticker_symbol:gics_sector, 14, FALSE)</f>
        <v>Financials</v>
      </c>
      <c r="E3216" t="str">
        <f>VLOOKUP(A3216, ticker_symbol:gics_sub, 15, FALSE)</f>
        <v>Banks</v>
      </c>
    </row>
    <row r="3217" spans="1:5" ht="17" x14ac:dyDescent="0.2">
      <c r="A3217" s="3" t="s">
        <v>287</v>
      </c>
      <c r="B3217" t="s">
        <v>605</v>
      </c>
      <c r="C3217" t="s">
        <v>609</v>
      </c>
      <c r="D3217" s="56" t="str">
        <f>VLOOKUP(A3217, ticker_symbol:gics_sector, 14, FALSE)</f>
        <v>Financials</v>
      </c>
      <c r="E3217" t="str">
        <f>VLOOKUP(A3217, ticker_symbol:gics_sub, 15, FALSE)</f>
        <v>Banks</v>
      </c>
    </row>
    <row r="3218" spans="1:5" ht="17" x14ac:dyDescent="0.2">
      <c r="A3218" s="3" t="s">
        <v>287</v>
      </c>
      <c r="B3218" t="s">
        <v>600</v>
      </c>
      <c r="C3218" s="21" t="s">
        <v>608</v>
      </c>
      <c r="D3218" s="56" t="str">
        <f>VLOOKUP(A3218, ticker_symbol:gics_sector, 14, FALSE)</f>
        <v>Financials</v>
      </c>
      <c r="E3218" t="str">
        <f>VLOOKUP(A3218, ticker_symbol:gics_sub, 15, FALSE)</f>
        <v>Banks</v>
      </c>
    </row>
    <row r="3219" spans="1:5" ht="17" x14ac:dyDescent="0.2">
      <c r="A3219" s="3" t="s">
        <v>287</v>
      </c>
      <c r="B3219" t="s">
        <v>601</v>
      </c>
      <c r="C3219" s="21" t="s">
        <v>608</v>
      </c>
      <c r="D3219" s="56" t="str">
        <f>VLOOKUP(A3219, ticker_symbol:gics_sector, 14, FALSE)</f>
        <v>Financials</v>
      </c>
      <c r="E3219" t="str">
        <f>VLOOKUP(A3219, ticker_symbol:gics_sub, 15, FALSE)</f>
        <v>Banks</v>
      </c>
    </row>
    <row r="3220" spans="1:5" ht="17" x14ac:dyDescent="0.2">
      <c r="A3220" s="3" t="s">
        <v>287</v>
      </c>
      <c r="B3220" t="s">
        <v>602</v>
      </c>
      <c r="C3220" s="21" t="s">
        <v>608</v>
      </c>
      <c r="D3220" s="56" t="str">
        <f>VLOOKUP(A3220, ticker_symbol:gics_sector, 14, FALSE)</f>
        <v>Financials</v>
      </c>
      <c r="E3220" t="str">
        <f>VLOOKUP(A3220, ticker_symbol:gics_sub, 15, FALSE)</f>
        <v>Banks</v>
      </c>
    </row>
    <row r="3221" spans="1:5" ht="17" x14ac:dyDescent="0.2">
      <c r="A3221" s="3" t="s">
        <v>287</v>
      </c>
      <c r="B3221" t="s">
        <v>603</v>
      </c>
      <c r="C3221" s="21" t="s">
        <v>608</v>
      </c>
      <c r="D3221" s="56" t="str">
        <f>VLOOKUP(A3221, ticker_symbol:gics_sector, 14, FALSE)</f>
        <v>Financials</v>
      </c>
      <c r="E3221" t="str">
        <f>VLOOKUP(A3221, ticker_symbol:gics_sub, 15, FALSE)</f>
        <v>Banks</v>
      </c>
    </row>
    <row r="3222" spans="1:5" ht="17" x14ac:dyDescent="0.2">
      <c r="A3222" s="3" t="s">
        <v>287</v>
      </c>
      <c r="B3222" t="s">
        <v>604</v>
      </c>
      <c r="C3222" s="21" t="s">
        <v>608</v>
      </c>
      <c r="D3222" s="56" t="str">
        <f>VLOOKUP(A3222, ticker_symbol:gics_sector, 14, FALSE)</f>
        <v>Financials</v>
      </c>
      <c r="E3222" t="str">
        <f>VLOOKUP(A3222, ticker_symbol:gics_sub, 15, FALSE)</f>
        <v>Banks</v>
      </c>
    </row>
    <row r="3223" spans="1:5" ht="17" x14ac:dyDescent="0.2">
      <c r="A3223" s="3" t="s">
        <v>287</v>
      </c>
      <c r="B3223" t="s">
        <v>605</v>
      </c>
      <c r="C3223" s="21" t="s">
        <v>608</v>
      </c>
      <c r="D3223" s="56" t="str">
        <f>VLOOKUP(A3223, ticker_symbol:gics_sector, 14, FALSE)</f>
        <v>Financials</v>
      </c>
      <c r="E3223" t="str">
        <f>VLOOKUP(A3223, ticker_symbol:gics_sub, 15, FALSE)</f>
        <v>Banks</v>
      </c>
    </row>
    <row r="3224" spans="1:5" ht="17" x14ac:dyDescent="0.2">
      <c r="A3224" s="3" t="s">
        <v>288</v>
      </c>
      <c r="B3224" t="s">
        <v>600</v>
      </c>
      <c r="C3224" t="s">
        <v>610</v>
      </c>
      <c r="D3224" s="56" t="str">
        <f>VLOOKUP(A3224, ticker_symbol:gics_sector, 14, FALSE)</f>
        <v>Consumer Discretionary</v>
      </c>
      <c r="E3224" t="str">
        <f>VLOOKUP(A3224, ticker_symbol:gics_sub, 15, FALSE)</f>
        <v>Apparel, Accessories &amp; Luxury Goods</v>
      </c>
    </row>
    <row r="3225" spans="1:5" ht="17" x14ac:dyDescent="0.2">
      <c r="A3225" s="3" t="s">
        <v>288</v>
      </c>
      <c r="B3225" t="s">
        <v>601</v>
      </c>
      <c r="C3225" t="s">
        <v>610</v>
      </c>
      <c r="D3225" s="56" t="str">
        <f>VLOOKUP(A3225, ticker_symbol:gics_sector, 14, FALSE)</f>
        <v>Consumer Discretionary</v>
      </c>
      <c r="E3225" t="str">
        <f>VLOOKUP(A3225, ticker_symbol:gics_sub, 15, FALSE)</f>
        <v>Apparel, Accessories &amp; Luxury Goods</v>
      </c>
    </row>
    <row r="3226" spans="1:5" ht="17" x14ac:dyDescent="0.2">
      <c r="A3226" s="3" t="s">
        <v>288</v>
      </c>
      <c r="B3226" t="s">
        <v>602</v>
      </c>
      <c r="C3226" t="s">
        <v>610</v>
      </c>
      <c r="D3226" s="56" t="str">
        <f>VLOOKUP(A3226, ticker_symbol:gics_sector, 14, FALSE)</f>
        <v>Consumer Discretionary</v>
      </c>
      <c r="E3226" t="str">
        <f>VLOOKUP(A3226, ticker_symbol:gics_sub, 15, FALSE)</f>
        <v>Apparel, Accessories &amp; Luxury Goods</v>
      </c>
    </row>
    <row r="3227" spans="1:5" ht="17" x14ac:dyDescent="0.2">
      <c r="A3227" s="3" t="s">
        <v>288</v>
      </c>
      <c r="B3227" t="s">
        <v>603</v>
      </c>
      <c r="C3227" t="s">
        <v>610</v>
      </c>
      <c r="D3227" s="56" t="str">
        <f>VLOOKUP(A3227, ticker_symbol:gics_sector, 14, FALSE)</f>
        <v>Consumer Discretionary</v>
      </c>
      <c r="E3227" t="str">
        <f>VLOOKUP(A3227, ticker_symbol:gics_sub, 15, FALSE)</f>
        <v>Apparel, Accessories &amp; Luxury Goods</v>
      </c>
    </row>
    <row r="3228" spans="1:5" ht="17" x14ac:dyDescent="0.2">
      <c r="A3228" s="3" t="s">
        <v>288</v>
      </c>
      <c r="B3228" t="s">
        <v>604</v>
      </c>
      <c r="C3228" t="s">
        <v>610</v>
      </c>
      <c r="D3228" s="56" t="str">
        <f>VLOOKUP(A3228, ticker_symbol:gics_sector, 14, FALSE)</f>
        <v>Consumer Discretionary</v>
      </c>
      <c r="E3228" t="str">
        <f>VLOOKUP(A3228, ticker_symbol:gics_sub, 15, FALSE)</f>
        <v>Apparel, Accessories &amp; Luxury Goods</v>
      </c>
    </row>
    <row r="3229" spans="1:5" ht="17" x14ac:dyDescent="0.2">
      <c r="A3229" s="3" t="s">
        <v>288</v>
      </c>
      <c r="B3229" t="s">
        <v>605</v>
      </c>
      <c r="C3229" t="s">
        <v>610</v>
      </c>
      <c r="D3229" s="56" t="str">
        <f>VLOOKUP(A3229, ticker_symbol:gics_sector, 14, FALSE)</f>
        <v>Consumer Discretionary</v>
      </c>
      <c r="E3229" t="str">
        <f>VLOOKUP(A3229, ticker_symbol:gics_sub, 15, FALSE)</f>
        <v>Apparel, Accessories &amp; Luxury Goods</v>
      </c>
    </row>
    <row r="3230" spans="1:5" ht="17" x14ac:dyDescent="0.2">
      <c r="A3230" s="3" t="s">
        <v>288</v>
      </c>
      <c r="B3230" t="s">
        <v>600</v>
      </c>
      <c r="C3230" t="s">
        <v>609</v>
      </c>
      <c r="D3230" s="56" t="str">
        <f>VLOOKUP(A3230, ticker_symbol:gics_sector, 14, FALSE)</f>
        <v>Consumer Discretionary</v>
      </c>
      <c r="E3230" t="str">
        <f>VLOOKUP(A3230, ticker_symbol:gics_sub, 15, FALSE)</f>
        <v>Apparel, Accessories &amp; Luxury Goods</v>
      </c>
    </row>
    <row r="3231" spans="1:5" ht="17" x14ac:dyDescent="0.2">
      <c r="A3231" s="3" t="s">
        <v>288</v>
      </c>
      <c r="B3231" t="s">
        <v>601</v>
      </c>
      <c r="C3231" t="s">
        <v>609</v>
      </c>
      <c r="D3231" s="56" t="str">
        <f>VLOOKUP(A3231, ticker_symbol:gics_sector, 14, FALSE)</f>
        <v>Consumer Discretionary</v>
      </c>
      <c r="E3231" t="str">
        <f>VLOOKUP(A3231, ticker_symbol:gics_sub, 15, FALSE)</f>
        <v>Apparel, Accessories &amp; Luxury Goods</v>
      </c>
    </row>
    <row r="3232" spans="1:5" ht="17" x14ac:dyDescent="0.2">
      <c r="A3232" s="3" t="s">
        <v>288</v>
      </c>
      <c r="B3232" t="s">
        <v>602</v>
      </c>
      <c r="C3232" t="s">
        <v>609</v>
      </c>
      <c r="D3232" s="56" t="str">
        <f>VLOOKUP(A3232, ticker_symbol:gics_sector, 14, FALSE)</f>
        <v>Consumer Discretionary</v>
      </c>
      <c r="E3232" t="str">
        <f>VLOOKUP(A3232, ticker_symbol:gics_sub, 15, FALSE)</f>
        <v>Apparel, Accessories &amp; Luxury Goods</v>
      </c>
    </row>
    <row r="3233" spans="1:5" ht="17" x14ac:dyDescent="0.2">
      <c r="A3233" s="3" t="s">
        <v>288</v>
      </c>
      <c r="B3233" t="s">
        <v>603</v>
      </c>
      <c r="C3233" t="s">
        <v>609</v>
      </c>
      <c r="D3233" s="56" t="str">
        <f>VLOOKUP(A3233, ticker_symbol:gics_sector, 14, FALSE)</f>
        <v>Consumer Discretionary</v>
      </c>
      <c r="E3233" t="str">
        <f>VLOOKUP(A3233, ticker_symbol:gics_sub, 15, FALSE)</f>
        <v>Apparel, Accessories &amp; Luxury Goods</v>
      </c>
    </row>
    <row r="3234" spans="1:5" ht="17" x14ac:dyDescent="0.2">
      <c r="A3234" s="3" t="s">
        <v>288</v>
      </c>
      <c r="B3234" t="s">
        <v>604</v>
      </c>
      <c r="C3234" t="s">
        <v>609</v>
      </c>
      <c r="D3234" s="56" t="str">
        <f>VLOOKUP(A3234, ticker_symbol:gics_sector, 14, FALSE)</f>
        <v>Consumer Discretionary</v>
      </c>
      <c r="E3234" t="str">
        <f>VLOOKUP(A3234, ticker_symbol:gics_sub, 15, FALSE)</f>
        <v>Apparel, Accessories &amp; Luxury Goods</v>
      </c>
    </row>
    <row r="3235" spans="1:5" ht="17" x14ac:dyDescent="0.2">
      <c r="A3235" s="3" t="s">
        <v>288</v>
      </c>
      <c r="B3235" t="s">
        <v>605</v>
      </c>
      <c r="C3235" t="s">
        <v>609</v>
      </c>
      <c r="D3235" s="56" t="str">
        <f>VLOOKUP(A3235, ticker_symbol:gics_sector, 14, FALSE)</f>
        <v>Consumer Discretionary</v>
      </c>
      <c r="E3235" t="str">
        <f>VLOOKUP(A3235, ticker_symbol:gics_sub, 15, FALSE)</f>
        <v>Apparel, Accessories &amp; Luxury Goods</v>
      </c>
    </row>
    <row r="3236" spans="1:5" ht="17" x14ac:dyDescent="0.2">
      <c r="A3236" s="3" t="s">
        <v>288</v>
      </c>
      <c r="B3236" t="s">
        <v>600</v>
      </c>
      <c r="C3236" s="21" t="s">
        <v>608</v>
      </c>
      <c r="D3236" s="56" t="str">
        <f>VLOOKUP(A3236, ticker_symbol:gics_sector, 14, FALSE)</f>
        <v>Consumer Discretionary</v>
      </c>
      <c r="E3236" t="str">
        <f>VLOOKUP(A3236, ticker_symbol:gics_sub, 15, FALSE)</f>
        <v>Apparel, Accessories &amp; Luxury Goods</v>
      </c>
    </row>
    <row r="3237" spans="1:5" ht="17" x14ac:dyDescent="0.2">
      <c r="A3237" s="3" t="s">
        <v>288</v>
      </c>
      <c r="B3237" t="s">
        <v>601</v>
      </c>
      <c r="C3237" s="21" t="s">
        <v>608</v>
      </c>
      <c r="D3237" s="56" t="str">
        <f>VLOOKUP(A3237, ticker_symbol:gics_sector, 14, FALSE)</f>
        <v>Consumer Discretionary</v>
      </c>
      <c r="E3237" t="str">
        <f>VLOOKUP(A3237, ticker_symbol:gics_sub, 15, FALSE)</f>
        <v>Apparel, Accessories &amp; Luxury Goods</v>
      </c>
    </row>
    <row r="3238" spans="1:5" ht="17" x14ac:dyDescent="0.2">
      <c r="A3238" s="3" t="s">
        <v>288</v>
      </c>
      <c r="B3238" t="s">
        <v>602</v>
      </c>
      <c r="C3238" s="21" t="s">
        <v>608</v>
      </c>
      <c r="D3238" s="56" t="str">
        <f>VLOOKUP(A3238, ticker_symbol:gics_sector, 14, FALSE)</f>
        <v>Consumer Discretionary</v>
      </c>
      <c r="E3238" t="str">
        <f>VLOOKUP(A3238, ticker_symbol:gics_sub, 15, FALSE)</f>
        <v>Apparel, Accessories &amp; Luxury Goods</v>
      </c>
    </row>
    <row r="3239" spans="1:5" ht="17" x14ac:dyDescent="0.2">
      <c r="A3239" s="3" t="s">
        <v>288</v>
      </c>
      <c r="B3239" t="s">
        <v>603</v>
      </c>
      <c r="C3239" s="21" t="s">
        <v>608</v>
      </c>
      <c r="D3239" s="56" t="str">
        <f>VLOOKUP(A3239, ticker_symbol:gics_sector, 14, FALSE)</f>
        <v>Consumer Discretionary</v>
      </c>
      <c r="E3239" t="str">
        <f>VLOOKUP(A3239, ticker_symbol:gics_sub, 15, FALSE)</f>
        <v>Apparel, Accessories &amp; Luxury Goods</v>
      </c>
    </row>
    <row r="3240" spans="1:5" ht="17" x14ac:dyDescent="0.2">
      <c r="A3240" s="3" t="s">
        <v>288</v>
      </c>
      <c r="B3240" t="s">
        <v>604</v>
      </c>
      <c r="C3240" s="21" t="s">
        <v>608</v>
      </c>
      <c r="D3240" s="56" t="str">
        <f>VLOOKUP(A3240, ticker_symbol:gics_sector, 14, FALSE)</f>
        <v>Consumer Discretionary</v>
      </c>
      <c r="E3240" t="str">
        <f>VLOOKUP(A3240, ticker_symbol:gics_sub, 15, FALSE)</f>
        <v>Apparel, Accessories &amp; Luxury Goods</v>
      </c>
    </row>
    <row r="3241" spans="1:5" ht="17" x14ac:dyDescent="0.2">
      <c r="A3241" s="3" t="s">
        <v>288</v>
      </c>
      <c r="B3241" t="s">
        <v>605</v>
      </c>
      <c r="C3241" s="21" t="s">
        <v>608</v>
      </c>
      <c r="D3241" s="56" t="str">
        <f>VLOOKUP(A3241, ticker_symbol:gics_sector, 14, FALSE)</f>
        <v>Consumer Discretionary</v>
      </c>
      <c r="E3241" t="str">
        <f>VLOOKUP(A3241, ticker_symbol:gics_sub, 15, FALSE)</f>
        <v>Apparel, Accessories &amp; Luxury Goods</v>
      </c>
    </row>
    <row r="3242" spans="1:5" ht="17" x14ac:dyDescent="0.2">
      <c r="A3242" s="3" t="s">
        <v>290</v>
      </c>
      <c r="B3242" t="s">
        <v>600</v>
      </c>
      <c r="C3242" t="s">
        <v>610</v>
      </c>
      <c r="D3242" s="56" t="str">
        <f>VLOOKUP(A3242, ticker_symbol:gics_sector, 14, FALSE)</f>
        <v>Health Care</v>
      </c>
      <c r="E3242" t="str">
        <f>VLOOKUP(A3242, ticker_symbol:gics_sub, 15, FALSE)</f>
        <v>Health Care Facilities</v>
      </c>
    </row>
    <row r="3243" spans="1:5" ht="17" x14ac:dyDescent="0.2">
      <c r="A3243" s="3" t="s">
        <v>290</v>
      </c>
      <c r="B3243" t="s">
        <v>601</v>
      </c>
      <c r="C3243" t="s">
        <v>610</v>
      </c>
      <c r="D3243" s="56" t="str">
        <f>VLOOKUP(A3243, ticker_symbol:gics_sector, 14, FALSE)</f>
        <v>Health Care</v>
      </c>
      <c r="E3243" t="str">
        <f>VLOOKUP(A3243, ticker_symbol:gics_sub, 15, FALSE)</f>
        <v>Health Care Facilities</v>
      </c>
    </row>
    <row r="3244" spans="1:5" ht="17" x14ac:dyDescent="0.2">
      <c r="A3244" s="3" t="s">
        <v>290</v>
      </c>
      <c r="B3244" t="s">
        <v>602</v>
      </c>
      <c r="C3244" t="s">
        <v>610</v>
      </c>
      <c r="D3244" s="56" t="str">
        <f>VLOOKUP(A3244, ticker_symbol:gics_sector, 14, FALSE)</f>
        <v>Health Care</v>
      </c>
      <c r="E3244" t="str">
        <f>VLOOKUP(A3244, ticker_symbol:gics_sub, 15, FALSE)</f>
        <v>Health Care Facilities</v>
      </c>
    </row>
    <row r="3245" spans="1:5" ht="17" x14ac:dyDescent="0.2">
      <c r="A3245" s="3" t="s">
        <v>290</v>
      </c>
      <c r="B3245" t="s">
        <v>603</v>
      </c>
      <c r="C3245" t="s">
        <v>610</v>
      </c>
      <c r="D3245" s="56" t="str">
        <f>VLOOKUP(A3245, ticker_symbol:gics_sector, 14, FALSE)</f>
        <v>Health Care</v>
      </c>
      <c r="E3245" t="str">
        <f>VLOOKUP(A3245, ticker_symbol:gics_sub, 15, FALSE)</f>
        <v>Health Care Facilities</v>
      </c>
    </row>
    <row r="3246" spans="1:5" ht="17" x14ac:dyDescent="0.2">
      <c r="A3246" s="3" t="s">
        <v>290</v>
      </c>
      <c r="B3246" t="s">
        <v>604</v>
      </c>
      <c r="C3246" t="s">
        <v>610</v>
      </c>
      <c r="D3246" s="56" t="str">
        <f>VLOOKUP(A3246, ticker_symbol:gics_sector, 14, FALSE)</f>
        <v>Health Care</v>
      </c>
      <c r="E3246" t="str">
        <f>VLOOKUP(A3246, ticker_symbol:gics_sub, 15, FALSE)</f>
        <v>Health Care Facilities</v>
      </c>
    </row>
    <row r="3247" spans="1:5" ht="17" x14ac:dyDescent="0.2">
      <c r="A3247" s="3" t="s">
        <v>290</v>
      </c>
      <c r="B3247" t="s">
        <v>605</v>
      </c>
      <c r="C3247" t="s">
        <v>610</v>
      </c>
      <c r="D3247" s="56" t="str">
        <f>VLOOKUP(A3247, ticker_symbol:gics_sector, 14, FALSE)</f>
        <v>Health Care</v>
      </c>
      <c r="E3247" t="str">
        <f>VLOOKUP(A3247, ticker_symbol:gics_sub, 15, FALSE)</f>
        <v>Health Care Facilities</v>
      </c>
    </row>
    <row r="3248" spans="1:5" ht="17" x14ac:dyDescent="0.2">
      <c r="A3248" s="3" t="s">
        <v>290</v>
      </c>
      <c r="B3248" t="s">
        <v>600</v>
      </c>
      <c r="C3248" t="s">
        <v>609</v>
      </c>
      <c r="D3248" s="56" t="str">
        <f>VLOOKUP(A3248, ticker_symbol:gics_sector, 14, FALSE)</f>
        <v>Health Care</v>
      </c>
      <c r="E3248" t="str">
        <f>VLOOKUP(A3248, ticker_symbol:gics_sub, 15, FALSE)</f>
        <v>Health Care Facilities</v>
      </c>
    </row>
    <row r="3249" spans="1:5" ht="17" x14ac:dyDescent="0.2">
      <c r="A3249" s="3" t="s">
        <v>290</v>
      </c>
      <c r="B3249" t="s">
        <v>601</v>
      </c>
      <c r="C3249" t="s">
        <v>609</v>
      </c>
      <c r="D3249" s="56" t="str">
        <f>VLOOKUP(A3249, ticker_symbol:gics_sector, 14, FALSE)</f>
        <v>Health Care</v>
      </c>
      <c r="E3249" t="str">
        <f>VLOOKUP(A3249, ticker_symbol:gics_sub, 15, FALSE)</f>
        <v>Health Care Facilities</v>
      </c>
    </row>
    <row r="3250" spans="1:5" ht="17" x14ac:dyDescent="0.2">
      <c r="A3250" s="3" t="s">
        <v>290</v>
      </c>
      <c r="B3250" t="s">
        <v>602</v>
      </c>
      <c r="C3250" t="s">
        <v>609</v>
      </c>
      <c r="D3250" s="56" t="str">
        <f>VLOOKUP(A3250, ticker_symbol:gics_sector, 14, FALSE)</f>
        <v>Health Care</v>
      </c>
      <c r="E3250" t="str">
        <f>VLOOKUP(A3250, ticker_symbol:gics_sub, 15, FALSE)</f>
        <v>Health Care Facilities</v>
      </c>
    </row>
    <row r="3251" spans="1:5" ht="17" x14ac:dyDescent="0.2">
      <c r="A3251" s="3" t="s">
        <v>290</v>
      </c>
      <c r="B3251" t="s">
        <v>603</v>
      </c>
      <c r="C3251" t="s">
        <v>609</v>
      </c>
      <c r="D3251" s="56" t="str">
        <f>VLOOKUP(A3251, ticker_symbol:gics_sector, 14, FALSE)</f>
        <v>Health Care</v>
      </c>
      <c r="E3251" t="str">
        <f>VLOOKUP(A3251, ticker_symbol:gics_sub, 15, FALSE)</f>
        <v>Health Care Facilities</v>
      </c>
    </row>
    <row r="3252" spans="1:5" ht="17" x14ac:dyDescent="0.2">
      <c r="A3252" s="3" t="s">
        <v>290</v>
      </c>
      <c r="B3252" t="s">
        <v>604</v>
      </c>
      <c r="C3252" t="s">
        <v>609</v>
      </c>
      <c r="D3252" s="56" t="str">
        <f>VLOOKUP(A3252, ticker_symbol:gics_sector, 14, FALSE)</f>
        <v>Health Care</v>
      </c>
      <c r="E3252" t="str">
        <f>VLOOKUP(A3252, ticker_symbol:gics_sub, 15, FALSE)</f>
        <v>Health Care Facilities</v>
      </c>
    </row>
    <row r="3253" spans="1:5" ht="17" x14ac:dyDescent="0.2">
      <c r="A3253" s="3" t="s">
        <v>290</v>
      </c>
      <c r="B3253" t="s">
        <v>605</v>
      </c>
      <c r="C3253" t="s">
        <v>609</v>
      </c>
      <c r="D3253" s="56" t="str">
        <f>VLOOKUP(A3253, ticker_symbol:gics_sector, 14, FALSE)</f>
        <v>Health Care</v>
      </c>
      <c r="E3253" t="str">
        <f>VLOOKUP(A3253, ticker_symbol:gics_sub, 15, FALSE)</f>
        <v>Health Care Facilities</v>
      </c>
    </row>
    <row r="3254" spans="1:5" ht="17" x14ac:dyDescent="0.2">
      <c r="A3254" s="3" t="s">
        <v>290</v>
      </c>
      <c r="B3254" t="s">
        <v>600</v>
      </c>
      <c r="C3254" s="21" t="s">
        <v>608</v>
      </c>
      <c r="D3254" s="56" t="str">
        <f>VLOOKUP(A3254, ticker_symbol:gics_sector, 14, FALSE)</f>
        <v>Health Care</v>
      </c>
      <c r="E3254" t="str">
        <f>VLOOKUP(A3254, ticker_symbol:gics_sub, 15, FALSE)</f>
        <v>Health Care Facilities</v>
      </c>
    </row>
    <row r="3255" spans="1:5" ht="17" x14ac:dyDescent="0.2">
      <c r="A3255" s="3" t="s">
        <v>290</v>
      </c>
      <c r="B3255" t="s">
        <v>601</v>
      </c>
      <c r="C3255" s="21" t="s">
        <v>608</v>
      </c>
      <c r="D3255" s="56" t="str">
        <f>VLOOKUP(A3255, ticker_symbol:gics_sector, 14, FALSE)</f>
        <v>Health Care</v>
      </c>
      <c r="E3255" t="str">
        <f>VLOOKUP(A3255, ticker_symbol:gics_sub, 15, FALSE)</f>
        <v>Health Care Facilities</v>
      </c>
    </row>
    <row r="3256" spans="1:5" ht="17" x14ac:dyDescent="0.2">
      <c r="A3256" s="3" t="s">
        <v>290</v>
      </c>
      <c r="B3256" t="s">
        <v>602</v>
      </c>
      <c r="C3256" s="21" t="s">
        <v>608</v>
      </c>
      <c r="D3256" s="56" t="str">
        <f>VLOOKUP(A3256, ticker_symbol:gics_sector, 14, FALSE)</f>
        <v>Health Care</v>
      </c>
      <c r="E3256" t="str">
        <f>VLOOKUP(A3256, ticker_symbol:gics_sub, 15, FALSE)</f>
        <v>Health Care Facilities</v>
      </c>
    </row>
    <row r="3257" spans="1:5" ht="17" x14ac:dyDescent="0.2">
      <c r="A3257" s="3" t="s">
        <v>290</v>
      </c>
      <c r="B3257" t="s">
        <v>603</v>
      </c>
      <c r="C3257" s="21" t="s">
        <v>608</v>
      </c>
      <c r="D3257" s="56" t="str">
        <f>VLOOKUP(A3257, ticker_symbol:gics_sector, 14, FALSE)</f>
        <v>Health Care</v>
      </c>
      <c r="E3257" t="str">
        <f>VLOOKUP(A3257, ticker_symbol:gics_sub, 15, FALSE)</f>
        <v>Health Care Facilities</v>
      </c>
    </row>
    <row r="3258" spans="1:5" ht="17" x14ac:dyDescent="0.2">
      <c r="A3258" s="3" t="s">
        <v>290</v>
      </c>
      <c r="B3258" t="s">
        <v>604</v>
      </c>
      <c r="C3258" s="21" t="s">
        <v>608</v>
      </c>
      <c r="D3258" s="56" t="str">
        <f>VLOOKUP(A3258, ticker_symbol:gics_sector, 14, FALSE)</f>
        <v>Health Care</v>
      </c>
      <c r="E3258" t="str">
        <f>VLOOKUP(A3258, ticker_symbol:gics_sub, 15, FALSE)</f>
        <v>Health Care Facilities</v>
      </c>
    </row>
    <row r="3259" spans="1:5" ht="17" x14ac:dyDescent="0.2">
      <c r="A3259" s="3" t="s">
        <v>290</v>
      </c>
      <c r="B3259" t="s">
        <v>605</v>
      </c>
      <c r="C3259" s="21" t="s">
        <v>608</v>
      </c>
      <c r="D3259" s="56" t="str">
        <f>VLOOKUP(A3259, ticker_symbol:gics_sector, 14, FALSE)</f>
        <v>Health Care</v>
      </c>
      <c r="E3259" t="str">
        <f>VLOOKUP(A3259, ticker_symbol:gics_sub, 15, FALSE)</f>
        <v>Health Care Facilities</v>
      </c>
    </row>
    <row r="3260" spans="1:5" ht="17" x14ac:dyDescent="0.2">
      <c r="A3260" s="3" t="s">
        <v>291</v>
      </c>
      <c r="B3260" t="s">
        <v>600</v>
      </c>
      <c r="C3260" t="s">
        <v>610</v>
      </c>
      <c r="D3260" s="56" t="str">
        <f>VLOOKUP(A3260, ticker_symbol:gics_sector, 14, FALSE)</f>
        <v>Real Estate</v>
      </c>
      <c r="E3260" t="str">
        <f>VLOOKUP(A3260, ticker_symbol:gics_sub, 15, FALSE)</f>
        <v>REITs</v>
      </c>
    </row>
    <row r="3261" spans="1:5" ht="17" x14ac:dyDescent="0.2">
      <c r="A3261" s="3" t="s">
        <v>291</v>
      </c>
      <c r="B3261" t="s">
        <v>601</v>
      </c>
      <c r="C3261" t="s">
        <v>610</v>
      </c>
      <c r="D3261" s="56" t="str">
        <f>VLOOKUP(A3261, ticker_symbol:gics_sector, 14, FALSE)</f>
        <v>Real Estate</v>
      </c>
      <c r="E3261" t="str">
        <f>VLOOKUP(A3261, ticker_symbol:gics_sub, 15, FALSE)</f>
        <v>REITs</v>
      </c>
    </row>
    <row r="3262" spans="1:5" ht="17" x14ac:dyDescent="0.2">
      <c r="A3262" s="3" t="s">
        <v>291</v>
      </c>
      <c r="B3262" t="s">
        <v>602</v>
      </c>
      <c r="C3262" t="s">
        <v>610</v>
      </c>
      <c r="D3262" s="56" t="str">
        <f>VLOOKUP(A3262, ticker_symbol:gics_sector, 14, FALSE)</f>
        <v>Real Estate</v>
      </c>
      <c r="E3262" t="str">
        <f>VLOOKUP(A3262, ticker_symbol:gics_sub, 15, FALSE)</f>
        <v>REITs</v>
      </c>
    </row>
    <row r="3263" spans="1:5" ht="17" x14ac:dyDescent="0.2">
      <c r="A3263" s="3" t="s">
        <v>291</v>
      </c>
      <c r="B3263" t="s">
        <v>603</v>
      </c>
      <c r="C3263" t="s">
        <v>610</v>
      </c>
      <c r="D3263" s="56" t="str">
        <f>VLOOKUP(A3263, ticker_symbol:gics_sector, 14, FALSE)</f>
        <v>Real Estate</v>
      </c>
      <c r="E3263" t="str">
        <f>VLOOKUP(A3263, ticker_symbol:gics_sub, 15, FALSE)</f>
        <v>REITs</v>
      </c>
    </row>
    <row r="3264" spans="1:5" ht="17" x14ac:dyDescent="0.2">
      <c r="A3264" s="3" t="s">
        <v>291</v>
      </c>
      <c r="B3264" t="s">
        <v>604</v>
      </c>
      <c r="C3264" t="s">
        <v>610</v>
      </c>
      <c r="D3264" s="56" t="str">
        <f>VLOOKUP(A3264, ticker_symbol:gics_sector, 14, FALSE)</f>
        <v>Real Estate</v>
      </c>
      <c r="E3264" t="str">
        <f>VLOOKUP(A3264, ticker_symbol:gics_sub, 15, FALSE)</f>
        <v>REITs</v>
      </c>
    </row>
    <row r="3265" spans="1:5" ht="17" x14ac:dyDescent="0.2">
      <c r="A3265" s="3" t="s">
        <v>291</v>
      </c>
      <c r="B3265" t="s">
        <v>605</v>
      </c>
      <c r="C3265" t="s">
        <v>610</v>
      </c>
      <c r="D3265" s="56" t="str">
        <f>VLOOKUP(A3265, ticker_symbol:gics_sector, 14, FALSE)</f>
        <v>Real Estate</v>
      </c>
      <c r="E3265" t="str">
        <f>VLOOKUP(A3265, ticker_symbol:gics_sub, 15, FALSE)</f>
        <v>REITs</v>
      </c>
    </row>
    <row r="3266" spans="1:5" ht="17" x14ac:dyDescent="0.2">
      <c r="A3266" s="3" t="s">
        <v>291</v>
      </c>
      <c r="B3266" t="s">
        <v>600</v>
      </c>
      <c r="C3266" t="s">
        <v>609</v>
      </c>
      <c r="D3266" s="56" t="str">
        <f>VLOOKUP(A3266, ticker_symbol:gics_sector, 14, FALSE)</f>
        <v>Real Estate</v>
      </c>
      <c r="E3266" t="str">
        <f>VLOOKUP(A3266, ticker_symbol:gics_sub, 15, FALSE)</f>
        <v>REITs</v>
      </c>
    </row>
    <row r="3267" spans="1:5" ht="17" x14ac:dyDescent="0.2">
      <c r="A3267" s="3" t="s">
        <v>291</v>
      </c>
      <c r="B3267" t="s">
        <v>601</v>
      </c>
      <c r="C3267" t="s">
        <v>609</v>
      </c>
      <c r="D3267" s="56" t="str">
        <f>VLOOKUP(A3267, ticker_symbol:gics_sector, 14, FALSE)</f>
        <v>Real Estate</v>
      </c>
      <c r="E3267" t="str">
        <f>VLOOKUP(A3267, ticker_symbol:gics_sub, 15, FALSE)</f>
        <v>REITs</v>
      </c>
    </row>
    <row r="3268" spans="1:5" ht="17" x14ac:dyDescent="0.2">
      <c r="A3268" s="3" t="s">
        <v>291</v>
      </c>
      <c r="B3268" t="s">
        <v>602</v>
      </c>
      <c r="C3268" t="s">
        <v>609</v>
      </c>
      <c r="D3268" s="56" t="str">
        <f>VLOOKUP(A3268, ticker_symbol:gics_sector, 14, FALSE)</f>
        <v>Real Estate</v>
      </c>
      <c r="E3268" t="str">
        <f>VLOOKUP(A3268, ticker_symbol:gics_sub, 15, FALSE)</f>
        <v>REITs</v>
      </c>
    </row>
    <row r="3269" spans="1:5" ht="17" x14ac:dyDescent="0.2">
      <c r="A3269" s="3" t="s">
        <v>291</v>
      </c>
      <c r="B3269" t="s">
        <v>603</v>
      </c>
      <c r="C3269" t="s">
        <v>609</v>
      </c>
      <c r="D3269" s="56" t="str">
        <f>VLOOKUP(A3269, ticker_symbol:gics_sector, 14, FALSE)</f>
        <v>Real Estate</v>
      </c>
      <c r="E3269" t="str">
        <f>VLOOKUP(A3269, ticker_symbol:gics_sub, 15, FALSE)</f>
        <v>REITs</v>
      </c>
    </row>
    <row r="3270" spans="1:5" ht="17" x14ac:dyDescent="0.2">
      <c r="A3270" s="3" t="s">
        <v>291</v>
      </c>
      <c r="B3270" t="s">
        <v>604</v>
      </c>
      <c r="C3270" t="s">
        <v>609</v>
      </c>
      <c r="D3270" s="56" t="str">
        <f>VLOOKUP(A3270, ticker_symbol:gics_sector, 14, FALSE)</f>
        <v>Real Estate</v>
      </c>
      <c r="E3270" t="str">
        <f>VLOOKUP(A3270, ticker_symbol:gics_sub, 15, FALSE)</f>
        <v>REITs</v>
      </c>
    </row>
    <row r="3271" spans="1:5" ht="17" x14ac:dyDescent="0.2">
      <c r="A3271" s="3" t="s">
        <v>291</v>
      </c>
      <c r="B3271" t="s">
        <v>605</v>
      </c>
      <c r="C3271" t="s">
        <v>609</v>
      </c>
      <c r="D3271" s="56" t="str">
        <f>VLOOKUP(A3271, ticker_symbol:gics_sector, 14, FALSE)</f>
        <v>Real Estate</v>
      </c>
      <c r="E3271" t="str">
        <f>VLOOKUP(A3271, ticker_symbol:gics_sub, 15, FALSE)</f>
        <v>REITs</v>
      </c>
    </row>
    <row r="3272" spans="1:5" ht="17" x14ac:dyDescent="0.2">
      <c r="A3272" s="3" t="s">
        <v>291</v>
      </c>
      <c r="B3272" t="s">
        <v>600</v>
      </c>
      <c r="C3272" s="21" t="s">
        <v>608</v>
      </c>
      <c r="D3272" s="56" t="str">
        <f>VLOOKUP(A3272, ticker_symbol:gics_sector, 14, FALSE)</f>
        <v>Real Estate</v>
      </c>
      <c r="E3272" t="str">
        <f>VLOOKUP(A3272, ticker_symbol:gics_sub, 15, FALSE)</f>
        <v>REITs</v>
      </c>
    </row>
    <row r="3273" spans="1:5" ht="17" x14ac:dyDescent="0.2">
      <c r="A3273" s="3" t="s">
        <v>291</v>
      </c>
      <c r="B3273" t="s">
        <v>601</v>
      </c>
      <c r="C3273" s="21" t="s">
        <v>608</v>
      </c>
      <c r="D3273" s="56" t="str">
        <f>VLOOKUP(A3273, ticker_symbol:gics_sector, 14, FALSE)</f>
        <v>Real Estate</v>
      </c>
      <c r="E3273" t="str">
        <f>VLOOKUP(A3273, ticker_symbol:gics_sub, 15, FALSE)</f>
        <v>REITs</v>
      </c>
    </row>
    <row r="3274" spans="1:5" ht="17" x14ac:dyDescent="0.2">
      <c r="A3274" s="3" t="s">
        <v>291</v>
      </c>
      <c r="B3274" t="s">
        <v>602</v>
      </c>
      <c r="C3274" s="21" t="s">
        <v>608</v>
      </c>
      <c r="D3274" s="56" t="str">
        <f>VLOOKUP(A3274, ticker_symbol:gics_sector, 14, FALSE)</f>
        <v>Real Estate</v>
      </c>
      <c r="E3274" t="str">
        <f>VLOOKUP(A3274, ticker_symbol:gics_sub, 15, FALSE)</f>
        <v>REITs</v>
      </c>
    </row>
    <row r="3275" spans="1:5" ht="17" x14ac:dyDescent="0.2">
      <c r="A3275" s="3" t="s">
        <v>291</v>
      </c>
      <c r="B3275" t="s">
        <v>603</v>
      </c>
      <c r="C3275" s="21" t="s">
        <v>608</v>
      </c>
      <c r="D3275" s="56" t="str">
        <f>VLOOKUP(A3275, ticker_symbol:gics_sector, 14, FALSE)</f>
        <v>Real Estate</v>
      </c>
      <c r="E3275" t="str">
        <f>VLOOKUP(A3275, ticker_symbol:gics_sub, 15, FALSE)</f>
        <v>REITs</v>
      </c>
    </row>
    <row r="3276" spans="1:5" ht="17" x14ac:dyDescent="0.2">
      <c r="A3276" s="3" t="s">
        <v>291</v>
      </c>
      <c r="B3276" t="s">
        <v>604</v>
      </c>
      <c r="C3276" s="21" t="s">
        <v>608</v>
      </c>
      <c r="D3276" s="56" t="str">
        <f>VLOOKUP(A3276, ticker_symbol:gics_sector, 14, FALSE)</f>
        <v>Real Estate</v>
      </c>
      <c r="E3276" t="str">
        <f>VLOOKUP(A3276, ticker_symbol:gics_sub, 15, FALSE)</f>
        <v>REITs</v>
      </c>
    </row>
    <row r="3277" spans="1:5" ht="17" x14ac:dyDescent="0.2">
      <c r="A3277" s="3" t="s">
        <v>291</v>
      </c>
      <c r="B3277" t="s">
        <v>605</v>
      </c>
      <c r="C3277" s="21" t="s">
        <v>608</v>
      </c>
      <c r="D3277" s="56" t="str">
        <f>VLOOKUP(A3277, ticker_symbol:gics_sector, 14, FALSE)</f>
        <v>Real Estate</v>
      </c>
      <c r="E3277" t="str">
        <f>VLOOKUP(A3277, ticker_symbol:gics_sub, 15, FALSE)</f>
        <v>REITs</v>
      </c>
    </row>
    <row r="3278" spans="1:5" ht="17" x14ac:dyDescent="0.2">
      <c r="A3278" s="3" t="s">
        <v>292</v>
      </c>
      <c r="B3278" t="s">
        <v>600</v>
      </c>
      <c r="C3278" t="s">
        <v>610</v>
      </c>
      <c r="D3278" s="56" t="str">
        <f>VLOOKUP(A3278, ticker_symbol:gics_sector, 14, FALSE)</f>
        <v>Real Estate</v>
      </c>
      <c r="E3278" t="str">
        <f>VLOOKUP(A3278, ticker_symbol:gics_sub, 15, FALSE)</f>
        <v>REITs</v>
      </c>
    </row>
    <row r="3279" spans="1:5" ht="17" x14ac:dyDescent="0.2">
      <c r="A3279" s="3" t="s">
        <v>292</v>
      </c>
      <c r="B3279" t="s">
        <v>601</v>
      </c>
      <c r="C3279" t="s">
        <v>610</v>
      </c>
      <c r="D3279" s="56" t="str">
        <f>VLOOKUP(A3279, ticker_symbol:gics_sector, 14, FALSE)</f>
        <v>Real Estate</v>
      </c>
      <c r="E3279" t="str">
        <f>VLOOKUP(A3279, ticker_symbol:gics_sub, 15, FALSE)</f>
        <v>REITs</v>
      </c>
    </row>
    <row r="3280" spans="1:5" ht="17" x14ac:dyDescent="0.2">
      <c r="A3280" s="3" t="s">
        <v>292</v>
      </c>
      <c r="B3280" t="s">
        <v>602</v>
      </c>
      <c r="C3280" t="s">
        <v>610</v>
      </c>
      <c r="D3280" s="56" t="str">
        <f>VLOOKUP(A3280, ticker_symbol:gics_sector, 14, FALSE)</f>
        <v>Real Estate</v>
      </c>
      <c r="E3280" t="str">
        <f>VLOOKUP(A3280, ticker_symbol:gics_sub, 15, FALSE)</f>
        <v>REITs</v>
      </c>
    </row>
    <row r="3281" spans="1:5" ht="17" x14ac:dyDescent="0.2">
      <c r="A3281" s="3" t="s">
        <v>292</v>
      </c>
      <c r="B3281" t="s">
        <v>603</v>
      </c>
      <c r="C3281" t="s">
        <v>610</v>
      </c>
      <c r="D3281" s="56" t="str">
        <f>VLOOKUP(A3281, ticker_symbol:gics_sector, 14, FALSE)</f>
        <v>Real Estate</v>
      </c>
      <c r="E3281" t="str">
        <f>VLOOKUP(A3281, ticker_symbol:gics_sub, 15, FALSE)</f>
        <v>REITs</v>
      </c>
    </row>
    <row r="3282" spans="1:5" ht="17" x14ac:dyDescent="0.2">
      <c r="A3282" s="3" t="s">
        <v>292</v>
      </c>
      <c r="B3282" t="s">
        <v>604</v>
      </c>
      <c r="C3282" t="s">
        <v>610</v>
      </c>
      <c r="D3282" s="56" t="str">
        <f>VLOOKUP(A3282, ticker_symbol:gics_sector, 14, FALSE)</f>
        <v>Real Estate</v>
      </c>
      <c r="E3282" t="str">
        <f>VLOOKUP(A3282, ticker_symbol:gics_sub, 15, FALSE)</f>
        <v>REITs</v>
      </c>
    </row>
    <row r="3283" spans="1:5" ht="17" x14ac:dyDescent="0.2">
      <c r="A3283" s="3" t="s">
        <v>292</v>
      </c>
      <c r="B3283" t="s">
        <v>605</v>
      </c>
      <c r="C3283" t="s">
        <v>610</v>
      </c>
      <c r="D3283" s="56" t="str">
        <f>VLOOKUP(A3283, ticker_symbol:gics_sector, 14, FALSE)</f>
        <v>Real Estate</v>
      </c>
      <c r="E3283" t="str">
        <f>VLOOKUP(A3283, ticker_symbol:gics_sub, 15, FALSE)</f>
        <v>REITs</v>
      </c>
    </row>
    <row r="3284" spans="1:5" ht="17" x14ac:dyDescent="0.2">
      <c r="A3284" s="3" t="s">
        <v>292</v>
      </c>
      <c r="B3284" t="s">
        <v>600</v>
      </c>
      <c r="C3284" t="s">
        <v>609</v>
      </c>
      <c r="D3284" s="56" t="str">
        <f>VLOOKUP(A3284, ticker_symbol:gics_sector, 14, FALSE)</f>
        <v>Real Estate</v>
      </c>
      <c r="E3284" t="str">
        <f>VLOOKUP(A3284, ticker_symbol:gics_sub, 15, FALSE)</f>
        <v>REITs</v>
      </c>
    </row>
    <row r="3285" spans="1:5" ht="17" x14ac:dyDescent="0.2">
      <c r="A3285" s="3" t="s">
        <v>292</v>
      </c>
      <c r="B3285" t="s">
        <v>601</v>
      </c>
      <c r="C3285" t="s">
        <v>609</v>
      </c>
      <c r="D3285" s="56" t="str">
        <f>VLOOKUP(A3285, ticker_symbol:gics_sector, 14, FALSE)</f>
        <v>Real Estate</v>
      </c>
      <c r="E3285" t="str">
        <f>VLOOKUP(A3285, ticker_symbol:gics_sub, 15, FALSE)</f>
        <v>REITs</v>
      </c>
    </row>
    <row r="3286" spans="1:5" ht="17" x14ac:dyDescent="0.2">
      <c r="A3286" s="3" t="s">
        <v>292</v>
      </c>
      <c r="B3286" t="s">
        <v>602</v>
      </c>
      <c r="C3286" t="s">
        <v>609</v>
      </c>
      <c r="D3286" s="56" t="str">
        <f>VLOOKUP(A3286, ticker_symbol:gics_sector, 14, FALSE)</f>
        <v>Real Estate</v>
      </c>
      <c r="E3286" t="str">
        <f>VLOOKUP(A3286, ticker_symbol:gics_sub, 15, FALSE)</f>
        <v>REITs</v>
      </c>
    </row>
    <row r="3287" spans="1:5" ht="17" x14ac:dyDescent="0.2">
      <c r="A3287" s="3" t="s">
        <v>292</v>
      </c>
      <c r="B3287" t="s">
        <v>603</v>
      </c>
      <c r="C3287" t="s">
        <v>609</v>
      </c>
      <c r="D3287" s="56" t="str">
        <f>VLOOKUP(A3287, ticker_symbol:gics_sector, 14, FALSE)</f>
        <v>Real Estate</v>
      </c>
      <c r="E3287" t="str">
        <f>VLOOKUP(A3287, ticker_symbol:gics_sub, 15, FALSE)</f>
        <v>REITs</v>
      </c>
    </row>
    <row r="3288" spans="1:5" ht="17" x14ac:dyDescent="0.2">
      <c r="A3288" s="3" t="s">
        <v>292</v>
      </c>
      <c r="B3288" t="s">
        <v>604</v>
      </c>
      <c r="C3288" t="s">
        <v>609</v>
      </c>
      <c r="D3288" s="56" t="str">
        <f>VLOOKUP(A3288, ticker_symbol:gics_sector, 14, FALSE)</f>
        <v>Real Estate</v>
      </c>
      <c r="E3288" t="str">
        <f>VLOOKUP(A3288, ticker_symbol:gics_sub, 15, FALSE)</f>
        <v>REITs</v>
      </c>
    </row>
    <row r="3289" spans="1:5" ht="17" x14ac:dyDescent="0.2">
      <c r="A3289" s="3" t="s">
        <v>292</v>
      </c>
      <c r="B3289" t="s">
        <v>605</v>
      </c>
      <c r="C3289" t="s">
        <v>609</v>
      </c>
      <c r="D3289" s="56" t="str">
        <f>VLOOKUP(A3289, ticker_symbol:gics_sector, 14, FALSE)</f>
        <v>Real Estate</v>
      </c>
      <c r="E3289" t="str">
        <f>VLOOKUP(A3289, ticker_symbol:gics_sub, 15, FALSE)</f>
        <v>REITs</v>
      </c>
    </row>
    <row r="3290" spans="1:5" ht="17" x14ac:dyDescent="0.2">
      <c r="A3290" s="3" t="s">
        <v>292</v>
      </c>
      <c r="B3290" t="s">
        <v>600</v>
      </c>
      <c r="C3290" s="21" t="s">
        <v>608</v>
      </c>
      <c r="D3290" s="56" t="str">
        <f>VLOOKUP(A3290, ticker_symbol:gics_sector, 14, FALSE)</f>
        <v>Real Estate</v>
      </c>
      <c r="E3290" t="str">
        <f>VLOOKUP(A3290, ticker_symbol:gics_sub, 15, FALSE)</f>
        <v>REITs</v>
      </c>
    </row>
    <row r="3291" spans="1:5" ht="17" x14ac:dyDescent="0.2">
      <c r="A3291" s="3" t="s">
        <v>292</v>
      </c>
      <c r="B3291" t="s">
        <v>601</v>
      </c>
      <c r="C3291" s="21" t="s">
        <v>608</v>
      </c>
      <c r="D3291" s="56" t="str">
        <f>VLOOKUP(A3291, ticker_symbol:gics_sector, 14, FALSE)</f>
        <v>Real Estate</v>
      </c>
      <c r="E3291" t="str">
        <f>VLOOKUP(A3291, ticker_symbol:gics_sub, 15, FALSE)</f>
        <v>REITs</v>
      </c>
    </row>
    <row r="3292" spans="1:5" ht="17" x14ac:dyDescent="0.2">
      <c r="A3292" s="3" t="s">
        <v>292</v>
      </c>
      <c r="B3292" t="s">
        <v>602</v>
      </c>
      <c r="C3292" s="21" t="s">
        <v>608</v>
      </c>
      <c r="D3292" s="56" t="str">
        <f>VLOOKUP(A3292, ticker_symbol:gics_sector, 14, FALSE)</f>
        <v>Real Estate</v>
      </c>
      <c r="E3292" t="str">
        <f>VLOOKUP(A3292, ticker_symbol:gics_sub, 15, FALSE)</f>
        <v>REITs</v>
      </c>
    </row>
    <row r="3293" spans="1:5" ht="17" x14ac:dyDescent="0.2">
      <c r="A3293" s="3" t="s">
        <v>292</v>
      </c>
      <c r="B3293" t="s">
        <v>603</v>
      </c>
      <c r="C3293" s="21" t="s">
        <v>608</v>
      </c>
      <c r="D3293" s="56" t="str">
        <f>VLOOKUP(A3293, ticker_symbol:gics_sector, 14, FALSE)</f>
        <v>Real Estate</v>
      </c>
      <c r="E3293" t="str">
        <f>VLOOKUP(A3293, ticker_symbol:gics_sub, 15, FALSE)</f>
        <v>REITs</v>
      </c>
    </row>
    <row r="3294" spans="1:5" ht="17" x14ac:dyDescent="0.2">
      <c r="A3294" s="3" t="s">
        <v>292</v>
      </c>
      <c r="B3294" t="s">
        <v>604</v>
      </c>
      <c r="C3294" s="21" t="s">
        <v>608</v>
      </c>
      <c r="D3294" s="56" t="str">
        <f>VLOOKUP(A3294, ticker_symbol:gics_sector, 14, FALSE)</f>
        <v>Real Estate</v>
      </c>
      <c r="E3294" t="str">
        <f>VLOOKUP(A3294, ticker_symbol:gics_sub, 15, FALSE)</f>
        <v>REITs</v>
      </c>
    </row>
    <row r="3295" spans="1:5" ht="17" x14ac:dyDescent="0.2">
      <c r="A3295" s="3" t="s">
        <v>292</v>
      </c>
      <c r="B3295" t="s">
        <v>605</v>
      </c>
      <c r="C3295" s="21" t="s">
        <v>608</v>
      </c>
      <c r="D3295" s="56" t="str">
        <f>VLOOKUP(A3295, ticker_symbol:gics_sector, 14, FALSE)</f>
        <v>Real Estate</v>
      </c>
      <c r="E3295" t="str">
        <f>VLOOKUP(A3295, ticker_symbol:gics_sub, 15, FALSE)</f>
        <v>REITs</v>
      </c>
    </row>
    <row r="3296" spans="1:5" ht="17" x14ac:dyDescent="0.2">
      <c r="A3296" s="3" t="s">
        <v>293</v>
      </c>
      <c r="B3296" t="s">
        <v>600</v>
      </c>
      <c r="C3296" t="s">
        <v>610</v>
      </c>
      <c r="D3296" s="56" t="str">
        <f>VLOOKUP(A3296, ticker_symbol:gics_sector, 14, FALSE)</f>
        <v>Consumer Discretionary</v>
      </c>
      <c r="E3296" t="str">
        <f>VLOOKUP(A3296, ticker_symbol:gics_sub, 15, FALSE)</f>
        <v>Home Improvement Retail</v>
      </c>
    </row>
    <row r="3297" spans="1:5" ht="17" x14ac:dyDescent="0.2">
      <c r="A3297" s="3" t="s">
        <v>293</v>
      </c>
      <c r="B3297" t="s">
        <v>601</v>
      </c>
      <c r="C3297" t="s">
        <v>610</v>
      </c>
      <c r="D3297" s="56" t="str">
        <f>VLOOKUP(A3297, ticker_symbol:gics_sector, 14, FALSE)</f>
        <v>Consumer Discretionary</v>
      </c>
      <c r="E3297" t="str">
        <f>VLOOKUP(A3297, ticker_symbol:gics_sub, 15, FALSE)</f>
        <v>Home Improvement Retail</v>
      </c>
    </row>
    <row r="3298" spans="1:5" ht="17" x14ac:dyDescent="0.2">
      <c r="A3298" s="3" t="s">
        <v>293</v>
      </c>
      <c r="B3298" t="s">
        <v>602</v>
      </c>
      <c r="C3298" t="s">
        <v>610</v>
      </c>
      <c r="D3298" s="56" t="str">
        <f>VLOOKUP(A3298, ticker_symbol:gics_sector, 14, FALSE)</f>
        <v>Consumer Discretionary</v>
      </c>
      <c r="E3298" t="str">
        <f>VLOOKUP(A3298, ticker_symbol:gics_sub, 15, FALSE)</f>
        <v>Home Improvement Retail</v>
      </c>
    </row>
    <row r="3299" spans="1:5" ht="17" x14ac:dyDescent="0.2">
      <c r="A3299" s="3" t="s">
        <v>293</v>
      </c>
      <c r="B3299" t="s">
        <v>603</v>
      </c>
      <c r="C3299" t="s">
        <v>610</v>
      </c>
      <c r="D3299" s="56" t="str">
        <f>VLOOKUP(A3299, ticker_symbol:gics_sector, 14, FALSE)</f>
        <v>Consumer Discretionary</v>
      </c>
      <c r="E3299" t="str">
        <f>VLOOKUP(A3299, ticker_symbol:gics_sub, 15, FALSE)</f>
        <v>Home Improvement Retail</v>
      </c>
    </row>
    <row r="3300" spans="1:5" ht="17" x14ac:dyDescent="0.2">
      <c r="A3300" s="3" t="s">
        <v>293</v>
      </c>
      <c r="B3300" t="s">
        <v>604</v>
      </c>
      <c r="C3300" t="s">
        <v>610</v>
      </c>
      <c r="D3300" s="56" t="str">
        <f>VLOOKUP(A3300, ticker_symbol:gics_sector, 14, FALSE)</f>
        <v>Consumer Discretionary</v>
      </c>
      <c r="E3300" t="str">
        <f>VLOOKUP(A3300, ticker_symbol:gics_sub, 15, FALSE)</f>
        <v>Home Improvement Retail</v>
      </c>
    </row>
    <row r="3301" spans="1:5" ht="17" x14ac:dyDescent="0.2">
      <c r="A3301" s="3" t="s">
        <v>293</v>
      </c>
      <c r="B3301" t="s">
        <v>605</v>
      </c>
      <c r="C3301" t="s">
        <v>610</v>
      </c>
      <c r="D3301" s="56" t="str">
        <f>VLOOKUP(A3301, ticker_symbol:gics_sector, 14, FALSE)</f>
        <v>Consumer Discretionary</v>
      </c>
      <c r="E3301" t="str">
        <f>VLOOKUP(A3301, ticker_symbol:gics_sub, 15, FALSE)</f>
        <v>Home Improvement Retail</v>
      </c>
    </row>
    <row r="3302" spans="1:5" ht="17" x14ac:dyDescent="0.2">
      <c r="A3302" s="3" t="s">
        <v>293</v>
      </c>
      <c r="B3302" t="s">
        <v>600</v>
      </c>
      <c r="C3302" t="s">
        <v>609</v>
      </c>
      <c r="D3302" s="56" t="str">
        <f>VLOOKUP(A3302, ticker_symbol:gics_sector, 14, FALSE)</f>
        <v>Consumer Discretionary</v>
      </c>
      <c r="E3302" t="str">
        <f>VLOOKUP(A3302, ticker_symbol:gics_sub, 15, FALSE)</f>
        <v>Home Improvement Retail</v>
      </c>
    </row>
    <row r="3303" spans="1:5" ht="17" x14ac:dyDescent="0.2">
      <c r="A3303" s="3" t="s">
        <v>293</v>
      </c>
      <c r="B3303" t="s">
        <v>601</v>
      </c>
      <c r="C3303" t="s">
        <v>609</v>
      </c>
      <c r="D3303" s="56" t="str">
        <f>VLOOKUP(A3303, ticker_symbol:gics_sector, 14, FALSE)</f>
        <v>Consumer Discretionary</v>
      </c>
      <c r="E3303" t="str">
        <f>VLOOKUP(A3303, ticker_symbol:gics_sub, 15, FALSE)</f>
        <v>Home Improvement Retail</v>
      </c>
    </row>
    <row r="3304" spans="1:5" ht="17" x14ac:dyDescent="0.2">
      <c r="A3304" s="3" t="s">
        <v>293</v>
      </c>
      <c r="B3304" t="s">
        <v>602</v>
      </c>
      <c r="C3304" t="s">
        <v>609</v>
      </c>
      <c r="D3304" s="56" t="str">
        <f>VLOOKUP(A3304, ticker_symbol:gics_sector, 14, FALSE)</f>
        <v>Consumer Discretionary</v>
      </c>
      <c r="E3304" t="str">
        <f>VLOOKUP(A3304, ticker_symbol:gics_sub, 15, FALSE)</f>
        <v>Home Improvement Retail</v>
      </c>
    </row>
    <row r="3305" spans="1:5" ht="17" x14ac:dyDescent="0.2">
      <c r="A3305" s="3" t="s">
        <v>293</v>
      </c>
      <c r="B3305" t="s">
        <v>603</v>
      </c>
      <c r="C3305" t="s">
        <v>609</v>
      </c>
      <c r="D3305" s="56" t="str">
        <f>VLOOKUP(A3305, ticker_symbol:gics_sector, 14, FALSE)</f>
        <v>Consumer Discretionary</v>
      </c>
      <c r="E3305" t="str">
        <f>VLOOKUP(A3305, ticker_symbol:gics_sub, 15, FALSE)</f>
        <v>Home Improvement Retail</v>
      </c>
    </row>
    <row r="3306" spans="1:5" ht="17" x14ac:dyDescent="0.2">
      <c r="A3306" s="3" t="s">
        <v>293</v>
      </c>
      <c r="B3306" t="s">
        <v>604</v>
      </c>
      <c r="C3306" t="s">
        <v>609</v>
      </c>
      <c r="D3306" s="56" t="str">
        <f>VLOOKUP(A3306, ticker_symbol:gics_sector, 14, FALSE)</f>
        <v>Consumer Discretionary</v>
      </c>
      <c r="E3306" t="str">
        <f>VLOOKUP(A3306, ticker_symbol:gics_sub, 15, FALSE)</f>
        <v>Home Improvement Retail</v>
      </c>
    </row>
    <row r="3307" spans="1:5" ht="17" x14ac:dyDescent="0.2">
      <c r="A3307" s="3" t="s">
        <v>293</v>
      </c>
      <c r="B3307" t="s">
        <v>605</v>
      </c>
      <c r="C3307" t="s">
        <v>609</v>
      </c>
      <c r="D3307" s="56" t="str">
        <f>VLOOKUP(A3307, ticker_symbol:gics_sector, 14, FALSE)</f>
        <v>Consumer Discretionary</v>
      </c>
      <c r="E3307" t="str">
        <f>VLOOKUP(A3307, ticker_symbol:gics_sub, 15, FALSE)</f>
        <v>Home Improvement Retail</v>
      </c>
    </row>
    <row r="3308" spans="1:5" ht="17" x14ac:dyDescent="0.2">
      <c r="A3308" s="3" t="s">
        <v>293</v>
      </c>
      <c r="B3308" t="s">
        <v>600</v>
      </c>
      <c r="C3308" s="21" t="s">
        <v>608</v>
      </c>
      <c r="D3308" s="56" t="str">
        <f>VLOOKUP(A3308, ticker_symbol:gics_sector, 14, FALSE)</f>
        <v>Consumer Discretionary</v>
      </c>
      <c r="E3308" t="str">
        <f>VLOOKUP(A3308, ticker_symbol:gics_sub, 15, FALSE)</f>
        <v>Home Improvement Retail</v>
      </c>
    </row>
    <row r="3309" spans="1:5" ht="17" x14ac:dyDescent="0.2">
      <c r="A3309" s="3" t="s">
        <v>293</v>
      </c>
      <c r="B3309" t="s">
        <v>601</v>
      </c>
      <c r="C3309" s="21" t="s">
        <v>608</v>
      </c>
      <c r="D3309" s="56" t="str">
        <f>VLOOKUP(A3309, ticker_symbol:gics_sector, 14, FALSE)</f>
        <v>Consumer Discretionary</v>
      </c>
      <c r="E3309" t="str">
        <f>VLOOKUP(A3309, ticker_symbol:gics_sub, 15, FALSE)</f>
        <v>Home Improvement Retail</v>
      </c>
    </row>
    <row r="3310" spans="1:5" ht="17" x14ac:dyDescent="0.2">
      <c r="A3310" s="3" t="s">
        <v>293</v>
      </c>
      <c r="B3310" t="s">
        <v>602</v>
      </c>
      <c r="C3310" s="21" t="s">
        <v>608</v>
      </c>
      <c r="D3310" s="56" t="str">
        <f>VLOOKUP(A3310, ticker_symbol:gics_sector, 14, FALSE)</f>
        <v>Consumer Discretionary</v>
      </c>
      <c r="E3310" t="str">
        <f>VLOOKUP(A3310, ticker_symbol:gics_sub, 15, FALSE)</f>
        <v>Home Improvement Retail</v>
      </c>
    </row>
    <row r="3311" spans="1:5" ht="17" x14ac:dyDescent="0.2">
      <c r="A3311" s="3" t="s">
        <v>293</v>
      </c>
      <c r="B3311" t="s">
        <v>603</v>
      </c>
      <c r="C3311" s="21" t="s">
        <v>608</v>
      </c>
      <c r="D3311" s="56" t="str">
        <f>VLOOKUP(A3311, ticker_symbol:gics_sector, 14, FALSE)</f>
        <v>Consumer Discretionary</v>
      </c>
      <c r="E3311" t="str">
        <f>VLOOKUP(A3311, ticker_symbol:gics_sub, 15, FALSE)</f>
        <v>Home Improvement Retail</v>
      </c>
    </row>
    <row r="3312" spans="1:5" ht="17" x14ac:dyDescent="0.2">
      <c r="A3312" s="3" t="s">
        <v>293</v>
      </c>
      <c r="B3312" t="s">
        <v>604</v>
      </c>
      <c r="C3312" s="21" t="s">
        <v>608</v>
      </c>
      <c r="D3312" s="56" t="str">
        <f>VLOOKUP(A3312, ticker_symbol:gics_sector, 14, FALSE)</f>
        <v>Consumer Discretionary</v>
      </c>
      <c r="E3312" t="str">
        <f>VLOOKUP(A3312, ticker_symbol:gics_sub, 15, FALSE)</f>
        <v>Home Improvement Retail</v>
      </c>
    </row>
    <row r="3313" spans="1:5" ht="17" x14ac:dyDescent="0.2">
      <c r="A3313" s="3" t="s">
        <v>293</v>
      </c>
      <c r="B3313" t="s">
        <v>605</v>
      </c>
      <c r="C3313" s="21" t="s">
        <v>608</v>
      </c>
      <c r="D3313" s="56" t="str">
        <f>VLOOKUP(A3313, ticker_symbol:gics_sector, 14, FALSE)</f>
        <v>Consumer Discretionary</v>
      </c>
      <c r="E3313" t="str">
        <f>VLOOKUP(A3313, ticker_symbol:gics_sub, 15, FALSE)</f>
        <v>Home Improvement Retail</v>
      </c>
    </row>
    <row r="3314" spans="1:5" ht="17" x14ac:dyDescent="0.2">
      <c r="A3314" s="3" t="s">
        <v>295</v>
      </c>
      <c r="B3314" t="s">
        <v>600</v>
      </c>
      <c r="C3314" t="s">
        <v>610</v>
      </c>
      <c r="D3314" s="56" t="str">
        <f>VLOOKUP(A3314, ticker_symbol:gics_sector, 14, FALSE)</f>
        <v>Energy</v>
      </c>
      <c r="E3314" t="str">
        <f>VLOOKUP(A3314, ticker_symbol:gics_sub, 15, FALSE)</f>
        <v>Integrated Oil &amp; Gas</v>
      </c>
    </row>
    <row r="3315" spans="1:5" ht="17" x14ac:dyDescent="0.2">
      <c r="A3315" s="3" t="s">
        <v>295</v>
      </c>
      <c r="B3315" t="s">
        <v>601</v>
      </c>
      <c r="C3315" t="s">
        <v>610</v>
      </c>
      <c r="D3315" s="56" t="str">
        <f>VLOOKUP(A3315, ticker_symbol:gics_sector, 14, FALSE)</f>
        <v>Energy</v>
      </c>
      <c r="E3315" t="str">
        <f>VLOOKUP(A3315, ticker_symbol:gics_sub, 15, FALSE)</f>
        <v>Integrated Oil &amp; Gas</v>
      </c>
    </row>
    <row r="3316" spans="1:5" ht="17" x14ac:dyDescent="0.2">
      <c r="A3316" s="3" t="s">
        <v>295</v>
      </c>
      <c r="B3316" t="s">
        <v>602</v>
      </c>
      <c r="C3316" t="s">
        <v>610</v>
      </c>
      <c r="D3316" s="56" t="str">
        <f>VLOOKUP(A3316, ticker_symbol:gics_sector, 14, FALSE)</f>
        <v>Energy</v>
      </c>
      <c r="E3316" t="str">
        <f>VLOOKUP(A3316, ticker_symbol:gics_sub, 15, FALSE)</f>
        <v>Integrated Oil &amp; Gas</v>
      </c>
    </row>
    <row r="3317" spans="1:5" ht="17" x14ac:dyDescent="0.2">
      <c r="A3317" s="3" t="s">
        <v>295</v>
      </c>
      <c r="B3317" t="s">
        <v>603</v>
      </c>
      <c r="C3317" t="s">
        <v>610</v>
      </c>
      <c r="D3317" s="56" t="str">
        <f>VLOOKUP(A3317, ticker_symbol:gics_sector, 14, FALSE)</f>
        <v>Energy</v>
      </c>
      <c r="E3317" t="str">
        <f>VLOOKUP(A3317, ticker_symbol:gics_sub, 15, FALSE)</f>
        <v>Integrated Oil &amp; Gas</v>
      </c>
    </row>
    <row r="3318" spans="1:5" ht="17" x14ac:dyDescent="0.2">
      <c r="A3318" s="3" t="s">
        <v>295</v>
      </c>
      <c r="B3318" t="s">
        <v>604</v>
      </c>
      <c r="C3318" t="s">
        <v>610</v>
      </c>
      <c r="D3318" s="56" t="str">
        <f>VLOOKUP(A3318, ticker_symbol:gics_sector, 14, FALSE)</f>
        <v>Energy</v>
      </c>
      <c r="E3318" t="str">
        <f>VLOOKUP(A3318, ticker_symbol:gics_sub, 15, FALSE)</f>
        <v>Integrated Oil &amp; Gas</v>
      </c>
    </row>
    <row r="3319" spans="1:5" ht="17" x14ac:dyDescent="0.2">
      <c r="A3319" s="3" t="s">
        <v>295</v>
      </c>
      <c r="B3319" t="s">
        <v>605</v>
      </c>
      <c r="C3319" t="s">
        <v>610</v>
      </c>
      <c r="D3319" s="56" t="str">
        <f>VLOOKUP(A3319, ticker_symbol:gics_sector, 14, FALSE)</f>
        <v>Energy</v>
      </c>
      <c r="E3319" t="str">
        <f>VLOOKUP(A3319, ticker_symbol:gics_sub, 15, FALSE)</f>
        <v>Integrated Oil &amp; Gas</v>
      </c>
    </row>
    <row r="3320" spans="1:5" ht="17" x14ac:dyDescent="0.2">
      <c r="A3320" s="3" t="s">
        <v>295</v>
      </c>
      <c r="B3320" t="s">
        <v>600</v>
      </c>
      <c r="C3320" t="s">
        <v>609</v>
      </c>
      <c r="D3320" s="56" t="str">
        <f>VLOOKUP(A3320, ticker_symbol:gics_sector, 14, FALSE)</f>
        <v>Energy</v>
      </c>
      <c r="E3320" t="str">
        <f>VLOOKUP(A3320, ticker_symbol:gics_sub, 15, FALSE)</f>
        <v>Integrated Oil &amp; Gas</v>
      </c>
    </row>
    <row r="3321" spans="1:5" ht="17" x14ac:dyDescent="0.2">
      <c r="A3321" s="3" t="s">
        <v>295</v>
      </c>
      <c r="B3321" t="s">
        <v>601</v>
      </c>
      <c r="C3321" t="s">
        <v>609</v>
      </c>
      <c r="D3321" s="56" t="str">
        <f>VLOOKUP(A3321, ticker_symbol:gics_sector, 14, FALSE)</f>
        <v>Energy</v>
      </c>
      <c r="E3321" t="str">
        <f>VLOOKUP(A3321, ticker_symbol:gics_sub, 15, FALSE)</f>
        <v>Integrated Oil &amp; Gas</v>
      </c>
    </row>
    <row r="3322" spans="1:5" ht="17" x14ac:dyDescent="0.2">
      <c r="A3322" s="3" t="s">
        <v>295</v>
      </c>
      <c r="B3322" t="s">
        <v>602</v>
      </c>
      <c r="C3322" t="s">
        <v>609</v>
      </c>
      <c r="D3322" s="56" t="str">
        <f>VLOOKUP(A3322, ticker_symbol:gics_sector, 14, FALSE)</f>
        <v>Energy</v>
      </c>
      <c r="E3322" t="str">
        <f>VLOOKUP(A3322, ticker_symbol:gics_sub, 15, FALSE)</f>
        <v>Integrated Oil &amp; Gas</v>
      </c>
    </row>
    <row r="3323" spans="1:5" ht="17" x14ac:dyDescent="0.2">
      <c r="A3323" s="3" t="s">
        <v>295</v>
      </c>
      <c r="B3323" t="s">
        <v>603</v>
      </c>
      <c r="C3323" t="s">
        <v>609</v>
      </c>
      <c r="D3323" s="56" t="str">
        <f>VLOOKUP(A3323, ticker_symbol:gics_sector, 14, FALSE)</f>
        <v>Energy</v>
      </c>
      <c r="E3323" t="str">
        <f>VLOOKUP(A3323, ticker_symbol:gics_sub, 15, FALSE)</f>
        <v>Integrated Oil &amp; Gas</v>
      </c>
    </row>
    <row r="3324" spans="1:5" ht="17" x14ac:dyDescent="0.2">
      <c r="A3324" s="3" t="s">
        <v>295</v>
      </c>
      <c r="B3324" t="s">
        <v>604</v>
      </c>
      <c r="C3324" t="s">
        <v>609</v>
      </c>
      <c r="D3324" s="56" t="str">
        <f>VLOOKUP(A3324, ticker_symbol:gics_sector, 14, FALSE)</f>
        <v>Energy</v>
      </c>
      <c r="E3324" t="str">
        <f>VLOOKUP(A3324, ticker_symbol:gics_sub, 15, FALSE)</f>
        <v>Integrated Oil &amp; Gas</v>
      </c>
    </row>
    <row r="3325" spans="1:5" ht="17" x14ac:dyDescent="0.2">
      <c r="A3325" s="3" t="s">
        <v>295</v>
      </c>
      <c r="B3325" t="s">
        <v>605</v>
      </c>
      <c r="C3325" t="s">
        <v>609</v>
      </c>
      <c r="D3325" s="56" t="str">
        <f>VLOOKUP(A3325, ticker_symbol:gics_sector, 14, FALSE)</f>
        <v>Energy</v>
      </c>
      <c r="E3325" t="str">
        <f>VLOOKUP(A3325, ticker_symbol:gics_sub, 15, FALSE)</f>
        <v>Integrated Oil &amp; Gas</v>
      </c>
    </row>
    <row r="3326" spans="1:5" ht="17" x14ac:dyDescent="0.2">
      <c r="A3326" s="3" t="s">
        <v>295</v>
      </c>
      <c r="B3326" t="s">
        <v>600</v>
      </c>
      <c r="C3326" s="21" t="s">
        <v>608</v>
      </c>
      <c r="D3326" s="56" t="str">
        <f>VLOOKUP(A3326, ticker_symbol:gics_sector, 14, FALSE)</f>
        <v>Energy</v>
      </c>
      <c r="E3326" t="str">
        <f>VLOOKUP(A3326, ticker_symbol:gics_sub, 15, FALSE)</f>
        <v>Integrated Oil &amp; Gas</v>
      </c>
    </row>
    <row r="3327" spans="1:5" ht="17" x14ac:dyDescent="0.2">
      <c r="A3327" s="3" t="s">
        <v>295</v>
      </c>
      <c r="B3327" t="s">
        <v>601</v>
      </c>
      <c r="C3327" s="21" t="s">
        <v>608</v>
      </c>
      <c r="D3327" s="56" t="str">
        <f>VLOOKUP(A3327, ticker_symbol:gics_sector, 14, FALSE)</f>
        <v>Energy</v>
      </c>
      <c r="E3327" t="str">
        <f>VLOOKUP(A3327, ticker_symbol:gics_sub, 15, FALSE)</f>
        <v>Integrated Oil &amp; Gas</v>
      </c>
    </row>
    <row r="3328" spans="1:5" ht="17" x14ac:dyDescent="0.2">
      <c r="A3328" s="3" t="s">
        <v>295</v>
      </c>
      <c r="B3328" t="s">
        <v>602</v>
      </c>
      <c r="C3328" s="21" t="s">
        <v>608</v>
      </c>
      <c r="D3328" s="56" t="str">
        <f>VLOOKUP(A3328, ticker_symbol:gics_sector, 14, FALSE)</f>
        <v>Energy</v>
      </c>
      <c r="E3328" t="str">
        <f>VLOOKUP(A3328, ticker_symbol:gics_sub, 15, FALSE)</f>
        <v>Integrated Oil &amp; Gas</v>
      </c>
    </row>
    <row r="3329" spans="1:5" ht="17" x14ac:dyDescent="0.2">
      <c r="A3329" s="3" t="s">
        <v>295</v>
      </c>
      <c r="B3329" t="s">
        <v>603</v>
      </c>
      <c r="C3329" s="21" t="s">
        <v>608</v>
      </c>
      <c r="D3329" s="56" t="str">
        <f>VLOOKUP(A3329, ticker_symbol:gics_sector, 14, FALSE)</f>
        <v>Energy</v>
      </c>
      <c r="E3329" t="str">
        <f>VLOOKUP(A3329, ticker_symbol:gics_sub, 15, FALSE)</f>
        <v>Integrated Oil &amp; Gas</v>
      </c>
    </row>
    <row r="3330" spans="1:5" ht="17" x14ac:dyDescent="0.2">
      <c r="A3330" s="3" t="s">
        <v>295</v>
      </c>
      <c r="B3330" t="s">
        <v>604</v>
      </c>
      <c r="C3330" s="21" t="s">
        <v>608</v>
      </c>
      <c r="D3330" s="56" t="str">
        <f>VLOOKUP(A3330, ticker_symbol:gics_sector, 14, FALSE)</f>
        <v>Energy</v>
      </c>
      <c r="E3330" t="str">
        <f>VLOOKUP(A3330, ticker_symbol:gics_sub, 15, FALSE)</f>
        <v>Integrated Oil &amp; Gas</v>
      </c>
    </row>
    <row r="3331" spans="1:5" ht="17" x14ac:dyDescent="0.2">
      <c r="A3331" s="3" t="s">
        <v>295</v>
      </c>
      <c r="B3331" t="s">
        <v>605</v>
      </c>
      <c r="C3331" s="21" t="s">
        <v>608</v>
      </c>
      <c r="D3331" s="56" t="str">
        <f>VLOOKUP(A3331, ticker_symbol:gics_sector, 14, FALSE)</f>
        <v>Energy</v>
      </c>
      <c r="E3331" t="str">
        <f>VLOOKUP(A3331, ticker_symbol:gics_sub, 15, FALSE)</f>
        <v>Integrated Oil &amp; Gas</v>
      </c>
    </row>
    <row r="3332" spans="1:5" ht="17" x14ac:dyDescent="0.2">
      <c r="A3332" s="3" t="s">
        <v>296</v>
      </c>
      <c r="B3332" t="s">
        <v>600</v>
      </c>
      <c r="C3332" t="s">
        <v>610</v>
      </c>
      <c r="D3332" s="56" t="str">
        <f>VLOOKUP(A3332, ticker_symbol:gics_sector, 14, FALSE)</f>
        <v>Financials</v>
      </c>
      <c r="E3332" t="str">
        <f>VLOOKUP(A3332, ticker_symbol:gics_sub, 15, FALSE)</f>
        <v>Property &amp; Casualty Insurance</v>
      </c>
    </row>
    <row r="3333" spans="1:5" ht="17" x14ac:dyDescent="0.2">
      <c r="A3333" s="3" t="s">
        <v>296</v>
      </c>
      <c r="B3333" t="s">
        <v>601</v>
      </c>
      <c r="C3333" t="s">
        <v>610</v>
      </c>
      <c r="D3333" s="56" t="str">
        <f>VLOOKUP(A3333, ticker_symbol:gics_sector, 14, FALSE)</f>
        <v>Financials</v>
      </c>
      <c r="E3333" t="str">
        <f>VLOOKUP(A3333, ticker_symbol:gics_sub, 15, FALSE)</f>
        <v>Property &amp; Casualty Insurance</v>
      </c>
    </row>
    <row r="3334" spans="1:5" ht="17" x14ac:dyDescent="0.2">
      <c r="A3334" s="3" t="s">
        <v>296</v>
      </c>
      <c r="B3334" t="s">
        <v>602</v>
      </c>
      <c r="C3334" t="s">
        <v>610</v>
      </c>
      <c r="D3334" s="56" t="str">
        <f>VLOOKUP(A3334, ticker_symbol:gics_sector, 14, FALSE)</f>
        <v>Financials</v>
      </c>
      <c r="E3334" t="str">
        <f>VLOOKUP(A3334, ticker_symbol:gics_sub, 15, FALSE)</f>
        <v>Property &amp; Casualty Insurance</v>
      </c>
    </row>
    <row r="3335" spans="1:5" ht="17" x14ac:dyDescent="0.2">
      <c r="A3335" s="3" t="s">
        <v>296</v>
      </c>
      <c r="B3335" t="s">
        <v>603</v>
      </c>
      <c r="C3335" t="s">
        <v>610</v>
      </c>
      <c r="D3335" s="56" t="str">
        <f>VLOOKUP(A3335, ticker_symbol:gics_sector, 14, FALSE)</f>
        <v>Financials</v>
      </c>
      <c r="E3335" t="str">
        <f>VLOOKUP(A3335, ticker_symbol:gics_sub, 15, FALSE)</f>
        <v>Property &amp; Casualty Insurance</v>
      </c>
    </row>
    <row r="3336" spans="1:5" ht="17" x14ac:dyDescent="0.2">
      <c r="A3336" s="3" t="s">
        <v>296</v>
      </c>
      <c r="B3336" t="s">
        <v>604</v>
      </c>
      <c r="C3336" t="s">
        <v>610</v>
      </c>
      <c r="D3336" s="56" t="str">
        <f>VLOOKUP(A3336, ticker_symbol:gics_sector, 14, FALSE)</f>
        <v>Financials</v>
      </c>
      <c r="E3336" t="str">
        <f>VLOOKUP(A3336, ticker_symbol:gics_sub, 15, FALSE)</f>
        <v>Property &amp; Casualty Insurance</v>
      </c>
    </row>
    <row r="3337" spans="1:5" ht="17" x14ac:dyDescent="0.2">
      <c r="A3337" s="3" t="s">
        <v>296</v>
      </c>
      <c r="B3337" t="s">
        <v>605</v>
      </c>
      <c r="C3337" t="s">
        <v>610</v>
      </c>
      <c r="D3337" s="56" t="str">
        <f>VLOOKUP(A3337, ticker_symbol:gics_sector, 14, FALSE)</f>
        <v>Financials</v>
      </c>
      <c r="E3337" t="str">
        <f>VLOOKUP(A3337, ticker_symbol:gics_sub, 15, FALSE)</f>
        <v>Property &amp; Casualty Insurance</v>
      </c>
    </row>
    <row r="3338" spans="1:5" ht="17" x14ac:dyDescent="0.2">
      <c r="A3338" s="3" t="s">
        <v>296</v>
      </c>
      <c r="B3338" t="s">
        <v>600</v>
      </c>
      <c r="C3338" t="s">
        <v>609</v>
      </c>
      <c r="D3338" s="56" t="str">
        <f>VLOOKUP(A3338, ticker_symbol:gics_sector, 14, FALSE)</f>
        <v>Financials</v>
      </c>
      <c r="E3338" t="str">
        <f>VLOOKUP(A3338, ticker_symbol:gics_sub, 15, FALSE)</f>
        <v>Property &amp; Casualty Insurance</v>
      </c>
    </row>
    <row r="3339" spans="1:5" ht="17" x14ac:dyDescent="0.2">
      <c r="A3339" s="3" t="s">
        <v>296</v>
      </c>
      <c r="B3339" t="s">
        <v>601</v>
      </c>
      <c r="C3339" t="s">
        <v>609</v>
      </c>
      <c r="D3339" s="56" t="str">
        <f>VLOOKUP(A3339, ticker_symbol:gics_sector, 14, FALSE)</f>
        <v>Financials</v>
      </c>
      <c r="E3339" t="str">
        <f>VLOOKUP(A3339, ticker_symbol:gics_sub, 15, FALSE)</f>
        <v>Property &amp; Casualty Insurance</v>
      </c>
    </row>
    <row r="3340" spans="1:5" ht="17" x14ac:dyDescent="0.2">
      <c r="A3340" s="3" t="s">
        <v>296</v>
      </c>
      <c r="B3340" t="s">
        <v>602</v>
      </c>
      <c r="C3340" t="s">
        <v>609</v>
      </c>
      <c r="D3340" s="56" t="str">
        <f>VLOOKUP(A3340, ticker_symbol:gics_sector, 14, FALSE)</f>
        <v>Financials</v>
      </c>
      <c r="E3340" t="str">
        <f>VLOOKUP(A3340, ticker_symbol:gics_sub, 15, FALSE)</f>
        <v>Property &amp; Casualty Insurance</v>
      </c>
    </row>
    <row r="3341" spans="1:5" ht="17" x14ac:dyDescent="0.2">
      <c r="A3341" s="3" t="s">
        <v>296</v>
      </c>
      <c r="B3341" t="s">
        <v>603</v>
      </c>
      <c r="C3341" t="s">
        <v>609</v>
      </c>
      <c r="D3341" s="56" t="str">
        <f>VLOOKUP(A3341, ticker_symbol:gics_sector, 14, FALSE)</f>
        <v>Financials</v>
      </c>
      <c r="E3341" t="str">
        <f>VLOOKUP(A3341, ticker_symbol:gics_sub, 15, FALSE)</f>
        <v>Property &amp; Casualty Insurance</v>
      </c>
    </row>
    <row r="3342" spans="1:5" ht="17" x14ac:dyDescent="0.2">
      <c r="A3342" s="3" t="s">
        <v>296</v>
      </c>
      <c r="B3342" t="s">
        <v>604</v>
      </c>
      <c r="C3342" t="s">
        <v>609</v>
      </c>
      <c r="D3342" s="56" t="str">
        <f>VLOOKUP(A3342, ticker_symbol:gics_sector, 14, FALSE)</f>
        <v>Financials</v>
      </c>
      <c r="E3342" t="str">
        <f>VLOOKUP(A3342, ticker_symbol:gics_sub, 15, FALSE)</f>
        <v>Property &amp; Casualty Insurance</v>
      </c>
    </row>
    <row r="3343" spans="1:5" ht="17" x14ac:dyDescent="0.2">
      <c r="A3343" s="3" t="s">
        <v>296</v>
      </c>
      <c r="B3343" t="s">
        <v>605</v>
      </c>
      <c r="C3343" t="s">
        <v>609</v>
      </c>
      <c r="D3343" s="56" t="str">
        <f>VLOOKUP(A3343, ticker_symbol:gics_sector, 14, FALSE)</f>
        <v>Financials</v>
      </c>
      <c r="E3343" t="str">
        <f>VLOOKUP(A3343, ticker_symbol:gics_sub, 15, FALSE)</f>
        <v>Property &amp; Casualty Insurance</v>
      </c>
    </row>
    <row r="3344" spans="1:5" ht="17" x14ac:dyDescent="0.2">
      <c r="A3344" s="3" t="s">
        <v>296</v>
      </c>
      <c r="B3344" t="s">
        <v>600</v>
      </c>
      <c r="C3344" s="21" t="s">
        <v>608</v>
      </c>
      <c r="D3344" s="56" t="str">
        <f>VLOOKUP(A3344, ticker_symbol:gics_sector, 14, FALSE)</f>
        <v>Financials</v>
      </c>
      <c r="E3344" t="str">
        <f>VLOOKUP(A3344, ticker_symbol:gics_sub, 15, FALSE)</f>
        <v>Property &amp; Casualty Insurance</v>
      </c>
    </row>
    <row r="3345" spans="1:5" ht="17" x14ac:dyDescent="0.2">
      <c r="A3345" s="3" t="s">
        <v>296</v>
      </c>
      <c r="B3345" t="s">
        <v>601</v>
      </c>
      <c r="C3345" s="21" t="s">
        <v>608</v>
      </c>
      <c r="D3345" s="56" t="str">
        <f>VLOOKUP(A3345, ticker_symbol:gics_sector, 14, FALSE)</f>
        <v>Financials</v>
      </c>
      <c r="E3345" t="str">
        <f>VLOOKUP(A3345, ticker_symbol:gics_sub, 15, FALSE)</f>
        <v>Property &amp; Casualty Insurance</v>
      </c>
    </row>
    <row r="3346" spans="1:5" ht="17" x14ac:dyDescent="0.2">
      <c r="A3346" s="3" t="s">
        <v>296</v>
      </c>
      <c r="B3346" t="s">
        <v>602</v>
      </c>
      <c r="C3346" s="21" t="s">
        <v>608</v>
      </c>
      <c r="D3346" s="56" t="str">
        <f>VLOOKUP(A3346, ticker_symbol:gics_sector, 14, FALSE)</f>
        <v>Financials</v>
      </c>
      <c r="E3346" t="str">
        <f>VLOOKUP(A3346, ticker_symbol:gics_sub, 15, FALSE)</f>
        <v>Property &amp; Casualty Insurance</v>
      </c>
    </row>
    <row r="3347" spans="1:5" ht="17" x14ac:dyDescent="0.2">
      <c r="A3347" s="3" t="s">
        <v>296</v>
      </c>
      <c r="B3347" t="s">
        <v>603</v>
      </c>
      <c r="C3347" s="21" t="s">
        <v>608</v>
      </c>
      <c r="D3347" s="56" t="str">
        <f>VLOOKUP(A3347, ticker_symbol:gics_sector, 14, FALSE)</f>
        <v>Financials</v>
      </c>
      <c r="E3347" t="str">
        <f>VLOOKUP(A3347, ticker_symbol:gics_sub, 15, FALSE)</f>
        <v>Property &amp; Casualty Insurance</v>
      </c>
    </row>
    <row r="3348" spans="1:5" ht="17" x14ac:dyDescent="0.2">
      <c r="A3348" s="3" t="s">
        <v>296</v>
      </c>
      <c r="B3348" t="s">
        <v>604</v>
      </c>
      <c r="C3348" s="21" t="s">
        <v>608</v>
      </c>
      <c r="D3348" s="56" t="str">
        <f>VLOOKUP(A3348, ticker_symbol:gics_sector, 14, FALSE)</f>
        <v>Financials</v>
      </c>
      <c r="E3348" t="str">
        <f>VLOOKUP(A3348, ticker_symbol:gics_sub, 15, FALSE)</f>
        <v>Property &amp; Casualty Insurance</v>
      </c>
    </row>
    <row r="3349" spans="1:5" ht="17" x14ac:dyDescent="0.2">
      <c r="A3349" s="3" t="s">
        <v>296</v>
      </c>
      <c r="B3349" t="s">
        <v>605</v>
      </c>
      <c r="C3349" s="21" t="s">
        <v>608</v>
      </c>
      <c r="D3349" s="56" t="str">
        <f>VLOOKUP(A3349, ticker_symbol:gics_sector, 14, FALSE)</f>
        <v>Financials</v>
      </c>
      <c r="E3349" t="str">
        <f>VLOOKUP(A3349, ticker_symbol:gics_sub, 15, FALSE)</f>
        <v>Property &amp; Casualty Insurance</v>
      </c>
    </row>
    <row r="3350" spans="1:5" ht="17" x14ac:dyDescent="0.2">
      <c r="A3350" s="3" t="s">
        <v>297</v>
      </c>
      <c r="B3350" t="s">
        <v>600</v>
      </c>
      <c r="C3350" t="s">
        <v>610</v>
      </c>
      <c r="D3350" s="56" t="str">
        <f>VLOOKUP(A3350, ticker_symbol:gics_sector, 14, FALSE)</f>
        <v>Consumer Discretionary</v>
      </c>
      <c r="E3350" t="str">
        <f>VLOOKUP(A3350, ticker_symbol:gics_sub, 15, FALSE)</f>
        <v>Motorcycle Manufacturers</v>
      </c>
    </row>
    <row r="3351" spans="1:5" ht="17" x14ac:dyDescent="0.2">
      <c r="A3351" s="3" t="s">
        <v>297</v>
      </c>
      <c r="B3351" t="s">
        <v>601</v>
      </c>
      <c r="C3351" t="s">
        <v>610</v>
      </c>
      <c r="D3351" s="56" t="str">
        <f>VLOOKUP(A3351, ticker_symbol:gics_sector, 14, FALSE)</f>
        <v>Consumer Discretionary</v>
      </c>
      <c r="E3351" t="str">
        <f>VLOOKUP(A3351, ticker_symbol:gics_sub, 15, FALSE)</f>
        <v>Motorcycle Manufacturers</v>
      </c>
    </row>
    <row r="3352" spans="1:5" ht="17" x14ac:dyDescent="0.2">
      <c r="A3352" s="3" t="s">
        <v>297</v>
      </c>
      <c r="B3352" t="s">
        <v>602</v>
      </c>
      <c r="C3352" t="s">
        <v>610</v>
      </c>
      <c r="D3352" s="56" t="str">
        <f>VLOOKUP(A3352, ticker_symbol:gics_sector, 14, FALSE)</f>
        <v>Consumer Discretionary</v>
      </c>
      <c r="E3352" t="str">
        <f>VLOOKUP(A3352, ticker_symbol:gics_sub, 15, FALSE)</f>
        <v>Motorcycle Manufacturers</v>
      </c>
    </row>
    <row r="3353" spans="1:5" ht="17" x14ac:dyDescent="0.2">
      <c r="A3353" s="3" t="s">
        <v>297</v>
      </c>
      <c r="B3353" t="s">
        <v>603</v>
      </c>
      <c r="C3353" t="s">
        <v>610</v>
      </c>
      <c r="D3353" s="56" t="str">
        <f>VLOOKUP(A3353, ticker_symbol:gics_sector, 14, FALSE)</f>
        <v>Consumer Discretionary</v>
      </c>
      <c r="E3353" t="str">
        <f>VLOOKUP(A3353, ticker_symbol:gics_sub, 15, FALSE)</f>
        <v>Motorcycle Manufacturers</v>
      </c>
    </row>
    <row r="3354" spans="1:5" ht="17" x14ac:dyDescent="0.2">
      <c r="A3354" s="3" t="s">
        <v>297</v>
      </c>
      <c r="B3354" t="s">
        <v>604</v>
      </c>
      <c r="C3354" t="s">
        <v>610</v>
      </c>
      <c r="D3354" s="56" t="str">
        <f>VLOOKUP(A3354, ticker_symbol:gics_sector, 14, FALSE)</f>
        <v>Consumer Discretionary</v>
      </c>
      <c r="E3354" t="str">
        <f>VLOOKUP(A3354, ticker_symbol:gics_sub, 15, FALSE)</f>
        <v>Motorcycle Manufacturers</v>
      </c>
    </row>
    <row r="3355" spans="1:5" ht="17" x14ac:dyDescent="0.2">
      <c r="A3355" s="3" t="s">
        <v>297</v>
      </c>
      <c r="B3355" t="s">
        <v>605</v>
      </c>
      <c r="C3355" t="s">
        <v>610</v>
      </c>
      <c r="D3355" s="56" t="str">
        <f>VLOOKUP(A3355, ticker_symbol:gics_sector, 14, FALSE)</f>
        <v>Consumer Discretionary</v>
      </c>
      <c r="E3355" t="str">
        <f>VLOOKUP(A3355, ticker_symbol:gics_sub, 15, FALSE)</f>
        <v>Motorcycle Manufacturers</v>
      </c>
    </row>
    <row r="3356" spans="1:5" ht="17" x14ac:dyDescent="0.2">
      <c r="A3356" s="3" t="s">
        <v>297</v>
      </c>
      <c r="B3356" t="s">
        <v>600</v>
      </c>
      <c r="C3356" t="s">
        <v>609</v>
      </c>
      <c r="D3356" s="56" t="str">
        <f>VLOOKUP(A3356, ticker_symbol:gics_sector, 14, FALSE)</f>
        <v>Consumer Discretionary</v>
      </c>
      <c r="E3356" t="str">
        <f>VLOOKUP(A3356, ticker_symbol:gics_sub, 15, FALSE)</f>
        <v>Motorcycle Manufacturers</v>
      </c>
    </row>
    <row r="3357" spans="1:5" ht="17" x14ac:dyDescent="0.2">
      <c r="A3357" s="3" t="s">
        <v>297</v>
      </c>
      <c r="B3357" t="s">
        <v>601</v>
      </c>
      <c r="C3357" t="s">
        <v>609</v>
      </c>
      <c r="D3357" s="56" t="str">
        <f>VLOOKUP(A3357, ticker_symbol:gics_sector, 14, FALSE)</f>
        <v>Consumer Discretionary</v>
      </c>
      <c r="E3357" t="str">
        <f>VLOOKUP(A3357, ticker_symbol:gics_sub, 15, FALSE)</f>
        <v>Motorcycle Manufacturers</v>
      </c>
    </row>
    <row r="3358" spans="1:5" ht="17" x14ac:dyDescent="0.2">
      <c r="A3358" s="3" t="s">
        <v>297</v>
      </c>
      <c r="B3358" t="s">
        <v>602</v>
      </c>
      <c r="C3358" t="s">
        <v>609</v>
      </c>
      <c r="D3358" s="56" t="str">
        <f>VLOOKUP(A3358, ticker_symbol:gics_sector, 14, FALSE)</f>
        <v>Consumer Discretionary</v>
      </c>
      <c r="E3358" t="str">
        <f>VLOOKUP(A3358, ticker_symbol:gics_sub, 15, FALSE)</f>
        <v>Motorcycle Manufacturers</v>
      </c>
    </row>
    <row r="3359" spans="1:5" ht="17" x14ac:dyDescent="0.2">
      <c r="A3359" s="3" t="s">
        <v>297</v>
      </c>
      <c r="B3359" t="s">
        <v>603</v>
      </c>
      <c r="C3359" t="s">
        <v>609</v>
      </c>
      <c r="D3359" s="56" t="str">
        <f>VLOOKUP(A3359, ticker_symbol:gics_sector, 14, FALSE)</f>
        <v>Consumer Discretionary</v>
      </c>
      <c r="E3359" t="str">
        <f>VLOOKUP(A3359, ticker_symbol:gics_sub, 15, FALSE)</f>
        <v>Motorcycle Manufacturers</v>
      </c>
    </row>
    <row r="3360" spans="1:5" ht="17" x14ac:dyDescent="0.2">
      <c r="A3360" s="3" t="s">
        <v>297</v>
      </c>
      <c r="B3360" t="s">
        <v>604</v>
      </c>
      <c r="C3360" t="s">
        <v>609</v>
      </c>
      <c r="D3360" s="56" t="str">
        <f>VLOOKUP(A3360, ticker_symbol:gics_sector, 14, FALSE)</f>
        <v>Consumer Discretionary</v>
      </c>
      <c r="E3360" t="str">
        <f>VLOOKUP(A3360, ticker_symbol:gics_sub, 15, FALSE)</f>
        <v>Motorcycle Manufacturers</v>
      </c>
    </row>
    <row r="3361" spans="1:5" ht="17" x14ac:dyDescent="0.2">
      <c r="A3361" s="3" t="s">
        <v>297</v>
      </c>
      <c r="B3361" t="s">
        <v>605</v>
      </c>
      <c r="C3361" t="s">
        <v>609</v>
      </c>
      <c r="D3361" s="56" t="str">
        <f>VLOOKUP(A3361, ticker_symbol:gics_sector, 14, FALSE)</f>
        <v>Consumer Discretionary</v>
      </c>
      <c r="E3361" t="str">
        <f>VLOOKUP(A3361, ticker_symbol:gics_sub, 15, FALSE)</f>
        <v>Motorcycle Manufacturers</v>
      </c>
    </row>
    <row r="3362" spans="1:5" ht="17" x14ac:dyDescent="0.2">
      <c r="A3362" s="3" t="s">
        <v>297</v>
      </c>
      <c r="B3362" t="s">
        <v>600</v>
      </c>
      <c r="C3362" s="21" t="s">
        <v>608</v>
      </c>
      <c r="D3362" s="56" t="str">
        <f>VLOOKUP(A3362, ticker_symbol:gics_sector, 14, FALSE)</f>
        <v>Consumer Discretionary</v>
      </c>
      <c r="E3362" t="str">
        <f>VLOOKUP(A3362, ticker_symbol:gics_sub, 15, FALSE)</f>
        <v>Motorcycle Manufacturers</v>
      </c>
    </row>
    <row r="3363" spans="1:5" ht="17" x14ac:dyDescent="0.2">
      <c r="A3363" s="3" t="s">
        <v>297</v>
      </c>
      <c r="B3363" t="s">
        <v>601</v>
      </c>
      <c r="C3363" s="21" t="s">
        <v>608</v>
      </c>
      <c r="D3363" s="56" t="str">
        <f>VLOOKUP(A3363, ticker_symbol:gics_sector, 14, FALSE)</f>
        <v>Consumer Discretionary</v>
      </c>
      <c r="E3363" t="str">
        <f>VLOOKUP(A3363, ticker_symbol:gics_sub, 15, FALSE)</f>
        <v>Motorcycle Manufacturers</v>
      </c>
    </row>
    <row r="3364" spans="1:5" ht="17" x14ac:dyDescent="0.2">
      <c r="A3364" s="3" t="s">
        <v>297</v>
      </c>
      <c r="B3364" t="s">
        <v>602</v>
      </c>
      <c r="C3364" s="21" t="s">
        <v>608</v>
      </c>
      <c r="D3364" s="56" t="str">
        <f>VLOOKUP(A3364, ticker_symbol:gics_sector, 14, FALSE)</f>
        <v>Consumer Discretionary</v>
      </c>
      <c r="E3364" t="str">
        <f>VLOOKUP(A3364, ticker_symbol:gics_sub, 15, FALSE)</f>
        <v>Motorcycle Manufacturers</v>
      </c>
    </row>
    <row r="3365" spans="1:5" ht="17" x14ac:dyDescent="0.2">
      <c r="A3365" s="3" t="s">
        <v>297</v>
      </c>
      <c r="B3365" t="s">
        <v>603</v>
      </c>
      <c r="C3365" s="21" t="s">
        <v>608</v>
      </c>
      <c r="D3365" s="56" t="str">
        <f>VLOOKUP(A3365, ticker_symbol:gics_sector, 14, FALSE)</f>
        <v>Consumer Discretionary</v>
      </c>
      <c r="E3365" t="str">
        <f>VLOOKUP(A3365, ticker_symbol:gics_sub, 15, FALSE)</f>
        <v>Motorcycle Manufacturers</v>
      </c>
    </row>
    <row r="3366" spans="1:5" ht="17" x14ac:dyDescent="0.2">
      <c r="A3366" s="3" t="s">
        <v>297</v>
      </c>
      <c r="B3366" t="s">
        <v>604</v>
      </c>
      <c r="C3366" s="21" t="s">
        <v>608</v>
      </c>
      <c r="D3366" s="56" t="str">
        <f>VLOOKUP(A3366, ticker_symbol:gics_sector, 14, FALSE)</f>
        <v>Consumer Discretionary</v>
      </c>
      <c r="E3366" t="str">
        <f>VLOOKUP(A3366, ticker_symbol:gics_sub, 15, FALSE)</f>
        <v>Motorcycle Manufacturers</v>
      </c>
    </row>
    <row r="3367" spans="1:5" ht="17" x14ac:dyDescent="0.2">
      <c r="A3367" s="3" t="s">
        <v>297</v>
      </c>
      <c r="B3367" t="s">
        <v>605</v>
      </c>
      <c r="C3367" s="21" t="s">
        <v>608</v>
      </c>
      <c r="D3367" s="56" t="str">
        <f>VLOOKUP(A3367, ticker_symbol:gics_sector, 14, FALSE)</f>
        <v>Consumer Discretionary</v>
      </c>
      <c r="E3367" t="str">
        <f>VLOOKUP(A3367, ticker_symbol:gics_sub, 15, FALSE)</f>
        <v>Motorcycle Manufacturers</v>
      </c>
    </row>
    <row r="3368" spans="1:5" ht="17" x14ac:dyDescent="0.2">
      <c r="A3368" s="3" t="s">
        <v>299</v>
      </c>
      <c r="B3368" t="s">
        <v>600</v>
      </c>
      <c r="C3368" t="s">
        <v>610</v>
      </c>
      <c r="D3368" s="56" t="str">
        <f>VLOOKUP(A3368, ticker_symbol:gics_sector, 14, FALSE)</f>
        <v>Health Care</v>
      </c>
      <c r="E3368" t="str">
        <f>VLOOKUP(A3368, ticker_symbol:gics_sub, 15, FALSE)</f>
        <v>Health Care Equipment</v>
      </c>
    </row>
    <row r="3369" spans="1:5" ht="17" x14ac:dyDescent="0.2">
      <c r="A3369" s="3" t="s">
        <v>299</v>
      </c>
      <c r="B3369" t="s">
        <v>601</v>
      </c>
      <c r="C3369" t="s">
        <v>610</v>
      </c>
      <c r="D3369" s="56" t="str">
        <f>VLOOKUP(A3369, ticker_symbol:gics_sector, 14, FALSE)</f>
        <v>Health Care</v>
      </c>
      <c r="E3369" t="str">
        <f>VLOOKUP(A3369, ticker_symbol:gics_sub, 15, FALSE)</f>
        <v>Health Care Equipment</v>
      </c>
    </row>
    <row r="3370" spans="1:5" ht="17" x14ac:dyDescent="0.2">
      <c r="A3370" s="3" t="s">
        <v>299</v>
      </c>
      <c r="B3370" t="s">
        <v>602</v>
      </c>
      <c r="C3370" t="s">
        <v>610</v>
      </c>
      <c r="D3370" s="56" t="str">
        <f>VLOOKUP(A3370, ticker_symbol:gics_sector, 14, FALSE)</f>
        <v>Health Care</v>
      </c>
      <c r="E3370" t="str">
        <f>VLOOKUP(A3370, ticker_symbol:gics_sub, 15, FALSE)</f>
        <v>Health Care Equipment</v>
      </c>
    </row>
    <row r="3371" spans="1:5" ht="17" x14ac:dyDescent="0.2">
      <c r="A3371" s="3" t="s">
        <v>299</v>
      </c>
      <c r="B3371" t="s">
        <v>603</v>
      </c>
      <c r="C3371" t="s">
        <v>610</v>
      </c>
      <c r="D3371" s="56" t="str">
        <f>VLOOKUP(A3371, ticker_symbol:gics_sector, 14, FALSE)</f>
        <v>Health Care</v>
      </c>
      <c r="E3371" t="str">
        <f>VLOOKUP(A3371, ticker_symbol:gics_sub, 15, FALSE)</f>
        <v>Health Care Equipment</v>
      </c>
    </row>
    <row r="3372" spans="1:5" ht="17" x14ac:dyDescent="0.2">
      <c r="A3372" s="3" t="s">
        <v>299</v>
      </c>
      <c r="B3372" t="s">
        <v>604</v>
      </c>
      <c r="C3372" t="s">
        <v>610</v>
      </c>
      <c r="D3372" s="56" t="str">
        <f>VLOOKUP(A3372, ticker_symbol:gics_sector, 14, FALSE)</f>
        <v>Health Care</v>
      </c>
      <c r="E3372" t="str">
        <f>VLOOKUP(A3372, ticker_symbol:gics_sub, 15, FALSE)</f>
        <v>Health Care Equipment</v>
      </c>
    </row>
    <row r="3373" spans="1:5" ht="17" x14ac:dyDescent="0.2">
      <c r="A3373" s="3" t="s">
        <v>299</v>
      </c>
      <c r="B3373" t="s">
        <v>605</v>
      </c>
      <c r="C3373" t="s">
        <v>610</v>
      </c>
      <c r="D3373" s="56" t="str">
        <f>VLOOKUP(A3373, ticker_symbol:gics_sector, 14, FALSE)</f>
        <v>Health Care</v>
      </c>
      <c r="E3373" t="str">
        <f>VLOOKUP(A3373, ticker_symbol:gics_sub, 15, FALSE)</f>
        <v>Health Care Equipment</v>
      </c>
    </row>
    <row r="3374" spans="1:5" ht="17" x14ac:dyDescent="0.2">
      <c r="A3374" s="3" t="s">
        <v>299</v>
      </c>
      <c r="B3374" t="s">
        <v>600</v>
      </c>
      <c r="C3374" t="s">
        <v>609</v>
      </c>
      <c r="D3374" s="56" t="str">
        <f>VLOOKUP(A3374, ticker_symbol:gics_sector, 14, FALSE)</f>
        <v>Health Care</v>
      </c>
      <c r="E3374" t="str">
        <f>VLOOKUP(A3374, ticker_symbol:gics_sub, 15, FALSE)</f>
        <v>Health Care Equipment</v>
      </c>
    </row>
    <row r="3375" spans="1:5" ht="17" x14ac:dyDescent="0.2">
      <c r="A3375" s="3" t="s">
        <v>299</v>
      </c>
      <c r="B3375" t="s">
        <v>601</v>
      </c>
      <c r="C3375" t="s">
        <v>609</v>
      </c>
      <c r="D3375" s="56" t="str">
        <f>VLOOKUP(A3375, ticker_symbol:gics_sector, 14, FALSE)</f>
        <v>Health Care</v>
      </c>
      <c r="E3375" t="str">
        <f>VLOOKUP(A3375, ticker_symbol:gics_sub, 15, FALSE)</f>
        <v>Health Care Equipment</v>
      </c>
    </row>
    <row r="3376" spans="1:5" ht="17" x14ac:dyDescent="0.2">
      <c r="A3376" s="3" t="s">
        <v>299</v>
      </c>
      <c r="B3376" t="s">
        <v>602</v>
      </c>
      <c r="C3376" t="s">
        <v>609</v>
      </c>
      <c r="D3376" s="56" t="str">
        <f>VLOOKUP(A3376, ticker_symbol:gics_sector, 14, FALSE)</f>
        <v>Health Care</v>
      </c>
      <c r="E3376" t="str">
        <f>VLOOKUP(A3376, ticker_symbol:gics_sub, 15, FALSE)</f>
        <v>Health Care Equipment</v>
      </c>
    </row>
    <row r="3377" spans="1:5" ht="17" x14ac:dyDescent="0.2">
      <c r="A3377" s="3" t="s">
        <v>299</v>
      </c>
      <c r="B3377" t="s">
        <v>603</v>
      </c>
      <c r="C3377" t="s">
        <v>609</v>
      </c>
      <c r="D3377" s="56" t="str">
        <f>VLOOKUP(A3377, ticker_symbol:gics_sector, 14, FALSE)</f>
        <v>Health Care</v>
      </c>
      <c r="E3377" t="str">
        <f>VLOOKUP(A3377, ticker_symbol:gics_sub, 15, FALSE)</f>
        <v>Health Care Equipment</v>
      </c>
    </row>
    <row r="3378" spans="1:5" ht="17" x14ac:dyDescent="0.2">
      <c r="A3378" s="3" t="s">
        <v>299</v>
      </c>
      <c r="B3378" t="s">
        <v>604</v>
      </c>
      <c r="C3378" t="s">
        <v>609</v>
      </c>
      <c r="D3378" s="56" t="str">
        <f>VLOOKUP(A3378, ticker_symbol:gics_sector, 14, FALSE)</f>
        <v>Health Care</v>
      </c>
      <c r="E3378" t="str">
        <f>VLOOKUP(A3378, ticker_symbol:gics_sub, 15, FALSE)</f>
        <v>Health Care Equipment</v>
      </c>
    </row>
    <row r="3379" spans="1:5" ht="17" x14ac:dyDescent="0.2">
      <c r="A3379" s="3" t="s">
        <v>299</v>
      </c>
      <c r="B3379" t="s">
        <v>605</v>
      </c>
      <c r="C3379" t="s">
        <v>609</v>
      </c>
      <c r="D3379" s="56" t="str">
        <f>VLOOKUP(A3379, ticker_symbol:gics_sector, 14, FALSE)</f>
        <v>Health Care</v>
      </c>
      <c r="E3379" t="str">
        <f>VLOOKUP(A3379, ticker_symbol:gics_sub, 15, FALSE)</f>
        <v>Health Care Equipment</v>
      </c>
    </row>
    <row r="3380" spans="1:5" ht="17" x14ac:dyDescent="0.2">
      <c r="A3380" s="3" t="s">
        <v>299</v>
      </c>
      <c r="B3380" t="s">
        <v>600</v>
      </c>
      <c r="C3380" s="21" t="s">
        <v>608</v>
      </c>
      <c r="D3380" s="56" t="str">
        <f>VLOOKUP(A3380, ticker_symbol:gics_sector, 14, FALSE)</f>
        <v>Health Care</v>
      </c>
      <c r="E3380" t="str">
        <f>VLOOKUP(A3380, ticker_symbol:gics_sub, 15, FALSE)</f>
        <v>Health Care Equipment</v>
      </c>
    </row>
    <row r="3381" spans="1:5" ht="17" x14ac:dyDescent="0.2">
      <c r="A3381" s="3" t="s">
        <v>299</v>
      </c>
      <c r="B3381" t="s">
        <v>601</v>
      </c>
      <c r="C3381" s="21" t="s">
        <v>608</v>
      </c>
      <c r="D3381" s="56" t="str">
        <f>VLOOKUP(A3381, ticker_symbol:gics_sector, 14, FALSE)</f>
        <v>Health Care</v>
      </c>
      <c r="E3381" t="str">
        <f>VLOOKUP(A3381, ticker_symbol:gics_sub, 15, FALSE)</f>
        <v>Health Care Equipment</v>
      </c>
    </row>
    <row r="3382" spans="1:5" ht="17" x14ac:dyDescent="0.2">
      <c r="A3382" s="3" t="s">
        <v>299</v>
      </c>
      <c r="B3382" t="s">
        <v>602</v>
      </c>
      <c r="C3382" s="21" t="s">
        <v>608</v>
      </c>
      <c r="D3382" s="56" t="str">
        <f>VLOOKUP(A3382, ticker_symbol:gics_sector, 14, FALSE)</f>
        <v>Health Care</v>
      </c>
      <c r="E3382" t="str">
        <f>VLOOKUP(A3382, ticker_symbol:gics_sub, 15, FALSE)</f>
        <v>Health Care Equipment</v>
      </c>
    </row>
    <row r="3383" spans="1:5" ht="17" x14ac:dyDescent="0.2">
      <c r="A3383" s="3" t="s">
        <v>299</v>
      </c>
      <c r="B3383" t="s">
        <v>603</v>
      </c>
      <c r="C3383" s="21" t="s">
        <v>608</v>
      </c>
      <c r="D3383" s="56" t="str">
        <f>VLOOKUP(A3383, ticker_symbol:gics_sector, 14, FALSE)</f>
        <v>Health Care</v>
      </c>
      <c r="E3383" t="str">
        <f>VLOOKUP(A3383, ticker_symbol:gics_sub, 15, FALSE)</f>
        <v>Health Care Equipment</v>
      </c>
    </row>
    <row r="3384" spans="1:5" ht="17" x14ac:dyDescent="0.2">
      <c r="A3384" s="3" t="s">
        <v>299</v>
      </c>
      <c r="B3384" t="s">
        <v>604</v>
      </c>
      <c r="C3384" s="21" t="s">
        <v>608</v>
      </c>
      <c r="D3384" s="56" t="str">
        <f>VLOOKUP(A3384, ticker_symbol:gics_sector, 14, FALSE)</f>
        <v>Health Care</v>
      </c>
      <c r="E3384" t="str">
        <f>VLOOKUP(A3384, ticker_symbol:gics_sub, 15, FALSE)</f>
        <v>Health Care Equipment</v>
      </c>
    </row>
    <row r="3385" spans="1:5" ht="17" x14ac:dyDescent="0.2">
      <c r="A3385" s="3" t="s">
        <v>299</v>
      </c>
      <c r="B3385" t="s">
        <v>605</v>
      </c>
      <c r="C3385" s="21" t="s">
        <v>608</v>
      </c>
      <c r="D3385" s="56" t="str">
        <f>VLOOKUP(A3385, ticker_symbol:gics_sector, 14, FALSE)</f>
        <v>Health Care</v>
      </c>
      <c r="E3385" t="str">
        <f>VLOOKUP(A3385, ticker_symbol:gics_sub, 15, FALSE)</f>
        <v>Health Care Equipment</v>
      </c>
    </row>
    <row r="3386" spans="1:5" ht="17" x14ac:dyDescent="0.2">
      <c r="A3386" s="3" t="s">
        <v>300</v>
      </c>
      <c r="B3386" s="21" t="s">
        <v>600</v>
      </c>
      <c r="C3386" s="21" t="s">
        <v>610</v>
      </c>
      <c r="D3386" s="56" t="str">
        <f>VLOOKUP(A3386, ticker_symbol:gics_sector, 14, FALSE)</f>
        <v>Industrials</v>
      </c>
      <c r="E3386" t="str">
        <f>VLOOKUP(A3386, ticker_symbol:gics_sub, 15, FALSE)</f>
        <v>Industrial Conglomerates</v>
      </c>
    </row>
    <row r="3387" spans="1:5" ht="17" x14ac:dyDescent="0.2">
      <c r="A3387" s="3" t="s">
        <v>300</v>
      </c>
      <c r="B3387" s="21" t="s">
        <v>601</v>
      </c>
      <c r="C3387" s="21" t="s">
        <v>610</v>
      </c>
      <c r="D3387" s="56" t="str">
        <f>VLOOKUP(A3387, ticker_symbol:gics_sector, 14, FALSE)</f>
        <v>Industrials</v>
      </c>
      <c r="E3387" t="str">
        <f>VLOOKUP(A3387, ticker_symbol:gics_sub, 15, FALSE)</f>
        <v>Industrial Conglomerates</v>
      </c>
    </row>
    <row r="3388" spans="1:5" ht="17" x14ac:dyDescent="0.2">
      <c r="A3388" s="3" t="s">
        <v>300</v>
      </c>
      <c r="B3388" s="21" t="s">
        <v>602</v>
      </c>
      <c r="C3388" s="21" t="s">
        <v>610</v>
      </c>
      <c r="D3388" s="56" t="str">
        <f>VLOOKUP(A3388, ticker_symbol:gics_sector, 14, FALSE)</f>
        <v>Industrials</v>
      </c>
      <c r="E3388" t="str">
        <f>VLOOKUP(A3388, ticker_symbol:gics_sub, 15, FALSE)</f>
        <v>Industrial Conglomerates</v>
      </c>
    </row>
    <row r="3389" spans="1:5" ht="17" x14ac:dyDescent="0.2">
      <c r="A3389" s="3" t="s">
        <v>300</v>
      </c>
      <c r="B3389" s="21" t="s">
        <v>603</v>
      </c>
      <c r="C3389" s="21" t="s">
        <v>610</v>
      </c>
      <c r="D3389" s="56" t="str">
        <f>VLOOKUP(A3389, ticker_symbol:gics_sector, 14, FALSE)</f>
        <v>Industrials</v>
      </c>
      <c r="E3389" t="str">
        <f>VLOOKUP(A3389, ticker_symbol:gics_sub, 15, FALSE)</f>
        <v>Industrial Conglomerates</v>
      </c>
    </row>
    <row r="3390" spans="1:5" ht="17" x14ac:dyDescent="0.2">
      <c r="A3390" s="3" t="s">
        <v>300</v>
      </c>
      <c r="B3390" s="21" t="s">
        <v>604</v>
      </c>
      <c r="C3390" s="21" t="s">
        <v>610</v>
      </c>
      <c r="D3390" s="56" t="str">
        <f>VLOOKUP(A3390, ticker_symbol:gics_sector, 14, FALSE)</f>
        <v>Industrials</v>
      </c>
      <c r="E3390" t="str">
        <f>VLOOKUP(A3390, ticker_symbol:gics_sub, 15, FALSE)</f>
        <v>Industrial Conglomerates</v>
      </c>
    </row>
    <row r="3391" spans="1:5" ht="17" x14ac:dyDescent="0.2">
      <c r="A3391" s="3" t="s">
        <v>300</v>
      </c>
      <c r="B3391" s="21" t="s">
        <v>605</v>
      </c>
      <c r="C3391" s="21" t="s">
        <v>610</v>
      </c>
      <c r="D3391" s="56" t="str">
        <f>VLOOKUP(A3391, ticker_symbol:gics_sector, 14, FALSE)</f>
        <v>Industrials</v>
      </c>
      <c r="E3391" t="str">
        <f>VLOOKUP(A3391, ticker_symbol:gics_sub, 15, FALSE)</f>
        <v>Industrial Conglomerates</v>
      </c>
    </row>
    <row r="3392" spans="1:5" ht="17" x14ac:dyDescent="0.2">
      <c r="A3392" s="3" t="s">
        <v>300</v>
      </c>
      <c r="B3392" s="21" t="s">
        <v>600</v>
      </c>
      <c r="C3392" s="21" t="s">
        <v>609</v>
      </c>
      <c r="D3392" s="56" t="str">
        <f>VLOOKUP(A3392, ticker_symbol:gics_sector, 14, FALSE)</f>
        <v>Industrials</v>
      </c>
      <c r="E3392" t="str">
        <f>VLOOKUP(A3392, ticker_symbol:gics_sub, 15, FALSE)</f>
        <v>Industrial Conglomerates</v>
      </c>
    </row>
    <row r="3393" spans="1:5" ht="17" x14ac:dyDescent="0.2">
      <c r="A3393" s="3" t="s">
        <v>300</v>
      </c>
      <c r="B3393" s="21" t="s">
        <v>601</v>
      </c>
      <c r="C3393" s="21" t="s">
        <v>609</v>
      </c>
      <c r="D3393" s="56" t="str">
        <f>VLOOKUP(A3393, ticker_symbol:gics_sector, 14, FALSE)</f>
        <v>Industrials</v>
      </c>
      <c r="E3393" t="str">
        <f>VLOOKUP(A3393, ticker_symbol:gics_sub, 15, FALSE)</f>
        <v>Industrial Conglomerates</v>
      </c>
    </row>
    <row r="3394" spans="1:5" ht="17" x14ac:dyDescent="0.2">
      <c r="A3394" s="3" t="s">
        <v>300</v>
      </c>
      <c r="B3394" s="21" t="s">
        <v>602</v>
      </c>
      <c r="C3394" s="21" t="s">
        <v>609</v>
      </c>
      <c r="D3394" s="56" t="str">
        <f>VLOOKUP(A3394, ticker_symbol:gics_sector, 14, FALSE)</f>
        <v>Industrials</v>
      </c>
      <c r="E3394" t="str">
        <f>VLOOKUP(A3394, ticker_symbol:gics_sub, 15, FALSE)</f>
        <v>Industrial Conglomerates</v>
      </c>
    </row>
    <row r="3395" spans="1:5" ht="17" x14ac:dyDescent="0.2">
      <c r="A3395" s="3" t="s">
        <v>300</v>
      </c>
      <c r="B3395" s="21" t="s">
        <v>603</v>
      </c>
      <c r="C3395" s="21" t="s">
        <v>609</v>
      </c>
      <c r="D3395" s="56" t="str">
        <f>VLOOKUP(A3395, ticker_symbol:gics_sector, 14, FALSE)</f>
        <v>Industrials</v>
      </c>
      <c r="E3395" t="str">
        <f>VLOOKUP(A3395, ticker_symbol:gics_sub, 15, FALSE)</f>
        <v>Industrial Conglomerates</v>
      </c>
    </row>
    <row r="3396" spans="1:5" ht="17" x14ac:dyDescent="0.2">
      <c r="A3396" s="3" t="s">
        <v>300</v>
      </c>
      <c r="B3396" s="21" t="s">
        <v>604</v>
      </c>
      <c r="C3396" s="21" t="s">
        <v>609</v>
      </c>
      <c r="D3396" s="56" t="str">
        <f>VLOOKUP(A3396, ticker_symbol:gics_sector, 14, FALSE)</f>
        <v>Industrials</v>
      </c>
      <c r="E3396" t="str">
        <f>VLOOKUP(A3396, ticker_symbol:gics_sub, 15, FALSE)</f>
        <v>Industrial Conglomerates</v>
      </c>
    </row>
    <row r="3397" spans="1:5" ht="17" x14ac:dyDescent="0.2">
      <c r="A3397" s="3" t="s">
        <v>300</v>
      </c>
      <c r="B3397" s="21" t="s">
        <v>605</v>
      </c>
      <c r="C3397" s="21" t="s">
        <v>609</v>
      </c>
      <c r="D3397" s="56" t="str">
        <f>VLOOKUP(A3397, ticker_symbol:gics_sector, 14, FALSE)</f>
        <v>Industrials</v>
      </c>
      <c r="E3397" t="str">
        <f>VLOOKUP(A3397, ticker_symbol:gics_sub, 15, FALSE)</f>
        <v>Industrial Conglomerates</v>
      </c>
    </row>
    <row r="3398" spans="1:5" ht="17" x14ac:dyDescent="0.2">
      <c r="A3398" s="3" t="s">
        <v>300</v>
      </c>
      <c r="B3398" s="21" t="s">
        <v>600</v>
      </c>
      <c r="C3398" s="21" t="s">
        <v>608</v>
      </c>
      <c r="D3398" s="56" t="str">
        <f>VLOOKUP(A3398, ticker_symbol:gics_sector, 14, FALSE)</f>
        <v>Industrials</v>
      </c>
      <c r="E3398" t="str">
        <f>VLOOKUP(A3398, ticker_symbol:gics_sub, 15, FALSE)</f>
        <v>Industrial Conglomerates</v>
      </c>
    </row>
    <row r="3399" spans="1:5" ht="17" x14ac:dyDescent="0.2">
      <c r="A3399" s="3" t="s">
        <v>300</v>
      </c>
      <c r="B3399" s="21" t="s">
        <v>601</v>
      </c>
      <c r="C3399" s="21" t="s">
        <v>608</v>
      </c>
      <c r="D3399" s="56" t="str">
        <f>VLOOKUP(A3399, ticker_symbol:gics_sector, 14, FALSE)</f>
        <v>Industrials</v>
      </c>
      <c r="E3399" t="str">
        <f>VLOOKUP(A3399, ticker_symbol:gics_sub, 15, FALSE)</f>
        <v>Industrial Conglomerates</v>
      </c>
    </row>
    <row r="3400" spans="1:5" ht="17" x14ac:dyDescent="0.2">
      <c r="A3400" s="3" t="s">
        <v>300</v>
      </c>
      <c r="B3400" s="21" t="s">
        <v>602</v>
      </c>
      <c r="C3400" s="21" t="s">
        <v>608</v>
      </c>
      <c r="D3400" s="56" t="str">
        <f>VLOOKUP(A3400, ticker_symbol:gics_sector, 14, FALSE)</f>
        <v>Industrials</v>
      </c>
      <c r="E3400" t="str">
        <f>VLOOKUP(A3400, ticker_symbol:gics_sub, 15, FALSE)</f>
        <v>Industrial Conglomerates</v>
      </c>
    </row>
    <row r="3401" spans="1:5" ht="17" x14ac:dyDescent="0.2">
      <c r="A3401" s="3" t="s">
        <v>300</v>
      </c>
      <c r="B3401" s="21" t="s">
        <v>603</v>
      </c>
      <c r="C3401" s="21" t="s">
        <v>608</v>
      </c>
      <c r="D3401" s="56" t="str">
        <f>VLOOKUP(A3401, ticker_symbol:gics_sector, 14, FALSE)</f>
        <v>Industrials</v>
      </c>
      <c r="E3401" t="str">
        <f>VLOOKUP(A3401, ticker_symbol:gics_sub, 15, FALSE)</f>
        <v>Industrial Conglomerates</v>
      </c>
    </row>
    <row r="3402" spans="1:5" ht="17" x14ac:dyDescent="0.2">
      <c r="A3402" s="3" t="s">
        <v>300</v>
      </c>
      <c r="B3402" s="21" t="s">
        <v>604</v>
      </c>
      <c r="C3402" s="21" t="s">
        <v>608</v>
      </c>
      <c r="D3402" s="56" t="str">
        <f>VLOOKUP(A3402, ticker_symbol:gics_sector, 14, FALSE)</f>
        <v>Industrials</v>
      </c>
      <c r="E3402" t="str">
        <f>VLOOKUP(A3402, ticker_symbol:gics_sub, 15, FALSE)</f>
        <v>Industrial Conglomerates</v>
      </c>
    </row>
    <row r="3403" spans="1:5" ht="17" x14ac:dyDescent="0.2">
      <c r="A3403" s="3" t="s">
        <v>300</v>
      </c>
      <c r="B3403" s="21" t="s">
        <v>605</v>
      </c>
      <c r="C3403" s="21" t="s">
        <v>608</v>
      </c>
      <c r="D3403" s="56" t="str">
        <f>VLOOKUP(A3403, ticker_symbol:gics_sector, 14, FALSE)</f>
        <v>Industrials</v>
      </c>
      <c r="E3403" t="str">
        <f>VLOOKUP(A3403, ticker_symbol:gics_sub, 15, FALSE)</f>
        <v>Industrial Conglomerates</v>
      </c>
    </row>
    <row r="3404" spans="1:5" ht="17" x14ac:dyDescent="0.2">
      <c r="A3404" s="3" t="s">
        <v>301</v>
      </c>
      <c r="B3404" s="21" t="s">
        <v>600</v>
      </c>
      <c r="C3404" s="21" t="s">
        <v>610</v>
      </c>
      <c r="D3404" s="56" t="str">
        <f>VLOOKUP(A3404, ticker_symbol:gics_sector, 14, FALSE)</f>
        <v>Energy</v>
      </c>
      <c r="E3404" t="str">
        <f>VLOOKUP(A3404, ticker_symbol:gics_sub, 15, FALSE)</f>
        <v>Oil &amp; Gas Drilling</v>
      </c>
    </row>
    <row r="3405" spans="1:5" ht="17" x14ac:dyDescent="0.2">
      <c r="A3405" s="3" t="s">
        <v>301</v>
      </c>
      <c r="B3405" s="21" t="s">
        <v>601</v>
      </c>
      <c r="C3405" s="21" t="s">
        <v>610</v>
      </c>
      <c r="D3405" s="56" t="str">
        <f>VLOOKUP(A3405, ticker_symbol:gics_sector, 14, FALSE)</f>
        <v>Energy</v>
      </c>
      <c r="E3405" t="str">
        <f>VLOOKUP(A3405, ticker_symbol:gics_sub, 15, FALSE)</f>
        <v>Oil &amp; Gas Drilling</v>
      </c>
    </row>
    <row r="3406" spans="1:5" ht="17" x14ac:dyDescent="0.2">
      <c r="A3406" s="3" t="s">
        <v>301</v>
      </c>
      <c r="B3406" s="21" t="s">
        <v>602</v>
      </c>
      <c r="C3406" s="21" t="s">
        <v>610</v>
      </c>
      <c r="D3406" s="56" t="str">
        <f>VLOOKUP(A3406, ticker_symbol:gics_sector, 14, FALSE)</f>
        <v>Energy</v>
      </c>
      <c r="E3406" t="str">
        <f>VLOOKUP(A3406, ticker_symbol:gics_sub, 15, FALSE)</f>
        <v>Oil &amp; Gas Drilling</v>
      </c>
    </row>
    <row r="3407" spans="1:5" ht="17" x14ac:dyDescent="0.2">
      <c r="A3407" s="3" t="s">
        <v>301</v>
      </c>
      <c r="B3407" s="21" t="s">
        <v>603</v>
      </c>
      <c r="C3407" s="21" t="s">
        <v>610</v>
      </c>
      <c r="D3407" s="56" t="str">
        <f>VLOOKUP(A3407, ticker_symbol:gics_sector, 14, FALSE)</f>
        <v>Energy</v>
      </c>
      <c r="E3407" t="str">
        <f>VLOOKUP(A3407, ticker_symbol:gics_sub, 15, FALSE)</f>
        <v>Oil &amp; Gas Drilling</v>
      </c>
    </row>
    <row r="3408" spans="1:5" ht="17" x14ac:dyDescent="0.2">
      <c r="A3408" s="3" t="s">
        <v>301</v>
      </c>
      <c r="B3408" s="21" t="s">
        <v>604</v>
      </c>
      <c r="C3408" s="21" t="s">
        <v>610</v>
      </c>
      <c r="D3408" s="56" t="str">
        <f>VLOOKUP(A3408, ticker_symbol:gics_sector, 14, FALSE)</f>
        <v>Energy</v>
      </c>
      <c r="E3408" t="str">
        <f>VLOOKUP(A3408, ticker_symbol:gics_sub, 15, FALSE)</f>
        <v>Oil &amp; Gas Drilling</v>
      </c>
    </row>
    <row r="3409" spans="1:5" ht="17" x14ac:dyDescent="0.2">
      <c r="A3409" s="3" t="s">
        <v>301</v>
      </c>
      <c r="B3409" s="21" t="s">
        <v>605</v>
      </c>
      <c r="C3409" s="21" t="s">
        <v>610</v>
      </c>
      <c r="D3409" s="56" t="str">
        <f>VLOOKUP(A3409, ticker_symbol:gics_sector, 14, FALSE)</f>
        <v>Energy</v>
      </c>
      <c r="E3409" t="str">
        <f>VLOOKUP(A3409, ticker_symbol:gics_sub, 15, FALSE)</f>
        <v>Oil &amp; Gas Drilling</v>
      </c>
    </row>
    <row r="3410" spans="1:5" ht="17" x14ac:dyDescent="0.2">
      <c r="A3410" s="3" t="s">
        <v>301</v>
      </c>
      <c r="B3410" s="21" t="s">
        <v>600</v>
      </c>
      <c r="C3410" s="21" t="s">
        <v>609</v>
      </c>
      <c r="D3410" s="56" t="str">
        <f>VLOOKUP(A3410, ticker_symbol:gics_sector, 14, FALSE)</f>
        <v>Energy</v>
      </c>
      <c r="E3410" t="str">
        <f>VLOOKUP(A3410, ticker_symbol:gics_sub, 15, FALSE)</f>
        <v>Oil &amp; Gas Drilling</v>
      </c>
    </row>
    <row r="3411" spans="1:5" ht="17" x14ac:dyDescent="0.2">
      <c r="A3411" s="3" t="s">
        <v>301</v>
      </c>
      <c r="B3411" s="21" t="s">
        <v>601</v>
      </c>
      <c r="C3411" s="21" t="s">
        <v>609</v>
      </c>
      <c r="D3411" s="56" t="str">
        <f>VLOOKUP(A3411, ticker_symbol:gics_sector, 14, FALSE)</f>
        <v>Energy</v>
      </c>
      <c r="E3411" t="str">
        <f>VLOOKUP(A3411, ticker_symbol:gics_sub, 15, FALSE)</f>
        <v>Oil &amp; Gas Drilling</v>
      </c>
    </row>
    <row r="3412" spans="1:5" ht="17" x14ac:dyDescent="0.2">
      <c r="A3412" s="3" t="s">
        <v>301</v>
      </c>
      <c r="B3412" s="21" t="s">
        <v>602</v>
      </c>
      <c r="C3412" s="21" t="s">
        <v>609</v>
      </c>
      <c r="D3412" s="56" t="str">
        <f>VLOOKUP(A3412, ticker_symbol:gics_sector, 14, FALSE)</f>
        <v>Energy</v>
      </c>
      <c r="E3412" t="str">
        <f>VLOOKUP(A3412, ticker_symbol:gics_sub, 15, FALSE)</f>
        <v>Oil &amp; Gas Drilling</v>
      </c>
    </row>
    <row r="3413" spans="1:5" ht="17" x14ac:dyDescent="0.2">
      <c r="A3413" s="3" t="s">
        <v>301</v>
      </c>
      <c r="B3413" s="21" t="s">
        <v>603</v>
      </c>
      <c r="C3413" s="21" t="s">
        <v>609</v>
      </c>
      <c r="D3413" s="56" t="str">
        <f>VLOOKUP(A3413, ticker_symbol:gics_sector, 14, FALSE)</f>
        <v>Energy</v>
      </c>
      <c r="E3413" t="str">
        <f>VLOOKUP(A3413, ticker_symbol:gics_sub, 15, FALSE)</f>
        <v>Oil &amp; Gas Drilling</v>
      </c>
    </row>
    <row r="3414" spans="1:5" ht="17" x14ac:dyDescent="0.2">
      <c r="A3414" s="3" t="s">
        <v>301</v>
      </c>
      <c r="B3414" s="21" t="s">
        <v>604</v>
      </c>
      <c r="C3414" s="21" t="s">
        <v>609</v>
      </c>
      <c r="D3414" s="56" t="str">
        <f>VLOOKUP(A3414, ticker_symbol:gics_sector, 14, FALSE)</f>
        <v>Energy</v>
      </c>
      <c r="E3414" t="str">
        <f>VLOOKUP(A3414, ticker_symbol:gics_sub, 15, FALSE)</f>
        <v>Oil &amp; Gas Drilling</v>
      </c>
    </row>
    <row r="3415" spans="1:5" ht="17" x14ac:dyDescent="0.2">
      <c r="A3415" s="3" t="s">
        <v>301</v>
      </c>
      <c r="B3415" s="21" t="s">
        <v>605</v>
      </c>
      <c r="C3415" s="21" t="s">
        <v>609</v>
      </c>
      <c r="D3415" s="56" t="str">
        <f>VLOOKUP(A3415, ticker_symbol:gics_sector, 14, FALSE)</f>
        <v>Energy</v>
      </c>
      <c r="E3415" t="str">
        <f>VLOOKUP(A3415, ticker_symbol:gics_sub, 15, FALSE)</f>
        <v>Oil &amp; Gas Drilling</v>
      </c>
    </row>
    <row r="3416" spans="1:5" ht="17" x14ac:dyDescent="0.2">
      <c r="A3416" s="3" t="s">
        <v>301</v>
      </c>
      <c r="B3416" s="21" t="s">
        <v>600</v>
      </c>
      <c r="C3416" s="21" t="s">
        <v>608</v>
      </c>
      <c r="D3416" s="56" t="str">
        <f>VLOOKUP(A3416, ticker_symbol:gics_sector, 14, FALSE)</f>
        <v>Energy</v>
      </c>
      <c r="E3416" t="str">
        <f>VLOOKUP(A3416, ticker_symbol:gics_sub, 15, FALSE)</f>
        <v>Oil &amp; Gas Drilling</v>
      </c>
    </row>
    <row r="3417" spans="1:5" ht="17" x14ac:dyDescent="0.2">
      <c r="A3417" s="3" t="s">
        <v>301</v>
      </c>
      <c r="B3417" s="21" t="s">
        <v>601</v>
      </c>
      <c r="C3417" s="21" t="s">
        <v>608</v>
      </c>
      <c r="D3417" s="56" t="str">
        <f>VLOOKUP(A3417, ticker_symbol:gics_sector, 14, FALSE)</f>
        <v>Energy</v>
      </c>
      <c r="E3417" t="str">
        <f>VLOOKUP(A3417, ticker_symbol:gics_sub, 15, FALSE)</f>
        <v>Oil &amp; Gas Drilling</v>
      </c>
    </row>
    <row r="3418" spans="1:5" ht="17" x14ac:dyDescent="0.2">
      <c r="A3418" s="3" t="s">
        <v>301</v>
      </c>
      <c r="B3418" s="21" t="s">
        <v>602</v>
      </c>
      <c r="C3418" s="21" t="s">
        <v>608</v>
      </c>
      <c r="D3418" s="56" t="str">
        <f>VLOOKUP(A3418, ticker_symbol:gics_sector, 14, FALSE)</f>
        <v>Energy</v>
      </c>
      <c r="E3418" t="str">
        <f>VLOOKUP(A3418, ticker_symbol:gics_sub, 15, FALSE)</f>
        <v>Oil &amp; Gas Drilling</v>
      </c>
    </row>
    <row r="3419" spans="1:5" ht="17" x14ac:dyDescent="0.2">
      <c r="A3419" s="3" t="s">
        <v>301</v>
      </c>
      <c r="B3419" s="21" t="s">
        <v>603</v>
      </c>
      <c r="C3419" s="21" t="s">
        <v>608</v>
      </c>
      <c r="D3419" s="56" t="str">
        <f>VLOOKUP(A3419, ticker_symbol:gics_sector, 14, FALSE)</f>
        <v>Energy</v>
      </c>
      <c r="E3419" t="str">
        <f>VLOOKUP(A3419, ticker_symbol:gics_sub, 15, FALSE)</f>
        <v>Oil &amp; Gas Drilling</v>
      </c>
    </row>
    <row r="3420" spans="1:5" ht="17" x14ac:dyDescent="0.2">
      <c r="A3420" s="3" t="s">
        <v>301</v>
      </c>
      <c r="B3420" s="21" t="s">
        <v>604</v>
      </c>
      <c r="C3420" s="21" t="s">
        <v>608</v>
      </c>
      <c r="D3420" s="56" t="str">
        <f>VLOOKUP(A3420, ticker_symbol:gics_sector, 14, FALSE)</f>
        <v>Energy</v>
      </c>
      <c r="E3420" t="str">
        <f>VLOOKUP(A3420, ticker_symbol:gics_sub, 15, FALSE)</f>
        <v>Oil &amp; Gas Drilling</v>
      </c>
    </row>
    <row r="3421" spans="1:5" ht="17" x14ac:dyDescent="0.2">
      <c r="A3421" s="3" t="s">
        <v>301</v>
      </c>
      <c r="B3421" s="21" t="s">
        <v>605</v>
      </c>
      <c r="C3421" s="21" t="s">
        <v>608</v>
      </c>
      <c r="D3421" s="56" t="str">
        <f>VLOOKUP(A3421, ticker_symbol:gics_sector, 14, FALSE)</f>
        <v>Energy</v>
      </c>
      <c r="E3421" t="str">
        <f>VLOOKUP(A3421, ticker_symbol:gics_sub, 15, FALSE)</f>
        <v>Oil &amp; Gas Drilling</v>
      </c>
    </row>
    <row r="3422" spans="1:5" ht="17" x14ac:dyDescent="0.2">
      <c r="A3422" s="3" t="s">
        <v>303</v>
      </c>
      <c r="B3422" s="21" t="s">
        <v>600</v>
      </c>
      <c r="C3422" s="21" t="s">
        <v>610</v>
      </c>
      <c r="D3422" s="56" t="str">
        <f>VLOOKUP(A3422, ticker_symbol:gics_sector, 14, FALSE)</f>
        <v>Information Technology</v>
      </c>
      <c r="E3422" t="str">
        <f>VLOOKUP(A3422, ticker_symbol:gics_sub, 15, FALSE)</f>
        <v>Technology Hardware, Storage &amp; Peripherals</v>
      </c>
    </row>
    <row r="3423" spans="1:5" ht="17" x14ac:dyDescent="0.2">
      <c r="A3423" s="3" t="s">
        <v>303</v>
      </c>
      <c r="B3423" s="21" t="s">
        <v>601</v>
      </c>
      <c r="C3423" s="21" t="s">
        <v>610</v>
      </c>
      <c r="D3423" s="56" t="str">
        <f>VLOOKUP(A3423, ticker_symbol:gics_sector, 14, FALSE)</f>
        <v>Information Technology</v>
      </c>
      <c r="E3423" t="str">
        <f>VLOOKUP(A3423, ticker_symbol:gics_sub, 15, FALSE)</f>
        <v>Technology Hardware, Storage &amp; Peripherals</v>
      </c>
    </row>
    <row r="3424" spans="1:5" ht="17" x14ac:dyDescent="0.2">
      <c r="A3424" s="3" t="s">
        <v>303</v>
      </c>
      <c r="B3424" s="21" t="s">
        <v>602</v>
      </c>
      <c r="C3424" s="21" t="s">
        <v>610</v>
      </c>
      <c r="D3424" s="56" t="str">
        <f>VLOOKUP(A3424, ticker_symbol:gics_sector, 14, FALSE)</f>
        <v>Information Technology</v>
      </c>
      <c r="E3424" t="str">
        <f>VLOOKUP(A3424, ticker_symbol:gics_sub, 15, FALSE)</f>
        <v>Technology Hardware, Storage &amp; Peripherals</v>
      </c>
    </row>
    <row r="3425" spans="1:5" ht="17" x14ac:dyDescent="0.2">
      <c r="A3425" s="3" t="s">
        <v>303</v>
      </c>
      <c r="B3425" s="21" t="s">
        <v>603</v>
      </c>
      <c r="C3425" s="21" t="s">
        <v>610</v>
      </c>
      <c r="D3425" s="56" t="str">
        <f>VLOOKUP(A3425, ticker_symbol:gics_sector, 14, FALSE)</f>
        <v>Information Technology</v>
      </c>
      <c r="E3425" t="str">
        <f>VLOOKUP(A3425, ticker_symbol:gics_sub, 15, FALSE)</f>
        <v>Technology Hardware, Storage &amp; Peripherals</v>
      </c>
    </row>
    <row r="3426" spans="1:5" ht="17" x14ac:dyDescent="0.2">
      <c r="A3426" s="3" t="s">
        <v>303</v>
      </c>
      <c r="B3426" s="21" t="s">
        <v>604</v>
      </c>
      <c r="C3426" s="21" t="s">
        <v>610</v>
      </c>
      <c r="D3426" s="56" t="str">
        <f>VLOOKUP(A3426, ticker_symbol:gics_sector, 14, FALSE)</f>
        <v>Information Technology</v>
      </c>
      <c r="E3426" t="str">
        <f>VLOOKUP(A3426, ticker_symbol:gics_sub, 15, FALSE)</f>
        <v>Technology Hardware, Storage &amp; Peripherals</v>
      </c>
    </row>
    <row r="3427" spans="1:5" ht="17" x14ac:dyDescent="0.2">
      <c r="A3427" s="3" t="s">
        <v>303</v>
      </c>
      <c r="B3427" s="21" t="s">
        <v>605</v>
      </c>
      <c r="C3427" s="21" t="s">
        <v>610</v>
      </c>
      <c r="D3427" s="56" t="str">
        <f>VLOOKUP(A3427, ticker_symbol:gics_sector, 14, FALSE)</f>
        <v>Information Technology</v>
      </c>
      <c r="E3427" t="str">
        <f>VLOOKUP(A3427, ticker_symbol:gics_sub, 15, FALSE)</f>
        <v>Technology Hardware, Storage &amp; Peripherals</v>
      </c>
    </row>
    <row r="3428" spans="1:5" ht="17" x14ac:dyDescent="0.2">
      <c r="A3428" s="3" t="s">
        <v>303</v>
      </c>
      <c r="B3428" s="21" t="s">
        <v>600</v>
      </c>
      <c r="C3428" s="21" t="s">
        <v>609</v>
      </c>
      <c r="D3428" s="56" t="str">
        <f>VLOOKUP(A3428, ticker_symbol:gics_sector, 14, FALSE)</f>
        <v>Information Technology</v>
      </c>
      <c r="E3428" t="str">
        <f>VLOOKUP(A3428, ticker_symbol:gics_sub, 15, FALSE)</f>
        <v>Technology Hardware, Storage &amp; Peripherals</v>
      </c>
    </row>
    <row r="3429" spans="1:5" ht="17" x14ac:dyDescent="0.2">
      <c r="A3429" s="3" t="s">
        <v>303</v>
      </c>
      <c r="B3429" s="21" t="s">
        <v>601</v>
      </c>
      <c r="C3429" s="21" t="s">
        <v>609</v>
      </c>
      <c r="D3429" s="56" t="str">
        <f>VLOOKUP(A3429, ticker_symbol:gics_sector, 14, FALSE)</f>
        <v>Information Technology</v>
      </c>
      <c r="E3429" t="str">
        <f>VLOOKUP(A3429, ticker_symbol:gics_sub, 15, FALSE)</f>
        <v>Technology Hardware, Storage &amp; Peripherals</v>
      </c>
    </row>
    <row r="3430" spans="1:5" ht="17" x14ac:dyDescent="0.2">
      <c r="A3430" s="3" t="s">
        <v>303</v>
      </c>
      <c r="B3430" s="21" t="s">
        <v>602</v>
      </c>
      <c r="C3430" s="21" t="s">
        <v>609</v>
      </c>
      <c r="D3430" s="56" t="str">
        <f>VLOOKUP(A3430, ticker_symbol:gics_sector, 14, FALSE)</f>
        <v>Information Technology</v>
      </c>
      <c r="E3430" t="str">
        <f>VLOOKUP(A3430, ticker_symbol:gics_sub, 15, FALSE)</f>
        <v>Technology Hardware, Storage &amp; Peripherals</v>
      </c>
    </row>
    <row r="3431" spans="1:5" ht="17" x14ac:dyDescent="0.2">
      <c r="A3431" s="3" t="s">
        <v>303</v>
      </c>
      <c r="B3431" s="21" t="s">
        <v>603</v>
      </c>
      <c r="C3431" s="21" t="s">
        <v>609</v>
      </c>
      <c r="D3431" s="56" t="str">
        <f>VLOOKUP(A3431, ticker_symbol:gics_sector, 14, FALSE)</f>
        <v>Information Technology</v>
      </c>
      <c r="E3431" t="str">
        <f>VLOOKUP(A3431, ticker_symbol:gics_sub, 15, FALSE)</f>
        <v>Technology Hardware, Storage &amp; Peripherals</v>
      </c>
    </row>
    <row r="3432" spans="1:5" ht="17" x14ac:dyDescent="0.2">
      <c r="A3432" s="3" t="s">
        <v>303</v>
      </c>
      <c r="B3432" s="21" t="s">
        <v>604</v>
      </c>
      <c r="C3432" s="21" t="s">
        <v>609</v>
      </c>
      <c r="D3432" s="56" t="str">
        <f>VLOOKUP(A3432, ticker_symbol:gics_sector, 14, FALSE)</f>
        <v>Information Technology</v>
      </c>
      <c r="E3432" t="str">
        <f>VLOOKUP(A3432, ticker_symbol:gics_sub, 15, FALSE)</f>
        <v>Technology Hardware, Storage &amp; Peripherals</v>
      </c>
    </row>
    <row r="3433" spans="1:5" ht="17" x14ac:dyDescent="0.2">
      <c r="A3433" s="3" t="s">
        <v>303</v>
      </c>
      <c r="B3433" s="21" t="s">
        <v>605</v>
      </c>
      <c r="C3433" s="21" t="s">
        <v>609</v>
      </c>
      <c r="D3433" s="56" t="str">
        <f>VLOOKUP(A3433, ticker_symbol:gics_sector, 14, FALSE)</f>
        <v>Information Technology</v>
      </c>
      <c r="E3433" t="str">
        <f>VLOOKUP(A3433, ticker_symbol:gics_sub, 15, FALSE)</f>
        <v>Technology Hardware, Storage &amp; Peripherals</v>
      </c>
    </row>
    <row r="3434" spans="1:5" ht="17" x14ac:dyDescent="0.2">
      <c r="A3434" s="3" t="s">
        <v>303</v>
      </c>
      <c r="B3434" s="21" t="s">
        <v>600</v>
      </c>
      <c r="C3434" s="21" t="s">
        <v>608</v>
      </c>
      <c r="D3434" s="56" t="str">
        <f>VLOOKUP(A3434, ticker_symbol:gics_sector, 14, FALSE)</f>
        <v>Information Technology</v>
      </c>
      <c r="E3434" t="str">
        <f>VLOOKUP(A3434, ticker_symbol:gics_sub, 15, FALSE)</f>
        <v>Technology Hardware, Storage &amp; Peripherals</v>
      </c>
    </row>
    <row r="3435" spans="1:5" ht="17" x14ac:dyDescent="0.2">
      <c r="A3435" s="3" t="s">
        <v>303</v>
      </c>
      <c r="B3435" s="21" t="s">
        <v>601</v>
      </c>
      <c r="C3435" s="21" t="s">
        <v>608</v>
      </c>
      <c r="D3435" s="56" t="str">
        <f>VLOOKUP(A3435, ticker_symbol:gics_sector, 14, FALSE)</f>
        <v>Information Technology</v>
      </c>
      <c r="E3435" t="str">
        <f>VLOOKUP(A3435, ticker_symbol:gics_sub, 15, FALSE)</f>
        <v>Technology Hardware, Storage &amp; Peripherals</v>
      </c>
    </row>
    <row r="3436" spans="1:5" ht="17" x14ac:dyDescent="0.2">
      <c r="A3436" s="3" t="s">
        <v>303</v>
      </c>
      <c r="B3436" s="21" t="s">
        <v>602</v>
      </c>
      <c r="C3436" s="21" t="s">
        <v>608</v>
      </c>
      <c r="D3436" s="56" t="str">
        <f>VLOOKUP(A3436, ticker_symbol:gics_sector, 14, FALSE)</f>
        <v>Information Technology</v>
      </c>
      <c r="E3436" t="str">
        <f>VLOOKUP(A3436, ticker_symbol:gics_sub, 15, FALSE)</f>
        <v>Technology Hardware, Storage &amp; Peripherals</v>
      </c>
    </row>
    <row r="3437" spans="1:5" ht="17" x14ac:dyDescent="0.2">
      <c r="A3437" s="3" t="s">
        <v>303</v>
      </c>
      <c r="B3437" s="21" t="s">
        <v>603</v>
      </c>
      <c r="C3437" s="21" t="s">
        <v>608</v>
      </c>
      <c r="D3437" s="56" t="str">
        <f>VLOOKUP(A3437, ticker_symbol:gics_sector, 14, FALSE)</f>
        <v>Information Technology</v>
      </c>
      <c r="E3437" t="str">
        <f>VLOOKUP(A3437, ticker_symbol:gics_sub, 15, FALSE)</f>
        <v>Technology Hardware, Storage &amp; Peripherals</v>
      </c>
    </row>
    <row r="3438" spans="1:5" ht="17" x14ac:dyDescent="0.2">
      <c r="A3438" s="3" t="s">
        <v>303</v>
      </c>
      <c r="B3438" s="21" t="s">
        <v>604</v>
      </c>
      <c r="C3438" s="21" t="s">
        <v>608</v>
      </c>
      <c r="D3438" s="56" t="str">
        <f>VLOOKUP(A3438, ticker_symbol:gics_sector, 14, FALSE)</f>
        <v>Information Technology</v>
      </c>
      <c r="E3438" t="str">
        <f>VLOOKUP(A3438, ticker_symbol:gics_sub, 15, FALSE)</f>
        <v>Technology Hardware, Storage &amp; Peripherals</v>
      </c>
    </row>
    <row r="3439" spans="1:5" ht="17" x14ac:dyDescent="0.2">
      <c r="A3439" s="3" t="s">
        <v>303</v>
      </c>
      <c r="B3439" s="21" t="s">
        <v>605</v>
      </c>
      <c r="C3439" s="21" t="s">
        <v>608</v>
      </c>
      <c r="D3439" s="56" t="str">
        <f>VLOOKUP(A3439, ticker_symbol:gics_sector, 14, FALSE)</f>
        <v>Information Technology</v>
      </c>
      <c r="E3439" t="str">
        <f>VLOOKUP(A3439, ticker_symbol:gics_sub, 15, FALSE)</f>
        <v>Technology Hardware, Storage &amp; Peripherals</v>
      </c>
    </row>
    <row r="3440" spans="1:5" ht="17" x14ac:dyDescent="0.2">
      <c r="A3440" s="3" t="s">
        <v>305</v>
      </c>
      <c r="B3440" s="21" t="s">
        <v>600</v>
      </c>
      <c r="C3440" s="21" t="s">
        <v>610</v>
      </c>
      <c r="D3440" s="56" t="str">
        <f>VLOOKUP(A3440, ticker_symbol:gics_sector, 14, FALSE)</f>
        <v>Information Technology</v>
      </c>
      <c r="E3440" t="str">
        <f>VLOOKUP(A3440, ticker_symbol:gics_sub, 15, FALSE)</f>
        <v>Computer Hardware</v>
      </c>
    </row>
    <row r="3441" spans="1:5" ht="17" x14ac:dyDescent="0.2">
      <c r="A3441" s="3" t="s">
        <v>305</v>
      </c>
      <c r="B3441" s="21" t="s">
        <v>601</v>
      </c>
      <c r="C3441" s="21" t="s">
        <v>610</v>
      </c>
      <c r="D3441" s="56" t="str">
        <f>VLOOKUP(A3441, ticker_symbol:gics_sector, 14, FALSE)</f>
        <v>Information Technology</v>
      </c>
      <c r="E3441" t="str">
        <f>VLOOKUP(A3441, ticker_symbol:gics_sub, 15, FALSE)</f>
        <v>Computer Hardware</v>
      </c>
    </row>
    <row r="3442" spans="1:5" ht="17" x14ac:dyDescent="0.2">
      <c r="A3442" s="3" t="s">
        <v>305</v>
      </c>
      <c r="B3442" s="21" t="s">
        <v>602</v>
      </c>
      <c r="C3442" s="21" t="s">
        <v>610</v>
      </c>
      <c r="D3442" s="56" t="str">
        <f>VLOOKUP(A3442, ticker_symbol:gics_sector, 14, FALSE)</f>
        <v>Information Technology</v>
      </c>
      <c r="E3442" t="str">
        <f>VLOOKUP(A3442, ticker_symbol:gics_sub, 15, FALSE)</f>
        <v>Computer Hardware</v>
      </c>
    </row>
    <row r="3443" spans="1:5" ht="17" x14ac:dyDescent="0.2">
      <c r="A3443" s="3" t="s">
        <v>305</v>
      </c>
      <c r="B3443" s="21" t="s">
        <v>603</v>
      </c>
      <c r="C3443" s="21" t="s">
        <v>610</v>
      </c>
      <c r="D3443" s="56" t="str">
        <f>VLOOKUP(A3443, ticker_symbol:gics_sector, 14, FALSE)</f>
        <v>Information Technology</v>
      </c>
      <c r="E3443" t="str">
        <f>VLOOKUP(A3443, ticker_symbol:gics_sub, 15, FALSE)</f>
        <v>Computer Hardware</v>
      </c>
    </row>
    <row r="3444" spans="1:5" ht="17" x14ac:dyDescent="0.2">
      <c r="A3444" s="3" t="s">
        <v>305</v>
      </c>
      <c r="B3444" s="21" t="s">
        <v>604</v>
      </c>
      <c r="C3444" s="21" t="s">
        <v>610</v>
      </c>
      <c r="D3444" s="56" t="str">
        <f>VLOOKUP(A3444, ticker_symbol:gics_sector, 14, FALSE)</f>
        <v>Information Technology</v>
      </c>
      <c r="E3444" t="str">
        <f>VLOOKUP(A3444, ticker_symbol:gics_sub, 15, FALSE)</f>
        <v>Computer Hardware</v>
      </c>
    </row>
    <row r="3445" spans="1:5" ht="17" x14ac:dyDescent="0.2">
      <c r="A3445" s="3" t="s">
        <v>305</v>
      </c>
      <c r="B3445" s="21" t="s">
        <v>605</v>
      </c>
      <c r="C3445" s="21" t="s">
        <v>610</v>
      </c>
      <c r="D3445" s="56" t="str">
        <f>VLOOKUP(A3445, ticker_symbol:gics_sector, 14, FALSE)</f>
        <v>Information Technology</v>
      </c>
      <c r="E3445" t="str">
        <f>VLOOKUP(A3445, ticker_symbol:gics_sub, 15, FALSE)</f>
        <v>Computer Hardware</v>
      </c>
    </row>
    <row r="3446" spans="1:5" ht="17" x14ac:dyDescent="0.2">
      <c r="A3446" s="3" t="s">
        <v>305</v>
      </c>
      <c r="B3446" s="21" t="s">
        <v>600</v>
      </c>
      <c r="C3446" s="21" t="s">
        <v>609</v>
      </c>
      <c r="D3446" s="56" t="str">
        <f>VLOOKUP(A3446, ticker_symbol:gics_sector, 14, FALSE)</f>
        <v>Information Technology</v>
      </c>
      <c r="E3446" t="str">
        <f>VLOOKUP(A3446, ticker_symbol:gics_sub, 15, FALSE)</f>
        <v>Computer Hardware</v>
      </c>
    </row>
    <row r="3447" spans="1:5" ht="17" x14ac:dyDescent="0.2">
      <c r="A3447" s="3" t="s">
        <v>305</v>
      </c>
      <c r="B3447" s="21" t="s">
        <v>601</v>
      </c>
      <c r="C3447" s="21" t="s">
        <v>609</v>
      </c>
      <c r="D3447" s="56" t="str">
        <f>VLOOKUP(A3447, ticker_symbol:gics_sector, 14, FALSE)</f>
        <v>Information Technology</v>
      </c>
      <c r="E3447" t="str">
        <f>VLOOKUP(A3447, ticker_symbol:gics_sub, 15, FALSE)</f>
        <v>Computer Hardware</v>
      </c>
    </row>
    <row r="3448" spans="1:5" ht="17" x14ac:dyDescent="0.2">
      <c r="A3448" s="3" t="s">
        <v>305</v>
      </c>
      <c r="B3448" s="21" t="s">
        <v>602</v>
      </c>
      <c r="C3448" s="21" t="s">
        <v>609</v>
      </c>
      <c r="D3448" s="56" t="str">
        <f>VLOOKUP(A3448, ticker_symbol:gics_sector, 14, FALSE)</f>
        <v>Information Technology</v>
      </c>
      <c r="E3448" t="str">
        <f>VLOOKUP(A3448, ticker_symbol:gics_sub, 15, FALSE)</f>
        <v>Computer Hardware</v>
      </c>
    </row>
    <row r="3449" spans="1:5" ht="17" x14ac:dyDescent="0.2">
      <c r="A3449" s="3" t="s">
        <v>305</v>
      </c>
      <c r="B3449" s="21" t="s">
        <v>603</v>
      </c>
      <c r="C3449" s="21" t="s">
        <v>609</v>
      </c>
      <c r="D3449" s="56" t="str">
        <f>VLOOKUP(A3449, ticker_symbol:gics_sector, 14, FALSE)</f>
        <v>Information Technology</v>
      </c>
      <c r="E3449" t="str">
        <f>VLOOKUP(A3449, ticker_symbol:gics_sub, 15, FALSE)</f>
        <v>Computer Hardware</v>
      </c>
    </row>
    <row r="3450" spans="1:5" ht="17" x14ac:dyDescent="0.2">
      <c r="A3450" s="3" t="s">
        <v>305</v>
      </c>
      <c r="B3450" s="21" t="s">
        <v>604</v>
      </c>
      <c r="C3450" s="21" t="s">
        <v>609</v>
      </c>
      <c r="D3450" s="56" t="str">
        <f>VLOOKUP(A3450, ticker_symbol:gics_sector, 14, FALSE)</f>
        <v>Information Technology</v>
      </c>
      <c r="E3450" t="str">
        <f>VLOOKUP(A3450, ticker_symbol:gics_sub, 15, FALSE)</f>
        <v>Computer Hardware</v>
      </c>
    </row>
    <row r="3451" spans="1:5" ht="17" x14ac:dyDescent="0.2">
      <c r="A3451" s="3" t="s">
        <v>305</v>
      </c>
      <c r="B3451" s="21" t="s">
        <v>605</v>
      </c>
      <c r="C3451" s="21" t="s">
        <v>609</v>
      </c>
      <c r="D3451" s="56" t="str">
        <f>VLOOKUP(A3451, ticker_symbol:gics_sector, 14, FALSE)</f>
        <v>Information Technology</v>
      </c>
      <c r="E3451" t="str">
        <f>VLOOKUP(A3451, ticker_symbol:gics_sub, 15, FALSE)</f>
        <v>Computer Hardware</v>
      </c>
    </row>
    <row r="3452" spans="1:5" ht="17" x14ac:dyDescent="0.2">
      <c r="A3452" s="3" t="s">
        <v>305</v>
      </c>
      <c r="B3452" s="21" t="s">
        <v>600</v>
      </c>
      <c r="C3452" s="21" t="s">
        <v>608</v>
      </c>
      <c r="D3452" s="56" t="str">
        <f>VLOOKUP(A3452, ticker_symbol:gics_sector, 14, FALSE)</f>
        <v>Information Technology</v>
      </c>
      <c r="E3452" t="str">
        <f>VLOOKUP(A3452, ticker_symbol:gics_sub, 15, FALSE)</f>
        <v>Computer Hardware</v>
      </c>
    </row>
    <row r="3453" spans="1:5" ht="17" x14ac:dyDescent="0.2">
      <c r="A3453" s="3" t="s">
        <v>305</v>
      </c>
      <c r="B3453" s="21" t="s">
        <v>601</v>
      </c>
      <c r="C3453" s="21" t="s">
        <v>608</v>
      </c>
      <c r="D3453" s="56" t="str">
        <f>VLOOKUP(A3453, ticker_symbol:gics_sector, 14, FALSE)</f>
        <v>Information Technology</v>
      </c>
      <c r="E3453" t="str">
        <f>VLOOKUP(A3453, ticker_symbol:gics_sub, 15, FALSE)</f>
        <v>Computer Hardware</v>
      </c>
    </row>
    <row r="3454" spans="1:5" ht="17" x14ac:dyDescent="0.2">
      <c r="A3454" s="3" t="s">
        <v>305</v>
      </c>
      <c r="B3454" s="21" t="s">
        <v>602</v>
      </c>
      <c r="C3454" s="21" t="s">
        <v>608</v>
      </c>
      <c r="D3454" s="56" t="str">
        <f>VLOOKUP(A3454, ticker_symbol:gics_sector, 14, FALSE)</f>
        <v>Information Technology</v>
      </c>
      <c r="E3454" t="str">
        <f>VLOOKUP(A3454, ticker_symbol:gics_sub, 15, FALSE)</f>
        <v>Computer Hardware</v>
      </c>
    </row>
    <row r="3455" spans="1:5" ht="17" x14ac:dyDescent="0.2">
      <c r="A3455" s="3" t="s">
        <v>305</v>
      </c>
      <c r="B3455" s="21" t="s">
        <v>603</v>
      </c>
      <c r="C3455" s="21" t="s">
        <v>608</v>
      </c>
      <c r="D3455" s="56" t="str">
        <f>VLOOKUP(A3455, ticker_symbol:gics_sector, 14, FALSE)</f>
        <v>Information Technology</v>
      </c>
      <c r="E3455" t="str">
        <f>VLOOKUP(A3455, ticker_symbol:gics_sub, 15, FALSE)</f>
        <v>Computer Hardware</v>
      </c>
    </row>
    <row r="3456" spans="1:5" ht="17" x14ac:dyDescent="0.2">
      <c r="A3456" s="3" t="s">
        <v>305</v>
      </c>
      <c r="B3456" s="21" t="s">
        <v>604</v>
      </c>
      <c r="C3456" s="21" t="s">
        <v>608</v>
      </c>
      <c r="D3456" s="56" t="str">
        <f>VLOOKUP(A3456, ticker_symbol:gics_sector, 14, FALSE)</f>
        <v>Information Technology</v>
      </c>
      <c r="E3456" t="str">
        <f>VLOOKUP(A3456, ticker_symbol:gics_sub, 15, FALSE)</f>
        <v>Computer Hardware</v>
      </c>
    </row>
    <row r="3457" spans="1:5" ht="17" x14ac:dyDescent="0.2">
      <c r="A3457" s="3" t="s">
        <v>305</v>
      </c>
      <c r="B3457" s="21" t="s">
        <v>605</v>
      </c>
      <c r="C3457" s="21" t="s">
        <v>608</v>
      </c>
      <c r="D3457" s="56" t="str">
        <f>VLOOKUP(A3457, ticker_symbol:gics_sector, 14, FALSE)</f>
        <v>Information Technology</v>
      </c>
      <c r="E3457" t="str">
        <f>VLOOKUP(A3457, ticker_symbol:gics_sub, 15, FALSE)</f>
        <v>Computer Hardware</v>
      </c>
    </row>
    <row r="3458" spans="1:5" ht="17" x14ac:dyDescent="0.2">
      <c r="A3458" s="3" t="s">
        <v>306</v>
      </c>
      <c r="B3458" s="21" t="s">
        <v>600</v>
      </c>
      <c r="C3458" s="21" t="s">
        <v>610</v>
      </c>
      <c r="D3458" s="56" t="str">
        <f>VLOOKUP(A3458, ticker_symbol:gics_sector, 14, FALSE)</f>
        <v>Financials</v>
      </c>
      <c r="E3458" t="str">
        <f>VLOOKUP(A3458, ticker_symbol:gics_sub, 15, FALSE)</f>
        <v>Consumer Finance</v>
      </c>
    </row>
    <row r="3459" spans="1:5" ht="17" x14ac:dyDescent="0.2">
      <c r="A3459" s="3" t="s">
        <v>306</v>
      </c>
      <c r="B3459" s="21" t="s">
        <v>601</v>
      </c>
      <c r="C3459" s="21" t="s">
        <v>610</v>
      </c>
      <c r="D3459" s="56" t="str">
        <f>VLOOKUP(A3459, ticker_symbol:gics_sector, 14, FALSE)</f>
        <v>Financials</v>
      </c>
      <c r="E3459" t="str">
        <f>VLOOKUP(A3459, ticker_symbol:gics_sub, 15, FALSE)</f>
        <v>Consumer Finance</v>
      </c>
    </row>
    <row r="3460" spans="1:5" ht="17" x14ac:dyDescent="0.2">
      <c r="A3460" s="3" t="s">
        <v>306</v>
      </c>
      <c r="B3460" s="21" t="s">
        <v>602</v>
      </c>
      <c r="C3460" s="21" t="s">
        <v>610</v>
      </c>
      <c r="D3460" s="56" t="str">
        <f>VLOOKUP(A3460, ticker_symbol:gics_sector, 14, FALSE)</f>
        <v>Financials</v>
      </c>
      <c r="E3460" t="str">
        <f>VLOOKUP(A3460, ticker_symbol:gics_sub, 15, FALSE)</f>
        <v>Consumer Finance</v>
      </c>
    </row>
    <row r="3461" spans="1:5" ht="17" x14ac:dyDescent="0.2">
      <c r="A3461" s="3" t="s">
        <v>306</v>
      </c>
      <c r="B3461" s="21" t="s">
        <v>603</v>
      </c>
      <c r="C3461" s="21" t="s">
        <v>610</v>
      </c>
      <c r="D3461" s="56" t="str">
        <f>VLOOKUP(A3461, ticker_symbol:gics_sector, 14, FALSE)</f>
        <v>Financials</v>
      </c>
      <c r="E3461" t="str">
        <f>VLOOKUP(A3461, ticker_symbol:gics_sub, 15, FALSE)</f>
        <v>Consumer Finance</v>
      </c>
    </row>
    <row r="3462" spans="1:5" ht="17" x14ac:dyDescent="0.2">
      <c r="A3462" s="3" t="s">
        <v>306</v>
      </c>
      <c r="B3462" s="21" t="s">
        <v>604</v>
      </c>
      <c r="C3462" s="21" t="s">
        <v>610</v>
      </c>
      <c r="D3462" s="56" t="str">
        <f>VLOOKUP(A3462, ticker_symbol:gics_sector, 14, FALSE)</f>
        <v>Financials</v>
      </c>
      <c r="E3462" t="str">
        <f>VLOOKUP(A3462, ticker_symbol:gics_sub, 15, FALSE)</f>
        <v>Consumer Finance</v>
      </c>
    </row>
    <row r="3463" spans="1:5" ht="17" x14ac:dyDescent="0.2">
      <c r="A3463" s="3" t="s">
        <v>306</v>
      </c>
      <c r="B3463" s="21" t="s">
        <v>605</v>
      </c>
      <c r="C3463" s="21" t="s">
        <v>610</v>
      </c>
      <c r="D3463" s="56" t="str">
        <f>VLOOKUP(A3463, ticker_symbol:gics_sector, 14, FALSE)</f>
        <v>Financials</v>
      </c>
      <c r="E3463" t="str">
        <f>VLOOKUP(A3463, ticker_symbol:gics_sub, 15, FALSE)</f>
        <v>Consumer Finance</v>
      </c>
    </row>
    <row r="3464" spans="1:5" ht="17" x14ac:dyDescent="0.2">
      <c r="A3464" s="3" t="s">
        <v>306</v>
      </c>
      <c r="B3464" s="21" t="s">
        <v>600</v>
      </c>
      <c r="C3464" s="21" t="s">
        <v>609</v>
      </c>
      <c r="D3464" s="56" t="str">
        <f>VLOOKUP(A3464, ticker_symbol:gics_sector, 14, FALSE)</f>
        <v>Financials</v>
      </c>
      <c r="E3464" t="str">
        <f>VLOOKUP(A3464, ticker_symbol:gics_sub, 15, FALSE)</f>
        <v>Consumer Finance</v>
      </c>
    </row>
    <row r="3465" spans="1:5" ht="17" x14ac:dyDescent="0.2">
      <c r="A3465" s="3" t="s">
        <v>306</v>
      </c>
      <c r="B3465" s="21" t="s">
        <v>601</v>
      </c>
      <c r="C3465" s="21" t="s">
        <v>609</v>
      </c>
      <c r="D3465" s="56" t="str">
        <f>VLOOKUP(A3465, ticker_symbol:gics_sector, 14, FALSE)</f>
        <v>Financials</v>
      </c>
      <c r="E3465" t="str">
        <f>VLOOKUP(A3465, ticker_symbol:gics_sub, 15, FALSE)</f>
        <v>Consumer Finance</v>
      </c>
    </row>
    <row r="3466" spans="1:5" ht="17" x14ac:dyDescent="0.2">
      <c r="A3466" s="3" t="s">
        <v>306</v>
      </c>
      <c r="B3466" s="21" t="s">
        <v>602</v>
      </c>
      <c r="C3466" s="21" t="s">
        <v>609</v>
      </c>
      <c r="D3466" s="56" t="str">
        <f>VLOOKUP(A3466, ticker_symbol:gics_sector, 14, FALSE)</f>
        <v>Financials</v>
      </c>
      <c r="E3466" t="str">
        <f>VLOOKUP(A3466, ticker_symbol:gics_sub, 15, FALSE)</f>
        <v>Consumer Finance</v>
      </c>
    </row>
    <row r="3467" spans="1:5" ht="17" x14ac:dyDescent="0.2">
      <c r="A3467" s="3" t="s">
        <v>306</v>
      </c>
      <c r="B3467" s="21" t="s">
        <v>603</v>
      </c>
      <c r="C3467" s="21" t="s">
        <v>609</v>
      </c>
      <c r="D3467" s="56" t="str">
        <f>VLOOKUP(A3467, ticker_symbol:gics_sector, 14, FALSE)</f>
        <v>Financials</v>
      </c>
      <c r="E3467" t="str">
        <f>VLOOKUP(A3467, ticker_symbol:gics_sub, 15, FALSE)</f>
        <v>Consumer Finance</v>
      </c>
    </row>
    <row r="3468" spans="1:5" ht="17" x14ac:dyDescent="0.2">
      <c r="A3468" s="3" t="s">
        <v>306</v>
      </c>
      <c r="B3468" s="21" t="s">
        <v>604</v>
      </c>
      <c r="C3468" s="21" t="s">
        <v>609</v>
      </c>
      <c r="D3468" s="56" t="str">
        <f>VLOOKUP(A3468, ticker_symbol:gics_sector, 14, FALSE)</f>
        <v>Financials</v>
      </c>
      <c r="E3468" t="str">
        <f>VLOOKUP(A3468, ticker_symbol:gics_sub, 15, FALSE)</f>
        <v>Consumer Finance</v>
      </c>
    </row>
    <row r="3469" spans="1:5" ht="17" x14ac:dyDescent="0.2">
      <c r="A3469" s="3" t="s">
        <v>306</v>
      </c>
      <c r="B3469" s="21" t="s">
        <v>605</v>
      </c>
      <c r="C3469" s="21" t="s">
        <v>609</v>
      </c>
      <c r="D3469" s="56" t="str">
        <f>VLOOKUP(A3469, ticker_symbol:gics_sector, 14, FALSE)</f>
        <v>Financials</v>
      </c>
      <c r="E3469" t="str">
        <f>VLOOKUP(A3469, ticker_symbol:gics_sub, 15, FALSE)</f>
        <v>Consumer Finance</v>
      </c>
    </row>
    <row r="3470" spans="1:5" ht="17" x14ac:dyDescent="0.2">
      <c r="A3470" s="3" t="s">
        <v>306</v>
      </c>
      <c r="B3470" s="21" t="s">
        <v>600</v>
      </c>
      <c r="C3470" s="21" t="s">
        <v>608</v>
      </c>
      <c r="D3470" s="56" t="str">
        <f>VLOOKUP(A3470, ticker_symbol:gics_sector, 14, FALSE)</f>
        <v>Financials</v>
      </c>
      <c r="E3470" t="str">
        <f>VLOOKUP(A3470, ticker_symbol:gics_sub, 15, FALSE)</f>
        <v>Consumer Finance</v>
      </c>
    </row>
    <row r="3471" spans="1:5" ht="17" x14ac:dyDescent="0.2">
      <c r="A3471" s="3" t="s">
        <v>306</v>
      </c>
      <c r="B3471" s="21" t="s">
        <v>601</v>
      </c>
      <c r="C3471" s="21" t="s">
        <v>608</v>
      </c>
      <c r="D3471" s="56" t="str">
        <f>VLOOKUP(A3471, ticker_symbol:gics_sector, 14, FALSE)</f>
        <v>Financials</v>
      </c>
      <c r="E3471" t="str">
        <f>VLOOKUP(A3471, ticker_symbol:gics_sub, 15, FALSE)</f>
        <v>Consumer Finance</v>
      </c>
    </row>
    <row r="3472" spans="1:5" ht="17" x14ac:dyDescent="0.2">
      <c r="A3472" s="3" t="s">
        <v>306</v>
      </c>
      <c r="B3472" s="21" t="s">
        <v>602</v>
      </c>
      <c r="C3472" s="21" t="s">
        <v>608</v>
      </c>
      <c r="D3472" s="56" t="str">
        <f>VLOOKUP(A3472, ticker_symbol:gics_sector, 14, FALSE)</f>
        <v>Financials</v>
      </c>
      <c r="E3472" t="str">
        <f>VLOOKUP(A3472, ticker_symbol:gics_sub, 15, FALSE)</f>
        <v>Consumer Finance</v>
      </c>
    </row>
    <row r="3473" spans="1:5" ht="17" x14ac:dyDescent="0.2">
      <c r="A3473" s="3" t="s">
        <v>306</v>
      </c>
      <c r="B3473" s="21" t="s">
        <v>603</v>
      </c>
      <c r="C3473" s="21" t="s">
        <v>608</v>
      </c>
      <c r="D3473" s="56" t="str">
        <f>VLOOKUP(A3473, ticker_symbol:gics_sector, 14, FALSE)</f>
        <v>Financials</v>
      </c>
      <c r="E3473" t="str">
        <f>VLOOKUP(A3473, ticker_symbol:gics_sub, 15, FALSE)</f>
        <v>Consumer Finance</v>
      </c>
    </row>
    <row r="3474" spans="1:5" ht="17" x14ac:dyDescent="0.2">
      <c r="A3474" s="3" t="s">
        <v>306</v>
      </c>
      <c r="B3474" s="21" t="s">
        <v>604</v>
      </c>
      <c r="C3474" s="21" t="s">
        <v>608</v>
      </c>
      <c r="D3474" s="56" t="str">
        <f>VLOOKUP(A3474, ticker_symbol:gics_sector, 14, FALSE)</f>
        <v>Financials</v>
      </c>
      <c r="E3474" t="str">
        <f>VLOOKUP(A3474, ticker_symbol:gics_sub, 15, FALSE)</f>
        <v>Consumer Finance</v>
      </c>
    </row>
    <row r="3475" spans="1:5" ht="17" x14ac:dyDescent="0.2">
      <c r="A3475" s="3" t="s">
        <v>306</v>
      </c>
      <c r="B3475" s="21" t="s">
        <v>605</v>
      </c>
      <c r="C3475" s="21" t="s">
        <v>608</v>
      </c>
      <c r="D3475" s="56" t="str">
        <f>VLOOKUP(A3475, ticker_symbol:gics_sector, 14, FALSE)</f>
        <v>Financials</v>
      </c>
      <c r="E3475" t="str">
        <f>VLOOKUP(A3475, ticker_symbol:gics_sub, 15, FALSE)</f>
        <v>Consumer Finance</v>
      </c>
    </row>
    <row r="3476" spans="1:5" ht="17" x14ac:dyDescent="0.2">
      <c r="A3476" s="3" t="s">
        <v>307</v>
      </c>
      <c r="B3476" s="21" t="s">
        <v>600</v>
      </c>
      <c r="C3476" s="21" t="s">
        <v>610</v>
      </c>
      <c r="D3476" s="56" t="str">
        <f>VLOOKUP(A3476, ticker_symbol:gics_sector, 14, FALSE)</f>
        <v>Consumer Staples</v>
      </c>
      <c r="E3476" t="str">
        <f>VLOOKUP(A3476, ticker_symbol:gics_sub, 15, FALSE)</f>
        <v>Packaged Foods &amp; Meats</v>
      </c>
    </row>
    <row r="3477" spans="1:5" ht="17" x14ac:dyDescent="0.2">
      <c r="A3477" s="3" t="s">
        <v>307</v>
      </c>
      <c r="B3477" s="21" t="s">
        <v>601</v>
      </c>
      <c r="C3477" s="21" t="s">
        <v>610</v>
      </c>
      <c r="D3477" s="56" t="str">
        <f>VLOOKUP(A3477, ticker_symbol:gics_sector, 14, FALSE)</f>
        <v>Consumer Staples</v>
      </c>
      <c r="E3477" t="str">
        <f>VLOOKUP(A3477, ticker_symbol:gics_sub, 15, FALSE)</f>
        <v>Packaged Foods &amp; Meats</v>
      </c>
    </row>
    <row r="3478" spans="1:5" ht="17" x14ac:dyDescent="0.2">
      <c r="A3478" s="3" t="s">
        <v>307</v>
      </c>
      <c r="B3478" s="21" t="s">
        <v>602</v>
      </c>
      <c r="C3478" s="21" t="s">
        <v>610</v>
      </c>
      <c r="D3478" s="56" t="str">
        <f>VLOOKUP(A3478, ticker_symbol:gics_sector, 14, FALSE)</f>
        <v>Consumer Staples</v>
      </c>
      <c r="E3478" t="str">
        <f>VLOOKUP(A3478, ticker_symbol:gics_sub, 15, FALSE)</f>
        <v>Packaged Foods &amp; Meats</v>
      </c>
    </row>
    <row r="3479" spans="1:5" ht="17" x14ac:dyDescent="0.2">
      <c r="A3479" s="3" t="s">
        <v>307</v>
      </c>
      <c r="B3479" s="21" t="s">
        <v>603</v>
      </c>
      <c r="C3479" s="21" t="s">
        <v>610</v>
      </c>
      <c r="D3479" s="56" t="str">
        <f>VLOOKUP(A3479, ticker_symbol:gics_sector, 14, FALSE)</f>
        <v>Consumer Staples</v>
      </c>
      <c r="E3479" t="str">
        <f>VLOOKUP(A3479, ticker_symbol:gics_sub, 15, FALSE)</f>
        <v>Packaged Foods &amp; Meats</v>
      </c>
    </row>
    <row r="3480" spans="1:5" ht="17" x14ac:dyDescent="0.2">
      <c r="A3480" s="3" t="s">
        <v>307</v>
      </c>
      <c r="B3480" s="21" t="s">
        <v>604</v>
      </c>
      <c r="C3480" s="21" t="s">
        <v>610</v>
      </c>
      <c r="D3480" s="56" t="str">
        <f>VLOOKUP(A3480, ticker_symbol:gics_sector, 14, FALSE)</f>
        <v>Consumer Staples</v>
      </c>
      <c r="E3480" t="str">
        <f>VLOOKUP(A3480, ticker_symbol:gics_sub, 15, FALSE)</f>
        <v>Packaged Foods &amp; Meats</v>
      </c>
    </row>
    <row r="3481" spans="1:5" ht="17" x14ac:dyDescent="0.2">
      <c r="A3481" s="3" t="s">
        <v>307</v>
      </c>
      <c r="B3481" s="21" t="s">
        <v>605</v>
      </c>
      <c r="C3481" s="21" t="s">
        <v>610</v>
      </c>
      <c r="D3481" s="56" t="str">
        <f>VLOOKUP(A3481, ticker_symbol:gics_sector, 14, FALSE)</f>
        <v>Consumer Staples</v>
      </c>
      <c r="E3481" t="str">
        <f>VLOOKUP(A3481, ticker_symbol:gics_sub, 15, FALSE)</f>
        <v>Packaged Foods &amp; Meats</v>
      </c>
    </row>
    <row r="3482" spans="1:5" ht="17" x14ac:dyDescent="0.2">
      <c r="A3482" s="3" t="s">
        <v>307</v>
      </c>
      <c r="B3482" s="21" t="s">
        <v>600</v>
      </c>
      <c r="C3482" s="21" t="s">
        <v>609</v>
      </c>
      <c r="D3482" s="56" t="str">
        <f>VLOOKUP(A3482, ticker_symbol:gics_sector, 14, FALSE)</f>
        <v>Consumer Staples</v>
      </c>
      <c r="E3482" t="str">
        <f>VLOOKUP(A3482, ticker_symbol:gics_sub, 15, FALSE)</f>
        <v>Packaged Foods &amp; Meats</v>
      </c>
    </row>
    <row r="3483" spans="1:5" ht="17" x14ac:dyDescent="0.2">
      <c r="A3483" s="3" t="s">
        <v>307</v>
      </c>
      <c r="B3483" s="21" t="s">
        <v>601</v>
      </c>
      <c r="C3483" s="21" t="s">
        <v>609</v>
      </c>
      <c r="D3483" s="56" t="str">
        <f>VLOOKUP(A3483, ticker_symbol:gics_sector, 14, FALSE)</f>
        <v>Consumer Staples</v>
      </c>
      <c r="E3483" t="str">
        <f>VLOOKUP(A3483, ticker_symbol:gics_sub, 15, FALSE)</f>
        <v>Packaged Foods &amp; Meats</v>
      </c>
    </row>
    <row r="3484" spans="1:5" ht="17" x14ac:dyDescent="0.2">
      <c r="A3484" s="3" t="s">
        <v>307</v>
      </c>
      <c r="B3484" s="21" t="s">
        <v>602</v>
      </c>
      <c r="C3484" s="21" t="s">
        <v>609</v>
      </c>
      <c r="D3484" s="56" t="str">
        <f>VLOOKUP(A3484, ticker_symbol:gics_sector, 14, FALSE)</f>
        <v>Consumer Staples</v>
      </c>
      <c r="E3484" t="str">
        <f>VLOOKUP(A3484, ticker_symbol:gics_sub, 15, FALSE)</f>
        <v>Packaged Foods &amp; Meats</v>
      </c>
    </row>
    <row r="3485" spans="1:5" ht="17" x14ac:dyDescent="0.2">
      <c r="A3485" s="3" t="s">
        <v>307</v>
      </c>
      <c r="B3485" s="21" t="s">
        <v>603</v>
      </c>
      <c r="C3485" s="21" t="s">
        <v>609</v>
      </c>
      <c r="D3485" s="56" t="str">
        <f>VLOOKUP(A3485, ticker_symbol:gics_sector, 14, FALSE)</f>
        <v>Consumer Staples</v>
      </c>
      <c r="E3485" t="str">
        <f>VLOOKUP(A3485, ticker_symbol:gics_sub, 15, FALSE)</f>
        <v>Packaged Foods &amp; Meats</v>
      </c>
    </row>
    <row r="3486" spans="1:5" ht="17" x14ac:dyDescent="0.2">
      <c r="A3486" s="3" t="s">
        <v>307</v>
      </c>
      <c r="B3486" s="21" t="s">
        <v>604</v>
      </c>
      <c r="C3486" s="21" t="s">
        <v>609</v>
      </c>
      <c r="D3486" s="56" t="str">
        <f>VLOOKUP(A3486, ticker_symbol:gics_sector, 14, FALSE)</f>
        <v>Consumer Staples</v>
      </c>
      <c r="E3486" t="str">
        <f>VLOOKUP(A3486, ticker_symbol:gics_sub, 15, FALSE)</f>
        <v>Packaged Foods &amp; Meats</v>
      </c>
    </row>
    <row r="3487" spans="1:5" ht="17" x14ac:dyDescent="0.2">
      <c r="A3487" s="3" t="s">
        <v>307</v>
      </c>
      <c r="B3487" s="21" t="s">
        <v>605</v>
      </c>
      <c r="C3487" s="21" t="s">
        <v>609</v>
      </c>
      <c r="D3487" s="56" t="str">
        <f>VLOOKUP(A3487, ticker_symbol:gics_sector, 14, FALSE)</f>
        <v>Consumer Staples</v>
      </c>
      <c r="E3487" t="str">
        <f>VLOOKUP(A3487, ticker_symbol:gics_sub, 15, FALSE)</f>
        <v>Packaged Foods &amp; Meats</v>
      </c>
    </row>
    <row r="3488" spans="1:5" ht="17" x14ac:dyDescent="0.2">
      <c r="A3488" s="3" t="s">
        <v>307</v>
      </c>
      <c r="B3488" s="21" t="s">
        <v>600</v>
      </c>
      <c r="C3488" s="21" t="s">
        <v>608</v>
      </c>
      <c r="D3488" s="56" t="str">
        <f>VLOOKUP(A3488, ticker_symbol:gics_sector, 14, FALSE)</f>
        <v>Consumer Staples</v>
      </c>
      <c r="E3488" t="str">
        <f>VLOOKUP(A3488, ticker_symbol:gics_sub, 15, FALSE)</f>
        <v>Packaged Foods &amp; Meats</v>
      </c>
    </row>
    <row r="3489" spans="1:5" ht="17" x14ac:dyDescent="0.2">
      <c r="A3489" s="3" t="s">
        <v>307</v>
      </c>
      <c r="B3489" s="21" t="s">
        <v>601</v>
      </c>
      <c r="C3489" s="21" t="s">
        <v>608</v>
      </c>
      <c r="D3489" s="56" t="str">
        <f>VLOOKUP(A3489, ticker_symbol:gics_sector, 14, FALSE)</f>
        <v>Consumer Staples</v>
      </c>
      <c r="E3489" t="str">
        <f>VLOOKUP(A3489, ticker_symbol:gics_sub, 15, FALSE)</f>
        <v>Packaged Foods &amp; Meats</v>
      </c>
    </row>
    <row r="3490" spans="1:5" ht="17" x14ac:dyDescent="0.2">
      <c r="A3490" s="3" t="s">
        <v>307</v>
      </c>
      <c r="B3490" s="21" t="s">
        <v>602</v>
      </c>
      <c r="C3490" s="21" t="s">
        <v>608</v>
      </c>
      <c r="D3490" s="56" t="str">
        <f>VLOOKUP(A3490, ticker_symbol:gics_sector, 14, FALSE)</f>
        <v>Consumer Staples</v>
      </c>
      <c r="E3490" t="str">
        <f>VLOOKUP(A3490, ticker_symbol:gics_sub, 15, FALSE)</f>
        <v>Packaged Foods &amp; Meats</v>
      </c>
    </row>
    <row r="3491" spans="1:5" ht="17" x14ac:dyDescent="0.2">
      <c r="A3491" s="3" t="s">
        <v>307</v>
      </c>
      <c r="B3491" s="21" t="s">
        <v>603</v>
      </c>
      <c r="C3491" s="21" t="s">
        <v>608</v>
      </c>
      <c r="D3491" s="56" t="str">
        <f>VLOOKUP(A3491, ticker_symbol:gics_sector, 14, FALSE)</f>
        <v>Consumer Staples</v>
      </c>
      <c r="E3491" t="str">
        <f>VLOOKUP(A3491, ticker_symbol:gics_sub, 15, FALSE)</f>
        <v>Packaged Foods &amp; Meats</v>
      </c>
    </row>
    <row r="3492" spans="1:5" ht="17" x14ac:dyDescent="0.2">
      <c r="A3492" s="3" t="s">
        <v>307</v>
      </c>
      <c r="B3492" s="21" t="s">
        <v>604</v>
      </c>
      <c r="C3492" s="21" t="s">
        <v>608</v>
      </c>
      <c r="D3492" s="56" t="str">
        <f>VLOOKUP(A3492, ticker_symbol:gics_sector, 14, FALSE)</f>
        <v>Consumer Staples</v>
      </c>
      <c r="E3492" t="str">
        <f>VLOOKUP(A3492, ticker_symbol:gics_sub, 15, FALSE)</f>
        <v>Packaged Foods &amp; Meats</v>
      </c>
    </row>
    <row r="3493" spans="1:5" ht="17" x14ac:dyDescent="0.2">
      <c r="A3493" s="3" t="s">
        <v>307</v>
      </c>
      <c r="B3493" s="21" t="s">
        <v>605</v>
      </c>
      <c r="C3493" s="21" t="s">
        <v>608</v>
      </c>
      <c r="D3493" s="56" t="str">
        <f>VLOOKUP(A3493, ticker_symbol:gics_sector, 14, FALSE)</f>
        <v>Consumer Staples</v>
      </c>
      <c r="E3493" t="str">
        <f>VLOOKUP(A3493, ticker_symbol:gics_sub, 15, FALSE)</f>
        <v>Packaged Foods &amp; Meats</v>
      </c>
    </row>
    <row r="3494" spans="1:5" ht="17" x14ac:dyDescent="0.2">
      <c r="A3494" s="3" t="s">
        <v>308</v>
      </c>
      <c r="B3494" s="21" t="s">
        <v>600</v>
      </c>
      <c r="C3494" s="21" t="s">
        <v>610</v>
      </c>
      <c r="D3494" s="56" t="str">
        <f>VLOOKUP(A3494, ticker_symbol:gics_sector, 14, FALSE)</f>
        <v>Information Technology</v>
      </c>
      <c r="E3494" t="str">
        <f>VLOOKUP(A3494, ticker_symbol:gics_sub, 15, FALSE)</f>
        <v>Telecommunications Equipment</v>
      </c>
    </row>
    <row r="3495" spans="1:5" ht="17" x14ac:dyDescent="0.2">
      <c r="A3495" s="3" t="s">
        <v>308</v>
      </c>
      <c r="B3495" s="21" t="s">
        <v>601</v>
      </c>
      <c r="C3495" s="21" t="s">
        <v>610</v>
      </c>
      <c r="D3495" s="56" t="str">
        <f>VLOOKUP(A3495, ticker_symbol:gics_sector, 14, FALSE)</f>
        <v>Information Technology</v>
      </c>
      <c r="E3495" t="str">
        <f>VLOOKUP(A3495, ticker_symbol:gics_sub, 15, FALSE)</f>
        <v>Telecommunications Equipment</v>
      </c>
    </row>
    <row r="3496" spans="1:5" ht="17" x14ac:dyDescent="0.2">
      <c r="A3496" s="3" t="s">
        <v>308</v>
      </c>
      <c r="B3496" s="21" t="s">
        <v>602</v>
      </c>
      <c r="C3496" s="21" t="s">
        <v>610</v>
      </c>
      <c r="D3496" s="56" t="str">
        <f>VLOOKUP(A3496, ticker_symbol:gics_sector, 14, FALSE)</f>
        <v>Information Technology</v>
      </c>
      <c r="E3496" t="str">
        <f>VLOOKUP(A3496, ticker_symbol:gics_sub, 15, FALSE)</f>
        <v>Telecommunications Equipment</v>
      </c>
    </row>
    <row r="3497" spans="1:5" ht="17" x14ac:dyDescent="0.2">
      <c r="A3497" s="3" t="s">
        <v>308</v>
      </c>
      <c r="B3497" s="21" t="s">
        <v>603</v>
      </c>
      <c r="C3497" s="21" t="s">
        <v>610</v>
      </c>
      <c r="D3497" s="56" t="str">
        <f>VLOOKUP(A3497, ticker_symbol:gics_sector, 14, FALSE)</f>
        <v>Information Technology</v>
      </c>
      <c r="E3497" t="str">
        <f>VLOOKUP(A3497, ticker_symbol:gics_sub, 15, FALSE)</f>
        <v>Telecommunications Equipment</v>
      </c>
    </row>
    <row r="3498" spans="1:5" ht="17" x14ac:dyDescent="0.2">
      <c r="A3498" s="3" t="s">
        <v>308</v>
      </c>
      <c r="B3498" s="21" t="s">
        <v>604</v>
      </c>
      <c r="C3498" s="21" t="s">
        <v>610</v>
      </c>
      <c r="D3498" s="56" t="str">
        <f>VLOOKUP(A3498, ticker_symbol:gics_sector, 14, FALSE)</f>
        <v>Information Technology</v>
      </c>
      <c r="E3498" t="str">
        <f>VLOOKUP(A3498, ticker_symbol:gics_sub, 15, FALSE)</f>
        <v>Telecommunications Equipment</v>
      </c>
    </row>
    <row r="3499" spans="1:5" ht="17" x14ac:dyDescent="0.2">
      <c r="A3499" s="3" t="s">
        <v>308</v>
      </c>
      <c r="B3499" s="21" t="s">
        <v>605</v>
      </c>
      <c r="C3499" s="21" t="s">
        <v>610</v>
      </c>
      <c r="D3499" s="56" t="str">
        <f>VLOOKUP(A3499, ticker_symbol:gics_sector, 14, FALSE)</f>
        <v>Information Technology</v>
      </c>
      <c r="E3499" t="str">
        <f>VLOOKUP(A3499, ticker_symbol:gics_sub, 15, FALSE)</f>
        <v>Telecommunications Equipment</v>
      </c>
    </row>
    <row r="3500" spans="1:5" ht="17" x14ac:dyDescent="0.2">
      <c r="A3500" s="3" t="s">
        <v>308</v>
      </c>
      <c r="B3500" s="21" t="s">
        <v>600</v>
      </c>
      <c r="C3500" s="21" t="s">
        <v>609</v>
      </c>
      <c r="D3500" s="56" t="str">
        <f>VLOOKUP(A3500, ticker_symbol:gics_sector, 14, FALSE)</f>
        <v>Information Technology</v>
      </c>
      <c r="E3500" t="str">
        <f>VLOOKUP(A3500, ticker_symbol:gics_sub, 15, FALSE)</f>
        <v>Telecommunications Equipment</v>
      </c>
    </row>
    <row r="3501" spans="1:5" ht="17" x14ac:dyDescent="0.2">
      <c r="A3501" s="3" t="s">
        <v>308</v>
      </c>
      <c r="B3501" s="21" t="s">
        <v>601</v>
      </c>
      <c r="C3501" s="21" t="s">
        <v>609</v>
      </c>
      <c r="D3501" s="56" t="str">
        <f>VLOOKUP(A3501, ticker_symbol:gics_sector, 14, FALSE)</f>
        <v>Information Technology</v>
      </c>
      <c r="E3501" t="str">
        <f>VLOOKUP(A3501, ticker_symbol:gics_sub, 15, FALSE)</f>
        <v>Telecommunications Equipment</v>
      </c>
    </row>
    <row r="3502" spans="1:5" ht="17" x14ac:dyDescent="0.2">
      <c r="A3502" s="3" t="s">
        <v>308</v>
      </c>
      <c r="B3502" s="21" t="s">
        <v>602</v>
      </c>
      <c r="C3502" s="21" t="s">
        <v>609</v>
      </c>
      <c r="D3502" s="56" t="str">
        <f>VLOOKUP(A3502, ticker_symbol:gics_sector, 14, FALSE)</f>
        <v>Information Technology</v>
      </c>
      <c r="E3502" t="str">
        <f>VLOOKUP(A3502, ticker_symbol:gics_sub, 15, FALSE)</f>
        <v>Telecommunications Equipment</v>
      </c>
    </row>
    <row r="3503" spans="1:5" ht="17" x14ac:dyDescent="0.2">
      <c r="A3503" s="3" t="s">
        <v>308</v>
      </c>
      <c r="B3503" s="21" t="s">
        <v>603</v>
      </c>
      <c r="C3503" s="21" t="s">
        <v>609</v>
      </c>
      <c r="D3503" s="56" t="str">
        <f>VLOOKUP(A3503, ticker_symbol:gics_sector, 14, FALSE)</f>
        <v>Information Technology</v>
      </c>
      <c r="E3503" t="str">
        <f>VLOOKUP(A3503, ticker_symbol:gics_sub, 15, FALSE)</f>
        <v>Telecommunications Equipment</v>
      </c>
    </row>
    <row r="3504" spans="1:5" ht="17" x14ac:dyDescent="0.2">
      <c r="A3504" s="3" t="s">
        <v>308</v>
      </c>
      <c r="B3504" s="21" t="s">
        <v>604</v>
      </c>
      <c r="C3504" s="21" t="s">
        <v>609</v>
      </c>
      <c r="D3504" s="56" t="str">
        <f>VLOOKUP(A3504, ticker_symbol:gics_sector, 14, FALSE)</f>
        <v>Information Technology</v>
      </c>
      <c r="E3504" t="str">
        <f>VLOOKUP(A3504, ticker_symbol:gics_sub, 15, FALSE)</f>
        <v>Telecommunications Equipment</v>
      </c>
    </row>
    <row r="3505" spans="1:5" ht="17" x14ac:dyDescent="0.2">
      <c r="A3505" s="3" t="s">
        <v>308</v>
      </c>
      <c r="B3505" s="21" t="s">
        <v>605</v>
      </c>
      <c r="C3505" s="21" t="s">
        <v>609</v>
      </c>
      <c r="D3505" s="56" t="str">
        <f>VLOOKUP(A3505, ticker_symbol:gics_sector, 14, FALSE)</f>
        <v>Information Technology</v>
      </c>
      <c r="E3505" t="str">
        <f>VLOOKUP(A3505, ticker_symbol:gics_sub, 15, FALSE)</f>
        <v>Telecommunications Equipment</v>
      </c>
    </row>
    <row r="3506" spans="1:5" ht="17" x14ac:dyDescent="0.2">
      <c r="A3506" s="3" t="s">
        <v>308</v>
      </c>
      <c r="B3506" s="21" t="s">
        <v>600</v>
      </c>
      <c r="C3506" s="21" t="s">
        <v>608</v>
      </c>
      <c r="D3506" s="56" t="str">
        <f>VLOOKUP(A3506, ticker_symbol:gics_sector, 14, FALSE)</f>
        <v>Information Technology</v>
      </c>
      <c r="E3506" t="str">
        <f>VLOOKUP(A3506, ticker_symbol:gics_sub, 15, FALSE)</f>
        <v>Telecommunications Equipment</v>
      </c>
    </row>
    <row r="3507" spans="1:5" ht="17" x14ac:dyDescent="0.2">
      <c r="A3507" s="3" t="s">
        <v>308</v>
      </c>
      <c r="B3507" s="21" t="s">
        <v>601</v>
      </c>
      <c r="C3507" s="21" t="s">
        <v>608</v>
      </c>
      <c r="D3507" s="56" t="str">
        <f>VLOOKUP(A3507, ticker_symbol:gics_sector, 14, FALSE)</f>
        <v>Information Technology</v>
      </c>
      <c r="E3507" t="str">
        <f>VLOOKUP(A3507, ticker_symbol:gics_sub, 15, FALSE)</f>
        <v>Telecommunications Equipment</v>
      </c>
    </row>
    <row r="3508" spans="1:5" ht="17" x14ac:dyDescent="0.2">
      <c r="A3508" s="3" t="s">
        <v>308</v>
      </c>
      <c r="B3508" s="21" t="s">
        <v>602</v>
      </c>
      <c r="C3508" s="21" t="s">
        <v>608</v>
      </c>
      <c r="D3508" s="56" t="str">
        <f>VLOOKUP(A3508, ticker_symbol:gics_sector, 14, FALSE)</f>
        <v>Information Technology</v>
      </c>
      <c r="E3508" t="str">
        <f>VLOOKUP(A3508, ticker_symbol:gics_sub, 15, FALSE)</f>
        <v>Telecommunications Equipment</v>
      </c>
    </row>
    <row r="3509" spans="1:5" ht="17" x14ac:dyDescent="0.2">
      <c r="A3509" s="3" t="s">
        <v>308</v>
      </c>
      <c r="B3509" s="21" t="s">
        <v>603</v>
      </c>
      <c r="C3509" s="21" t="s">
        <v>608</v>
      </c>
      <c r="D3509" s="56" t="str">
        <f>VLOOKUP(A3509, ticker_symbol:gics_sector, 14, FALSE)</f>
        <v>Information Technology</v>
      </c>
      <c r="E3509" t="str">
        <f>VLOOKUP(A3509, ticker_symbol:gics_sub, 15, FALSE)</f>
        <v>Telecommunications Equipment</v>
      </c>
    </row>
    <row r="3510" spans="1:5" ht="17" x14ac:dyDescent="0.2">
      <c r="A3510" s="3" t="s">
        <v>308</v>
      </c>
      <c r="B3510" s="21" t="s">
        <v>604</v>
      </c>
      <c r="C3510" s="21" t="s">
        <v>608</v>
      </c>
      <c r="D3510" s="56" t="str">
        <f>VLOOKUP(A3510, ticker_symbol:gics_sector, 14, FALSE)</f>
        <v>Information Technology</v>
      </c>
      <c r="E3510" t="str">
        <f>VLOOKUP(A3510, ticker_symbol:gics_sub, 15, FALSE)</f>
        <v>Telecommunications Equipment</v>
      </c>
    </row>
    <row r="3511" spans="1:5" ht="17" x14ac:dyDescent="0.2">
      <c r="A3511" s="3" t="s">
        <v>308</v>
      </c>
      <c r="B3511" s="21" t="s">
        <v>605</v>
      </c>
      <c r="C3511" s="21" t="s">
        <v>608</v>
      </c>
      <c r="D3511" s="56" t="str">
        <f>VLOOKUP(A3511, ticker_symbol:gics_sector, 14, FALSE)</f>
        <v>Information Technology</v>
      </c>
      <c r="E3511" t="str">
        <f>VLOOKUP(A3511, ticker_symbol:gics_sub, 15, FALSE)</f>
        <v>Telecommunications Equipment</v>
      </c>
    </row>
    <row r="3512" spans="1:5" ht="17" x14ac:dyDescent="0.2">
      <c r="A3512" s="3" t="s">
        <v>310</v>
      </c>
      <c r="B3512" s="21" t="s">
        <v>600</v>
      </c>
      <c r="C3512" s="21" t="s">
        <v>610</v>
      </c>
      <c r="D3512" s="56" t="str">
        <f>VLOOKUP(A3512, ticker_symbol:gics_sector, 14, FALSE)</f>
        <v>Health Care</v>
      </c>
      <c r="E3512" t="str">
        <f>VLOOKUP(A3512, ticker_symbol:gics_sub, 15, FALSE)</f>
        <v>Health Care Distributors</v>
      </c>
    </row>
    <row r="3513" spans="1:5" ht="17" x14ac:dyDescent="0.2">
      <c r="A3513" s="3" t="s">
        <v>310</v>
      </c>
      <c r="B3513" s="21" t="s">
        <v>601</v>
      </c>
      <c r="C3513" s="21" t="s">
        <v>610</v>
      </c>
      <c r="D3513" s="56" t="str">
        <f>VLOOKUP(A3513, ticker_symbol:gics_sector, 14, FALSE)</f>
        <v>Health Care</v>
      </c>
      <c r="E3513" t="str">
        <f>VLOOKUP(A3513, ticker_symbol:gics_sub, 15, FALSE)</f>
        <v>Health Care Distributors</v>
      </c>
    </row>
    <row r="3514" spans="1:5" ht="17" x14ac:dyDescent="0.2">
      <c r="A3514" s="3" t="s">
        <v>310</v>
      </c>
      <c r="B3514" s="21" t="s">
        <v>602</v>
      </c>
      <c r="C3514" s="21" t="s">
        <v>610</v>
      </c>
      <c r="D3514" s="56" t="str">
        <f>VLOOKUP(A3514, ticker_symbol:gics_sector, 14, FALSE)</f>
        <v>Health Care</v>
      </c>
      <c r="E3514" t="str">
        <f>VLOOKUP(A3514, ticker_symbol:gics_sub, 15, FALSE)</f>
        <v>Health Care Distributors</v>
      </c>
    </row>
    <row r="3515" spans="1:5" ht="17" x14ac:dyDescent="0.2">
      <c r="A3515" s="3" t="s">
        <v>310</v>
      </c>
      <c r="B3515" s="21" t="s">
        <v>603</v>
      </c>
      <c r="C3515" s="21" t="s">
        <v>610</v>
      </c>
      <c r="D3515" s="56" t="str">
        <f>VLOOKUP(A3515, ticker_symbol:gics_sector, 14, FALSE)</f>
        <v>Health Care</v>
      </c>
      <c r="E3515" t="str">
        <f>VLOOKUP(A3515, ticker_symbol:gics_sub, 15, FALSE)</f>
        <v>Health Care Distributors</v>
      </c>
    </row>
    <row r="3516" spans="1:5" ht="17" x14ac:dyDescent="0.2">
      <c r="A3516" s="3" t="s">
        <v>310</v>
      </c>
      <c r="B3516" s="21" t="s">
        <v>604</v>
      </c>
      <c r="C3516" s="21" t="s">
        <v>610</v>
      </c>
      <c r="D3516" s="56" t="str">
        <f>VLOOKUP(A3516, ticker_symbol:gics_sector, 14, FALSE)</f>
        <v>Health Care</v>
      </c>
      <c r="E3516" t="str">
        <f>VLOOKUP(A3516, ticker_symbol:gics_sub, 15, FALSE)</f>
        <v>Health Care Distributors</v>
      </c>
    </row>
    <row r="3517" spans="1:5" ht="17" x14ac:dyDescent="0.2">
      <c r="A3517" s="3" t="s">
        <v>310</v>
      </c>
      <c r="B3517" s="21" t="s">
        <v>605</v>
      </c>
      <c r="C3517" s="21" t="s">
        <v>610</v>
      </c>
      <c r="D3517" s="56" t="str">
        <f>VLOOKUP(A3517, ticker_symbol:gics_sector, 14, FALSE)</f>
        <v>Health Care</v>
      </c>
      <c r="E3517" t="str">
        <f>VLOOKUP(A3517, ticker_symbol:gics_sub, 15, FALSE)</f>
        <v>Health Care Distributors</v>
      </c>
    </row>
    <row r="3518" spans="1:5" ht="17" x14ac:dyDescent="0.2">
      <c r="A3518" s="3" t="s">
        <v>310</v>
      </c>
      <c r="B3518" s="21" t="s">
        <v>600</v>
      </c>
      <c r="C3518" s="21" t="s">
        <v>609</v>
      </c>
      <c r="D3518" s="56" t="str">
        <f>VLOOKUP(A3518, ticker_symbol:gics_sector, 14, FALSE)</f>
        <v>Health Care</v>
      </c>
      <c r="E3518" t="str">
        <f>VLOOKUP(A3518, ticker_symbol:gics_sub, 15, FALSE)</f>
        <v>Health Care Distributors</v>
      </c>
    </row>
    <row r="3519" spans="1:5" ht="17" x14ac:dyDescent="0.2">
      <c r="A3519" s="3" t="s">
        <v>310</v>
      </c>
      <c r="B3519" s="21" t="s">
        <v>601</v>
      </c>
      <c r="C3519" s="21" t="s">
        <v>609</v>
      </c>
      <c r="D3519" s="56" t="str">
        <f>VLOOKUP(A3519, ticker_symbol:gics_sector, 14, FALSE)</f>
        <v>Health Care</v>
      </c>
      <c r="E3519" t="str">
        <f>VLOOKUP(A3519, ticker_symbol:gics_sub, 15, FALSE)</f>
        <v>Health Care Distributors</v>
      </c>
    </row>
    <row r="3520" spans="1:5" ht="17" x14ac:dyDescent="0.2">
      <c r="A3520" s="3" t="s">
        <v>310</v>
      </c>
      <c r="B3520" s="21" t="s">
        <v>602</v>
      </c>
      <c r="C3520" s="21" t="s">
        <v>609</v>
      </c>
      <c r="D3520" s="56" t="str">
        <f>VLOOKUP(A3520, ticker_symbol:gics_sector, 14, FALSE)</f>
        <v>Health Care</v>
      </c>
      <c r="E3520" t="str">
        <f>VLOOKUP(A3520, ticker_symbol:gics_sub, 15, FALSE)</f>
        <v>Health Care Distributors</v>
      </c>
    </row>
    <row r="3521" spans="1:5" ht="17" x14ac:dyDescent="0.2">
      <c r="A3521" s="3" t="s">
        <v>310</v>
      </c>
      <c r="B3521" s="21" t="s">
        <v>603</v>
      </c>
      <c r="C3521" s="21" t="s">
        <v>609</v>
      </c>
      <c r="D3521" s="56" t="str">
        <f>VLOOKUP(A3521, ticker_symbol:gics_sector, 14, FALSE)</f>
        <v>Health Care</v>
      </c>
      <c r="E3521" t="str">
        <f>VLOOKUP(A3521, ticker_symbol:gics_sub, 15, FALSE)</f>
        <v>Health Care Distributors</v>
      </c>
    </row>
    <row r="3522" spans="1:5" ht="17" x14ac:dyDescent="0.2">
      <c r="A3522" s="3" t="s">
        <v>310</v>
      </c>
      <c r="B3522" s="21" t="s">
        <v>604</v>
      </c>
      <c r="C3522" s="21" t="s">
        <v>609</v>
      </c>
      <c r="D3522" s="56" t="str">
        <f>VLOOKUP(A3522, ticker_symbol:gics_sector, 14, FALSE)</f>
        <v>Health Care</v>
      </c>
      <c r="E3522" t="str">
        <f>VLOOKUP(A3522, ticker_symbol:gics_sub, 15, FALSE)</f>
        <v>Health Care Distributors</v>
      </c>
    </row>
    <row r="3523" spans="1:5" ht="17" x14ac:dyDescent="0.2">
      <c r="A3523" s="3" t="s">
        <v>310</v>
      </c>
      <c r="B3523" s="21" t="s">
        <v>605</v>
      </c>
      <c r="C3523" s="21" t="s">
        <v>609</v>
      </c>
      <c r="D3523" s="56" t="str">
        <f>VLOOKUP(A3523, ticker_symbol:gics_sector, 14, FALSE)</f>
        <v>Health Care</v>
      </c>
      <c r="E3523" t="str">
        <f>VLOOKUP(A3523, ticker_symbol:gics_sub, 15, FALSE)</f>
        <v>Health Care Distributors</v>
      </c>
    </row>
    <row r="3524" spans="1:5" ht="17" x14ac:dyDescent="0.2">
      <c r="A3524" s="3" t="s">
        <v>310</v>
      </c>
      <c r="B3524" s="21" t="s">
        <v>600</v>
      </c>
      <c r="C3524" s="21" t="s">
        <v>608</v>
      </c>
      <c r="D3524" s="56" t="str">
        <f>VLOOKUP(A3524, ticker_symbol:gics_sector, 14, FALSE)</f>
        <v>Health Care</v>
      </c>
      <c r="E3524" t="str">
        <f>VLOOKUP(A3524, ticker_symbol:gics_sub, 15, FALSE)</f>
        <v>Health Care Distributors</v>
      </c>
    </row>
    <row r="3525" spans="1:5" ht="17" x14ac:dyDescent="0.2">
      <c r="A3525" s="3" t="s">
        <v>310</v>
      </c>
      <c r="B3525" s="21" t="s">
        <v>601</v>
      </c>
      <c r="C3525" s="21" t="s">
        <v>608</v>
      </c>
      <c r="D3525" s="56" t="str">
        <f>VLOOKUP(A3525, ticker_symbol:gics_sector, 14, FALSE)</f>
        <v>Health Care</v>
      </c>
      <c r="E3525" t="str">
        <f>VLOOKUP(A3525, ticker_symbol:gics_sub, 15, FALSE)</f>
        <v>Health Care Distributors</v>
      </c>
    </row>
    <row r="3526" spans="1:5" ht="17" x14ac:dyDescent="0.2">
      <c r="A3526" s="3" t="s">
        <v>310</v>
      </c>
      <c r="B3526" s="21" t="s">
        <v>602</v>
      </c>
      <c r="C3526" s="21" t="s">
        <v>608</v>
      </c>
      <c r="D3526" s="56" t="str">
        <f>VLOOKUP(A3526, ticker_symbol:gics_sector, 14, FALSE)</f>
        <v>Health Care</v>
      </c>
      <c r="E3526" t="str">
        <f>VLOOKUP(A3526, ticker_symbol:gics_sub, 15, FALSE)</f>
        <v>Health Care Distributors</v>
      </c>
    </row>
    <row r="3527" spans="1:5" ht="17" x14ac:dyDescent="0.2">
      <c r="A3527" s="3" t="s">
        <v>310</v>
      </c>
      <c r="B3527" s="21" t="s">
        <v>603</v>
      </c>
      <c r="C3527" s="21" t="s">
        <v>608</v>
      </c>
      <c r="D3527" s="56" t="str">
        <f>VLOOKUP(A3527, ticker_symbol:gics_sector, 14, FALSE)</f>
        <v>Health Care</v>
      </c>
      <c r="E3527" t="str">
        <f>VLOOKUP(A3527, ticker_symbol:gics_sub, 15, FALSE)</f>
        <v>Health Care Distributors</v>
      </c>
    </row>
    <row r="3528" spans="1:5" ht="17" x14ac:dyDescent="0.2">
      <c r="A3528" s="3" t="s">
        <v>310</v>
      </c>
      <c r="B3528" s="21" t="s">
        <v>604</v>
      </c>
      <c r="C3528" s="21" t="s">
        <v>608</v>
      </c>
      <c r="D3528" s="56" t="str">
        <f>VLOOKUP(A3528, ticker_symbol:gics_sector, 14, FALSE)</f>
        <v>Health Care</v>
      </c>
      <c r="E3528" t="str">
        <f>VLOOKUP(A3528, ticker_symbol:gics_sub, 15, FALSE)</f>
        <v>Health Care Distributors</v>
      </c>
    </row>
    <row r="3529" spans="1:5" ht="17" x14ac:dyDescent="0.2">
      <c r="A3529" s="3" t="s">
        <v>310</v>
      </c>
      <c r="B3529" s="21" t="s">
        <v>605</v>
      </c>
      <c r="C3529" s="21" t="s">
        <v>608</v>
      </c>
      <c r="D3529" s="56" t="str">
        <f>VLOOKUP(A3529, ticker_symbol:gics_sector, 14, FALSE)</f>
        <v>Health Care</v>
      </c>
      <c r="E3529" t="str">
        <f>VLOOKUP(A3529, ticker_symbol:gics_sub, 15, FALSE)</f>
        <v>Health Care Distributors</v>
      </c>
    </row>
    <row r="3530" spans="1:5" ht="17" x14ac:dyDescent="0.2">
      <c r="A3530" s="3" t="s">
        <v>311</v>
      </c>
      <c r="B3530" s="21" t="s">
        <v>600</v>
      </c>
      <c r="C3530" s="21" t="s">
        <v>610</v>
      </c>
      <c r="D3530" s="56" t="str">
        <f>VLOOKUP(A3530, ticker_symbol:gics_sector, 14, FALSE)</f>
        <v>Real Estate</v>
      </c>
      <c r="E3530" t="str">
        <f>VLOOKUP(A3530, ticker_symbol:gics_sub, 15, FALSE)</f>
        <v>REITs</v>
      </c>
    </row>
    <row r="3531" spans="1:5" ht="17" x14ac:dyDescent="0.2">
      <c r="A3531" s="3" t="s">
        <v>311</v>
      </c>
      <c r="B3531" s="21" t="s">
        <v>601</v>
      </c>
      <c r="C3531" s="21" t="s">
        <v>610</v>
      </c>
      <c r="D3531" s="56" t="str">
        <f>VLOOKUP(A3531, ticker_symbol:gics_sector, 14, FALSE)</f>
        <v>Real Estate</v>
      </c>
      <c r="E3531" t="str">
        <f>VLOOKUP(A3531, ticker_symbol:gics_sub, 15, FALSE)</f>
        <v>REITs</v>
      </c>
    </row>
    <row r="3532" spans="1:5" ht="17" x14ac:dyDescent="0.2">
      <c r="A3532" s="3" t="s">
        <v>311</v>
      </c>
      <c r="B3532" s="21" t="s">
        <v>602</v>
      </c>
      <c r="C3532" s="21" t="s">
        <v>610</v>
      </c>
      <c r="D3532" s="56" t="str">
        <f>VLOOKUP(A3532, ticker_symbol:gics_sector, 14, FALSE)</f>
        <v>Real Estate</v>
      </c>
      <c r="E3532" t="str">
        <f>VLOOKUP(A3532, ticker_symbol:gics_sub, 15, FALSE)</f>
        <v>REITs</v>
      </c>
    </row>
    <row r="3533" spans="1:5" ht="17" x14ac:dyDescent="0.2">
      <c r="A3533" s="3" t="s">
        <v>311</v>
      </c>
      <c r="B3533" s="21" t="s">
        <v>603</v>
      </c>
      <c r="C3533" s="21" t="s">
        <v>610</v>
      </c>
      <c r="D3533" s="56" t="str">
        <f>VLOOKUP(A3533, ticker_symbol:gics_sector, 14, FALSE)</f>
        <v>Real Estate</v>
      </c>
      <c r="E3533" t="str">
        <f>VLOOKUP(A3533, ticker_symbol:gics_sub, 15, FALSE)</f>
        <v>REITs</v>
      </c>
    </row>
    <row r="3534" spans="1:5" ht="17" x14ac:dyDescent="0.2">
      <c r="A3534" s="3" t="s">
        <v>311</v>
      </c>
      <c r="B3534" s="21" t="s">
        <v>604</v>
      </c>
      <c r="C3534" s="21" t="s">
        <v>610</v>
      </c>
      <c r="D3534" s="56" t="str">
        <f>VLOOKUP(A3534, ticker_symbol:gics_sector, 14, FALSE)</f>
        <v>Real Estate</v>
      </c>
      <c r="E3534" t="str">
        <f>VLOOKUP(A3534, ticker_symbol:gics_sub, 15, FALSE)</f>
        <v>REITs</v>
      </c>
    </row>
    <row r="3535" spans="1:5" ht="17" x14ac:dyDescent="0.2">
      <c r="A3535" s="3" t="s">
        <v>311</v>
      </c>
      <c r="B3535" s="21" t="s">
        <v>605</v>
      </c>
      <c r="C3535" s="21" t="s">
        <v>610</v>
      </c>
      <c r="D3535" s="56" t="str">
        <f>VLOOKUP(A3535, ticker_symbol:gics_sector, 14, FALSE)</f>
        <v>Real Estate</v>
      </c>
      <c r="E3535" t="str">
        <f>VLOOKUP(A3535, ticker_symbol:gics_sub, 15, FALSE)</f>
        <v>REITs</v>
      </c>
    </row>
    <row r="3536" spans="1:5" ht="17" x14ac:dyDescent="0.2">
      <c r="A3536" s="3" t="s">
        <v>311</v>
      </c>
      <c r="B3536" s="21" t="s">
        <v>600</v>
      </c>
      <c r="C3536" s="21" t="s">
        <v>609</v>
      </c>
      <c r="D3536" s="56" t="str">
        <f>VLOOKUP(A3536, ticker_symbol:gics_sector, 14, FALSE)</f>
        <v>Real Estate</v>
      </c>
      <c r="E3536" t="str">
        <f>VLOOKUP(A3536, ticker_symbol:gics_sub, 15, FALSE)</f>
        <v>REITs</v>
      </c>
    </row>
    <row r="3537" spans="1:5" ht="17" x14ac:dyDescent="0.2">
      <c r="A3537" s="3" t="s">
        <v>311</v>
      </c>
      <c r="B3537" s="21" t="s">
        <v>601</v>
      </c>
      <c r="C3537" s="21" t="s">
        <v>609</v>
      </c>
      <c r="D3537" s="56" t="str">
        <f>VLOOKUP(A3537, ticker_symbol:gics_sector, 14, FALSE)</f>
        <v>Real Estate</v>
      </c>
      <c r="E3537" t="str">
        <f>VLOOKUP(A3537, ticker_symbol:gics_sub, 15, FALSE)</f>
        <v>REITs</v>
      </c>
    </row>
    <row r="3538" spans="1:5" ht="17" x14ac:dyDescent="0.2">
      <c r="A3538" s="3" t="s">
        <v>311</v>
      </c>
      <c r="B3538" s="21" t="s">
        <v>602</v>
      </c>
      <c r="C3538" s="21" t="s">
        <v>609</v>
      </c>
      <c r="D3538" s="56" t="str">
        <f>VLOOKUP(A3538, ticker_symbol:gics_sector, 14, FALSE)</f>
        <v>Real Estate</v>
      </c>
      <c r="E3538" t="str">
        <f>VLOOKUP(A3538, ticker_symbol:gics_sub, 15, FALSE)</f>
        <v>REITs</v>
      </c>
    </row>
    <row r="3539" spans="1:5" ht="17" x14ac:dyDescent="0.2">
      <c r="A3539" s="3" t="s">
        <v>311</v>
      </c>
      <c r="B3539" s="21" t="s">
        <v>603</v>
      </c>
      <c r="C3539" s="21" t="s">
        <v>609</v>
      </c>
      <c r="D3539" s="56" t="str">
        <f>VLOOKUP(A3539, ticker_symbol:gics_sector, 14, FALSE)</f>
        <v>Real Estate</v>
      </c>
      <c r="E3539" t="str">
        <f>VLOOKUP(A3539, ticker_symbol:gics_sub, 15, FALSE)</f>
        <v>REITs</v>
      </c>
    </row>
    <row r="3540" spans="1:5" ht="17" x14ac:dyDescent="0.2">
      <c r="A3540" s="3" t="s">
        <v>311</v>
      </c>
      <c r="B3540" s="21" t="s">
        <v>604</v>
      </c>
      <c r="C3540" s="21" t="s">
        <v>609</v>
      </c>
      <c r="D3540" s="56" t="str">
        <f>VLOOKUP(A3540, ticker_symbol:gics_sector, 14, FALSE)</f>
        <v>Real Estate</v>
      </c>
      <c r="E3540" t="str">
        <f>VLOOKUP(A3540, ticker_symbol:gics_sub, 15, FALSE)</f>
        <v>REITs</v>
      </c>
    </row>
    <row r="3541" spans="1:5" ht="17" x14ac:dyDescent="0.2">
      <c r="A3541" s="3" t="s">
        <v>311</v>
      </c>
      <c r="B3541" s="21" t="s">
        <v>605</v>
      </c>
      <c r="C3541" s="21" t="s">
        <v>609</v>
      </c>
      <c r="D3541" s="56" t="str">
        <f>VLOOKUP(A3541, ticker_symbol:gics_sector, 14, FALSE)</f>
        <v>Real Estate</v>
      </c>
      <c r="E3541" t="str">
        <f>VLOOKUP(A3541, ticker_symbol:gics_sub, 15, FALSE)</f>
        <v>REITs</v>
      </c>
    </row>
    <row r="3542" spans="1:5" ht="17" x14ac:dyDescent="0.2">
      <c r="A3542" s="3" t="s">
        <v>311</v>
      </c>
      <c r="B3542" s="21" t="s">
        <v>600</v>
      </c>
      <c r="C3542" s="21" t="s">
        <v>608</v>
      </c>
      <c r="D3542" s="56" t="str">
        <f>VLOOKUP(A3542, ticker_symbol:gics_sector, 14, FALSE)</f>
        <v>Real Estate</v>
      </c>
      <c r="E3542" t="str">
        <f>VLOOKUP(A3542, ticker_symbol:gics_sub, 15, FALSE)</f>
        <v>REITs</v>
      </c>
    </row>
    <row r="3543" spans="1:5" ht="17" x14ac:dyDescent="0.2">
      <c r="A3543" s="3" t="s">
        <v>311</v>
      </c>
      <c r="B3543" s="21" t="s">
        <v>601</v>
      </c>
      <c r="C3543" s="21" t="s">
        <v>608</v>
      </c>
      <c r="D3543" s="56" t="str">
        <f>VLOOKUP(A3543, ticker_symbol:gics_sector, 14, FALSE)</f>
        <v>Real Estate</v>
      </c>
      <c r="E3543" t="str">
        <f>VLOOKUP(A3543, ticker_symbol:gics_sub, 15, FALSE)</f>
        <v>REITs</v>
      </c>
    </row>
    <row r="3544" spans="1:5" ht="17" x14ac:dyDescent="0.2">
      <c r="A3544" s="3" t="s">
        <v>311</v>
      </c>
      <c r="B3544" s="21" t="s">
        <v>602</v>
      </c>
      <c r="C3544" s="21" t="s">
        <v>608</v>
      </c>
      <c r="D3544" s="56" t="str">
        <f>VLOOKUP(A3544, ticker_symbol:gics_sector, 14, FALSE)</f>
        <v>Real Estate</v>
      </c>
      <c r="E3544" t="str">
        <f>VLOOKUP(A3544, ticker_symbol:gics_sub, 15, FALSE)</f>
        <v>REITs</v>
      </c>
    </row>
    <row r="3545" spans="1:5" ht="17" x14ac:dyDescent="0.2">
      <c r="A3545" s="3" t="s">
        <v>311</v>
      </c>
      <c r="B3545" s="21" t="s">
        <v>603</v>
      </c>
      <c r="C3545" s="21" t="s">
        <v>608</v>
      </c>
      <c r="D3545" s="56" t="str">
        <f>VLOOKUP(A3545, ticker_symbol:gics_sector, 14, FALSE)</f>
        <v>Real Estate</v>
      </c>
      <c r="E3545" t="str">
        <f>VLOOKUP(A3545, ticker_symbol:gics_sub, 15, FALSE)</f>
        <v>REITs</v>
      </c>
    </row>
    <row r="3546" spans="1:5" ht="17" x14ac:dyDescent="0.2">
      <c r="A3546" s="3" t="s">
        <v>311</v>
      </c>
      <c r="B3546" s="21" t="s">
        <v>604</v>
      </c>
      <c r="C3546" s="21" t="s">
        <v>608</v>
      </c>
      <c r="D3546" s="56" t="str">
        <f>VLOOKUP(A3546, ticker_symbol:gics_sector, 14, FALSE)</f>
        <v>Real Estate</v>
      </c>
      <c r="E3546" t="str">
        <f>VLOOKUP(A3546, ticker_symbol:gics_sub, 15, FALSE)</f>
        <v>REITs</v>
      </c>
    </row>
    <row r="3547" spans="1:5" ht="17" x14ac:dyDescent="0.2">
      <c r="A3547" s="3" t="s">
        <v>311</v>
      </c>
      <c r="B3547" s="21" t="s">
        <v>605</v>
      </c>
      <c r="C3547" s="21" t="s">
        <v>608</v>
      </c>
      <c r="D3547" s="56" t="str">
        <f>VLOOKUP(A3547, ticker_symbol:gics_sector, 14, FALSE)</f>
        <v>Real Estate</v>
      </c>
      <c r="E3547" t="str">
        <f>VLOOKUP(A3547, ticker_symbol:gics_sub, 15, FALSE)</f>
        <v>REITs</v>
      </c>
    </row>
    <row r="3548" spans="1:5" ht="17" x14ac:dyDescent="0.2">
      <c r="A3548" s="3" t="s">
        <v>312</v>
      </c>
      <c r="B3548" s="21" t="s">
        <v>600</v>
      </c>
      <c r="C3548" s="21" t="s">
        <v>610</v>
      </c>
      <c r="D3548" s="56" t="str">
        <f>VLOOKUP(A3548, ticker_symbol:gics_sector, 14, FALSE)</f>
        <v>Consumer Staples</v>
      </c>
      <c r="E3548" t="str">
        <f>VLOOKUP(A3548, ticker_symbol:gics_sub, 15, FALSE)</f>
        <v>Packaged Foods &amp; Meats</v>
      </c>
    </row>
    <row r="3549" spans="1:5" ht="17" x14ac:dyDescent="0.2">
      <c r="A3549" s="3" t="s">
        <v>312</v>
      </c>
      <c r="B3549" s="21" t="s">
        <v>601</v>
      </c>
      <c r="C3549" s="21" t="s">
        <v>610</v>
      </c>
      <c r="D3549" s="56" t="str">
        <f>VLOOKUP(A3549, ticker_symbol:gics_sector, 14, FALSE)</f>
        <v>Consumer Staples</v>
      </c>
      <c r="E3549" t="str">
        <f>VLOOKUP(A3549, ticker_symbol:gics_sub, 15, FALSE)</f>
        <v>Packaged Foods &amp; Meats</v>
      </c>
    </row>
    <row r="3550" spans="1:5" ht="17" x14ac:dyDescent="0.2">
      <c r="A3550" s="3" t="s">
        <v>312</v>
      </c>
      <c r="B3550" s="21" t="s">
        <v>602</v>
      </c>
      <c r="C3550" s="21" t="s">
        <v>610</v>
      </c>
      <c r="D3550" s="56" t="str">
        <f>VLOOKUP(A3550, ticker_symbol:gics_sector, 14, FALSE)</f>
        <v>Consumer Staples</v>
      </c>
      <c r="E3550" t="str">
        <f>VLOOKUP(A3550, ticker_symbol:gics_sub, 15, FALSE)</f>
        <v>Packaged Foods &amp; Meats</v>
      </c>
    </row>
    <row r="3551" spans="1:5" ht="17" x14ac:dyDescent="0.2">
      <c r="A3551" s="3" t="s">
        <v>312</v>
      </c>
      <c r="B3551" s="21" t="s">
        <v>603</v>
      </c>
      <c r="C3551" s="21" t="s">
        <v>610</v>
      </c>
      <c r="D3551" s="56" t="str">
        <f>VLOOKUP(A3551, ticker_symbol:gics_sector, 14, FALSE)</f>
        <v>Consumer Staples</v>
      </c>
      <c r="E3551" t="str">
        <f>VLOOKUP(A3551, ticker_symbol:gics_sub, 15, FALSE)</f>
        <v>Packaged Foods &amp; Meats</v>
      </c>
    </row>
    <row r="3552" spans="1:5" ht="17" x14ac:dyDescent="0.2">
      <c r="A3552" s="3" t="s">
        <v>312</v>
      </c>
      <c r="B3552" s="21" t="s">
        <v>604</v>
      </c>
      <c r="C3552" s="21" t="s">
        <v>610</v>
      </c>
      <c r="D3552" s="56" t="str">
        <f>VLOOKUP(A3552, ticker_symbol:gics_sector, 14, FALSE)</f>
        <v>Consumer Staples</v>
      </c>
      <c r="E3552" t="str">
        <f>VLOOKUP(A3552, ticker_symbol:gics_sub, 15, FALSE)</f>
        <v>Packaged Foods &amp; Meats</v>
      </c>
    </row>
    <row r="3553" spans="1:5" ht="17" x14ac:dyDescent="0.2">
      <c r="A3553" s="3" t="s">
        <v>312</v>
      </c>
      <c r="B3553" s="21" t="s">
        <v>605</v>
      </c>
      <c r="C3553" s="21" t="s">
        <v>610</v>
      </c>
      <c r="D3553" s="56" t="str">
        <f>VLOOKUP(A3553, ticker_symbol:gics_sector, 14, FALSE)</f>
        <v>Consumer Staples</v>
      </c>
      <c r="E3553" t="str">
        <f>VLOOKUP(A3553, ticker_symbol:gics_sub, 15, FALSE)</f>
        <v>Packaged Foods &amp; Meats</v>
      </c>
    </row>
    <row r="3554" spans="1:5" ht="17" x14ac:dyDescent="0.2">
      <c r="A3554" s="3" t="s">
        <v>312</v>
      </c>
      <c r="B3554" s="21" t="s">
        <v>600</v>
      </c>
      <c r="C3554" s="21" t="s">
        <v>609</v>
      </c>
      <c r="D3554" s="56" t="str">
        <f>VLOOKUP(A3554, ticker_symbol:gics_sector, 14, FALSE)</f>
        <v>Consumer Staples</v>
      </c>
      <c r="E3554" t="str">
        <f>VLOOKUP(A3554, ticker_symbol:gics_sub, 15, FALSE)</f>
        <v>Packaged Foods &amp; Meats</v>
      </c>
    </row>
    <row r="3555" spans="1:5" ht="17" x14ac:dyDescent="0.2">
      <c r="A3555" s="3" t="s">
        <v>312</v>
      </c>
      <c r="B3555" s="21" t="s">
        <v>601</v>
      </c>
      <c r="C3555" s="21" t="s">
        <v>609</v>
      </c>
      <c r="D3555" s="56" t="str">
        <f>VLOOKUP(A3555, ticker_symbol:gics_sector, 14, FALSE)</f>
        <v>Consumer Staples</v>
      </c>
      <c r="E3555" t="str">
        <f>VLOOKUP(A3555, ticker_symbol:gics_sub, 15, FALSE)</f>
        <v>Packaged Foods &amp; Meats</v>
      </c>
    </row>
    <row r="3556" spans="1:5" ht="17" x14ac:dyDescent="0.2">
      <c r="A3556" s="3" t="s">
        <v>312</v>
      </c>
      <c r="B3556" s="21" t="s">
        <v>602</v>
      </c>
      <c r="C3556" s="21" t="s">
        <v>609</v>
      </c>
      <c r="D3556" s="56" t="str">
        <f>VLOOKUP(A3556, ticker_symbol:gics_sector, 14, FALSE)</f>
        <v>Consumer Staples</v>
      </c>
      <c r="E3556" t="str">
        <f>VLOOKUP(A3556, ticker_symbol:gics_sub, 15, FALSE)</f>
        <v>Packaged Foods &amp; Meats</v>
      </c>
    </row>
    <row r="3557" spans="1:5" ht="17" x14ac:dyDescent="0.2">
      <c r="A3557" s="3" t="s">
        <v>312</v>
      </c>
      <c r="B3557" s="21" t="s">
        <v>603</v>
      </c>
      <c r="C3557" s="21" t="s">
        <v>609</v>
      </c>
      <c r="D3557" s="56" t="str">
        <f>VLOOKUP(A3557, ticker_symbol:gics_sector, 14, FALSE)</f>
        <v>Consumer Staples</v>
      </c>
      <c r="E3557" t="str">
        <f>VLOOKUP(A3557, ticker_symbol:gics_sub, 15, FALSE)</f>
        <v>Packaged Foods &amp; Meats</v>
      </c>
    </row>
    <row r="3558" spans="1:5" ht="17" x14ac:dyDescent="0.2">
      <c r="A3558" s="3" t="s">
        <v>312</v>
      </c>
      <c r="B3558" s="21" t="s">
        <v>604</v>
      </c>
      <c r="C3558" s="21" t="s">
        <v>609</v>
      </c>
      <c r="D3558" s="56" t="str">
        <f>VLOOKUP(A3558, ticker_symbol:gics_sector, 14, FALSE)</f>
        <v>Consumer Staples</v>
      </c>
      <c r="E3558" t="str">
        <f>VLOOKUP(A3558, ticker_symbol:gics_sub, 15, FALSE)</f>
        <v>Packaged Foods &amp; Meats</v>
      </c>
    </row>
    <row r="3559" spans="1:5" ht="17" x14ac:dyDescent="0.2">
      <c r="A3559" s="3" t="s">
        <v>312</v>
      </c>
      <c r="B3559" s="21" t="s">
        <v>605</v>
      </c>
      <c r="C3559" s="21" t="s">
        <v>609</v>
      </c>
      <c r="D3559" s="56" t="str">
        <f>VLOOKUP(A3559, ticker_symbol:gics_sector, 14, FALSE)</f>
        <v>Consumer Staples</v>
      </c>
      <c r="E3559" t="str">
        <f>VLOOKUP(A3559, ticker_symbol:gics_sub, 15, FALSE)</f>
        <v>Packaged Foods &amp; Meats</v>
      </c>
    </row>
    <row r="3560" spans="1:5" ht="17" x14ac:dyDescent="0.2">
      <c r="A3560" s="3" t="s">
        <v>312</v>
      </c>
      <c r="B3560" s="21" t="s">
        <v>600</v>
      </c>
      <c r="C3560" s="21" t="s">
        <v>608</v>
      </c>
      <c r="D3560" s="56" t="str">
        <f>VLOOKUP(A3560, ticker_symbol:gics_sector, 14, FALSE)</f>
        <v>Consumer Staples</v>
      </c>
      <c r="E3560" t="str">
        <f>VLOOKUP(A3560, ticker_symbol:gics_sub, 15, FALSE)</f>
        <v>Packaged Foods &amp; Meats</v>
      </c>
    </row>
    <row r="3561" spans="1:5" ht="17" x14ac:dyDescent="0.2">
      <c r="A3561" s="3" t="s">
        <v>312</v>
      </c>
      <c r="B3561" s="21" t="s">
        <v>601</v>
      </c>
      <c r="C3561" s="21" t="s">
        <v>608</v>
      </c>
      <c r="D3561" s="56" t="str">
        <f>VLOOKUP(A3561, ticker_symbol:gics_sector, 14, FALSE)</f>
        <v>Consumer Staples</v>
      </c>
      <c r="E3561" t="str">
        <f>VLOOKUP(A3561, ticker_symbol:gics_sub, 15, FALSE)</f>
        <v>Packaged Foods &amp; Meats</v>
      </c>
    </row>
    <row r="3562" spans="1:5" ht="17" x14ac:dyDescent="0.2">
      <c r="A3562" s="3" t="s">
        <v>312</v>
      </c>
      <c r="B3562" s="21" t="s">
        <v>602</v>
      </c>
      <c r="C3562" s="21" t="s">
        <v>608</v>
      </c>
      <c r="D3562" s="56" t="str">
        <f>VLOOKUP(A3562, ticker_symbol:gics_sector, 14, FALSE)</f>
        <v>Consumer Staples</v>
      </c>
      <c r="E3562" t="str">
        <f>VLOOKUP(A3562, ticker_symbol:gics_sub, 15, FALSE)</f>
        <v>Packaged Foods &amp; Meats</v>
      </c>
    </row>
    <row r="3563" spans="1:5" ht="17" x14ac:dyDescent="0.2">
      <c r="A3563" s="3" t="s">
        <v>312</v>
      </c>
      <c r="B3563" s="21" t="s">
        <v>603</v>
      </c>
      <c r="C3563" s="21" t="s">
        <v>608</v>
      </c>
      <c r="D3563" s="56" t="str">
        <f>VLOOKUP(A3563, ticker_symbol:gics_sector, 14, FALSE)</f>
        <v>Consumer Staples</v>
      </c>
      <c r="E3563" t="str">
        <f>VLOOKUP(A3563, ticker_symbol:gics_sub, 15, FALSE)</f>
        <v>Packaged Foods &amp; Meats</v>
      </c>
    </row>
    <row r="3564" spans="1:5" ht="17" x14ac:dyDescent="0.2">
      <c r="A3564" s="3" t="s">
        <v>312</v>
      </c>
      <c r="B3564" s="21" t="s">
        <v>604</v>
      </c>
      <c r="C3564" s="21" t="s">
        <v>608</v>
      </c>
      <c r="D3564" s="56" t="str">
        <f>VLOOKUP(A3564, ticker_symbol:gics_sector, 14, FALSE)</f>
        <v>Consumer Staples</v>
      </c>
      <c r="E3564" t="str">
        <f>VLOOKUP(A3564, ticker_symbol:gics_sub, 15, FALSE)</f>
        <v>Packaged Foods &amp; Meats</v>
      </c>
    </row>
    <row r="3565" spans="1:5" ht="17" x14ac:dyDescent="0.2">
      <c r="A3565" s="3" t="s">
        <v>312</v>
      </c>
      <c r="B3565" s="21" t="s">
        <v>605</v>
      </c>
      <c r="C3565" s="21" t="s">
        <v>608</v>
      </c>
      <c r="D3565" s="56" t="str">
        <f>VLOOKUP(A3565, ticker_symbol:gics_sector, 14, FALSE)</f>
        <v>Consumer Staples</v>
      </c>
      <c r="E3565" t="str">
        <f>VLOOKUP(A3565, ticker_symbol:gics_sub, 15, FALSE)</f>
        <v>Packaged Foods &amp; Meats</v>
      </c>
    </row>
    <row r="3566" spans="1:5" ht="17" x14ac:dyDescent="0.2">
      <c r="A3566" s="3" t="s">
        <v>313</v>
      </c>
      <c r="B3566" s="21" t="s">
        <v>600</v>
      </c>
      <c r="C3566" s="21" t="s">
        <v>610</v>
      </c>
      <c r="D3566" s="56" t="str">
        <f>VLOOKUP(A3566, ticker_symbol:gics_sector, 14, FALSE)</f>
        <v>Health Care</v>
      </c>
      <c r="E3566" t="str">
        <f>VLOOKUP(A3566, ticker_symbol:gics_sub, 15, FALSE)</f>
        <v>Managed Health Care</v>
      </c>
    </row>
    <row r="3567" spans="1:5" ht="17" x14ac:dyDescent="0.2">
      <c r="A3567" s="3" t="s">
        <v>313</v>
      </c>
      <c r="B3567" s="21" t="s">
        <v>601</v>
      </c>
      <c r="C3567" s="21" t="s">
        <v>610</v>
      </c>
      <c r="D3567" s="56" t="str">
        <f>VLOOKUP(A3567, ticker_symbol:gics_sector, 14, FALSE)</f>
        <v>Health Care</v>
      </c>
      <c r="E3567" t="str">
        <f>VLOOKUP(A3567, ticker_symbol:gics_sub, 15, FALSE)</f>
        <v>Managed Health Care</v>
      </c>
    </row>
    <row r="3568" spans="1:5" ht="17" x14ac:dyDescent="0.2">
      <c r="A3568" s="3" t="s">
        <v>313</v>
      </c>
      <c r="B3568" s="21" t="s">
        <v>602</v>
      </c>
      <c r="C3568" s="21" t="s">
        <v>610</v>
      </c>
      <c r="D3568" s="56" t="str">
        <f>VLOOKUP(A3568, ticker_symbol:gics_sector, 14, FALSE)</f>
        <v>Health Care</v>
      </c>
      <c r="E3568" t="str">
        <f>VLOOKUP(A3568, ticker_symbol:gics_sub, 15, FALSE)</f>
        <v>Managed Health Care</v>
      </c>
    </row>
    <row r="3569" spans="1:5" ht="17" x14ac:dyDescent="0.2">
      <c r="A3569" s="3" t="s">
        <v>313</v>
      </c>
      <c r="B3569" s="21" t="s">
        <v>603</v>
      </c>
      <c r="C3569" s="21" t="s">
        <v>610</v>
      </c>
      <c r="D3569" s="56" t="str">
        <f>VLOOKUP(A3569, ticker_symbol:gics_sector, 14, FALSE)</f>
        <v>Health Care</v>
      </c>
      <c r="E3569" t="str">
        <f>VLOOKUP(A3569, ticker_symbol:gics_sub, 15, FALSE)</f>
        <v>Managed Health Care</v>
      </c>
    </row>
    <row r="3570" spans="1:5" ht="17" x14ac:dyDescent="0.2">
      <c r="A3570" s="3" t="s">
        <v>313</v>
      </c>
      <c r="B3570" s="21" t="s">
        <v>604</v>
      </c>
      <c r="C3570" s="21" t="s">
        <v>610</v>
      </c>
      <c r="D3570" s="56" t="str">
        <f>VLOOKUP(A3570, ticker_symbol:gics_sector, 14, FALSE)</f>
        <v>Health Care</v>
      </c>
      <c r="E3570" t="str">
        <f>VLOOKUP(A3570, ticker_symbol:gics_sub, 15, FALSE)</f>
        <v>Managed Health Care</v>
      </c>
    </row>
    <row r="3571" spans="1:5" ht="17" x14ac:dyDescent="0.2">
      <c r="A3571" s="3" t="s">
        <v>313</v>
      </c>
      <c r="B3571" s="21" t="s">
        <v>605</v>
      </c>
      <c r="C3571" s="21" t="s">
        <v>610</v>
      </c>
      <c r="D3571" s="56" t="str">
        <f>VLOOKUP(A3571, ticker_symbol:gics_sector, 14, FALSE)</f>
        <v>Health Care</v>
      </c>
      <c r="E3571" t="str">
        <f>VLOOKUP(A3571, ticker_symbol:gics_sub, 15, FALSE)</f>
        <v>Managed Health Care</v>
      </c>
    </row>
    <row r="3572" spans="1:5" ht="17" x14ac:dyDescent="0.2">
      <c r="A3572" s="3" t="s">
        <v>313</v>
      </c>
      <c r="B3572" s="21" t="s">
        <v>600</v>
      </c>
      <c r="C3572" s="21" t="s">
        <v>609</v>
      </c>
      <c r="D3572" s="56" t="str">
        <f>VLOOKUP(A3572, ticker_symbol:gics_sector, 14, FALSE)</f>
        <v>Health Care</v>
      </c>
      <c r="E3572" t="str">
        <f>VLOOKUP(A3572, ticker_symbol:gics_sub, 15, FALSE)</f>
        <v>Managed Health Care</v>
      </c>
    </row>
    <row r="3573" spans="1:5" ht="17" x14ac:dyDescent="0.2">
      <c r="A3573" s="3" t="s">
        <v>313</v>
      </c>
      <c r="B3573" s="21" t="s">
        <v>601</v>
      </c>
      <c r="C3573" s="21" t="s">
        <v>609</v>
      </c>
      <c r="D3573" s="56" t="str">
        <f>VLOOKUP(A3573, ticker_symbol:gics_sector, 14, FALSE)</f>
        <v>Health Care</v>
      </c>
      <c r="E3573" t="str">
        <f>VLOOKUP(A3573, ticker_symbol:gics_sub, 15, FALSE)</f>
        <v>Managed Health Care</v>
      </c>
    </row>
    <row r="3574" spans="1:5" ht="17" x14ac:dyDescent="0.2">
      <c r="A3574" s="3" t="s">
        <v>313</v>
      </c>
      <c r="B3574" s="21" t="s">
        <v>602</v>
      </c>
      <c r="C3574" s="21" t="s">
        <v>609</v>
      </c>
      <c r="D3574" s="56" t="str">
        <f>VLOOKUP(A3574, ticker_symbol:gics_sector, 14, FALSE)</f>
        <v>Health Care</v>
      </c>
      <c r="E3574" t="str">
        <f>VLOOKUP(A3574, ticker_symbol:gics_sub, 15, FALSE)</f>
        <v>Managed Health Care</v>
      </c>
    </row>
    <row r="3575" spans="1:5" ht="17" x14ac:dyDescent="0.2">
      <c r="A3575" s="3" t="s">
        <v>313</v>
      </c>
      <c r="B3575" s="21" t="s">
        <v>603</v>
      </c>
      <c r="C3575" s="21" t="s">
        <v>609</v>
      </c>
      <c r="D3575" s="56" t="str">
        <f>VLOOKUP(A3575, ticker_symbol:gics_sector, 14, FALSE)</f>
        <v>Health Care</v>
      </c>
      <c r="E3575" t="str">
        <f>VLOOKUP(A3575, ticker_symbol:gics_sub, 15, FALSE)</f>
        <v>Managed Health Care</v>
      </c>
    </row>
    <row r="3576" spans="1:5" ht="17" x14ac:dyDescent="0.2">
      <c r="A3576" s="3" t="s">
        <v>313</v>
      </c>
      <c r="B3576" s="21" t="s">
        <v>604</v>
      </c>
      <c r="C3576" s="21" t="s">
        <v>609</v>
      </c>
      <c r="D3576" s="56" t="str">
        <f>VLOOKUP(A3576, ticker_symbol:gics_sector, 14, FALSE)</f>
        <v>Health Care</v>
      </c>
      <c r="E3576" t="str">
        <f>VLOOKUP(A3576, ticker_symbol:gics_sub, 15, FALSE)</f>
        <v>Managed Health Care</v>
      </c>
    </row>
    <row r="3577" spans="1:5" ht="17" x14ac:dyDescent="0.2">
      <c r="A3577" s="3" t="s">
        <v>313</v>
      </c>
      <c r="B3577" s="21" t="s">
        <v>605</v>
      </c>
      <c r="C3577" s="21" t="s">
        <v>609</v>
      </c>
      <c r="D3577" s="56" t="str">
        <f>VLOOKUP(A3577, ticker_symbol:gics_sector, 14, FALSE)</f>
        <v>Health Care</v>
      </c>
      <c r="E3577" t="str">
        <f>VLOOKUP(A3577, ticker_symbol:gics_sub, 15, FALSE)</f>
        <v>Managed Health Care</v>
      </c>
    </row>
    <row r="3578" spans="1:5" ht="17" x14ac:dyDescent="0.2">
      <c r="A3578" s="3" t="s">
        <v>313</v>
      </c>
      <c r="B3578" s="21" t="s">
        <v>600</v>
      </c>
      <c r="C3578" s="21" t="s">
        <v>608</v>
      </c>
      <c r="D3578" s="56" t="str">
        <f>VLOOKUP(A3578, ticker_symbol:gics_sector, 14, FALSE)</f>
        <v>Health Care</v>
      </c>
      <c r="E3578" t="str">
        <f>VLOOKUP(A3578, ticker_symbol:gics_sub, 15, FALSE)</f>
        <v>Managed Health Care</v>
      </c>
    </row>
    <row r="3579" spans="1:5" ht="17" x14ac:dyDescent="0.2">
      <c r="A3579" s="3" t="s">
        <v>313</v>
      </c>
      <c r="B3579" s="21" t="s">
        <v>601</v>
      </c>
      <c r="C3579" s="21" t="s">
        <v>608</v>
      </c>
      <c r="D3579" s="56" t="str">
        <f>VLOOKUP(A3579, ticker_symbol:gics_sector, 14, FALSE)</f>
        <v>Health Care</v>
      </c>
      <c r="E3579" t="str">
        <f>VLOOKUP(A3579, ticker_symbol:gics_sub, 15, FALSE)</f>
        <v>Managed Health Care</v>
      </c>
    </row>
    <row r="3580" spans="1:5" ht="17" x14ac:dyDescent="0.2">
      <c r="A3580" s="3" t="s">
        <v>313</v>
      </c>
      <c r="B3580" s="21" t="s">
        <v>602</v>
      </c>
      <c r="C3580" s="21" t="s">
        <v>608</v>
      </c>
      <c r="D3580" s="56" t="str">
        <f>VLOOKUP(A3580, ticker_symbol:gics_sector, 14, FALSE)</f>
        <v>Health Care</v>
      </c>
      <c r="E3580" t="str">
        <f>VLOOKUP(A3580, ticker_symbol:gics_sub, 15, FALSE)</f>
        <v>Managed Health Care</v>
      </c>
    </row>
    <row r="3581" spans="1:5" ht="17" x14ac:dyDescent="0.2">
      <c r="A3581" s="3" t="s">
        <v>313</v>
      </c>
      <c r="B3581" s="21" t="s">
        <v>603</v>
      </c>
      <c r="C3581" s="21" t="s">
        <v>608</v>
      </c>
      <c r="D3581" s="56" t="str">
        <f>VLOOKUP(A3581, ticker_symbol:gics_sector, 14, FALSE)</f>
        <v>Health Care</v>
      </c>
      <c r="E3581" t="str">
        <f>VLOOKUP(A3581, ticker_symbol:gics_sub, 15, FALSE)</f>
        <v>Managed Health Care</v>
      </c>
    </row>
    <row r="3582" spans="1:5" ht="17" x14ac:dyDescent="0.2">
      <c r="A3582" s="3" t="s">
        <v>313</v>
      </c>
      <c r="B3582" s="21" t="s">
        <v>604</v>
      </c>
      <c r="C3582" s="21" t="s">
        <v>608</v>
      </c>
      <c r="D3582" s="56" t="str">
        <f>VLOOKUP(A3582, ticker_symbol:gics_sector, 14, FALSE)</f>
        <v>Health Care</v>
      </c>
      <c r="E3582" t="str">
        <f>VLOOKUP(A3582, ticker_symbol:gics_sub, 15, FALSE)</f>
        <v>Managed Health Care</v>
      </c>
    </row>
    <row r="3583" spans="1:5" ht="17" x14ac:dyDescent="0.2">
      <c r="A3583" s="3" t="s">
        <v>313</v>
      </c>
      <c r="B3583" s="21" t="s">
        <v>605</v>
      </c>
      <c r="C3583" s="21" t="s">
        <v>608</v>
      </c>
      <c r="D3583" s="56" t="str">
        <f>VLOOKUP(A3583, ticker_symbol:gics_sector, 14, FALSE)</f>
        <v>Health Care</v>
      </c>
      <c r="E3583" t="str">
        <f>VLOOKUP(A3583, ticker_symbol:gics_sub, 15, FALSE)</f>
        <v>Managed Health Care</v>
      </c>
    </row>
    <row r="3584" spans="1:5" ht="17" x14ac:dyDescent="0.2">
      <c r="A3584" s="3" t="s">
        <v>314</v>
      </c>
      <c r="B3584" t="s">
        <v>600</v>
      </c>
      <c r="C3584" t="s">
        <v>610</v>
      </c>
      <c r="D3584" s="56" t="str">
        <f>VLOOKUP(A3584, ticker_symbol:gics_sector, 14, FALSE)</f>
        <v>Information Technology</v>
      </c>
      <c r="E3584" t="str">
        <f>VLOOKUP(A3584, ticker_symbol:gics_sub, 15, FALSE)</f>
        <v>IT Consulting &amp; Other Services</v>
      </c>
    </row>
    <row r="3585" spans="1:5" ht="17" x14ac:dyDescent="0.2">
      <c r="A3585" s="3" t="s">
        <v>314</v>
      </c>
      <c r="B3585" t="s">
        <v>601</v>
      </c>
      <c r="C3585" t="s">
        <v>610</v>
      </c>
      <c r="D3585" s="56" t="str">
        <f>VLOOKUP(A3585, ticker_symbol:gics_sector, 14, FALSE)</f>
        <v>Information Technology</v>
      </c>
      <c r="E3585" t="str">
        <f>VLOOKUP(A3585, ticker_symbol:gics_sub, 15, FALSE)</f>
        <v>IT Consulting &amp; Other Services</v>
      </c>
    </row>
    <row r="3586" spans="1:5" ht="17" x14ac:dyDescent="0.2">
      <c r="A3586" s="3" t="s">
        <v>314</v>
      </c>
      <c r="B3586" t="s">
        <v>602</v>
      </c>
      <c r="C3586" t="s">
        <v>610</v>
      </c>
      <c r="D3586" s="56" t="str">
        <f>VLOOKUP(A3586, ticker_symbol:gics_sector, 14, FALSE)</f>
        <v>Information Technology</v>
      </c>
      <c r="E3586" t="str">
        <f>VLOOKUP(A3586, ticker_symbol:gics_sub, 15, FALSE)</f>
        <v>IT Consulting &amp; Other Services</v>
      </c>
    </row>
    <row r="3587" spans="1:5" ht="17" x14ac:dyDescent="0.2">
      <c r="A3587" s="3" t="s">
        <v>314</v>
      </c>
      <c r="B3587" t="s">
        <v>603</v>
      </c>
      <c r="C3587" t="s">
        <v>610</v>
      </c>
      <c r="D3587" s="56" t="str">
        <f>VLOOKUP(A3587, ticker_symbol:gics_sector, 14, FALSE)</f>
        <v>Information Technology</v>
      </c>
      <c r="E3587" t="str">
        <f>VLOOKUP(A3587, ticker_symbol:gics_sub, 15, FALSE)</f>
        <v>IT Consulting &amp; Other Services</v>
      </c>
    </row>
    <row r="3588" spans="1:5" ht="17" x14ac:dyDescent="0.2">
      <c r="A3588" s="3" t="s">
        <v>314</v>
      </c>
      <c r="B3588" t="s">
        <v>604</v>
      </c>
      <c r="C3588" t="s">
        <v>610</v>
      </c>
      <c r="D3588" s="56" t="str">
        <f>VLOOKUP(A3588, ticker_symbol:gics_sector, 14, FALSE)</f>
        <v>Information Technology</v>
      </c>
      <c r="E3588" t="str">
        <f>VLOOKUP(A3588, ticker_symbol:gics_sub, 15, FALSE)</f>
        <v>IT Consulting &amp; Other Services</v>
      </c>
    </row>
    <row r="3589" spans="1:5" ht="17" x14ac:dyDescent="0.2">
      <c r="A3589" s="3" t="s">
        <v>314</v>
      </c>
      <c r="B3589" t="s">
        <v>605</v>
      </c>
      <c r="C3589" t="s">
        <v>610</v>
      </c>
      <c r="D3589" s="56" t="str">
        <f>VLOOKUP(A3589, ticker_symbol:gics_sector, 14, FALSE)</f>
        <v>Information Technology</v>
      </c>
      <c r="E3589" t="str">
        <f>VLOOKUP(A3589, ticker_symbol:gics_sub, 15, FALSE)</f>
        <v>IT Consulting &amp; Other Services</v>
      </c>
    </row>
    <row r="3590" spans="1:5" ht="17" x14ac:dyDescent="0.2">
      <c r="A3590" s="3" t="s">
        <v>314</v>
      </c>
      <c r="B3590" t="s">
        <v>600</v>
      </c>
      <c r="C3590" t="s">
        <v>609</v>
      </c>
      <c r="D3590" s="56" t="str">
        <f>VLOOKUP(A3590, ticker_symbol:gics_sector, 14, FALSE)</f>
        <v>Information Technology</v>
      </c>
      <c r="E3590" t="str">
        <f>VLOOKUP(A3590, ticker_symbol:gics_sub, 15, FALSE)</f>
        <v>IT Consulting &amp; Other Services</v>
      </c>
    </row>
    <row r="3591" spans="1:5" ht="17" x14ac:dyDescent="0.2">
      <c r="A3591" s="3" t="s">
        <v>314</v>
      </c>
      <c r="B3591" t="s">
        <v>601</v>
      </c>
      <c r="C3591" t="s">
        <v>609</v>
      </c>
      <c r="D3591" s="56" t="str">
        <f>VLOOKUP(A3591, ticker_symbol:gics_sector, 14, FALSE)</f>
        <v>Information Technology</v>
      </c>
      <c r="E3591" t="str">
        <f>VLOOKUP(A3591, ticker_symbol:gics_sub, 15, FALSE)</f>
        <v>IT Consulting &amp; Other Services</v>
      </c>
    </row>
    <row r="3592" spans="1:5" ht="17" x14ac:dyDescent="0.2">
      <c r="A3592" s="3" t="s">
        <v>314</v>
      </c>
      <c r="B3592" t="s">
        <v>602</v>
      </c>
      <c r="C3592" t="s">
        <v>609</v>
      </c>
      <c r="D3592" s="56" t="str">
        <f>VLOOKUP(A3592, ticker_symbol:gics_sector, 14, FALSE)</f>
        <v>Information Technology</v>
      </c>
      <c r="E3592" t="str">
        <f>VLOOKUP(A3592, ticker_symbol:gics_sub, 15, FALSE)</f>
        <v>IT Consulting &amp; Other Services</v>
      </c>
    </row>
    <row r="3593" spans="1:5" ht="17" x14ac:dyDescent="0.2">
      <c r="A3593" s="3" t="s">
        <v>314</v>
      </c>
      <c r="B3593" t="s">
        <v>603</v>
      </c>
      <c r="C3593" t="s">
        <v>609</v>
      </c>
      <c r="D3593" s="56" t="str">
        <f>VLOOKUP(A3593, ticker_symbol:gics_sector, 14, FALSE)</f>
        <v>Information Technology</v>
      </c>
      <c r="E3593" t="str">
        <f>VLOOKUP(A3593, ticker_symbol:gics_sub, 15, FALSE)</f>
        <v>IT Consulting &amp; Other Services</v>
      </c>
    </row>
    <row r="3594" spans="1:5" ht="17" x14ac:dyDescent="0.2">
      <c r="A3594" s="3" t="s">
        <v>314</v>
      </c>
      <c r="B3594" t="s">
        <v>604</v>
      </c>
      <c r="C3594" t="s">
        <v>609</v>
      </c>
      <c r="D3594" s="56" t="str">
        <f>VLOOKUP(A3594, ticker_symbol:gics_sector, 14, FALSE)</f>
        <v>Information Technology</v>
      </c>
      <c r="E3594" t="str">
        <f>VLOOKUP(A3594, ticker_symbol:gics_sub, 15, FALSE)</f>
        <v>IT Consulting &amp; Other Services</v>
      </c>
    </row>
    <row r="3595" spans="1:5" ht="17" x14ac:dyDescent="0.2">
      <c r="A3595" s="3" t="s">
        <v>314</v>
      </c>
      <c r="B3595" t="s">
        <v>605</v>
      </c>
      <c r="C3595" t="s">
        <v>609</v>
      </c>
      <c r="D3595" s="56" t="str">
        <f>VLOOKUP(A3595, ticker_symbol:gics_sector, 14, FALSE)</f>
        <v>Information Technology</v>
      </c>
      <c r="E3595" t="str">
        <f>VLOOKUP(A3595, ticker_symbol:gics_sub, 15, FALSE)</f>
        <v>IT Consulting &amp; Other Services</v>
      </c>
    </row>
    <row r="3596" spans="1:5" ht="17" x14ac:dyDescent="0.2">
      <c r="A3596" s="3" t="s">
        <v>314</v>
      </c>
      <c r="B3596" t="s">
        <v>600</v>
      </c>
      <c r="C3596" s="21" t="s">
        <v>608</v>
      </c>
      <c r="D3596" s="56" t="str">
        <f>VLOOKUP(A3596, ticker_symbol:gics_sector, 14, FALSE)</f>
        <v>Information Technology</v>
      </c>
      <c r="E3596" t="str">
        <f>VLOOKUP(A3596, ticker_symbol:gics_sub, 15, FALSE)</f>
        <v>IT Consulting &amp; Other Services</v>
      </c>
    </row>
    <row r="3597" spans="1:5" ht="17" x14ac:dyDescent="0.2">
      <c r="A3597" s="3" t="s">
        <v>314</v>
      </c>
      <c r="B3597" t="s">
        <v>601</v>
      </c>
      <c r="C3597" s="21" t="s">
        <v>608</v>
      </c>
      <c r="D3597" s="56" t="str">
        <f>VLOOKUP(A3597, ticker_symbol:gics_sector, 14, FALSE)</f>
        <v>Information Technology</v>
      </c>
      <c r="E3597" t="str">
        <f>VLOOKUP(A3597, ticker_symbol:gics_sub, 15, FALSE)</f>
        <v>IT Consulting &amp; Other Services</v>
      </c>
    </row>
    <row r="3598" spans="1:5" ht="17" x14ac:dyDescent="0.2">
      <c r="A3598" s="3" t="s">
        <v>314</v>
      </c>
      <c r="B3598" t="s">
        <v>602</v>
      </c>
      <c r="C3598" s="21" t="s">
        <v>608</v>
      </c>
      <c r="D3598" s="56" t="str">
        <f>VLOOKUP(A3598, ticker_symbol:gics_sector, 14, FALSE)</f>
        <v>Information Technology</v>
      </c>
      <c r="E3598" t="str">
        <f>VLOOKUP(A3598, ticker_symbol:gics_sub, 15, FALSE)</f>
        <v>IT Consulting &amp; Other Services</v>
      </c>
    </row>
    <row r="3599" spans="1:5" ht="17" x14ac:dyDescent="0.2">
      <c r="A3599" s="3" t="s">
        <v>314</v>
      </c>
      <c r="B3599" t="s">
        <v>603</v>
      </c>
      <c r="C3599" s="21" t="s">
        <v>608</v>
      </c>
      <c r="D3599" s="56" t="str">
        <f>VLOOKUP(A3599, ticker_symbol:gics_sector, 14, FALSE)</f>
        <v>Information Technology</v>
      </c>
      <c r="E3599" t="str">
        <f>VLOOKUP(A3599, ticker_symbol:gics_sub, 15, FALSE)</f>
        <v>IT Consulting &amp; Other Services</v>
      </c>
    </row>
    <row r="3600" spans="1:5" ht="17" x14ac:dyDescent="0.2">
      <c r="A3600" s="3" t="s">
        <v>314</v>
      </c>
      <c r="B3600" t="s">
        <v>604</v>
      </c>
      <c r="C3600" s="21" t="s">
        <v>608</v>
      </c>
      <c r="D3600" s="56" t="str">
        <f>VLOOKUP(A3600, ticker_symbol:gics_sector, 14, FALSE)</f>
        <v>Information Technology</v>
      </c>
      <c r="E3600" t="str">
        <f>VLOOKUP(A3600, ticker_symbol:gics_sub, 15, FALSE)</f>
        <v>IT Consulting &amp; Other Services</v>
      </c>
    </row>
    <row r="3601" spans="1:5" ht="17" x14ac:dyDescent="0.2">
      <c r="A3601" s="3" t="s">
        <v>314</v>
      </c>
      <c r="B3601" t="s">
        <v>605</v>
      </c>
      <c r="C3601" s="21" t="s">
        <v>608</v>
      </c>
      <c r="D3601" s="56" t="str">
        <f>VLOOKUP(A3601, ticker_symbol:gics_sector, 14, FALSE)</f>
        <v>Information Technology</v>
      </c>
      <c r="E3601" t="str">
        <f>VLOOKUP(A3601, ticker_symbol:gics_sub, 15, FALSE)</f>
        <v>IT Consulting &amp; Other Services</v>
      </c>
    </row>
    <row r="3602" spans="1:5" ht="17" x14ac:dyDescent="0.2">
      <c r="A3602" s="3" t="s">
        <v>315</v>
      </c>
      <c r="B3602" t="s">
        <v>600</v>
      </c>
      <c r="C3602" t="s">
        <v>610</v>
      </c>
      <c r="D3602" s="56" t="str">
        <f>VLOOKUP(A3602, ticker_symbol:gics_sector, 14, FALSE)</f>
        <v>Health Care</v>
      </c>
      <c r="E3602" t="str">
        <f>VLOOKUP(A3602, ticker_symbol:gics_sub, 15, FALSE)</f>
        <v>Health Care Equipment</v>
      </c>
    </row>
    <row r="3603" spans="1:5" ht="17" x14ac:dyDescent="0.2">
      <c r="A3603" s="3" t="s">
        <v>315</v>
      </c>
      <c r="B3603" t="s">
        <v>601</v>
      </c>
      <c r="C3603" t="s">
        <v>610</v>
      </c>
      <c r="D3603" s="56" t="str">
        <f>VLOOKUP(A3603, ticker_symbol:gics_sector, 14, FALSE)</f>
        <v>Health Care</v>
      </c>
      <c r="E3603" t="str">
        <f>VLOOKUP(A3603, ticker_symbol:gics_sub, 15, FALSE)</f>
        <v>Health Care Equipment</v>
      </c>
    </row>
    <row r="3604" spans="1:5" ht="17" x14ac:dyDescent="0.2">
      <c r="A3604" s="3" t="s">
        <v>315</v>
      </c>
      <c r="B3604" t="s">
        <v>602</v>
      </c>
      <c r="C3604" t="s">
        <v>610</v>
      </c>
      <c r="D3604" s="56" t="str">
        <f>VLOOKUP(A3604, ticker_symbol:gics_sector, 14, FALSE)</f>
        <v>Health Care</v>
      </c>
      <c r="E3604" t="str">
        <f>VLOOKUP(A3604, ticker_symbol:gics_sub, 15, FALSE)</f>
        <v>Health Care Equipment</v>
      </c>
    </row>
    <row r="3605" spans="1:5" ht="17" x14ac:dyDescent="0.2">
      <c r="A3605" s="3" t="s">
        <v>315</v>
      </c>
      <c r="B3605" t="s">
        <v>603</v>
      </c>
      <c r="C3605" t="s">
        <v>610</v>
      </c>
      <c r="D3605" s="56" t="str">
        <f>VLOOKUP(A3605, ticker_symbol:gics_sector, 14, FALSE)</f>
        <v>Health Care</v>
      </c>
      <c r="E3605" t="str">
        <f>VLOOKUP(A3605, ticker_symbol:gics_sub, 15, FALSE)</f>
        <v>Health Care Equipment</v>
      </c>
    </row>
    <row r="3606" spans="1:5" ht="17" x14ac:dyDescent="0.2">
      <c r="A3606" s="3" t="s">
        <v>315</v>
      </c>
      <c r="B3606" t="s">
        <v>604</v>
      </c>
      <c r="C3606" t="s">
        <v>610</v>
      </c>
      <c r="D3606" s="56" t="str">
        <f>VLOOKUP(A3606, ticker_symbol:gics_sector, 14, FALSE)</f>
        <v>Health Care</v>
      </c>
      <c r="E3606" t="str">
        <f>VLOOKUP(A3606, ticker_symbol:gics_sub, 15, FALSE)</f>
        <v>Health Care Equipment</v>
      </c>
    </row>
    <row r="3607" spans="1:5" ht="17" x14ac:dyDescent="0.2">
      <c r="A3607" s="3" t="s">
        <v>315</v>
      </c>
      <c r="B3607" t="s">
        <v>605</v>
      </c>
      <c r="C3607" t="s">
        <v>610</v>
      </c>
      <c r="D3607" s="56" t="str">
        <f>VLOOKUP(A3607, ticker_symbol:gics_sector, 14, FALSE)</f>
        <v>Health Care</v>
      </c>
      <c r="E3607" t="str">
        <f>VLOOKUP(A3607, ticker_symbol:gics_sub, 15, FALSE)</f>
        <v>Health Care Equipment</v>
      </c>
    </row>
    <row r="3608" spans="1:5" ht="17" x14ac:dyDescent="0.2">
      <c r="A3608" s="3" t="s">
        <v>315</v>
      </c>
      <c r="B3608" t="s">
        <v>600</v>
      </c>
      <c r="C3608" t="s">
        <v>609</v>
      </c>
      <c r="D3608" s="56" t="str">
        <f>VLOOKUP(A3608, ticker_symbol:gics_sector, 14, FALSE)</f>
        <v>Health Care</v>
      </c>
      <c r="E3608" t="str">
        <f>VLOOKUP(A3608, ticker_symbol:gics_sub, 15, FALSE)</f>
        <v>Health Care Equipment</v>
      </c>
    </row>
    <row r="3609" spans="1:5" ht="17" x14ac:dyDescent="0.2">
      <c r="A3609" s="3" t="s">
        <v>315</v>
      </c>
      <c r="B3609" t="s">
        <v>601</v>
      </c>
      <c r="C3609" t="s">
        <v>609</v>
      </c>
      <c r="D3609" s="56" t="str">
        <f>VLOOKUP(A3609, ticker_symbol:gics_sector, 14, FALSE)</f>
        <v>Health Care</v>
      </c>
      <c r="E3609" t="str">
        <f>VLOOKUP(A3609, ticker_symbol:gics_sub, 15, FALSE)</f>
        <v>Health Care Equipment</v>
      </c>
    </row>
    <row r="3610" spans="1:5" ht="17" x14ac:dyDescent="0.2">
      <c r="A3610" s="3" t="s">
        <v>315</v>
      </c>
      <c r="B3610" t="s">
        <v>602</v>
      </c>
      <c r="C3610" t="s">
        <v>609</v>
      </c>
      <c r="D3610" s="56" t="str">
        <f>VLOOKUP(A3610, ticker_symbol:gics_sector, 14, FALSE)</f>
        <v>Health Care</v>
      </c>
      <c r="E3610" t="str">
        <f>VLOOKUP(A3610, ticker_symbol:gics_sub, 15, FALSE)</f>
        <v>Health Care Equipment</v>
      </c>
    </row>
    <row r="3611" spans="1:5" ht="17" x14ac:dyDescent="0.2">
      <c r="A3611" s="3" t="s">
        <v>315</v>
      </c>
      <c r="B3611" t="s">
        <v>603</v>
      </c>
      <c r="C3611" t="s">
        <v>609</v>
      </c>
      <c r="D3611" s="56" t="str">
        <f>VLOOKUP(A3611, ticker_symbol:gics_sector, 14, FALSE)</f>
        <v>Health Care</v>
      </c>
      <c r="E3611" t="str">
        <f>VLOOKUP(A3611, ticker_symbol:gics_sub, 15, FALSE)</f>
        <v>Health Care Equipment</v>
      </c>
    </row>
    <row r="3612" spans="1:5" ht="17" x14ac:dyDescent="0.2">
      <c r="A3612" s="3" t="s">
        <v>315</v>
      </c>
      <c r="B3612" t="s">
        <v>604</v>
      </c>
      <c r="C3612" t="s">
        <v>609</v>
      </c>
      <c r="D3612" s="56" t="str">
        <f>VLOOKUP(A3612, ticker_symbol:gics_sector, 14, FALSE)</f>
        <v>Health Care</v>
      </c>
      <c r="E3612" t="str">
        <f>VLOOKUP(A3612, ticker_symbol:gics_sub, 15, FALSE)</f>
        <v>Health Care Equipment</v>
      </c>
    </row>
    <row r="3613" spans="1:5" ht="17" x14ac:dyDescent="0.2">
      <c r="A3613" s="3" t="s">
        <v>315</v>
      </c>
      <c r="B3613" t="s">
        <v>605</v>
      </c>
      <c r="C3613" t="s">
        <v>609</v>
      </c>
      <c r="D3613" s="56" t="str">
        <f>VLOOKUP(A3613, ticker_symbol:gics_sector, 14, FALSE)</f>
        <v>Health Care</v>
      </c>
      <c r="E3613" t="str">
        <f>VLOOKUP(A3613, ticker_symbol:gics_sub, 15, FALSE)</f>
        <v>Health Care Equipment</v>
      </c>
    </row>
    <row r="3614" spans="1:5" ht="17" x14ac:dyDescent="0.2">
      <c r="A3614" s="3" t="s">
        <v>315</v>
      </c>
      <c r="B3614" t="s">
        <v>600</v>
      </c>
      <c r="C3614" s="21" t="s">
        <v>608</v>
      </c>
      <c r="D3614" s="56" t="str">
        <f>VLOOKUP(A3614, ticker_symbol:gics_sector, 14, FALSE)</f>
        <v>Health Care</v>
      </c>
      <c r="E3614" t="str">
        <f>VLOOKUP(A3614, ticker_symbol:gics_sub, 15, FALSE)</f>
        <v>Health Care Equipment</v>
      </c>
    </row>
    <row r="3615" spans="1:5" ht="17" x14ac:dyDescent="0.2">
      <c r="A3615" s="3" t="s">
        <v>315</v>
      </c>
      <c r="B3615" t="s">
        <v>601</v>
      </c>
      <c r="C3615" s="21" t="s">
        <v>608</v>
      </c>
      <c r="D3615" s="56" t="str">
        <f>VLOOKUP(A3615, ticker_symbol:gics_sector, 14, FALSE)</f>
        <v>Health Care</v>
      </c>
      <c r="E3615" t="str">
        <f>VLOOKUP(A3615, ticker_symbol:gics_sub, 15, FALSE)</f>
        <v>Health Care Equipment</v>
      </c>
    </row>
    <row r="3616" spans="1:5" ht="17" x14ac:dyDescent="0.2">
      <c r="A3616" s="3" t="s">
        <v>315</v>
      </c>
      <c r="B3616" t="s">
        <v>602</v>
      </c>
      <c r="C3616" s="21" t="s">
        <v>608</v>
      </c>
      <c r="D3616" s="56" t="str">
        <f>VLOOKUP(A3616, ticker_symbol:gics_sector, 14, FALSE)</f>
        <v>Health Care</v>
      </c>
      <c r="E3616" t="str">
        <f>VLOOKUP(A3616, ticker_symbol:gics_sub, 15, FALSE)</f>
        <v>Health Care Equipment</v>
      </c>
    </row>
    <row r="3617" spans="1:5" ht="17" x14ac:dyDescent="0.2">
      <c r="A3617" s="3" t="s">
        <v>315</v>
      </c>
      <c r="B3617" t="s">
        <v>603</v>
      </c>
      <c r="C3617" s="21" t="s">
        <v>608</v>
      </c>
      <c r="D3617" s="56" t="str">
        <f>VLOOKUP(A3617, ticker_symbol:gics_sector, 14, FALSE)</f>
        <v>Health Care</v>
      </c>
      <c r="E3617" t="str">
        <f>VLOOKUP(A3617, ticker_symbol:gics_sub, 15, FALSE)</f>
        <v>Health Care Equipment</v>
      </c>
    </row>
    <row r="3618" spans="1:5" ht="17" x14ac:dyDescent="0.2">
      <c r="A3618" s="3" t="s">
        <v>315</v>
      </c>
      <c r="B3618" t="s">
        <v>604</v>
      </c>
      <c r="C3618" s="21" t="s">
        <v>608</v>
      </c>
      <c r="D3618" s="56" t="str">
        <f>VLOOKUP(A3618, ticker_symbol:gics_sector, 14, FALSE)</f>
        <v>Health Care</v>
      </c>
      <c r="E3618" t="str">
        <f>VLOOKUP(A3618, ticker_symbol:gics_sub, 15, FALSE)</f>
        <v>Health Care Equipment</v>
      </c>
    </row>
    <row r="3619" spans="1:5" ht="17" x14ac:dyDescent="0.2">
      <c r="A3619" s="3" t="s">
        <v>315</v>
      </c>
      <c r="B3619" t="s">
        <v>605</v>
      </c>
      <c r="C3619" s="21" t="s">
        <v>608</v>
      </c>
      <c r="D3619" s="56" t="str">
        <f>VLOOKUP(A3619, ticker_symbol:gics_sector, 14, FALSE)</f>
        <v>Health Care</v>
      </c>
      <c r="E3619" t="str">
        <f>VLOOKUP(A3619, ticker_symbol:gics_sub, 15, FALSE)</f>
        <v>Health Care Equipment</v>
      </c>
    </row>
    <row r="3620" spans="1:5" ht="17" x14ac:dyDescent="0.2">
      <c r="A3620" s="3" t="s">
        <v>316</v>
      </c>
      <c r="B3620" t="s">
        <v>600</v>
      </c>
      <c r="C3620" t="s">
        <v>610</v>
      </c>
      <c r="D3620" s="56" t="str">
        <f>VLOOKUP(A3620, ticker_symbol:gics_sector, 14, FALSE)</f>
        <v>Materials</v>
      </c>
      <c r="E3620" t="str">
        <f>VLOOKUP(A3620, ticker_symbol:gics_sub, 15, FALSE)</f>
        <v>Specialty Chemicals</v>
      </c>
    </row>
    <row r="3621" spans="1:5" ht="17" x14ac:dyDescent="0.2">
      <c r="A3621" s="3" t="s">
        <v>316</v>
      </c>
      <c r="B3621" t="s">
        <v>601</v>
      </c>
      <c r="C3621" t="s">
        <v>610</v>
      </c>
      <c r="D3621" s="56" t="str">
        <f>VLOOKUP(A3621, ticker_symbol:gics_sector, 14, FALSE)</f>
        <v>Materials</v>
      </c>
      <c r="E3621" t="str">
        <f>VLOOKUP(A3621, ticker_symbol:gics_sub, 15, FALSE)</f>
        <v>Specialty Chemicals</v>
      </c>
    </row>
    <row r="3622" spans="1:5" ht="17" x14ac:dyDescent="0.2">
      <c r="A3622" s="3" t="s">
        <v>316</v>
      </c>
      <c r="B3622" t="s">
        <v>602</v>
      </c>
      <c r="C3622" t="s">
        <v>610</v>
      </c>
      <c r="D3622" s="56" t="str">
        <f>VLOOKUP(A3622, ticker_symbol:gics_sector, 14, FALSE)</f>
        <v>Materials</v>
      </c>
      <c r="E3622" t="str">
        <f>VLOOKUP(A3622, ticker_symbol:gics_sub, 15, FALSE)</f>
        <v>Specialty Chemicals</v>
      </c>
    </row>
    <row r="3623" spans="1:5" ht="17" x14ac:dyDescent="0.2">
      <c r="A3623" s="3" t="s">
        <v>316</v>
      </c>
      <c r="B3623" t="s">
        <v>603</v>
      </c>
      <c r="C3623" t="s">
        <v>610</v>
      </c>
      <c r="D3623" s="56" t="str">
        <f>VLOOKUP(A3623, ticker_symbol:gics_sector, 14, FALSE)</f>
        <v>Materials</v>
      </c>
      <c r="E3623" t="str">
        <f>VLOOKUP(A3623, ticker_symbol:gics_sub, 15, FALSE)</f>
        <v>Specialty Chemicals</v>
      </c>
    </row>
    <row r="3624" spans="1:5" ht="17" x14ac:dyDescent="0.2">
      <c r="A3624" s="3" t="s">
        <v>316</v>
      </c>
      <c r="B3624" t="s">
        <v>604</v>
      </c>
      <c r="C3624" t="s">
        <v>610</v>
      </c>
      <c r="D3624" s="56" t="str">
        <f>VLOOKUP(A3624, ticker_symbol:gics_sector, 14, FALSE)</f>
        <v>Materials</v>
      </c>
      <c r="E3624" t="str">
        <f>VLOOKUP(A3624, ticker_symbol:gics_sub, 15, FALSE)</f>
        <v>Specialty Chemicals</v>
      </c>
    </row>
    <row r="3625" spans="1:5" ht="17" x14ac:dyDescent="0.2">
      <c r="A3625" s="3" t="s">
        <v>316</v>
      </c>
      <c r="B3625" t="s">
        <v>605</v>
      </c>
      <c r="C3625" t="s">
        <v>610</v>
      </c>
      <c r="D3625" s="56" t="str">
        <f>VLOOKUP(A3625, ticker_symbol:gics_sector, 14, FALSE)</f>
        <v>Materials</v>
      </c>
      <c r="E3625" t="str">
        <f>VLOOKUP(A3625, ticker_symbol:gics_sub, 15, FALSE)</f>
        <v>Specialty Chemicals</v>
      </c>
    </row>
    <row r="3626" spans="1:5" ht="17" x14ac:dyDescent="0.2">
      <c r="A3626" s="3" t="s">
        <v>316</v>
      </c>
      <c r="B3626" t="s">
        <v>600</v>
      </c>
      <c r="C3626" t="s">
        <v>609</v>
      </c>
      <c r="D3626" s="56" t="str">
        <f>VLOOKUP(A3626, ticker_symbol:gics_sector, 14, FALSE)</f>
        <v>Materials</v>
      </c>
      <c r="E3626" t="str">
        <f>VLOOKUP(A3626, ticker_symbol:gics_sub, 15, FALSE)</f>
        <v>Specialty Chemicals</v>
      </c>
    </row>
    <row r="3627" spans="1:5" ht="17" x14ac:dyDescent="0.2">
      <c r="A3627" s="3" t="s">
        <v>316</v>
      </c>
      <c r="B3627" t="s">
        <v>601</v>
      </c>
      <c r="C3627" t="s">
        <v>609</v>
      </c>
      <c r="D3627" s="56" t="str">
        <f>VLOOKUP(A3627, ticker_symbol:gics_sector, 14, FALSE)</f>
        <v>Materials</v>
      </c>
      <c r="E3627" t="str">
        <f>VLOOKUP(A3627, ticker_symbol:gics_sub, 15, FALSE)</f>
        <v>Specialty Chemicals</v>
      </c>
    </row>
    <row r="3628" spans="1:5" ht="17" x14ac:dyDescent="0.2">
      <c r="A3628" s="3" t="s">
        <v>316</v>
      </c>
      <c r="B3628" t="s">
        <v>602</v>
      </c>
      <c r="C3628" t="s">
        <v>609</v>
      </c>
      <c r="D3628" s="56" t="str">
        <f>VLOOKUP(A3628, ticker_symbol:gics_sector, 14, FALSE)</f>
        <v>Materials</v>
      </c>
      <c r="E3628" t="str">
        <f>VLOOKUP(A3628, ticker_symbol:gics_sub, 15, FALSE)</f>
        <v>Specialty Chemicals</v>
      </c>
    </row>
    <row r="3629" spans="1:5" ht="17" x14ac:dyDescent="0.2">
      <c r="A3629" s="3" t="s">
        <v>316</v>
      </c>
      <c r="B3629" t="s">
        <v>603</v>
      </c>
      <c r="C3629" t="s">
        <v>609</v>
      </c>
      <c r="D3629" s="56" t="str">
        <f>VLOOKUP(A3629, ticker_symbol:gics_sector, 14, FALSE)</f>
        <v>Materials</v>
      </c>
      <c r="E3629" t="str">
        <f>VLOOKUP(A3629, ticker_symbol:gics_sub, 15, FALSE)</f>
        <v>Specialty Chemicals</v>
      </c>
    </row>
    <row r="3630" spans="1:5" ht="17" x14ac:dyDescent="0.2">
      <c r="A3630" s="3" t="s">
        <v>316</v>
      </c>
      <c r="B3630" t="s">
        <v>604</v>
      </c>
      <c r="C3630" t="s">
        <v>609</v>
      </c>
      <c r="D3630" s="56" t="str">
        <f>VLOOKUP(A3630, ticker_symbol:gics_sector, 14, FALSE)</f>
        <v>Materials</v>
      </c>
      <c r="E3630" t="str">
        <f>VLOOKUP(A3630, ticker_symbol:gics_sub, 15, FALSE)</f>
        <v>Specialty Chemicals</v>
      </c>
    </row>
    <row r="3631" spans="1:5" ht="17" x14ac:dyDescent="0.2">
      <c r="A3631" s="3" t="s">
        <v>316</v>
      </c>
      <c r="B3631" t="s">
        <v>605</v>
      </c>
      <c r="C3631" t="s">
        <v>609</v>
      </c>
      <c r="D3631" s="56" t="str">
        <f>VLOOKUP(A3631, ticker_symbol:gics_sector, 14, FALSE)</f>
        <v>Materials</v>
      </c>
      <c r="E3631" t="str">
        <f>VLOOKUP(A3631, ticker_symbol:gics_sub, 15, FALSE)</f>
        <v>Specialty Chemicals</v>
      </c>
    </row>
    <row r="3632" spans="1:5" ht="17" x14ac:dyDescent="0.2">
      <c r="A3632" s="3" t="s">
        <v>316</v>
      </c>
      <c r="B3632" t="s">
        <v>600</v>
      </c>
      <c r="C3632" s="21" t="s">
        <v>608</v>
      </c>
      <c r="D3632" s="56" t="str">
        <f>VLOOKUP(A3632, ticker_symbol:gics_sector, 14, FALSE)</f>
        <v>Materials</v>
      </c>
      <c r="E3632" t="str">
        <f>VLOOKUP(A3632, ticker_symbol:gics_sub, 15, FALSE)</f>
        <v>Specialty Chemicals</v>
      </c>
    </row>
    <row r="3633" spans="1:5" ht="17" x14ac:dyDescent="0.2">
      <c r="A3633" s="3" t="s">
        <v>316</v>
      </c>
      <c r="B3633" t="s">
        <v>601</v>
      </c>
      <c r="C3633" s="21" t="s">
        <v>608</v>
      </c>
      <c r="D3633" s="56" t="str">
        <f>VLOOKUP(A3633, ticker_symbol:gics_sector, 14, FALSE)</f>
        <v>Materials</v>
      </c>
      <c r="E3633" t="str">
        <f>VLOOKUP(A3633, ticker_symbol:gics_sub, 15, FALSE)</f>
        <v>Specialty Chemicals</v>
      </c>
    </row>
    <row r="3634" spans="1:5" ht="17" x14ac:dyDescent="0.2">
      <c r="A3634" s="3" t="s">
        <v>316</v>
      </c>
      <c r="B3634" t="s">
        <v>602</v>
      </c>
      <c r="C3634" s="21" t="s">
        <v>608</v>
      </c>
      <c r="D3634" s="56" t="str">
        <f>VLOOKUP(A3634, ticker_symbol:gics_sector, 14, FALSE)</f>
        <v>Materials</v>
      </c>
      <c r="E3634" t="str">
        <f>VLOOKUP(A3634, ticker_symbol:gics_sub, 15, FALSE)</f>
        <v>Specialty Chemicals</v>
      </c>
    </row>
    <row r="3635" spans="1:5" ht="17" x14ac:dyDescent="0.2">
      <c r="A3635" s="3" t="s">
        <v>316</v>
      </c>
      <c r="B3635" t="s">
        <v>603</v>
      </c>
      <c r="C3635" s="21" t="s">
        <v>608</v>
      </c>
      <c r="D3635" s="56" t="str">
        <f>VLOOKUP(A3635, ticker_symbol:gics_sector, 14, FALSE)</f>
        <v>Materials</v>
      </c>
      <c r="E3635" t="str">
        <f>VLOOKUP(A3635, ticker_symbol:gics_sub, 15, FALSE)</f>
        <v>Specialty Chemicals</v>
      </c>
    </row>
    <row r="3636" spans="1:5" ht="17" x14ac:dyDescent="0.2">
      <c r="A3636" s="3" t="s">
        <v>316</v>
      </c>
      <c r="B3636" t="s">
        <v>604</v>
      </c>
      <c r="C3636" s="21" t="s">
        <v>608</v>
      </c>
      <c r="D3636" s="56" t="str">
        <f>VLOOKUP(A3636, ticker_symbol:gics_sector, 14, FALSE)</f>
        <v>Materials</v>
      </c>
      <c r="E3636" t="str">
        <f>VLOOKUP(A3636, ticker_symbol:gics_sub, 15, FALSE)</f>
        <v>Specialty Chemicals</v>
      </c>
    </row>
    <row r="3637" spans="1:5" ht="17" x14ac:dyDescent="0.2">
      <c r="A3637" s="3" t="s">
        <v>316</v>
      </c>
      <c r="B3637" t="s">
        <v>605</v>
      </c>
      <c r="C3637" s="21" t="s">
        <v>608</v>
      </c>
      <c r="D3637" s="56" t="str">
        <f>VLOOKUP(A3637, ticker_symbol:gics_sector, 14, FALSE)</f>
        <v>Materials</v>
      </c>
      <c r="E3637" t="str">
        <f>VLOOKUP(A3637, ticker_symbol:gics_sub, 15, FALSE)</f>
        <v>Specialty Chemicals</v>
      </c>
    </row>
    <row r="3638" spans="1:5" ht="17" x14ac:dyDescent="0.2">
      <c r="A3638" s="3" t="s">
        <v>317</v>
      </c>
      <c r="B3638" t="s">
        <v>600</v>
      </c>
      <c r="C3638" t="s">
        <v>610</v>
      </c>
      <c r="D3638" s="56" t="str">
        <f>VLOOKUP(A3638, ticker_symbol:gics_sector, 14, FALSE)</f>
        <v>Health Care</v>
      </c>
      <c r="E3638" t="str">
        <f>VLOOKUP(A3638, ticker_symbol:gics_sub, 15, FALSE)</f>
        <v>Life Sciences Tools &amp; Services</v>
      </c>
    </row>
    <row r="3639" spans="1:5" ht="17" x14ac:dyDescent="0.2">
      <c r="A3639" s="3" t="s">
        <v>317</v>
      </c>
      <c r="B3639" t="s">
        <v>601</v>
      </c>
      <c r="C3639" t="s">
        <v>610</v>
      </c>
      <c r="D3639" s="56" t="str">
        <f>VLOOKUP(A3639, ticker_symbol:gics_sector, 14, FALSE)</f>
        <v>Health Care</v>
      </c>
      <c r="E3639" t="str">
        <f>VLOOKUP(A3639, ticker_symbol:gics_sub, 15, FALSE)</f>
        <v>Life Sciences Tools &amp; Services</v>
      </c>
    </row>
    <row r="3640" spans="1:5" ht="17" x14ac:dyDescent="0.2">
      <c r="A3640" s="3" t="s">
        <v>317</v>
      </c>
      <c r="B3640" t="s">
        <v>602</v>
      </c>
      <c r="C3640" t="s">
        <v>610</v>
      </c>
      <c r="D3640" s="56" t="str">
        <f>VLOOKUP(A3640, ticker_symbol:gics_sector, 14, FALSE)</f>
        <v>Health Care</v>
      </c>
      <c r="E3640" t="str">
        <f>VLOOKUP(A3640, ticker_symbol:gics_sub, 15, FALSE)</f>
        <v>Life Sciences Tools &amp; Services</v>
      </c>
    </row>
    <row r="3641" spans="1:5" ht="17" x14ac:dyDescent="0.2">
      <c r="A3641" s="3" t="s">
        <v>317</v>
      </c>
      <c r="B3641" t="s">
        <v>603</v>
      </c>
      <c r="C3641" t="s">
        <v>610</v>
      </c>
      <c r="D3641" s="56" t="str">
        <f>VLOOKUP(A3641, ticker_symbol:gics_sector, 14, FALSE)</f>
        <v>Health Care</v>
      </c>
      <c r="E3641" t="str">
        <f>VLOOKUP(A3641, ticker_symbol:gics_sub, 15, FALSE)</f>
        <v>Life Sciences Tools &amp; Services</v>
      </c>
    </row>
    <row r="3642" spans="1:5" ht="17" x14ac:dyDescent="0.2">
      <c r="A3642" s="3" t="s">
        <v>317</v>
      </c>
      <c r="B3642" t="s">
        <v>604</v>
      </c>
      <c r="C3642" t="s">
        <v>610</v>
      </c>
      <c r="D3642" s="56" t="str">
        <f>VLOOKUP(A3642, ticker_symbol:gics_sector, 14, FALSE)</f>
        <v>Health Care</v>
      </c>
      <c r="E3642" t="str">
        <f>VLOOKUP(A3642, ticker_symbol:gics_sub, 15, FALSE)</f>
        <v>Life Sciences Tools &amp; Services</v>
      </c>
    </row>
    <row r="3643" spans="1:5" ht="17" x14ac:dyDescent="0.2">
      <c r="A3643" s="3" t="s">
        <v>317</v>
      </c>
      <c r="B3643" t="s">
        <v>605</v>
      </c>
      <c r="C3643" t="s">
        <v>610</v>
      </c>
      <c r="D3643" s="56" t="str">
        <f>VLOOKUP(A3643, ticker_symbol:gics_sector, 14, FALSE)</f>
        <v>Health Care</v>
      </c>
      <c r="E3643" t="str">
        <f>VLOOKUP(A3643, ticker_symbol:gics_sub, 15, FALSE)</f>
        <v>Life Sciences Tools &amp; Services</v>
      </c>
    </row>
    <row r="3644" spans="1:5" ht="17" x14ac:dyDescent="0.2">
      <c r="A3644" s="3" t="s">
        <v>317</v>
      </c>
      <c r="B3644" t="s">
        <v>600</v>
      </c>
      <c r="C3644" t="s">
        <v>609</v>
      </c>
      <c r="D3644" s="56" t="str">
        <f>VLOOKUP(A3644, ticker_symbol:gics_sector, 14, FALSE)</f>
        <v>Health Care</v>
      </c>
      <c r="E3644" t="str">
        <f>VLOOKUP(A3644, ticker_symbol:gics_sub, 15, FALSE)</f>
        <v>Life Sciences Tools &amp; Services</v>
      </c>
    </row>
    <row r="3645" spans="1:5" ht="17" x14ac:dyDescent="0.2">
      <c r="A3645" s="3" t="s">
        <v>317</v>
      </c>
      <c r="B3645" t="s">
        <v>601</v>
      </c>
      <c r="C3645" t="s">
        <v>609</v>
      </c>
      <c r="D3645" s="56" t="str">
        <f>VLOOKUP(A3645, ticker_symbol:gics_sector, 14, FALSE)</f>
        <v>Health Care</v>
      </c>
      <c r="E3645" t="str">
        <f>VLOOKUP(A3645, ticker_symbol:gics_sub, 15, FALSE)</f>
        <v>Life Sciences Tools &amp; Services</v>
      </c>
    </row>
    <row r="3646" spans="1:5" ht="17" x14ac:dyDescent="0.2">
      <c r="A3646" s="3" t="s">
        <v>317</v>
      </c>
      <c r="B3646" t="s">
        <v>602</v>
      </c>
      <c r="C3646" t="s">
        <v>609</v>
      </c>
      <c r="D3646" s="56" t="str">
        <f>VLOOKUP(A3646, ticker_symbol:gics_sector, 14, FALSE)</f>
        <v>Health Care</v>
      </c>
      <c r="E3646" t="str">
        <f>VLOOKUP(A3646, ticker_symbol:gics_sub, 15, FALSE)</f>
        <v>Life Sciences Tools &amp; Services</v>
      </c>
    </row>
    <row r="3647" spans="1:5" ht="17" x14ac:dyDescent="0.2">
      <c r="A3647" s="3" t="s">
        <v>317</v>
      </c>
      <c r="B3647" t="s">
        <v>603</v>
      </c>
      <c r="C3647" t="s">
        <v>609</v>
      </c>
      <c r="D3647" s="56" t="str">
        <f>VLOOKUP(A3647, ticker_symbol:gics_sector, 14, FALSE)</f>
        <v>Health Care</v>
      </c>
      <c r="E3647" t="str">
        <f>VLOOKUP(A3647, ticker_symbol:gics_sub, 15, FALSE)</f>
        <v>Life Sciences Tools &amp; Services</v>
      </c>
    </row>
    <row r="3648" spans="1:5" ht="17" x14ac:dyDescent="0.2">
      <c r="A3648" s="3" t="s">
        <v>317</v>
      </c>
      <c r="B3648" t="s">
        <v>604</v>
      </c>
      <c r="C3648" t="s">
        <v>609</v>
      </c>
      <c r="D3648" s="56" t="str">
        <f>VLOOKUP(A3648, ticker_symbol:gics_sector, 14, FALSE)</f>
        <v>Health Care</v>
      </c>
      <c r="E3648" t="str">
        <f>VLOOKUP(A3648, ticker_symbol:gics_sub, 15, FALSE)</f>
        <v>Life Sciences Tools &amp; Services</v>
      </c>
    </row>
    <row r="3649" spans="1:5" ht="17" x14ac:dyDescent="0.2">
      <c r="A3649" s="3" t="s">
        <v>317</v>
      </c>
      <c r="B3649" t="s">
        <v>605</v>
      </c>
      <c r="C3649" t="s">
        <v>609</v>
      </c>
      <c r="D3649" s="56" t="str">
        <f>VLOOKUP(A3649, ticker_symbol:gics_sector, 14, FALSE)</f>
        <v>Health Care</v>
      </c>
      <c r="E3649" t="str">
        <f>VLOOKUP(A3649, ticker_symbol:gics_sub, 15, FALSE)</f>
        <v>Life Sciences Tools &amp; Services</v>
      </c>
    </row>
    <row r="3650" spans="1:5" ht="17" x14ac:dyDescent="0.2">
      <c r="A3650" s="3" t="s">
        <v>317</v>
      </c>
      <c r="B3650" t="s">
        <v>600</v>
      </c>
      <c r="C3650" s="21" t="s">
        <v>608</v>
      </c>
      <c r="D3650" s="56" t="str">
        <f>VLOOKUP(A3650, ticker_symbol:gics_sector, 14, FALSE)</f>
        <v>Health Care</v>
      </c>
      <c r="E3650" t="str">
        <f>VLOOKUP(A3650, ticker_symbol:gics_sub, 15, FALSE)</f>
        <v>Life Sciences Tools &amp; Services</v>
      </c>
    </row>
    <row r="3651" spans="1:5" ht="17" x14ac:dyDescent="0.2">
      <c r="A3651" s="3" t="s">
        <v>317</v>
      </c>
      <c r="B3651" t="s">
        <v>601</v>
      </c>
      <c r="C3651" s="21" t="s">
        <v>608</v>
      </c>
      <c r="D3651" s="56" t="str">
        <f>VLOOKUP(A3651, ticker_symbol:gics_sector, 14, FALSE)</f>
        <v>Health Care</v>
      </c>
      <c r="E3651" t="str">
        <f>VLOOKUP(A3651, ticker_symbol:gics_sub, 15, FALSE)</f>
        <v>Life Sciences Tools &amp; Services</v>
      </c>
    </row>
    <row r="3652" spans="1:5" ht="17" x14ac:dyDescent="0.2">
      <c r="A3652" s="3" t="s">
        <v>317</v>
      </c>
      <c r="B3652" t="s">
        <v>602</v>
      </c>
      <c r="C3652" s="21" t="s">
        <v>608</v>
      </c>
      <c r="D3652" s="56" t="str">
        <f>VLOOKUP(A3652, ticker_symbol:gics_sector, 14, FALSE)</f>
        <v>Health Care</v>
      </c>
      <c r="E3652" t="str">
        <f>VLOOKUP(A3652, ticker_symbol:gics_sub, 15, FALSE)</f>
        <v>Life Sciences Tools &amp; Services</v>
      </c>
    </row>
    <row r="3653" spans="1:5" ht="17" x14ac:dyDescent="0.2">
      <c r="A3653" s="3" t="s">
        <v>317</v>
      </c>
      <c r="B3653" t="s">
        <v>603</v>
      </c>
      <c r="C3653" s="21" t="s">
        <v>608</v>
      </c>
      <c r="D3653" s="56" t="str">
        <f>VLOOKUP(A3653, ticker_symbol:gics_sector, 14, FALSE)</f>
        <v>Health Care</v>
      </c>
      <c r="E3653" t="str">
        <f>VLOOKUP(A3653, ticker_symbol:gics_sub, 15, FALSE)</f>
        <v>Life Sciences Tools &amp; Services</v>
      </c>
    </row>
    <row r="3654" spans="1:5" ht="17" x14ac:dyDescent="0.2">
      <c r="A3654" s="3" t="s">
        <v>317</v>
      </c>
      <c r="B3654" t="s">
        <v>604</v>
      </c>
      <c r="C3654" s="21" t="s">
        <v>608</v>
      </c>
      <c r="D3654" s="56" t="str">
        <f>VLOOKUP(A3654, ticker_symbol:gics_sector, 14, FALSE)</f>
        <v>Health Care</v>
      </c>
      <c r="E3654" t="str">
        <f>VLOOKUP(A3654, ticker_symbol:gics_sub, 15, FALSE)</f>
        <v>Life Sciences Tools &amp; Services</v>
      </c>
    </row>
    <row r="3655" spans="1:5" ht="17" x14ac:dyDescent="0.2">
      <c r="A3655" s="3" t="s">
        <v>317</v>
      </c>
      <c r="B3655" t="s">
        <v>605</v>
      </c>
      <c r="C3655" s="21" t="s">
        <v>608</v>
      </c>
      <c r="D3655" s="56" t="str">
        <f>VLOOKUP(A3655, ticker_symbol:gics_sector, 14, FALSE)</f>
        <v>Health Care</v>
      </c>
      <c r="E3655" t="str">
        <f>VLOOKUP(A3655, ticker_symbol:gics_sub, 15, FALSE)</f>
        <v>Life Sciences Tools &amp; Services</v>
      </c>
    </row>
    <row r="3656" spans="1:5" ht="17" x14ac:dyDescent="0.2">
      <c r="A3656" s="3" t="s">
        <v>319</v>
      </c>
      <c r="B3656" t="s">
        <v>600</v>
      </c>
      <c r="C3656" t="s">
        <v>610</v>
      </c>
      <c r="D3656" s="56" t="str">
        <f>VLOOKUP(A3656, ticker_symbol:gics_sector, 14, FALSE)</f>
        <v>Information Technology</v>
      </c>
      <c r="E3656" t="str">
        <f>VLOOKUP(A3656, ticker_symbol:gics_sub, 15, FALSE)</f>
        <v>Semiconductors</v>
      </c>
    </row>
    <row r="3657" spans="1:5" ht="17" x14ac:dyDescent="0.2">
      <c r="A3657" s="3" t="s">
        <v>319</v>
      </c>
      <c r="B3657" t="s">
        <v>601</v>
      </c>
      <c r="C3657" t="s">
        <v>610</v>
      </c>
      <c r="D3657" s="56" t="str">
        <f>VLOOKUP(A3657, ticker_symbol:gics_sector, 14, FALSE)</f>
        <v>Information Technology</v>
      </c>
      <c r="E3657" t="str">
        <f>VLOOKUP(A3657, ticker_symbol:gics_sub, 15, FALSE)</f>
        <v>Semiconductors</v>
      </c>
    </row>
    <row r="3658" spans="1:5" ht="17" x14ac:dyDescent="0.2">
      <c r="A3658" s="3" t="s">
        <v>319</v>
      </c>
      <c r="B3658" t="s">
        <v>602</v>
      </c>
      <c r="C3658" t="s">
        <v>610</v>
      </c>
      <c r="D3658" s="56" t="str">
        <f>VLOOKUP(A3658, ticker_symbol:gics_sector, 14, FALSE)</f>
        <v>Information Technology</v>
      </c>
      <c r="E3658" t="str">
        <f>VLOOKUP(A3658, ticker_symbol:gics_sub, 15, FALSE)</f>
        <v>Semiconductors</v>
      </c>
    </row>
    <row r="3659" spans="1:5" ht="17" x14ac:dyDescent="0.2">
      <c r="A3659" s="3" t="s">
        <v>319</v>
      </c>
      <c r="B3659" t="s">
        <v>603</v>
      </c>
      <c r="C3659" t="s">
        <v>610</v>
      </c>
      <c r="D3659" s="56" t="str">
        <f>VLOOKUP(A3659, ticker_symbol:gics_sector, 14, FALSE)</f>
        <v>Information Technology</v>
      </c>
      <c r="E3659" t="str">
        <f>VLOOKUP(A3659, ticker_symbol:gics_sub, 15, FALSE)</f>
        <v>Semiconductors</v>
      </c>
    </row>
    <row r="3660" spans="1:5" ht="17" x14ac:dyDescent="0.2">
      <c r="A3660" s="3" t="s">
        <v>319</v>
      </c>
      <c r="B3660" t="s">
        <v>604</v>
      </c>
      <c r="C3660" t="s">
        <v>610</v>
      </c>
      <c r="D3660" s="56" t="str">
        <f>VLOOKUP(A3660, ticker_symbol:gics_sector, 14, FALSE)</f>
        <v>Information Technology</v>
      </c>
      <c r="E3660" t="str">
        <f>VLOOKUP(A3660, ticker_symbol:gics_sub, 15, FALSE)</f>
        <v>Semiconductors</v>
      </c>
    </row>
    <row r="3661" spans="1:5" ht="17" x14ac:dyDescent="0.2">
      <c r="A3661" s="3" t="s">
        <v>319</v>
      </c>
      <c r="B3661" t="s">
        <v>605</v>
      </c>
      <c r="C3661" t="s">
        <v>610</v>
      </c>
      <c r="D3661" s="56" t="str">
        <f>VLOOKUP(A3661, ticker_symbol:gics_sector, 14, FALSE)</f>
        <v>Information Technology</v>
      </c>
      <c r="E3661" t="str">
        <f>VLOOKUP(A3661, ticker_symbol:gics_sub, 15, FALSE)</f>
        <v>Semiconductors</v>
      </c>
    </row>
    <row r="3662" spans="1:5" ht="17" x14ac:dyDescent="0.2">
      <c r="A3662" s="3" t="s">
        <v>319</v>
      </c>
      <c r="B3662" t="s">
        <v>600</v>
      </c>
      <c r="C3662" t="s">
        <v>609</v>
      </c>
      <c r="D3662" s="56" t="str">
        <f>VLOOKUP(A3662, ticker_symbol:gics_sector, 14, FALSE)</f>
        <v>Information Technology</v>
      </c>
      <c r="E3662" t="str">
        <f>VLOOKUP(A3662, ticker_symbol:gics_sub, 15, FALSE)</f>
        <v>Semiconductors</v>
      </c>
    </row>
    <row r="3663" spans="1:5" ht="17" x14ac:dyDescent="0.2">
      <c r="A3663" s="3" t="s">
        <v>319</v>
      </c>
      <c r="B3663" t="s">
        <v>601</v>
      </c>
      <c r="C3663" t="s">
        <v>609</v>
      </c>
      <c r="D3663" s="56" t="str">
        <f>VLOOKUP(A3663, ticker_symbol:gics_sector, 14, FALSE)</f>
        <v>Information Technology</v>
      </c>
      <c r="E3663" t="str">
        <f>VLOOKUP(A3663, ticker_symbol:gics_sub, 15, FALSE)</f>
        <v>Semiconductors</v>
      </c>
    </row>
    <row r="3664" spans="1:5" ht="17" x14ac:dyDescent="0.2">
      <c r="A3664" s="3" t="s">
        <v>319</v>
      </c>
      <c r="B3664" t="s">
        <v>602</v>
      </c>
      <c r="C3664" t="s">
        <v>609</v>
      </c>
      <c r="D3664" s="56" t="str">
        <f>VLOOKUP(A3664, ticker_symbol:gics_sector, 14, FALSE)</f>
        <v>Information Technology</v>
      </c>
      <c r="E3664" t="str">
        <f>VLOOKUP(A3664, ticker_symbol:gics_sub, 15, FALSE)</f>
        <v>Semiconductors</v>
      </c>
    </row>
    <row r="3665" spans="1:5" ht="17" x14ac:dyDescent="0.2">
      <c r="A3665" s="3" t="s">
        <v>319</v>
      </c>
      <c r="B3665" t="s">
        <v>603</v>
      </c>
      <c r="C3665" t="s">
        <v>609</v>
      </c>
      <c r="D3665" s="56" t="str">
        <f>VLOOKUP(A3665, ticker_symbol:gics_sector, 14, FALSE)</f>
        <v>Information Technology</v>
      </c>
      <c r="E3665" t="str">
        <f>VLOOKUP(A3665, ticker_symbol:gics_sub, 15, FALSE)</f>
        <v>Semiconductors</v>
      </c>
    </row>
    <row r="3666" spans="1:5" ht="17" x14ac:dyDescent="0.2">
      <c r="A3666" s="3" t="s">
        <v>319</v>
      </c>
      <c r="B3666" t="s">
        <v>604</v>
      </c>
      <c r="C3666" t="s">
        <v>609</v>
      </c>
      <c r="D3666" s="56" t="str">
        <f>VLOOKUP(A3666, ticker_symbol:gics_sector, 14, FALSE)</f>
        <v>Information Technology</v>
      </c>
      <c r="E3666" t="str">
        <f>VLOOKUP(A3666, ticker_symbol:gics_sub, 15, FALSE)</f>
        <v>Semiconductors</v>
      </c>
    </row>
    <row r="3667" spans="1:5" ht="17" x14ac:dyDescent="0.2">
      <c r="A3667" s="3" t="s">
        <v>319</v>
      </c>
      <c r="B3667" t="s">
        <v>605</v>
      </c>
      <c r="C3667" t="s">
        <v>609</v>
      </c>
      <c r="D3667" s="56" t="str">
        <f>VLOOKUP(A3667, ticker_symbol:gics_sector, 14, FALSE)</f>
        <v>Information Technology</v>
      </c>
      <c r="E3667" t="str">
        <f>VLOOKUP(A3667, ticker_symbol:gics_sub, 15, FALSE)</f>
        <v>Semiconductors</v>
      </c>
    </row>
    <row r="3668" spans="1:5" ht="17" x14ac:dyDescent="0.2">
      <c r="A3668" s="3" t="s">
        <v>319</v>
      </c>
      <c r="B3668" t="s">
        <v>600</v>
      </c>
      <c r="C3668" s="21" t="s">
        <v>608</v>
      </c>
      <c r="D3668" s="56" t="str">
        <f>VLOOKUP(A3668, ticker_symbol:gics_sector, 14, FALSE)</f>
        <v>Information Technology</v>
      </c>
      <c r="E3668" t="str">
        <f>VLOOKUP(A3668, ticker_symbol:gics_sub, 15, FALSE)</f>
        <v>Semiconductors</v>
      </c>
    </row>
    <row r="3669" spans="1:5" ht="17" x14ac:dyDescent="0.2">
      <c r="A3669" s="3" t="s">
        <v>319</v>
      </c>
      <c r="B3669" t="s">
        <v>601</v>
      </c>
      <c r="C3669" s="21" t="s">
        <v>608</v>
      </c>
      <c r="D3669" s="56" t="str">
        <f>VLOOKUP(A3669, ticker_symbol:gics_sector, 14, FALSE)</f>
        <v>Information Technology</v>
      </c>
      <c r="E3669" t="str">
        <f>VLOOKUP(A3669, ticker_symbol:gics_sub, 15, FALSE)</f>
        <v>Semiconductors</v>
      </c>
    </row>
    <row r="3670" spans="1:5" ht="17" x14ac:dyDescent="0.2">
      <c r="A3670" s="3" t="s">
        <v>319</v>
      </c>
      <c r="B3670" t="s">
        <v>602</v>
      </c>
      <c r="C3670" s="21" t="s">
        <v>608</v>
      </c>
      <c r="D3670" s="56" t="str">
        <f>VLOOKUP(A3670, ticker_symbol:gics_sector, 14, FALSE)</f>
        <v>Information Technology</v>
      </c>
      <c r="E3670" t="str">
        <f>VLOOKUP(A3670, ticker_symbol:gics_sub, 15, FALSE)</f>
        <v>Semiconductors</v>
      </c>
    </row>
    <row r="3671" spans="1:5" ht="17" x14ac:dyDescent="0.2">
      <c r="A3671" s="3" t="s">
        <v>319</v>
      </c>
      <c r="B3671" t="s">
        <v>603</v>
      </c>
      <c r="C3671" s="21" t="s">
        <v>608</v>
      </c>
      <c r="D3671" s="56" t="str">
        <f>VLOOKUP(A3671, ticker_symbol:gics_sector, 14, FALSE)</f>
        <v>Information Technology</v>
      </c>
      <c r="E3671" t="str">
        <f>VLOOKUP(A3671, ticker_symbol:gics_sub, 15, FALSE)</f>
        <v>Semiconductors</v>
      </c>
    </row>
    <row r="3672" spans="1:5" ht="17" x14ac:dyDescent="0.2">
      <c r="A3672" s="3" t="s">
        <v>319</v>
      </c>
      <c r="B3672" t="s">
        <v>604</v>
      </c>
      <c r="C3672" s="21" t="s">
        <v>608</v>
      </c>
      <c r="D3672" s="56" t="str">
        <f>VLOOKUP(A3672, ticker_symbol:gics_sector, 14, FALSE)</f>
        <v>Information Technology</v>
      </c>
      <c r="E3672" t="str">
        <f>VLOOKUP(A3672, ticker_symbol:gics_sub, 15, FALSE)</f>
        <v>Semiconductors</v>
      </c>
    </row>
    <row r="3673" spans="1:5" ht="17" x14ac:dyDescent="0.2">
      <c r="A3673" s="3" t="s">
        <v>319</v>
      </c>
      <c r="B3673" t="s">
        <v>605</v>
      </c>
      <c r="C3673" s="21" t="s">
        <v>608</v>
      </c>
      <c r="D3673" s="56" t="str">
        <f>VLOOKUP(A3673, ticker_symbol:gics_sector, 14, FALSE)</f>
        <v>Information Technology</v>
      </c>
      <c r="E3673" t="str">
        <f>VLOOKUP(A3673, ticker_symbol:gics_sub, 15, FALSE)</f>
        <v>Semiconductors</v>
      </c>
    </row>
    <row r="3674" spans="1:5" ht="17" x14ac:dyDescent="0.2">
      <c r="A3674" s="3" t="s">
        <v>319</v>
      </c>
      <c r="B3674" t="s">
        <v>600</v>
      </c>
      <c r="C3674" t="s">
        <v>610</v>
      </c>
      <c r="D3674" s="56" t="str">
        <f>VLOOKUP(A3674, ticker_symbol:gics_sector, 14, FALSE)</f>
        <v>Information Technology</v>
      </c>
      <c r="E3674" t="str">
        <f>VLOOKUP(A3674, ticker_symbol:gics_sub, 15, FALSE)</f>
        <v>Semiconductors</v>
      </c>
    </row>
    <row r="3675" spans="1:5" ht="17" x14ac:dyDescent="0.2">
      <c r="A3675" s="3" t="s">
        <v>320</v>
      </c>
      <c r="B3675" t="s">
        <v>601</v>
      </c>
      <c r="C3675" t="s">
        <v>610</v>
      </c>
      <c r="D3675" s="56" t="str">
        <f>VLOOKUP(A3675, ticker_symbol:gics_sector, 14, FALSE)</f>
        <v>Information Technology</v>
      </c>
      <c r="E3675" t="str">
        <f>VLOOKUP(A3675, ticker_symbol:gics_sub, 15, FALSE)</f>
        <v>Internet Software &amp; Services</v>
      </c>
    </row>
    <row r="3676" spans="1:5" ht="17" x14ac:dyDescent="0.2">
      <c r="A3676" s="3" t="s">
        <v>320</v>
      </c>
      <c r="B3676" t="s">
        <v>602</v>
      </c>
      <c r="C3676" t="s">
        <v>610</v>
      </c>
      <c r="D3676" s="56" t="str">
        <f>VLOOKUP(A3676, ticker_symbol:gics_sector, 14, FALSE)</f>
        <v>Information Technology</v>
      </c>
      <c r="E3676" t="str">
        <f>VLOOKUP(A3676, ticker_symbol:gics_sub, 15, FALSE)</f>
        <v>Internet Software &amp; Services</v>
      </c>
    </row>
    <row r="3677" spans="1:5" ht="17" x14ac:dyDescent="0.2">
      <c r="A3677" s="3" t="s">
        <v>320</v>
      </c>
      <c r="B3677" t="s">
        <v>603</v>
      </c>
      <c r="C3677" t="s">
        <v>610</v>
      </c>
      <c r="D3677" s="56" t="str">
        <f>VLOOKUP(A3677, ticker_symbol:gics_sector, 14, FALSE)</f>
        <v>Information Technology</v>
      </c>
      <c r="E3677" t="str">
        <f>VLOOKUP(A3677, ticker_symbol:gics_sub, 15, FALSE)</f>
        <v>Internet Software &amp; Services</v>
      </c>
    </row>
    <row r="3678" spans="1:5" ht="17" x14ac:dyDescent="0.2">
      <c r="A3678" s="3" t="s">
        <v>320</v>
      </c>
      <c r="B3678" t="s">
        <v>604</v>
      </c>
      <c r="C3678" t="s">
        <v>610</v>
      </c>
      <c r="D3678" s="56" t="str">
        <f>VLOOKUP(A3678, ticker_symbol:gics_sector, 14, FALSE)</f>
        <v>Information Technology</v>
      </c>
      <c r="E3678" t="str">
        <f>VLOOKUP(A3678, ticker_symbol:gics_sub, 15, FALSE)</f>
        <v>Internet Software &amp; Services</v>
      </c>
    </row>
    <row r="3679" spans="1:5" ht="17" x14ac:dyDescent="0.2">
      <c r="A3679" s="3" t="s">
        <v>320</v>
      </c>
      <c r="B3679" t="s">
        <v>605</v>
      </c>
      <c r="C3679" t="s">
        <v>610</v>
      </c>
      <c r="D3679" s="56" t="str">
        <f>VLOOKUP(A3679, ticker_symbol:gics_sector, 14, FALSE)</f>
        <v>Information Technology</v>
      </c>
      <c r="E3679" t="str">
        <f>VLOOKUP(A3679, ticker_symbol:gics_sub, 15, FALSE)</f>
        <v>Internet Software &amp; Services</v>
      </c>
    </row>
    <row r="3680" spans="1:5" ht="17" x14ac:dyDescent="0.2">
      <c r="A3680" s="3" t="s">
        <v>320</v>
      </c>
      <c r="B3680" t="s">
        <v>600</v>
      </c>
      <c r="C3680" t="s">
        <v>609</v>
      </c>
      <c r="D3680" s="56" t="str">
        <f>VLOOKUP(A3680, ticker_symbol:gics_sector, 14, FALSE)</f>
        <v>Information Technology</v>
      </c>
      <c r="E3680" t="str">
        <f>VLOOKUP(A3680, ticker_symbol:gics_sub, 15, FALSE)</f>
        <v>Internet Software &amp; Services</v>
      </c>
    </row>
    <row r="3681" spans="1:5" ht="17" x14ac:dyDescent="0.2">
      <c r="A3681" s="3" t="s">
        <v>320</v>
      </c>
      <c r="B3681" t="s">
        <v>601</v>
      </c>
      <c r="C3681" t="s">
        <v>609</v>
      </c>
      <c r="D3681" s="56" t="str">
        <f>VLOOKUP(A3681, ticker_symbol:gics_sector, 14, FALSE)</f>
        <v>Information Technology</v>
      </c>
      <c r="E3681" t="str">
        <f>VLOOKUP(A3681, ticker_symbol:gics_sub, 15, FALSE)</f>
        <v>Internet Software &amp; Services</v>
      </c>
    </row>
    <row r="3682" spans="1:5" ht="17" x14ac:dyDescent="0.2">
      <c r="A3682" s="3" t="s">
        <v>320</v>
      </c>
      <c r="B3682" t="s">
        <v>602</v>
      </c>
      <c r="C3682" t="s">
        <v>609</v>
      </c>
      <c r="D3682" s="56" t="str">
        <f>VLOOKUP(A3682, ticker_symbol:gics_sector, 14, FALSE)</f>
        <v>Information Technology</v>
      </c>
      <c r="E3682" t="str">
        <f>VLOOKUP(A3682, ticker_symbol:gics_sub, 15, FALSE)</f>
        <v>Internet Software &amp; Services</v>
      </c>
    </row>
    <row r="3683" spans="1:5" ht="17" x14ac:dyDescent="0.2">
      <c r="A3683" s="3" t="s">
        <v>320</v>
      </c>
      <c r="B3683" t="s">
        <v>603</v>
      </c>
      <c r="C3683" t="s">
        <v>609</v>
      </c>
      <c r="D3683" s="56" t="str">
        <f>VLOOKUP(A3683, ticker_symbol:gics_sector, 14, FALSE)</f>
        <v>Information Technology</v>
      </c>
      <c r="E3683" t="str">
        <f>VLOOKUP(A3683, ticker_symbol:gics_sub, 15, FALSE)</f>
        <v>Internet Software &amp; Services</v>
      </c>
    </row>
    <row r="3684" spans="1:5" ht="17" x14ac:dyDescent="0.2">
      <c r="A3684" s="3" t="s">
        <v>320</v>
      </c>
      <c r="B3684" t="s">
        <v>604</v>
      </c>
      <c r="C3684" t="s">
        <v>609</v>
      </c>
      <c r="D3684" s="56" t="str">
        <f>VLOOKUP(A3684, ticker_symbol:gics_sector, 14, FALSE)</f>
        <v>Information Technology</v>
      </c>
      <c r="E3684" t="str">
        <f>VLOOKUP(A3684, ticker_symbol:gics_sub, 15, FALSE)</f>
        <v>Internet Software &amp; Services</v>
      </c>
    </row>
    <row r="3685" spans="1:5" ht="17" x14ac:dyDescent="0.2">
      <c r="A3685" s="3" t="s">
        <v>320</v>
      </c>
      <c r="B3685" t="s">
        <v>605</v>
      </c>
      <c r="C3685" t="s">
        <v>609</v>
      </c>
      <c r="D3685" s="56" t="str">
        <f>VLOOKUP(A3685, ticker_symbol:gics_sector, 14, FALSE)</f>
        <v>Information Technology</v>
      </c>
      <c r="E3685" t="str">
        <f>VLOOKUP(A3685, ticker_symbol:gics_sub, 15, FALSE)</f>
        <v>Internet Software &amp; Services</v>
      </c>
    </row>
    <row r="3686" spans="1:5" ht="17" x14ac:dyDescent="0.2">
      <c r="A3686" s="3" t="s">
        <v>320</v>
      </c>
      <c r="B3686" t="s">
        <v>600</v>
      </c>
      <c r="C3686" s="21" t="s">
        <v>608</v>
      </c>
      <c r="D3686" s="56" t="str">
        <f>VLOOKUP(A3686, ticker_symbol:gics_sector, 14, FALSE)</f>
        <v>Information Technology</v>
      </c>
      <c r="E3686" t="str">
        <f>VLOOKUP(A3686, ticker_symbol:gics_sub, 15, FALSE)</f>
        <v>Internet Software &amp; Services</v>
      </c>
    </row>
    <row r="3687" spans="1:5" ht="17" x14ac:dyDescent="0.2">
      <c r="A3687" s="3" t="s">
        <v>320</v>
      </c>
      <c r="B3687" t="s">
        <v>601</v>
      </c>
      <c r="C3687" s="21" t="s">
        <v>608</v>
      </c>
      <c r="D3687" s="56" t="str">
        <f>VLOOKUP(A3687, ticker_symbol:gics_sector, 14, FALSE)</f>
        <v>Information Technology</v>
      </c>
      <c r="E3687" t="str">
        <f>VLOOKUP(A3687, ticker_symbol:gics_sub, 15, FALSE)</f>
        <v>Internet Software &amp; Services</v>
      </c>
    </row>
    <row r="3688" spans="1:5" ht="17" x14ac:dyDescent="0.2">
      <c r="A3688" s="3" t="s">
        <v>320</v>
      </c>
      <c r="B3688" t="s">
        <v>602</v>
      </c>
      <c r="C3688" s="21" t="s">
        <v>608</v>
      </c>
      <c r="D3688" s="56" t="str">
        <f>VLOOKUP(A3688, ticker_symbol:gics_sector, 14, FALSE)</f>
        <v>Information Technology</v>
      </c>
      <c r="E3688" t="str">
        <f>VLOOKUP(A3688, ticker_symbol:gics_sub, 15, FALSE)</f>
        <v>Internet Software &amp; Services</v>
      </c>
    </row>
    <row r="3689" spans="1:5" ht="17" x14ac:dyDescent="0.2">
      <c r="A3689" s="3" t="s">
        <v>320</v>
      </c>
      <c r="B3689" t="s">
        <v>603</v>
      </c>
      <c r="C3689" s="21" t="s">
        <v>608</v>
      </c>
      <c r="D3689" s="56" t="str">
        <f>VLOOKUP(A3689, ticker_symbol:gics_sector, 14, FALSE)</f>
        <v>Information Technology</v>
      </c>
      <c r="E3689" t="str">
        <f>VLOOKUP(A3689, ticker_symbol:gics_sub, 15, FALSE)</f>
        <v>Internet Software &amp; Services</v>
      </c>
    </row>
    <row r="3690" spans="1:5" ht="17" x14ac:dyDescent="0.2">
      <c r="A3690" s="3" t="s">
        <v>320</v>
      </c>
      <c r="B3690" t="s">
        <v>604</v>
      </c>
      <c r="C3690" s="21" t="s">
        <v>608</v>
      </c>
      <c r="D3690" s="56" t="str">
        <f>VLOOKUP(A3690, ticker_symbol:gics_sector, 14, FALSE)</f>
        <v>Information Technology</v>
      </c>
      <c r="E3690" t="str">
        <f>VLOOKUP(A3690, ticker_symbol:gics_sub, 15, FALSE)</f>
        <v>Internet Software &amp; Services</v>
      </c>
    </row>
    <row r="3691" spans="1:5" ht="17" x14ac:dyDescent="0.2">
      <c r="A3691" s="3" t="s">
        <v>320</v>
      </c>
      <c r="B3691" t="s">
        <v>605</v>
      </c>
      <c r="C3691" s="21" t="s">
        <v>608</v>
      </c>
      <c r="D3691" s="56" t="str">
        <f>VLOOKUP(A3691, ticker_symbol:gics_sector, 14, FALSE)</f>
        <v>Information Technology</v>
      </c>
      <c r="E3691" t="str">
        <f>VLOOKUP(A3691, ticker_symbol:gics_sub, 15, FALSE)</f>
        <v>Internet Software &amp; Services</v>
      </c>
    </row>
    <row r="3692" spans="1:5" ht="17" x14ac:dyDescent="0.2">
      <c r="A3692" s="3" t="s">
        <v>321</v>
      </c>
      <c r="B3692" t="s">
        <v>600</v>
      </c>
      <c r="C3692" t="s">
        <v>610</v>
      </c>
      <c r="D3692" s="56" t="str">
        <f>VLOOKUP(A3692, ticker_symbol:gics_sector, 14, FALSE)</f>
        <v>Materials</v>
      </c>
      <c r="E3692" t="str">
        <f>VLOOKUP(A3692, ticker_symbol:gics_sub, 15, FALSE)</f>
        <v>Paper Packaging</v>
      </c>
    </row>
    <row r="3693" spans="1:5" ht="17" x14ac:dyDescent="0.2">
      <c r="A3693" s="3" t="s">
        <v>321</v>
      </c>
      <c r="B3693" t="s">
        <v>601</v>
      </c>
      <c r="C3693" t="s">
        <v>610</v>
      </c>
      <c r="D3693" s="56" t="str">
        <f>VLOOKUP(A3693, ticker_symbol:gics_sector, 14, FALSE)</f>
        <v>Materials</v>
      </c>
      <c r="E3693" t="str">
        <f>VLOOKUP(A3693, ticker_symbol:gics_sub, 15, FALSE)</f>
        <v>Paper Packaging</v>
      </c>
    </row>
    <row r="3694" spans="1:5" ht="17" x14ac:dyDescent="0.2">
      <c r="A3694" s="3" t="s">
        <v>321</v>
      </c>
      <c r="B3694" t="s">
        <v>602</v>
      </c>
      <c r="C3694" t="s">
        <v>610</v>
      </c>
      <c r="D3694" s="56" t="str">
        <f>VLOOKUP(A3694, ticker_symbol:gics_sector, 14, FALSE)</f>
        <v>Materials</v>
      </c>
      <c r="E3694" t="str">
        <f>VLOOKUP(A3694, ticker_symbol:gics_sub, 15, FALSE)</f>
        <v>Paper Packaging</v>
      </c>
    </row>
    <row r="3695" spans="1:5" ht="17" x14ac:dyDescent="0.2">
      <c r="A3695" s="3" t="s">
        <v>321</v>
      </c>
      <c r="B3695" t="s">
        <v>603</v>
      </c>
      <c r="C3695" t="s">
        <v>610</v>
      </c>
      <c r="D3695" s="56" t="str">
        <f>VLOOKUP(A3695, ticker_symbol:gics_sector, 14, FALSE)</f>
        <v>Materials</v>
      </c>
      <c r="E3695" t="str">
        <f>VLOOKUP(A3695, ticker_symbol:gics_sub, 15, FALSE)</f>
        <v>Paper Packaging</v>
      </c>
    </row>
    <row r="3696" spans="1:5" ht="17" x14ac:dyDescent="0.2">
      <c r="A3696" s="3" t="s">
        <v>321</v>
      </c>
      <c r="B3696" t="s">
        <v>604</v>
      </c>
      <c r="C3696" t="s">
        <v>610</v>
      </c>
      <c r="D3696" s="56" t="str">
        <f>VLOOKUP(A3696, ticker_symbol:gics_sector, 14, FALSE)</f>
        <v>Materials</v>
      </c>
      <c r="E3696" t="str">
        <f>VLOOKUP(A3696, ticker_symbol:gics_sub, 15, FALSE)</f>
        <v>Paper Packaging</v>
      </c>
    </row>
    <row r="3697" spans="1:5" ht="17" x14ac:dyDescent="0.2">
      <c r="A3697" s="3" t="s">
        <v>321</v>
      </c>
      <c r="B3697" t="s">
        <v>605</v>
      </c>
      <c r="C3697" t="s">
        <v>610</v>
      </c>
      <c r="D3697" s="56" t="str">
        <f>VLOOKUP(A3697, ticker_symbol:gics_sector, 14, FALSE)</f>
        <v>Materials</v>
      </c>
      <c r="E3697" t="str">
        <f>VLOOKUP(A3697, ticker_symbol:gics_sub, 15, FALSE)</f>
        <v>Paper Packaging</v>
      </c>
    </row>
    <row r="3698" spans="1:5" ht="17" x14ac:dyDescent="0.2">
      <c r="A3698" s="3" t="s">
        <v>321</v>
      </c>
      <c r="B3698" t="s">
        <v>600</v>
      </c>
      <c r="C3698" t="s">
        <v>609</v>
      </c>
      <c r="D3698" s="56" t="str">
        <f>VLOOKUP(A3698, ticker_symbol:gics_sector, 14, FALSE)</f>
        <v>Materials</v>
      </c>
      <c r="E3698" t="str">
        <f>VLOOKUP(A3698, ticker_symbol:gics_sub, 15, FALSE)</f>
        <v>Paper Packaging</v>
      </c>
    </row>
    <row r="3699" spans="1:5" ht="17" x14ac:dyDescent="0.2">
      <c r="A3699" s="3" t="s">
        <v>321</v>
      </c>
      <c r="B3699" t="s">
        <v>601</v>
      </c>
      <c r="C3699" t="s">
        <v>609</v>
      </c>
      <c r="D3699" s="56" t="str">
        <f>VLOOKUP(A3699, ticker_symbol:gics_sector, 14, FALSE)</f>
        <v>Materials</v>
      </c>
      <c r="E3699" t="str">
        <f>VLOOKUP(A3699, ticker_symbol:gics_sub, 15, FALSE)</f>
        <v>Paper Packaging</v>
      </c>
    </row>
    <row r="3700" spans="1:5" ht="17" x14ac:dyDescent="0.2">
      <c r="A3700" s="3" t="s">
        <v>321</v>
      </c>
      <c r="B3700" t="s">
        <v>602</v>
      </c>
      <c r="C3700" t="s">
        <v>609</v>
      </c>
      <c r="D3700" s="56" t="str">
        <f>VLOOKUP(A3700, ticker_symbol:gics_sector, 14, FALSE)</f>
        <v>Materials</v>
      </c>
      <c r="E3700" t="str">
        <f>VLOOKUP(A3700, ticker_symbol:gics_sub, 15, FALSE)</f>
        <v>Paper Packaging</v>
      </c>
    </row>
    <row r="3701" spans="1:5" ht="17" x14ac:dyDescent="0.2">
      <c r="A3701" s="3" t="s">
        <v>321</v>
      </c>
      <c r="B3701" t="s">
        <v>603</v>
      </c>
      <c r="C3701" t="s">
        <v>609</v>
      </c>
      <c r="D3701" s="56" t="str">
        <f>VLOOKUP(A3701, ticker_symbol:gics_sector, 14, FALSE)</f>
        <v>Materials</v>
      </c>
      <c r="E3701" t="str">
        <f>VLOOKUP(A3701, ticker_symbol:gics_sub, 15, FALSE)</f>
        <v>Paper Packaging</v>
      </c>
    </row>
    <row r="3702" spans="1:5" ht="17" x14ac:dyDescent="0.2">
      <c r="A3702" s="3" t="s">
        <v>321</v>
      </c>
      <c r="B3702" t="s">
        <v>604</v>
      </c>
      <c r="C3702" t="s">
        <v>609</v>
      </c>
      <c r="D3702" s="56" t="str">
        <f>VLOOKUP(A3702, ticker_symbol:gics_sector, 14, FALSE)</f>
        <v>Materials</v>
      </c>
      <c r="E3702" t="str">
        <f>VLOOKUP(A3702, ticker_symbol:gics_sub, 15, FALSE)</f>
        <v>Paper Packaging</v>
      </c>
    </row>
    <row r="3703" spans="1:5" ht="17" x14ac:dyDescent="0.2">
      <c r="A3703" s="3" t="s">
        <v>321</v>
      </c>
      <c r="B3703" t="s">
        <v>605</v>
      </c>
      <c r="C3703" t="s">
        <v>609</v>
      </c>
      <c r="D3703" s="56" t="str">
        <f>VLOOKUP(A3703, ticker_symbol:gics_sector, 14, FALSE)</f>
        <v>Materials</v>
      </c>
      <c r="E3703" t="str">
        <f>VLOOKUP(A3703, ticker_symbol:gics_sub, 15, FALSE)</f>
        <v>Paper Packaging</v>
      </c>
    </row>
    <row r="3704" spans="1:5" ht="17" x14ac:dyDescent="0.2">
      <c r="A3704" s="3" t="s">
        <v>321</v>
      </c>
      <c r="B3704" t="s">
        <v>600</v>
      </c>
      <c r="C3704" s="21" t="s">
        <v>608</v>
      </c>
      <c r="D3704" s="56" t="str">
        <f>VLOOKUP(A3704, ticker_symbol:gics_sector, 14, FALSE)</f>
        <v>Materials</v>
      </c>
      <c r="E3704" t="str">
        <f>VLOOKUP(A3704, ticker_symbol:gics_sub, 15, FALSE)</f>
        <v>Paper Packaging</v>
      </c>
    </row>
    <row r="3705" spans="1:5" ht="17" x14ac:dyDescent="0.2">
      <c r="A3705" s="3" t="s">
        <v>321</v>
      </c>
      <c r="B3705" t="s">
        <v>601</v>
      </c>
      <c r="C3705" s="21" t="s">
        <v>608</v>
      </c>
      <c r="D3705" s="56" t="str">
        <f>VLOOKUP(A3705, ticker_symbol:gics_sector, 14, FALSE)</f>
        <v>Materials</v>
      </c>
      <c r="E3705" t="str">
        <f>VLOOKUP(A3705, ticker_symbol:gics_sub, 15, FALSE)</f>
        <v>Paper Packaging</v>
      </c>
    </row>
    <row r="3706" spans="1:5" ht="17" x14ac:dyDescent="0.2">
      <c r="A3706" s="3" t="s">
        <v>321</v>
      </c>
      <c r="B3706" t="s">
        <v>602</v>
      </c>
      <c r="C3706" s="21" t="s">
        <v>608</v>
      </c>
      <c r="D3706" s="56" t="str">
        <f>VLOOKUP(A3706, ticker_symbol:gics_sector, 14, FALSE)</f>
        <v>Materials</v>
      </c>
      <c r="E3706" t="str">
        <f>VLOOKUP(A3706, ticker_symbol:gics_sub, 15, FALSE)</f>
        <v>Paper Packaging</v>
      </c>
    </row>
    <row r="3707" spans="1:5" ht="17" x14ac:dyDescent="0.2">
      <c r="A3707" s="3" t="s">
        <v>321</v>
      </c>
      <c r="B3707" t="s">
        <v>603</v>
      </c>
      <c r="C3707" s="21" t="s">
        <v>608</v>
      </c>
      <c r="D3707" s="56" t="str">
        <f>VLOOKUP(A3707, ticker_symbol:gics_sector, 14, FALSE)</f>
        <v>Materials</v>
      </c>
      <c r="E3707" t="str">
        <f>VLOOKUP(A3707, ticker_symbol:gics_sub, 15, FALSE)</f>
        <v>Paper Packaging</v>
      </c>
    </row>
    <row r="3708" spans="1:5" ht="17" x14ac:dyDescent="0.2">
      <c r="A3708" s="3" t="s">
        <v>321</v>
      </c>
      <c r="B3708" t="s">
        <v>604</v>
      </c>
      <c r="C3708" s="21" t="s">
        <v>608</v>
      </c>
      <c r="D3708" s="56" t="str">
        <f>VLOOKUP(A3708, ticker_symbol:gics_sector, 14, FALSE)</f>
        <v>Materials</v>
      </c>
      <c r="E3708" t="str">
        <f>VLOOKUP(A3708, ticker_symbol:gics_sub, 15, FALSE)</f>
        <v>Paper Packaging</v>
      </c>
    </row>
    <row r="3709" spans="1:5" ht="17" x14ac:dyDescent="0.2">
      <c r="A3709" s="3" t="s">
        <v>321</v>
      </c>
      <c r="B3709" t="s">
        <v>605</v>
      </c>
      <c r="C3709" s="21" t="s">
        <v>608</v>
      </c>
      <c r="D3709" s="56" t="str">
        <f>VLOOKUP(A3709, ticker_symbol:gics_sector, 14, FALSE)</f>
        <v>Materials</v>
      </c>
      <c r="E3709" t="str">
        <f>VLOOKUP(A3709, ticker_symbol:gics_sub, 15, FALSE)</f>
        <v>Paper Packaging</v>
      </c>
    </row>
    <row r="3710" spans="1:5" ht="17" x14ac:dyDescent="0.2">
      <c r="A3710" s="3" t="s">
        <v>322</v>
      </c>
      <c r="B3710" t="s">
        <v>600</v>
      </c>
      <c r="C3710" t="s">
        <v>610</v>
      </c>
      <c r="D3710" s="56" t="str">
        <f>VLOOKUP(A3710, ticker_symbol:gics_sector, 14, FALSE)</f>
        <v>Consumer Discretionary</v>
      </c>
      <c r="E3710" t="str">
        <f>VLOOKUP(A3710, ticker_symbol:gics_sub, 15, FALSE)</f>
        <v>Advertising</v>
      </c>
    </row>
    <row r="3711" spans="1:5" ht="17" x14ac:dyDescent="0.2">
      <c r="A3711" s="3" t="s">
        <v>322</v>
      </c>
      <c r="B3711" t="s">
        <v>601</v>
      </c>
      <c r="C3711" t="s">
        <v>610</v>
      </c>
      <c r="D3711" s="56" t="str">
        <f>VLOOKUP(A3711, ticker_symbol:gics_sector, 14, FALSE)</f>
        <v>Consumer Discretionary</v>
      </c>
      <c r="E3711" t="str">
        <f>VLOOKUP(A3711, ticker_symbol:gics_sub, 15, FALSE)</f>
        <v>Advertising</v>
      </c>
    </row>
    <row r="3712" spans="1:5" ht="17" x14ac:dyDescent="0.2">
      <c r="A3712" s="3" t="s">
        <v>322</v>
      </c>
      <c r="B3712" t="s">
        <v>602</v>
      </c>
      <c r="C3712" t="s">
        <v>610</v>
      </c>
      <c r="D3712" s="56" t="str">
        <f>VLOOKUP(A3712, ticker_symbol:gics_sector, 14, FALSE)</f>
        <v>Consumer Discretionary</v>
      </c>
      <c r="E3712" t="str">
        <f>VLOOKUP(A3712, ticker_symbol:gics_sub, 15, FALSE)</f>
        <v>Advertising</v>
      </c>
    </row>
    <row r="3713" spans="1:5" ht="17" x14ac:dyDescent="0.2">
      <c r="A3713" s="3" t="s">
        <v>322</v>
      </c>
      <c r="B3713" t="s">
        <v>603</v>
      </c>
      <c r="C3713" t="s">
        <v>610</v>
      </c>
      <c r="D3713" s="56" t="str">
        <f>VLOOKUP(A3713, ticker_symbol:gics_sector, 14, FALSE)</f>
        <v>Consumer Discretionary</v>
      </c>
      <c r="E3713" t="str">
        <f>VLOOKUP(A3713, ticker_symbol:gics_sub, 15, FALSE)</f>
        <v>Advertising</v>
      </c>
    </row>
    <row r="3714" spans="1:5" ht="17" x14ac:dyDescent="0.2">
      <c r="A3714" s="3" t="s">
        <v>322</v>
      </c>
      <c r="B3714" t="s">
        <v>604</v>
      </c>
      <c r="C3714" t="s">
        <v>610</v>
      </c>
      <c r="D3714" s="56" t="str">
        <f>VLOOKUP(A3714, ticker_symbol:gics_sector, 14, FALSE)</f>
        <v>Consumer Discretionary</v>
      </c>
      <c r="E3714" t="str">
        <f>VLOOKUP(A3714, ticker_symbol:gics_sub, 15, FALSE)</f>
        <v>Advertising</v>
      </c>
    </row>
    <row r="3715" spans="1:5" ht="17" x14ac:dyDescent="0.2">
      <c r="A3715" s="3" t="s">
        <v>322</v>
      </c>
      <c r="B3715" t="s">
        <v>605</v>
      </c>
      <c r="C3715" t="s">
        <v>610</v>
      </c>
      <c r="D3715" s="56" t="str">
        <f>VLOOKUP(A3715, ticker_symbol:gics_sector, 14, FALSE)</f>
        <v>Consumer Discretionary</v>
      </c>
      <c r="E3715" t="str">
        <f>VLOOKUP(A3715, ticker_symbol:gics_sub, 15, FALSE)</f>
        <v>Advertising</v>
      </c>
    </row>
    <row r="3716" spans="1:5" ht="17" x14ac:dyDescent="0.2">
      <c r="A3716" s="3" t="s">
        <v>322</v>
      </c>
      <c r="B3716" t="s">
        <v>600</v>
      </c>
      <c r="C3716" t="s">
        <v>609</v>
      </c>
      <c r="D3716" s="56" t="str">
        <f>VLOOKUP(A3716, ticker_symbol:gics_sector, 14, FALSE)</f>
        <v>Consumer Discretionary</v>
      </c>
      <c r="E3716" t="str">
        <f>VLOOKUP(A3716, ticker_symbol:gics_sub, 15, FALSE)</f>
        <v>Advertising</v>
      </c>
    </row>
    <row r="3717" spans="1:5" ht="17" x14ac:dyDescent="0.2">
      <c r="A3717" s="3" t="s">
        <v>322</v>
      </c>
      <c r="B3717" t="s">
        <v>601</v>
      </c>
      <c r="C3717" t="s">
        <v>609</v>
      </c>
      <c r="D3717" s="56" t="str">
        <f>VLOOKUP(A3717, ticker_symbol:gics_sector, 14, FALSE)</f>
        <v>Consumer Discretionary</v>
      </c>
      <c r="E3717" t="str">
        <f>VLOOKUP(A3717, ticker_symbol:gics_sub, 15, FALSE)</f>
        <v>Advertising</v>
      </c>
    </row>
    <row r="3718" spans="1:5" ht="17" x14ac:dyDescent="0.2">
      <c r="A3718" s="3" t="s">
        <v>322</v>
      </c>
      <c r="B3718" t="s">
        <v>602</v>
      </c>
      <c r="C3718" t="s">
        <v>609</v>
      </c>
      <c r="D3718" s="56" t="str">
        <f>VLOOKUP(A3718, ticker_symbol:gics_sector, 14, FALSE)</f>
        <v>Consumer Discretionary</v>
      </c>
      <c r="E3718" t="str">
        <f>VLOOKUP(A3718, ticker_symbol:gics_sub, 15, FALSE)</f>
        <v>Advertising</v>
      </c>
    </row>
    <row r="3719" spans="1:5" ht="17" x14ac:dyDescent="0.2">
      <c r="A3719" s="3" t="s">
        <v>322</v>
      </c>
      <c r="B3719" t="s">
        <v>603</v>
      </c>
      <c r="C3719" t="s">
        <v>609</v>
      </c>
      <c r="D3719" s="56" t="str">
        <f>VLOOKUP(A3719, ticker_symbol:gics_sector, 14, FALSE)</f>
        <v>Consumer Discretionary</v>
      </c>
      <c r="E3719" t="str">
        <f>VLOOKUP(A3719, ticker_symbol:gics_sub, 15, FALSE)</f>
        <v>Advertising</v>
      </c>
    </row>
    <row r="3720" spans="1:5" ht="17" x14ac:dyDescent="0.2">
      <c r="A3720" s="3" t="s">
        <v>322</v>
      </c>
      <c r="B3720" t="s">
        <v>604</v>
      </c>
      <c r="C3720" t="s">
        <v>609</v>
      </c>
      <c r="D3720" s="56" t="str">
        <f>VLOOKUP(A3720, ticker_symbol:gics_sector, 14, FALSE)</f>
        <v>Consumer Discretionary</v>
      </c>
      <c r="E3720" t="str">
        <f>VLOOKUP(A3720, ticker_symbol:gics_sub, 15, FALSE)</f>
        <v>Advertising</v>
      </c>
    </row>
    <row r="3721" spans="1:5" ht="17" x14ac:dyDescent="0.2">
      <c r="A3721" s="3" t="s">
        <v>322</v>
      </c>
      <c r="B3721" t="s">
        <v>605</v>
      </c>
      <c r="C3721" t="s">
        <v>609</v>
      </c>
      <c r="D3721" s="56" t="str">
        <f>VLOOKUP(A3721, ticker_symbol:gics_sector, 14, FALSE)</f>
        <v>Consumer Discretionary</v>
      </c>
      <c r="E3721" t="str">
        <f>VLOOKUP(A3721, ticker_symbol:gics_sub, 15, FALSE)</f>
        <v>Advertising</v>
      </c>
    </row>
    <row r="3722" spans="1:5" ht="17" x14ac:dyDescent="0.2">
      <c r="A3722" s="3" t="s">
        <v>322</v>
      </c>
      <c r="B3722" t="s">
        <v>600</v>
      </c>
      <c r="C3722" s="21" t="s">
        <v>608</v>
      </c>
      <c r="D3722" s="56" t="str">
        <f>VLOOKUP(A3722, ticker_symbol:gics_sector, 14, FALSE)</f>
        <v>Consumer Discretionary</v>
      </c>
      <c r="E3722" t="str">
        <f>VLOOKUP(A3722, ticker_symbol:gics_sub, 15, FALSE)</f>
        <v>Advertising</v>
      </c>
    </row>
    <row r="3723" spans="1:5" ht="17" x14ac:dyDescent="0.2">
      <c r="A3723" s="3" t="s">
        <v>322</v>
      </c>
      <c r="B3723" t="s">
        <v>601</v>
      </c>
      <c r="C3723" s="21" t="s">
        <v>608</v>
      </c>
      <c r="D3723" s="56" t="str">
        <f>VLOOKUP(A3723, ticker_symbol:gics_sector, 14, FALSE)</f>
        <v>Consumer Discretionary</v>
      </c>
      <c r="E3723" t="str">
        <f>VLOOKUP(A3723, ticker_symbol:gics_sub, 15, FALSE)</f>
        <v>Advertising</v>
      </c>
    </row>
    <row r="3724" spans="1:5" ht="17" x14ac:dyDescent="0.2">
      <c r="A3724" s="3" t="s">
        <v>322</v>
      </c>
      <c r="B3724" t="s">
        <v>602</v>
      </c>
      <c r="C3724" s="21" t="s">
        <v>608</v>
      </c>
      <c r="D3724" s="56" t="str">
        <f>VLOOKUP(A3724, ticker_symbol:gics_sector, 14, FALSE)</f>
        <v>Consumer Discretionary</v>
      </c>
      <c r="E3724" t="str">
        <f>VLOOKUP(A3724, ticker_symbol:gics_sub, 15, FALSE)</f>
        <v>Advertising</v>
      </c>
    </row>
    <row r="3725" spans="1:5" ht="17" x14ac:dyDescent="0.2">
      <c r="A3725" s="3" t="s">
        <v>322</v>
      </c>
      <c r="B3725" t="s">
        <v>603</v>
      </c>
      <c r="C3725" s="21" t="s">
        <v>608</v>
      </c>
      <c r="D3725" s="56" t="str">
        <f>VLOOKUP(A3725, ticker_symbol:gics_sector, 14, FALSE)</f>
        <v>Consumer Discretionary</v>
      </c>
      <c r="E3725" t="str">
        <f>VLOOKUP(A3725, ticker_symbol:gics_sub, 15, FALSE)</f>
        <v>Advertising</v>
      </c>
    </row>
    <row r="3726" spans="1:5" ht="17" x14ac:dyDescent="0.2">
      <c r="A3726" s="3" t="s">
        <v>322</v>
      </c>
      <c r="B3726" t="s">
        <v>604</v>
      </c>
      <c r="C3726" s="21" t="s">
        <v>608</v>
      </c>
      <c r="D3726" s="56" t="str">
        <f>VLOOKUP(A3726, ticker_symbol:gics_sector, 14, FALSE)</f>
        <v>Consumer Discretionary</v>
      </c>
      <c r="E3726" t="str">
        <f>VLOOKUP(A3726, ticker_symbol:gics_sub, 15, FALSE)</f>
        <v>Advertising</v>
      </c>
    </row>
    <row r="3727" spans="1:5" ht="17" x14ac:dyDescent="0.2">
      <c r="A3727" s="3" t="s">
        <v>322</v>
      </c>
      <c r="B3727" t="s">
        <v>605</v>
      </c>
      <c r="C3727" s="21" t="s">
        <v>608</v>
      </c>
      <c r="D3727" s="56" t="str">
        <f>VLOOKUP(A3727, ticker_symbol:gics_sector, 14, FALSE)</f>
        <v>Consumer Discretionary</v>
      </c>
      <c r="E3727" t="str">
        <f>VLOOKUP(A3727, ticker_symbol:gics_sub, 15, FALSE)</f>
        <v>Advertising</v>
      </c>
    </row>
    <row r="3728" spans="1:5" ht="17" x14ac:dyDescent="0.2">
      <c r="A3728" s="3" t="s">
        <v>324</v>
      </c>
      <c r="B3728" t="s">
        <v>600</v>
      </c>
      <c r="C3728" t="s">
        <v>610</v>
      </c>
      <c r="D3728" s="56" t="str">
        <f>VLOOKUP(A3728, ticker_symbol:gics_sector, 14, FALSE)</f>
        <v>Real Estate</v>
      </c>
      <c r="E3728" t="str">
        <f>VLOOKUP(A3728, ticker_symbol:gics_sub, 15, FALSE)</f>
        <v>REITs</v>
      </c>
    </row>
    <row r="3729" spans="1:5" ht="17" x14ac:dyDescent="0.2">
      <c r="A3729" s="3" t="s">
        <v>324</v>
      </c>
      <c r="B3729" t="s">
        <v>601</v>
      </c>
      <c r="C3729" t="s">
        <v>610</v>
      </c>
      <c r="D3729" s="56" t="str">
        <f>VLOOKUP(A3729, ticker_symbol:gics_sector, 14, FALSE)</f>
        <v>Real Estate</v>
      </c>
      <c r="E3729" t="str">
        <f>VLOOKUP(A3729, ticker_symbol:gics_sub, 15, FALSE)</f>
        <v>REITs</v>
      </c>
    </row>
    <row r="3730" spans="1:5" ht="17" x14ac:dyDescent="0.2">
      <c r="A3730" s="3" t="s">
        <v>324</v>
      </c>
      <c r="B3730" t="s">
        <v>602</v>
      </c>
      <c r="C3730" t="s">
        <v>610</v>
      </c>
      <c r="D3730" s="56" t="str">
        <f>VLOOKUP(A3730, ticker_symbol:gics_sector, 14, FALSE)</f>
        <v>Real Estate</v>
      </c>
      <c r="E3730" t="str">
        <f>VLOOKUP(A3730, ticker_symbol:gics_sub, 15, FALSE)</f>
        <v>REITs</v>
      </c>
    </row>
    <row r="3731" spans="1:5" ht="17" x14ac:dyDescent="0.2">
      <c r="A3731" s="3" t="s">
        <v>324</v>
      </c>
      <c r="B3731" t="s">
        <v>603</v>
      </c>
      <c r="C3731" t="s">
        <v>610</v>
      </c>
      <c r="D3731" s="56" t="str">
        <f>VLOOKUP(A3731, ticker_symbol:gics_sector, 14, FALSE)</f>
        <v>Real Estate</v>
      </c>
      <c r="E3731" t="str">
        <f>VLOOKUP(A3731, ticker_symbol:gics_sub, 15, FALSE)</f>
        <v>REITs</v>
      </c>
    </row>
    <row r="3732" spans="1:5" ht="17" x14ac:dyDescent="0.2">
      <c r="A3732" s="3" t="s">
        <v>324</v>
      </c>
      <c r="B3732" t="s">
        <v>604</v>
      </c>
      <c r="C3732" t="s">
        <v>610</v>
      </c>
      <c r="D3732" s="56" t="str">
        <f>VLOOKUP(A3732, ticker_symbol:gics_sector, 14, FALSE)</f>
        <v>Real Estate</v>
      </c>
      <c r="E3732" t="str">
        <f>VLOOKUP(A3732, ticker_symbol:gics_sub, 15, FALSE)</f>
        <v>REITs</v>
      </c>
    </row>
    <row r="3733" spans="1:5" ht="17" x14ac:dyDescent="0.2">
      <c r="A3733" s="3" t="s">
        <v>324</v>
      </c>
      <c r="B3733" t="s">
        <v>605</v>
      </c>
      <c r="C3733" t="s">
        <v>610</v>
      </c>
      <c r="D3733" s="56" t="str">
        <f>VLOOKUP(A3733, ticker_symbol:gics_sector, 14, FALSE)</f>
        <v>Real Estate</v>
      </c>
      <c r="E3733" t="str">
        <f>VLOOKUP(A3733, ticker_symbol:gics_sub, 15, FALSE)</f>
        <v>REITs</v>
      </c>
    </row>
    <row r="3734" spans="1:5" ht="17" x14ac:dyDescent="0.2">
      <c r="A3734" s="3" t="s">
        <v>324</v>
      </c>
      <c r="B3734" t="s">
        <v>600</v>
      </c>
      <c r="C3734" t="s">
        <v>609</v>
      </c>
      <c r="D3734" s="56" t="str">
        <f>VLOOKUP(A3734, ticker_symbol:gics_sector, 14, FALSE)</f>
        <v>Real Estate</v>
      </c>
      <c r="E3734" t="str">
        <f>VLOOKUP(A3734, ticker_symbol:gics_sub, 15, FALSE)</f>
        <v>REITs</v>
      </c>
    </row>
    <row r="3735" spans="1:5" ht="17" x14ac:dyDescent="0.2">
      <c r="A3735" s="3" t="s">
        <v>324</v>
      </c>
      <c r="B3735" t="s">
        <v>601</v>
      </c>
      <c r="C3735" t="s">
        <v>609</v>
      </c>
      <c r="D3735" s="56" t="str">
        <f>VLOOKUP(A3735, ticker_symbol:gics_sector, 14, FALSE)</f>
        <v>Real Estate</v>
      </c>
      <c r="E3735" t="str">
        <f>VLOOKUP(A3735, ticker_symbol:gics_sub, 15, FALSE)</f>
        <v>REITs</v>
      </c>
    </row>
    <row r="3736" spans="1:5" ht="17" x14ac:dyDescent="0.2">
      <c r="A3736" s="3" t="s">
        <v>324</v>
      </c>
      <c r="B3736" t="s">
        <v>602</v>
      </c>
      <c r="C3736" t="s">
        <v>609</v>
      </c>
      <c r="D3736" s="56" t="str">
        <f>VLOOKUP(A3736, ticker_symbol:gics_sector, 14, FALSE)</f>
        <v>Real Estate</v>
      </c>
      <c r="E3736" t="str">
        <f>VLOOKUP(A3736, ticker_symbol:gics_sub, 15, FALSE)</f>
        <v>REITs</v>
      </c>
    </row>
    <row r="3737" spans="1:5" ht="17" x14ac:dyDescent="0.2">
      <c r="A3737" s="3" t="s">
        <v>324</v>
      </c>
      <c r="B3737" t="s">
        <v>603</v>
      </c>
      <c r="C3737" t="s">
        <v>609</v>
      </c>
      <c r="D3737" s="56" t="str">
        <f>VLOOKUP(A3737, ticker_symbol:gics_sector, 14, FALSE)</f>
        <v>Real Estate</v>
      </c>
      <c r="E3737" t="str">
        <f>VLOOKUP(A3737, ticker_symbol:gics_sub, 15, FALSE)</f>
        <v>REITs</v>
      </c>
    </row>
    <row r="3738" spans="1:5" ht="17" x14ac:dyDescent="0.2">
      <c r="A3738" s="3" t="s">
        <v>324</v>
      </c>
      <c r="B3738" t="s">
        <v>604</v>
      </c>
      <c r="C3738" t="s">
        <v>609</v>
      </c>
      <c r="D3738" s="56" t="str">
        <f>VLOOKUP(A3738, ticker_symbol:gics_sector, 14, FALSE)</f>
        <v>Real Estate</v>
      </c>
      <c r="E3738" t="str">
        <f>VLOOKUP(A3738, ticker_symbol:gics_sub, 15, FALSE)</f>
        <v>REITs</v>
      </c>
    </row>
    <row r="3739" spans="1:5" ht="17" x14ac:dyDescent="0.2">
      <c r="A3739" s="3" t="s">
        <v>324</v>
      </c>
      <c r="B3739" t="s">
        <v>605</v>
      </c>
      <c r="C3739" t="s">
        <v>609</v>
      </c>
      <c r="D3739" s="56" t="str">
        <f>VLOOKUP(A3739, ticker_symbol:gics_sector, 14, FALSE)</f>
        <v>Real Estate</v>
      </c>
      <c r="E3739" t="str">
        <f>VLOOKUP(A3739, ticker_symbol:gics_sub, 15, FALSE)</f>
        <v>REITs</v>
      </c>
    </row>
    <row r="3740" spans="1:5" ht="17" x14ac:dyDescent="0.2">
      <c r="A3740" s="3" t="s">
        <v>324</v>
      </c>
      <c r="B3740" t="s">
        <v>600</v>
      </c>
      <c r="C3740" s="21" t="s">
        <v>608</v>
      </c>
      <c r="D3740" s="56" t="str">
        <f>VLOOKUP(A3740, ticker_symbol:gics_sector, 14, FALSE)</f>
        <v>Real Estate</v>
      </c>
      <c r="E3740" t="str">
        <f>VLOOKUP(A3740, ticker_symbol:gics_sub, 15, FALSE)</f>
        <v>REITs</v>
      </c>
    </row>
    <row r="3741" spans="1:5" ht="17" x14ac:dyDescent="0.2">
      <c r="A3741" s="3" t="s">
        <v>324</v>
      </c>
      <c r="B3741" t="s">
        <v>601</v>
      </c>
      <c r="C3741" s="21" t="s">
        <v>608</v>
      </c>
      <c r="D3741" s="56" t="str">
        <f>VLOOKUP(A3741, ticker_symbol:gics_sector, 14, FALSE)</f>
        <v>Real Estate</v>
      </c>
      <c r="E3741" t="str">
        <f>VLOOKUP(A3741, ticker_symbol:gics_sub, 15, FALSE)</f>
        <v>REITs</v>
      </c>
    </row>
    <row r="3742" spans="1:5" ht="17" x14ac:dyDescent="0.2">
      <c r="A3742" s="3" t="s">
        <v>324</v>
      </c>
      <c r="B3742" t="s">
        <v>602</v>
      </c>
      <c r="C3742" s="21" t="s">
        <v>608</v>
      </c>
      <c r="D3742" s="56" t="str">
        <f>VLOOKUP(A3742, ticker_symbol:gics_sector, 14, FALSE)</f>
        <v>Real Estate</v>
      </c>
      <c r="E3742" t="str">
        <f>VLOOKUP(A3742, ticker_symbol:gics_sub, 15, FALSE)</f>
        <v>REITs</v>
      </c>
    </row>
    <row r="3743" spans="1:5" ht="17" x14ac:dyDescent="0.2">
      <c r="A3743" s="3" t="s">
        <v>324</v>
      </c>
      <c r="B3743" t="s">
        <v>603</v>
      </c>
      <c r="C3743" s="21" t="s">
        <v>608</v>
      </c>
      <c r="D3743" s="56" t="str">
        <f>VLOOKUP(A3743, ticker_symbol:gics_sector, 14, FALSE)</f>
        <v>Real Estate</v>
      </c>
      <c r="E3743" t="str">
        <f>VLOOKUP(A3743, ticker_symbol:gics_sub, 15, FALSE)</f>
        <v>REITs</v>
      </c>
    </row>
    <row r="3744" spans="1:5" ht="17" x14ac:dyDescent="0.2">
      <c r="A3744" s="3" t="s">
        <v>324</v>
      </c>
      <c r="B3744" t="s">
        <v>604</v>
      </c>
      <c r="C3744" s="21" t="s">
        <v>608</v>
      </c>
      <c r="D3744" s="56" t="str">
        <f>VLOOKUP(A3744, ticker_symbol:gics_sector, 14, FALSE)</f>
        <v>Real Estate</v>
      </c>
      <c r="E3744" t="str">
        <f>VLOOKUP(A3744, ticker_symbol:gics_sub, 15, FALSE)</f>
        <v>REITs</v>
      </c>
    </row>
    <row r="3745" spans="1:5" ht="17" x14ac:dyDescent="0.2">
      <c r="A3745" s="3" t="s">
        <v>324</v>
      </c>
      <c r="B3745" t="s">
        <v>605</v>
      </c>
      <c r="C3745" s="21" t="s">
        <v>608</v>
      </c>
      <c r="D3745" s="56" t="str">
        <f>VLOOKUP(A3745, ticker_symbol:gics_sector, 14, FALSE)</f>
        <v>Real Estate</v>
      </c>
      <c r="E3745" t="str">
        <f>VLOOKUP(A3745, ticker_symbol:gics_sub, 15, FALSE)</f>
        <v>REITs</v>
      </c>
    </row>
    <row r="3746" spans="1:5" ht="17" x14ac:dyDescent="0.2">
      <c r="A3746" s="3" t="s">
        <v>325</v>
      </c>
      <c r="B3746" t="s">
        <v>600</v>
      </c>
      <c r="C3746" t="s">
        <v>610</v>
      </c>
      <c r="D3746" s="56" t="str">
        <f>VLOOKUP(A3746, ticker_symbol:gics_sector, 14, FALSE)</f>
        <v>Health Care</v>
      </c>
      <c r="E3746" t="str">
        <f>VLOOKUP(A3746, ticker_symbol:gics_sub, 15, FALSE)</f>
        <v>Health Care Equipment</v>
      </c>
    </row>
    <row r="3747" spans="1:5" ht="17" x14ac:dyDescent="0.2">
      <c r="A3747" s="3" t="s">
        <v>325</v>
      </c>
      <c r="B3747" t="s">
        <v>601</v>
      </c>
      <c r="C3747" t="s">
        <v>610</v>
      </c>
      <c r="D3747" s="56" t="str">
        <f>VLOOKUP(A3747, ticker_symbol:gics_sector, 14, FALSE)</f>
        <v>Health Care</v>
      </c>
      <c r="E3747" t="str">
        <f>VLOOKUP(A3747, ticker_symbol:gics_sub, 15, FALSE)</f>
        <v>Health Care Equipment</v>
      </c>
    </row>
    <row r="3748" spans="1:5" ht="17" x14ac:dyDescent="0.2">
      <c r="A3748" s="3" t="s">
        <v>325</v>
      </c>
      <c r="B3748" t="s">
        <v>602</v>
      </c>
      <c r="C3748" t="s">
        <v>610</v>
      </c>
      <c r="D3748" s="56" t="str">
        <f>VLOOKUP(A3748, ticker_symbol:gics_sector, 14, FALSE)</f>
        <v>Health Care</v>
      </c>
      <c r="E3748" t="str">
        <f>VLOOKUP(A3748, ticker_symbol:gics_sub, 15, FALSE)</f>
        <v>Health Care Equipment</v>
      </c>
    </row>
    <row r="3749" spans="1:5" ht="17" x14ac:dyDescent="0.2">
      <c r="A3749" s="3" t="s">
        <v>325</v>
      </c>
      <c r="B3749" t="s">
        <v>603</v>
      </c>
      <c r="C3749" t="s">
        <v>610</v>
      </c>
      <c r="D3749" s="56" t="str">
        <f>VLOOKUP(A3749, ticker_symbol:gics_sector, 14, FALSE)</f>
        <v>Health Care</v>
      </c>
      <c r="E3749" t="str">
        <f>VLOOKUP(A3749, ticker_symbol:gics_sub, 15, FALSE)</f>
        <v>Health Care Equipment</v>
      </c>
    </row>
    <row r="3750" spans="1:5" ht="17" x14ac:dyDescent="0.2">
      <c r="A3750" s="3" t="s">
        <v>325</v>
      </c>
      <c r="B3750" t="s">
        <v>604</v>
      </c>
      <c r="C3750" t="s">
        <v>610</v>
      </c>
      <c r="D3750" s="56" t="str">
        <f>VLOOKUP(A3750, ticker_symbol:gics_sector, 14, FALSE)</f>
        <v>Health Care</v>
      </c>
      <c r="E3750" t="str">
        <f>VLOOKUP(A3750, ticker_symbol:gics_sub, 15, FALSE)</f>
        <v>Health Care Equipment</v>
      </c>
    </row>
    <row r="3751" spans="1:5" ht="17" x14ac:dyDescent="0.2">
      <c r="A3751" s="3" t="s">
        <v>325</v>
      </c>
      <c r="B3751" t="s">
        <v>605</v>
      </c>
      <c r="C3751" t="s">
        <v>610</v>
      </c>
      <c r="D3751" s="56" t="str">
        <f>VLOOKUP(A3751, ticker_symbol:gics_sector, 14, FALSE)</f>
        <v>Health Care</v>
      </c>
      <c r="E3751" t="str">
        <f>VLOOKUP(A3751, ticker_symbol:gics_sub, 15, FALSE)</f>
        <v>Health Care Equipment</v>
      </c>
    </row>
    <row r="3752" spans="1:5" ht="17" x14ac:dyDescent="0.2">
      <c r="A3752" s="3" t="s">
        <v>325</v>
      </c>
      <c r="B3752" t="s">
        <v>600</v>
      </c>
      <c r="C3752" t="s">
        <v>609</v>
      </c>
      <c r="D3752" s="56" t="str">
        <f>VLOOKUP(A3752, ticker_symbol:gics_sector, 14, FALSE)</f>
        <v>Health Care</v>
      </c>
      <c r="E3752" t="str">
        <f>VLOOKUP(A3752, ticker_symbol:gics_sub, 15, FALSE)</f>
        <v>Health Care Equipment</v>
      </c>
    </row>
    <row r="3753" spans="1:5" ht="17" x14ac:dyDescent="0.2">
      <c r="A3753" s="3" t="s">
        <v>325</v>
      </c>
      <c r="B3753" t="s">
        <v>601</v>
      </c>
      <c r="C3753" t="s">
        <v>609</v>
      </c>
      <c r="D3753" s="56" t="str">
        <f>VLOOKUP(A3753, ticker_symbol:gics_sector, 14, FALSE)</f>
        <v>Health Care</v>
      </c>
      <c r="E3753" t="str">
        <f>VLOOKUP(A3753, ticker_symbol:gics_sub, 15, FALSE)</f>
        <v>Health Care Equipment</v>
      </c>
    </row>
    <row r="3754" spans="1:5" ht="17" x14ac:dyDescent="0.2">
      <c r="A3754" s="3" t="s">
        <v>325</v>
      </c>
      <c r="B3754" t="s">
        <v>602</v>
      </c>
      <c r="C3754" t="s">
        <v>609</v>
      </c>
      <c r="D3754" s="56" t="str">
        <f>VLOOKUP(A3754, ticker_symbol:gics_sector, 14, FALSE)</f>
        <v>Health Care</v>
      </c>
      <c r="E3754" t="str">
        <f>VLOOKUP(A3754, ticker_symbol:gics_sub, 15, FALSE)</f>
        <v>Health Care Equipment</v>
      </c>
    </row>
    <row r="3755" spans="1:5" ht="17" x14ac:dyDescent="0.2">
      <c r="A3755" s="3" t="s">
        <v>325</v>
      </c>
      <c r="B3755" t="s">
        <v>603</v>
      </c>
      <c r="C3755" t="s">
        <v>609</v>
      </c>
      <c r="D3755" s="56" t="str">
        <f>VLOOKUP(A3755, ticker_symbol:gics_sector, 14, FALSE)</f>
        <v>Health Care</v>
      </c>
      <c r="E3755" t="str">
        <f>VLOOKUP(A3755, ticker_symbol:gics_sub, 15, FALSE)</f>
        <v>Health Care Equipment</v>
      </c>
    </row>
    <row r="3756" spans="1:5" ht="17" x14ac:dyDescent="0.2">
      <c r="A3756" s="3" t="s">
        <v>325</v>
      </c>
      <c r="B3756" t="s">
        <v>604</v>
      </c>
      <c r="C3756" t="s">
        <v>609</v>
      </c>
      <c r="D3756" s="56" t="str">
        <f>VLOOKUP(A3756, ticker_symbol:gics_sector, 14, FALSE)</f>
        <v>Health Care</v>
      </c>
      <c r="E3756" t="str">
        <f>VLOOKUP(A3756, ticker_symbol:gics_sub, 15, FALSE)</f>
        <v>Health Care Equipment</v>
      </c>
    </row>
    <row r="3757" spans="1:5" ht="17" x14ac:dyDescent="0.2">
      <c r="A3757" s="3" t="s">
        <v>325</v>
      </c>
      <c r="B3757" t="s">
        <v>605</v>
      </c>
      <c r="C3757" t="s">
        <v>609</v>
      </c>
      <c r="D3757" s="56" t="str">
        <f>VLOOKUP(A3757, ticker_symbol:gics_sector, 14, FALSE)</f>
        <v>Health Care</v>
      </c>
      <c r="E3757" t="str">
        <f>VLOOKUP(A3757, ticker_symbol:gics_sub, 15, FALSE)</f>
        <v>Health Care Equipment</v>
      </c>
    </row>
    <row r="3758" spans="1:5" ht="17" x14ac:dyDescent="0.2">
      <c r="A3758" s="3" t="s">
        <v>325</v>
      </c>
      <c r="B3758" t="s">
        <v>600</v>
      </c>
      <c r="C3758" s="21" t="s">
        <v>608</v>
      </c>
      <c r="D3758" s="56" t="str">
        <f>VLOOKUP(A3758, ticker_symbol:gics_sector, 14, FALSE)</f>
        <v>Health Care</v>
      </c>
      <c r="E3758" t="str">
        <f>VLOOKUP(A3758, ticker_symbol:gics_sub, 15, FALSE)</f>
        <v>Health Care Equipment</v>
      </c>
    </row>
    <row r="3759" spans="1:5" ht="17" x14ac:dyDescent="0.2">
      <c r="A3759" s="3" t="s">
        <v>325</v>
      </c>
      <c r="B3759" t="s">
        <v>601</v>
      </c>
      <c r="C3759" s="21" t="s">
        <v>608</v>
      </c>
      <c r="D3759" s="56" t="str">
        <f>VLOOKUP(A3759, ticker_symbol:gics_sector, 14, FALSE)</f>
        <v>Health Care</v>
      </c>
      <c r="E3759" t="str">
        <f>VLOOKUP(A3759, ticker_symbol:gics_sub, 15, FALSE)</f>
        <v>Health Care Equipment</v>
      </c>
    </row>
    <row r="3760" spans="1:5" ht="17" x14ac:dyDescent="0.2">
      <c r="A3760" s="3" t="s">
        <v>325</v>
      </c>
      <c r="B3760" t="s">
        <v>602</v>
      </c>
      <c r="C3760" s="21" t="s">
        <v>608</v>
      </c>
      <c r="D3760" s="56" t="str">
        <f>VLOOKUP(A3760, ticker_symbol:gics_sector, 14, FALSE)</f>
        <v>Health Care</v>
      </c>
      <c r="E3760" t="str">
        <f>VLOOKUP(A3760, ticker_symbol:gics_sub, 15, FALSE)</f>
        <v>Health Care Equipment</v>
      </c>
    </row>
    <row r="3761" spans="1:5" ht="17" x14ac:dyDescent="0.2">
      <c r="A3761" s="3" t="s">
        <v>325</v>
      </c>
      <c r="B3761" t="s">
        <v>603</v>
      </c>
      <c r="C3761" s="21" t="s">
        <v>608</v>
      </c>
      <c r="D3761" s="56" t="str">
        <f>VLOOKUP(A3761, ticker_symbol:gics_sector, 14, FALSE)</f>
        <v>Health Care</v>
      </c>
      <c r="E3761" t="str">
        <f>VLOOKUP(A3761, ticker_symbol:gics_sub, 15, FALSE)</f>
        <v>Health Care Equipment</v>
      </c>
    </row>
    <row r="3762" spans="1:5" ht="17" x14ac:dyDescent="0.2">
      <c r="A3762" s="3" t="s">
        <v>325</v>
      </c>
      <c r="B3762" t="s">
        <v>604</v>
      </c>
      <c r="C3762" s="21" t="s">
        <v>608</v>
      </c>
      <c r="D3762" s="56" t="str">
        <f>VLOOKUP(A3762, ticker_symbol:gics_sector, 14, FALSE)</f>
        <v>Health Care</v>
      </c>
      <c r="E3762" t="str">
        <f>VLOOKUP(A3762, ticker_symbol:gics_sub, 15, FALSE)</f>
        <v>Health Care Equipment</v>
      </c>
    </row>
    <row r="3763" spans="1:5" ht="17" x14ac:dyDescent="0.2">
      <c r="A3763" s="3" t="s">
        <v>325</v>
      </c>
      <c r="B3763" t="s">
        <v>605</v>
      </c>
      <c r="C3763" s="21" t="s">
        <v>608</v>
      </c>
      <c r="D3763" s="56" t="str">
        <f>VLOOKUP(A3763, ticker_symbol:gics_sector, 14, FALSE)</f>
        <v>Health Care</v>
      </c>
      <c r="E3763" t="str">
        <f>VLOOKUP(A3763, ticker_symbol:gics_sub, 15, FALSE)</f>
        <v>Health Care Equipment</v>
      </c>
    </row>
    <row r="3764" spans="1:5" ht="17" x14ac:dyDescent="0.2">
      <c r="A3764" s="3" t="s">
        <v>326</v>
      </c>
      <c r="B3764" t="s">
        <v>600</v>
      </c>
      <c r="C3764" t="s">
        <v>610</v>
      </c>
      <c r="D3764" s="56" t="str">
        <f>VLOOKUP(A3764, ticker_symbol:gics_sector, 14, FALSE)</f>
        <v>Industrials</v>
      </c>
      <c r="E3764" t="str">
        <f>VLOOKUP(A3764, ticker_symbol:gics_sub, 15, FALSE)</f>
        <v>Industrial Machinery</v>
      </c>
    </row>
    <row r="3765" spans="1:5" ht="17" x14ac:dyDescent="0.2">
      <c r="A3765" s="3" t="s">
        <v>326</v>
      </c>
      <c r="B3765" t="s">
        <v>601</v>
      </c>
      <c r="C3765" t="s">
        <v>610</v>
      </c>
      <c r="D3765" s="56" t="str">
        <f>VLOOKUP(A3765, ticker_symbol:gics_sector, 14, FALSE)</f>
        <v>Industrials</v>
      </c>
      <c r="E3765" t="str">
        <f>VLOOKUP(A3765, ticker_symbol:gics_sub, 15, FALSE)</f>
        <v>Industrial Machinery</v>
      </c>
    </row>
    <row r="3766" spans="1:5" ht="17" x14ac:dyDescent="0.2">
      <c r="A3766" s="3" t="s">
        <v>326</v>
      </c>
      <c r="B3766" t="s">
        <v>602</v>
      </c>
      <c r="C3766" t="s">
        <v>610</v>
      </c>
      <c r="D3766" s="56" t="str">
        <f>VLOOKUP(A3766, ticker_symbol:gics_sector, 14, FALSE)</f>
        <v>Industrials</v>
      </c>
      <c r="E3766" t="str">
        <f>VLOOKUP(A3766, ticker_symbol:gics_sub, 15, FALSE)</f>
        <v>Industrial Machinery</v>
      </c>
    </row>
    <row r="3767" spans="1:5" ht="17" x14ac:dyDescent="0.2">
      <c r="A3767" s="3" t="s">
        <v>326</v>
      </c>
      <c r="B3767" t="s">
        <v>603</v>
      </c>
      <c r="C3767" t="s">
        <v>610</v>
      </c>
      <c r="D3767" s="56" t="str">
        <f>VLOOKUP(A3767, ticker_symbol:gics_sector, 14, FALSE)</f>
        <v>Industrials</v>
      </c>
      <c r="E3767" t="str">
        <f>VLOOKUP(A3767, ticker_symbol:gics_sub, 15, FALSE)</f>
        <v>Industrial Machinery</v>
      </c>
    </row>
    <row r="3768" spans="1:5" ht="17" x14ac:dyDescent="0.2">
      <c r="A3768" s="3" t="s">
        <v>326</v>
      </c>
      <c r="B3768" t="s">
        <v>604</v>
      </c>
      <c r="C3768" t="s">
        <v>610</v>
      </c>
      <c r="D3768" s="56" t="str">
        <f>VLOOKUP(A3768, ticker_symbol:gics_sector, 14, FALSE)</f>
        <v>Industrials</v>
      </c>
      <c r="E3768" t="str">
        <f>VLOOKUP(A3768, ticker_symbol:gics_sub, 15, FALSE)</f>
        <v>Industrial Machinery</v>
      </c>
    </row>
    <row r="3769" spans="1:5" ht="17" x14ac:dyDescent="0.2">
      <c r="A3769" s="3" t="s">
        <v>326</v>
      </c>
      <c r="B3769" t="s">
        <v>605</v>
      </c>
      <c r="C3769" t="s">
        <v>610</v>
      </c>
      <c r="D3769" s="56" t="str">
        <f>VLOOKUP(A3769, ticker_symbol:gics_sector, 14, FALSE)</f>
        <v>Industrials</v>
      </c>
      <c r="E3769" t="str">
        <f>VLOOKUP(A3769, ticker_symbol:gics_sub, 15, FALSE)</f>
        <v>Industrial Machinery</v>
      </c>
    </row>
    <row r="3770" spans="1:5" ht="17" x14ac:dyDescent="0.2">
      <c r="A3770" s="3" t="s">
        <v>326</v>
      </c>
      <c r="B3770" t="s">
        <v>600</v>
      </c>
      <c r="C3770" t="s">
        <v>609</v>
      </c>
      <c r="D3770" s="56" t="str">
        <f>VLOOKUP(A3770, ticker_symbol:gics_sector, 14, FALSE)</f>
        <v>Industrials</v>
      </c>
      <c r="E3770" t="str">
        <f>VLOOKUP(A3770, ticker_symbol:gics_sub, 15, FALSE)</f>
        <v>Industrial Machinery</v>
      </c>
    </row>
    <row r="3771" spans="1:5" ht="17" x14ac:dyDescent="0.2">
      <c r="A3771" s="3" t="s">
        <v>326</v>
      </c>
      <c r="B3771" t="s">
        <v>601</v>
      </c>
      <c r="C3771" t="s">
        <v>609</v>
      </c>
      <c r="D3771" s="56" t="str">
        <f>VLOOKUP(A3771, ticker_symbol:gics_sector, 14, FALSE)</f>
        <v>Industrials</v>
      </c>
      <c r="E3771" t="str">
        <f>VLOOKUP(A3771, ticker_symbol:gics_sub, 15, FALSE)</f>
        <v>Industrial Machinery</v>
      </c>
    </row>
    <row r="3772" spans="1:5" ht="17" x14ac:dyDescent="0.2">
      <c r="A3772" s="3" t="s">
        <v>326</v>
      </c>
      <c r="B3772" t="s">
        <v>602</v>
      </c>
      <c r="C3772" t="s">
        <v>609</v>
      </c>
      <c r="D3772" s="56" t="str">
        <f>VLOOKUP(A3772, ticker_symbol:gics_sector, 14, FALSE)</f>
        <v>Industrials</v>
      </c>
      <c r="E3772" t="str">
        <f>VLOOKUP(A3772, ticker_symbol:gics_sub, 15, FALSE)</f>
        <v>Industrial Machinery</v>
      </c>
    </row>
    <row r="3773" spans="1:5" ht="17" x14ac:dyDescent="0.2">
      <c r="A3773" s="3" t="s">
        <v>326</v>
      </c>
      <c r="B3773" t="s">
        <v>603</v>
      </c>
      <c r="C3773" t="s">
        <v>609</v>
      </c>
      <c r="D3773" s="56" t="str">
        <f>VLOOKUP(A3773, ticker_symbol:gics_sector, 14, FALSE)</f>
        <v>Industrials</v>
      </c>
      <c r="E3773" t="str">
        <f>VLOOKUP(A3773, ticker_symbol:gics_sub, 15, FALSE)</f>
        <v>Industrial Machinery</v>
      </c>
    </row>
    <row r="3774" spans="1:5" ht="17" x14ac:dyDescent="0.2">
      <c r="A3774" s="3" t="s">
        <v>326</v>
      </c>
      <c r="B3774" t="s">
        <v>604</v>
      </c>
      <c r="C3774" t="s">
        <v>609</v>
      </c>
      <c r="D3774" s="56" t="str">
        <f>VLOOKUP(A3774, ticker_symbol:gics_sector, 14, FALSE)</f>
        <v>Industrials</v>
      </c>
      <c r="E3774" t="str">
        <f>VLOOKUP(A3774, ticker_symbol:gics_sub, 15, FALSE)</f>
        <v>Industrial Machinery</v>
      </c>
    </row>
    <row r="3775" spans="1:5" ht="17" x14ac:dyDescent="0.2">
      <c r="A3775" s="3" t="s">
        <v>326</v>
      </c>
      <c r="B3775" t="s">
        <v>605</v>
      </c>
      <c r="C3775" t="s">
        <v>609</v>
      </c>
      <c r="D3775" s="56" t="str">
        <f>VLOOKUP(A3775, ticker_symbol:gics_sector, 14, FALSE)</f>
        <v>Industrials</v>
      </c>
      <c r="E3775" t="str">
        <f>VLOOKUP(A3775, ticker_symbol:gics_sub, 15, FALSE)</f>
        <v>Industrial Machinery</v>
      </c>
    </row>
    <row r="3776" spans="1:5" ht="17" x14ac:dyDescent="0.2">
      <c r="A3776" s="3" t="s">
        <v>326</v>
      </c>
      <c r="B3776" t="s">
        <v>600</v>
      </c>
      <c r="C3776" s="21" t="s">
        <v>608</v>
      </c>
      <c r="D3776" s="56" t="str">
        <f>VLOOKUP(A3776, ticker_symbol:gics_sector, 14, FALSE)</f>
        <v>Industrials</v>
      </c>
      <c r="E3776" t="str">
        <f>VLOOKUP(A3776, ticker_symbol:gics_sub, 15, FALSE)</f>
        <v>Industrial Machinery</v>
      </c>
    </row>
    <row r="3777" spans="1:5" ht="17" x14ac:dyDescent="0.2">
      <c r="A3777" s="3" t="s">
        <v>326</v>
      </c>
      <c r="B3777" t="s">
        <v>601</v>
      </c>
      <c r="C3777" s="21" t="s">
        <v>608</v>
      </c>
      <c r="D3777" s="56" t="str">
        <f>VLOOKUP(A3777, ticker_symbol:gics_sector, 14, FALSE)</f>
        <v>Industrials</v>
      </c>
      <c r="E3777" t="str">
        <f>VLOOKUP(A3777, ticker_symbol:gics_sub, 15, FALSE)</f>
        <v>Industrial Machinery</v>
      </c>
    </row>
    <row r="3778" spans="1:5" ht="17" x14ac:dyDescent="0.2">
      <c r="A3778" s="3" t="s">
        <v>326</v>
      </c>
      <c r="B3778" t="s">
        <v>602</v>
      </c>
      <c r="C3778" s="21" t="s">
        <v>608</v>
      </c>
      <c r="D3778" s="56" t="str">
        <f>VLOOKUP(A3778, ticker_symbol:gics_sector, 14, FALSE)</f>
        <v>Industrials</v>
      </c>
      <c r="E3778" t="str">
        <f>VLOOKUP(A3778, ticker_symbol:gics_sub, 15, FALSE)</f>
        <v>Industrial Machinery</v>
      </c>
    </row>
    <row r="3779" spans="1:5" ht="17" x14ac:dyDescent="0.2">
      <c r="A3779" s="3" t="s">
        <v>326</v>
      </c>
      <c r="B3779" t="s">
        <v>603</v>
      </c>
      <c r="C3779" s="21" t="s">
        <v>608</v>
      </c>
      <c r="D3779" s="56" t="str">
        <f>VLOOKUP(A3779, ticker_symbol:gics_sector, 14, FALSE)</f>
        <v>Industrials</v>
      </c>
      <c r="E3779" t="str">
        <f>VLOOKUP(A3779, ticker_symbol:gics_sub, 15, FALSE)</f>
        <v>Industrial Machinery</v>
      </c>
    </row>
    <row r="3780" spans="1:5" ht="17" x14ac:dyDescent="0.2">
      <c r="A3780" s="3" t="s">
        <v>326</v>
      </c>
      <c r="B3780" t="s">
        <v>604</v>
      </c>
      <c r="C3780" s="21" t="s">
        <v>608</v>
      </c>
      <c r="D3780" s="56" t="str">
        <f>VLOOKUP(A3780, ticker_symbol:gics_sector, 14, FALSE)</f>
        <v>Industrials</v>
      </c>
      <c r="E3780" t="str">
        <f>VLOOKUP(A3780, ticker_symbol:gics_sub, 15, FALSE)</f>
        <v>Industrial Machinery</v>
      </c>
    </row>
    <row r="3781" spans="1:5" ht="17" x14ac:dyDescent="0.2">
      <c r="A3781" s="3" t="s">
        <v>326</v>
      </c>
      <c r="B3781" t="s">
        <v>605</v>
      </c>
      <c r="C3781" s="21" t="s">
        <v>608</v>
      </c>
      <c r="D3781" s="56" t="str">
        <f>VLOOKUP(A3781, ticker_symbol:gics_sector, 14, FALSE)</f>
        <v>Industrials</v>
      </c>
      <c r="E3781" t="str">
        <f>VLOOKUP(A3781, ticker_symbol:gics_sub, 15, FALSE)</f>
        <v>Industrial Machinery</v>
      </c>
    </row>
    <row r="3782" spans="1:5" ht="17" x14ac:dyDescent="0.2">
      <c r="A3782" s="3" t="s">
        <v>327</v>
      </c>
      <c r="B3782" t="s">
        <v>600</v>
      </c>
      <c r="C3782" t="s">
        <v>610</v>
      </c>
      <c r="D3782" s="56" t="str">
        <f>VLOOKUP(A3782, ticker_symbol:gics_sector, 14, FALSE)</f>
        <v>Financials</v>
      </c>
      <c r="E3782" t="str">
        <f>VLOOKUP(A3782, ticker_symbol:gics_sub, 15, FALSE)</f>
        <v>Asset Management &amp; Custody Banks</v>
      </c>
    </row>
    <row r="3783" spans="1:5" ht="17" x14ac:dyDescent="0.2">
      <c r="A3783" s="3" t="s">
        <v>327</v>
      </c>
      <c r="B3783" t="s">
        <v>601</v>
      </c>
      <c r="C3783" t="s">
        <v>610</v>
      </c>
      <c r="D3783" s="56" t="str">
        <f>VLOOKUP(A3783, ticker_symbol:gics_sector, 14, FALSE)</f>
        <v>Financials</v>
      </c>
      <c r="E3783" t="str">
        <f>VLOOKUP(A3783, ticker_symbol:gics_sub, 15, FALSE)</f>
        <v>Asset Management &amp; Custody Banks</v>
      </c>
    </row>
    <row r="3784" spans="1:5" ht="17" x14ac:dyDescent="0.2">
      <c r="A3784" s="3" t="s">
        <v>327</v>
      </c>
      <c r="B3784" t="s">
        <v>602</v>
      </c>
      <c r="C3784" t="s">
        <v>610</v>
      </c>
      <c r="D3784" s="56" t="str">
        <f>VLOOKUP(A3784, ticker_symbol:gics_sector, 14, FALSE)</f>
        <v>Financials</v>
      </c>
      <c r="E3784" t="str">
        <f>VLOOKUP(A3784, ticker_symbol:gics_sub, 15, FALSE)</f>
        <v>Asset Management &amp; Custody Banks</v>
      </c>
    </row>
    <row r="3785" spans="1:5" ht="17" x14ac:dyDescent="0.2">
      <c r="A3785" s="3" t="s">
        <v>327</v>
      </c>
      <c r="B3785" t="s">
        <v>603</v>
      </c>
      <c r="C3785" t="s">
        <v>610</v>
      </c>
      <c r="D3785" s="56" t="str">
        <f>VLOOKUP(A3785, ticker_symbol:gics_sector, 14, FALSE)</f>
        <v>Financials</v>
      </c>
      <c r="E3785" t="str">
        <f>VLOOKUP(A3785, ticker_symbol:gics_sub, 15, FALSE)</f>
        <v>Asset Management &amp; Custody Banks</v>
      </c>
    </row>
    <row r="3786" spans="1:5" ht="17" x14ac:dyDescent="0.2">
      <c r="A3786" s="3" t="s">
        <v>327</v>
      </c>
      <c r="B3786" t="s">
        <v>604</v>
      </c>
      <c r="C3786" t="s">
        <v>610</v>
      </c>
      <c r="D3786" s="56" t="str">
        <f>VLOOKUP(A3786, ticker_symbol:gics_sector, 14, FALSE)</f>
        <v>Financials</v>
      </c>
      <c r="E3786" t="str">
        <f>VLOOKUP(A3786, ticker_symbol:gics_sub, 15, FALSE)</f>
        <v>Asset Management &amp; Custody Banks</v>
      </c>
    </row>
    <row r="3787" spans="1:5" ht="17" x14ac:dyDescent="0.2">
      <c r="A3787" s="3" t="s">
        <v>327</v>
      </c>
      <c r="B3787" t="s">
        <v>605</v>
      </c>
      <c r="C3787" t="s">
        <v>610</v>
      </c>
      <c r="D3787" s="56" t="str">
        <f>VLOOKUP(A3787, ticker_symbol:gics_sector, 14, FALSE)</f>
        <v>Financials</v>
      </c>
      <c r="E3787" t="str">
        <f>VLOOKUP(A3787, ticker_symbol:gics_sub, 15, FALSE)</f>
        <v>Asset Management &amp; Custody Banks</v>
      </c>
    </row>
    <row r="3788" spans="1:5" ht="17" x14ac:dyDescent="0.2">
      <c r="A3788" s="3" t="s">
        <v>327</v>
      </c>
      <c r="B3788" t="s">
        <v>600</v>
      </c>
      <c r="C3788" t="s">
        <v>609</v>
      </c>
      <c r="D3788" s="56" t="str">
        <f>VLOOKUP(A3788, ticker_symbol:gics_sector, 14, FALSE)</f>
        <v>Financials</v>
      </c>
      <c r="E3788" t="str">
        <f>VLOOKUP(A3788, ticker_symbol:gics_sub, 15, FALSE)</f>
        <v>Asset Management &amp; Custody Banks</v>
      </c>
    </row>
    <row r="3789" spans="1:5" ht="17" x14ac:dyDescent="0.2">
      <c r="A3789" s="3" t="s">
        <v>327</v>
      </c>
      <c r="B3789" t="s">
        <v>601</v>
      </c>
      <c r="C3789" t="s">
        <v>609</v>
      </c>
      <c r="D3789" s="56" t="str">
        <f>VLOOKUP(A3789, ticker_symbol:gics_sector, 14, FALSE)</f>
        <v>Financials</v>
      </c>
      <c r="E3789" t="str">
        <f>VLOOKUP(A3789, ticker_symbol:gics_sub, 15, FALSE)</f>
        <v>Asset Management &amp; Custody Banks</v>
      </c>
    </row>
    <row r="3790" spans="1:5" ht="17" x14ac:dyDescent="0.2">
      <c r="A3790" s="3" t="s">
        <v>327</v>
      </c>
      <c r="B3790" t="s">
        <v>602</v>
      </c>
      <c r="C3790" t="s">
        <v>609</v>
      </c>
      <c r="D3790" s="56" t="str">
        <f>VLOOKUP(A3790, ticker_symbol:gics_sector, 14, FALSE)</f>
        <v>Financials</v>
      </c>
      <c r="E3790" t="str">
        <f>VLOOKUP(A3790, ticker_symbol:gics_sub, 15, FALSE)</f>
        <v>Asset Management &amp; Custody Banks</v>
      </c>
    </row>
    <row r="3791" spans="1:5" ht="17" x14ac:dyDescent="0.2">
      <c r="A3791" s="3" t="s">
        <v>327</v>
      </c>
      <c r="B3791" t="s">
        <v>603</v>
      </c>
      <c r="C3791" t="s">
        <v>609</v>
      </c>
      <c r="D3791" s="56" t="str">
        <f>VLOOKUP(A3791, ticker_symbol:gics_sector, 14, FALSE)</f>
        <v>Financials</v>
      </c>
      <c r="E3791" t="str">
        <f>VLOOKUP(A3791, ticker_symbol:gics_sub, 15, FALSE)</f>
        <v>Asset Management &amp; Custody Banks</v>
      </c>
    </row>
    <row r="3792" spans="1:5" ht="17" x14ac:dyDescent="0.2">
      <c r="A3792" s="3" t="s">
        <v>327</v>
      </c>
      <c r="B3792" t="s">
        <v>604</v>
      </c>
      <c r="C3792" t="s">
        <v>609</v>
      </c>
      <c r="D3792" s="56" t="str">
        <f>VLOOKUP(A3792, ticker_symbol:gics_sector, 14, FALSE)</f>
        <v>Financials</v>
      </c>
      <c r="E3792" t="str">
        <f>VLOOKUP(A3792, ticker_symbol:gics_sub, 15, FALSE)</f>
        <v>Asset Management &amp; Custody Banks</v>
      </c>
    </row>
    <row r="3793" spans="1:5" ht="17" x14ac:dyDescent="0.2">
      <c r="A3793" s="3" t="s">
        <v>327</v>
      </c>
      <c r="B3793" t="s">
        <v>605</v>
      </c>
      <c r="C3793" t="s">
        <v>609</v>
      </c>
      <c r="D3793" s="56" t="str">
        <f>VLOOKUP(A3793, ticker_symbol:gics_sector, 14, FALSE)</f>
        <v>Financials</v>
      </c>
      <c r="E3793" t="str">
        <f>VLOOKUP(A3793, ticker_symbol:gics_sub, 15, FALSE)</f>
        <v>Asset Management &amp; Custody Banks</v>
      </c>
    </row>
    <row r="3794" spans="1:5" ht="17" x14ac:dyDescent="0.2">
      <c r="A3794" s="3" t="s">
        <v>327</v>
      </c>
      <c r="B3794" t="s">
        <v>600</v>
      </c>
      <c r="C3794" s="21" t="s">
        <v>608</v>
      </c>
      <c r="D3794" s="56" t="str">
        <f>VLOOKUP(A3794, ticker_symbol:gics_sector, 14, FALSE)</f>
        <v>Financials</v>
      </c>
      <c r="E3794" t="str">
        <f>VLOOKUP(A3794, ticker_symbol:gics_sub, 15, FALSE)</f>
        <v>Asset Management &amp; Custody Banks</v>
      </c>
    </row>
    <row r="3795" spans="1:5" ht="17" x14ac:dyDescent="0.2">
      <c r="A3795" s="3" t="s">
        <v>327</v>
      </c>
      <c r="B3795" t="s">
        <v>601</v>
      </c>
      <c r="C3795" s="21" t="s">
        <v>608</v>
      </c>
      <c r="D3795" s="56" t="str">
        <f>VLOOKUP(A3795, ticker_symbol:gics_sector, 14, FALSE)</f>
        <v>Financials</v>
      </c>
      <c r="E3795" t="str">
        <f>VLOOKUP(A3795, ticker_symbol:gics_sub, 15, FALSE)</f>
        <v>Asset Management &amp; Custody Banks</v>
      </c>
    </row>
    <row r="3796" spans="1:5" ht="17" x14ac:dyDescent="0.2">
      <c r="A3796" s="3" t="s">
        <v>327</v>
      </c>
      <c r="B3796" t="s">
        <v>602</v>
      </c>
      <c r="C3796" s="21" t="s">
        <v>608</v>
      </c>
      <c r="D3796" s="56" t="str">
        <f>VLOOKUP(A3796, ticker_symbol:gics_sector, 14, FALSE)</f>
        <v>Financials</v>
      </c>
      <c r="E3796" t="str">
        <f>VLOOKUP(A3796, ticker_symbol:gics_sub, 15, FALSE)</f>
        <v>Asset Management &amp; Custody Banks</v>
      </c>
    </row>
    <row r="3797" spans="1:5" ht="17" x14ac:dyDescent="0.2">
      <c r="A3797" s="3" t="s">
        <v>327</v>
      </c>
      <c r="B3797" t="s">
        <v>603</v>
      </c>
      <c r="C3797" s="21" t="s">
        <v>608</v>
      </c>
      <c r="D3797" s="56" t="str">
        <f>VLOOKUP(A3797, ticker_symbol:gics_sector, 14, FALSE)</f>
        <v>Financials</v>
      </c>
      <c r="E3797" t="str">
        <f>VLOOKUP(A3797, ticker_symbol:gics_sub, 15, FALSE)</f>
        <v>Asset Management &amp; Custody Banks</v>
      </c>
    </row>
    <row r="3798" spans="1:5" ht="17" x14ac:dyDescent="0.2">
      <c r="A3798" s="3" t="s">
        <v>327</v>
      </c>
      <c r="B3798" t="s">
        <v>604</v>
      </c>
      <c r="C3798" s="21" t="s">
        <v>608</v>
      </c>
      <c r="D3798" s="56" t="str">
        <f>VLOOKUP(A3798, ticker_symbol:gics_sector, 14, FALSE)</f>
        <v>Financials</v>
      </c>
      <c r="E3798" t="str">
        <f>VLOOKUP(A3798, ticker_symbol:gics_sub, 15, FALSE)</f>
        <v>Asset Management &amp; Custody Banks</v>
      </c>
    </row>
    <row r="3799" spans="1:5" ht="17" x14ac:dyDescent="0.2">
      <c r="A3799" s="3" t="s">
        <v>327</v>
      </c>
      <c r="B3799" t="s">
        <v>605</v>
      </c>
      <c r="C3799" s="21" t="s">
        <v>608</v>
      </c>
      <c r="D3799" s="56" t="str">
        <f>VLOOKUP(A3799, ticker_symbol:gics_sector, 14, FALSE)</f>
        <v>Financials</v>
      </c>
      <c r="E3799" t="str">
        <f>VLOOKUP(A3799, ticker_symbol:gics_sub, 15, FALSE)</f>
        <v>Asset Management &amp; Custody Banks</v>
      </c>
    </row>
    <row r="3800" spans="1:5" ht="17" x14ac:dyDescent="0.2">
      <c r="A3800" s="3" t="s">
        <v>328</v>
      </c>
      <c r="B3800" t="s">
        <v>600</v>
      </c>
      <c r="C3800" t="s">
        <v>610</v>
      </c>
      <c r="D3800" s="56" t="str">
        <f>VLOOKUP(A3800, ticker_symbol:gics_sector, 14, FALSE)</f>
        <v>Industrials</v>
      </c>
      <c r="E3800" t="str">
        <f>VLOOKUP(A3800, ticker_symbol:gics_sub, 15, FALSE)</f>
        <v>Trucking</v>
      </c>
    </row>
    <row r="3801" spans="1:5" ht="17" x14ac:dyDescent="0.2">
      <c r="A3801" s="3" t="s">
        <v>328</v>
      </c>
      <c r="B3801" t="s">
        <v>601</v>
      </c>
      <c r="C3801" t="s">
        <v>610</v>
      </c>
      <c r="D3801" s="56" t="str">
        <f>VLOOKUP(A3801, ticker_symbol:gics_sector, 14, FALSE)</f>
        <v>Industrials</v>
      </c>
      <c r="E3801" t="str">
        <f>VLOOKUP(A3801, ticker_symbol:gics_sub, 15, FALSE)</f>
        <v>Trucking</v>
      </c>
    </row>
    <row r="3802" spans="1:5" ht="17" x14ac:dyDescent="0.2">
      <c r="A3802" s="3" t="s">
        <v>328</v>
      </c>
      <c r="B3802" t="s">
        <v>602</v>
      </c>
      <c r="C3802" t="s">
        <v>610</v>
      </c>
      <c r="D3802" s="56" t="str">
        <f>VLOOKUP(A3802, ticker_symbol:gics_sector, 14, FALSE)</f>
        <v>Industrials</v>
      </c>
      <c r="E3802" t="str">
        <f>VLOOKUP(A3802, ticker_symbol:gics_sub, 15, FALSE)</f>
        <v>Trucking</v>
      </c>
    </row>
    <row r="3803" spans="1:5" ht="17" x14ac:dyDescent="0.2">
      <c r="A3803" s="3" t="s">
        <v>328</v>
      </c>
      <c r="B3803" t="s">
        <v>603</v>
      </c>
      <c r="C3803" t="s">
        <v>610</v>
      </c>
      <c r="D3803" s="56" t="str">
        <f>VLOOKUP(A3803, ticker_symbol:gics_sector, 14, FALSE)</f>
        <v>Industrials</v>
      </c>
      <c r="E3803" t="str">
        <f>VLOOKUP(A3803, ticker_symbol:gics_sub, 15, FALSE)</f>
        <v>Trucking</v>
      </c>
    </row>
    <row r="3804" spans="1:5" ht="17" x14ac:dyDescent="0.2">
      <c r="A3804" s="3" t="s">
        <v>328</v>
      </c>
      <c r="B3804" t="s">
        <v>604</v>
      </c>
      <c r="C3804" t="s">
        <v>610</v>
      </c>
      <c r="D3804" s="56" t="str">
        <f>VLOOKUP(A3804, ticker_symbol:gics_sector, 14, FALSE)</f>
        <v>Industrials</v>
      </c>
      <c r="E3804" t="str">
        <f>VLOOKUP(A3804, ticker_symbol:gics_sub, 15, FALSE)</f>
        <v>Trucking</v>
      </c>
    </row>
    <row r="3805" spans="1:5" ht="17" x14ac:dyDescent="0.2">
      <c r="A3805" s="3" t="s">
        <v>328</v>
      </c>
      <c r="B3805" t="s">
        <v>605</v>
      </c>
      <c r="C3805" t="s">
        <v>610</v>
      </c>
      <c r="D3805" s="56" t="str">
        <f>VLOOKUP(A3805, ticker_symbol:gics_sector, 14, FALSE)</f>
        <v>Industrials</v>
      </c>
      <c r="E3805" t="str">
        <f>VLOOKUP(A3805, ticker_symbol:gics_sub, 15, FALSE)</f>
        <v>Trucking</v>
      </c>
    </row>
    <row r="3806" spans="1:5" ht="17" x14ac:dyDescent="0.2">
      <c r="A3806" s="3" t="s">
        <v>328</v>
      </c>
      <c r="B3806" t="s">
        <v>600</v>
      </c>
      <c r="C3806" t="s">
        <v>609</v>
      </c>
      <c r="D3806" s="56" t="str">
        <f>VLOOKUP(A3806, ticker_symbol:gics_sector, 14, FALSE)</f>
        <v>Industrials</v>
      </c>
      <c r="E3806" t="str">
        <f>VLOOKUP(A3806, ticker_symbol:gics_sub, 15, FALSE)</f>
        <v>Trucking</v>
      </c>
    </row>
    <row r="3807" spans="1:5" ht="17" x14ac:dyDescent="0.2">
      <c r="A3807" s="3" t="s">
        <v>328</v>
      </c>
      <c r="B3807" t="s">
        <v>601</v>
      </c>
      <c r="C3807" t="s">
        <v>609</v>
      </c>
      <c r="D3807" s="56" t="str">
        <f>VLOOKUP(A3807, ticker_symbol:gics_sector, 14, FALSE)</f>
        <v>Industrials</v>
      </c>
      <c r="E3807" t="str">
        <f>VLOOKUP(A3807, ticker_symbol:gics_sub, 15, FALSE)</f>
        <v>Trucking</v>
      </c>
    </row>
    <row r="3808" spans="1:5" ht="17" x14ac:dyDescent="0.2">
      <c r="A3808" s="3" t="s">
        <v>328</v>
      </c>
      <c r="B3808" t="s">
        <v>602</v>
      </c>
      <c r="C3808" t="s">
        <v>609</v>
      </c>
      <c r="D3808" s="56" t="str">
        <f>VLOOKUP(A3808, ticker_symbol:gics_sector, 14, FALSE)</f>
        <v>Industrials</v>
      </c>
      <c r="E3808" t="str">
        <f>VLOOKUP(A3808, ticker_symbol:gics_sub, 15, FALSE)</f>
        <v>Trucking</v>
      </c>
    </row>
    <row r="3809" spans="1:5" ht="17" x14ac:dyDescent="0.2">
      <c r="A3809" s="3" t="s">
        <v>328</v>
      </c>
      <c r="B3809" t="s">
        <v>603</v>
      </c>
      <c r="C3809" t="s">
        <v>609</v>
      </c>
      <c r="D3809" s="56" t="str">
        <f>VLOOKUP(A3809, ticker_symbol:gics_sector, 14, FALSE)</f>
        <v>Industrials</v>
      </c>
      <c r="E3809" t="str">
        <f>VLOOKUP(A3809, ticker_symbol:gics_sub, 15, FALSE)</f>
        <v>Trucking</v>
      </c>
    </row>
    <row r="3810" spans="1:5" ht="17" x14ac:dyDescent="0.2">
      <c r="A3810" s="3" t="s">
        <v>328</v>
      </c>
      <c r="B3810" t="s">
        <v>604</v>
      </c>
      <c r="C3810" t="s">
        <v>609</v>
      </c>
      <c r="D3810" s="56" t="str">
        <f>VLOOKUP(A3810, ticker_symbol:gics_sector, 14, FALSE)</f>
        <v>Industrials</v>
      </c>
      <c r="E3810" t="str">
        <f>VLOOKUP(A3810, ticker_symbol:gics_sub, 15, FALSE)</f>
        <v>Trucking</v>
      </c>
    </row>
    <row r="3811" spans="1:5" ht="17" x14ac:dyDescent="0.2">
      <c r="A3811" s="3" t="s">
        <v>328</v>
      </c>
      <c r="B3811" t="s">
        <v>605</v>
      </c>
      <c r="C3811" t="s">
        <v>609</v>
      </c>
      <c r="D3811" s="56" t="str">
        <f>VLOOKUP(A3811, ticker_symbol:gics_sector, 14, FALSE)</f>
        <v>Industrials</v>
      </c>
      <c r="E3811" t="str">
        <f>VLOOKUP(A3811, ticker_symbol:gics_sub, 15, FALSE)</f>
        <v>Trucking</v>
      </c>
    </row>
    <row r="3812" spans="1:5" ht="17" x14ac:dyDescent="0.2">
      <c r="A3812" s="3" t="s">
        <v>328</v>
      </c>
      <c r="B3812" t="s">
        <v>600</v>
      </c>
      <c r="C3812" s="21" t="s">
        <v>608</v>
      </c>
      <c r="D3812" s="56" t="str">
        <f>VLOOKUP(A3812, ticker_symbol:gics_sector, 14, FALSE)</f>
        <v>Industrials</v>
      </c>
      <c r="E3812" t="str">
        <f>VLOOKUP(A3812, ticker_symbol:gics_sub, 15, FALSE)</f>
        <v>Trucking</v>
      </c>
    </row>
    <row r="3813" spans="1:5" ht="17" x14ac:dyDescent="0.2">
      <c r="A3813" s="3" t="s">
        <v>328</v>
      </c>
      <c r="B3813" t="s">
        <v>601</v>
      </c>
      <c r="C3813" s="21" t="s">
        <v>608</v>
      </c>
      <c r="D3813" s="56" t="str">
        <f>VLOOKUP(A3813, ticker_symbol:gics_sector, 14, FALSE)</f>
        <v>Industrials</v>
      </c>
      <c r="E3813" t="str">
        <f>VLOOKUP(A3813, ticker_symbol:gics_sub, 15, FALSE)</f>
        <v>Trucking</v>
      </c>
    </row>
    <row r="3814" spans="1:5" ht="17" x14ac:dyDescent="0.2">
      <c r="A3814" s="3" t="s">
        <v>328</v>
      </c>
      <c r="B3814" t="s">
        <v>602</v>
      </c>
      <c r="C3814" s="21" t="s">
        <v>608</v>
      </c>
      <c r="D3814" s="56" t="str">
        <f>VLOOKUP(A3814, ticker_symbol:gics_sector, 14, FALSE)</f>
        <v>Industrials</v>
      </c>
      <c r="E3814" t="str">
        <f>VLOOKUP(A3814, ticker_symbol:gics_sub, 15, FALSE)</f>
        <v>Trucking</v>
      </c>
    </row>
    <row r="3815" spans="1:5" ht="17" x14ac:dyDescent="0.2">
      <c r="A3815" s="3" t="s">
        <v>328</v>
      </c>
      <c r="B3815" t="s">
        <v>603</v>
      </c>
      <c r="C3815" s="21" t="s">
        <v>608</v>
      </c>
      <c r="D3815" s="56" t="str">
        <f>VLOOKUP(A3815, ticker_symbol:gics_sector, 14, FALSE)</f>
        <v>Industrials</v>
      </c>
      <c r="E3815" t="str">
        <f>VLOOKUP(A3815, ticker_symbol:gics_sub, 15, FALSE)</f>
        <v>Trucking</v>
      </c>
    </row>
    <row r="3816" spans="1:5" ht="17" x14ac:dyDescent="0.2">
      <c r="A3816" s="3" t="s">
        <v>328</v>
      </c>
      <c r="B3816" t="s">
        <v>604</v>
      </c>
      <c r="C3816" s="21" t="s">
        <v>608</v>
      </c>
      <c r="D3816" s="56" t="str">
        <f>VLOOKUP(A3816, ticker_symbol:gics_sector, 14, FALSE)</f>
        <v>Industrials</v>
      </c>
      <c r="E3816" t="str">
        <f>VLOOKUP(A3816, ticker_symbol:gics_sub, 15, FALSE)</f>
        <v>Trucking</v>
      </c>
    </row>
    <row r="3817" spans="1:5" ht="17" x14ac:dyDescent="0.2">
      <c r="A3817" s="3" t="s">
        <v>328</v>
      </c>
      <c r="B3817" t="s">
        <v>605</v>
      </c>
      <c r="C3817" s="21" t="s">
        <v>608</v>
      </c>
      <c r="D3817" s="56" t="str">
        <f>VLOOKUP(A3817, ticker_symbol:gics_sector, 14, FALSE)</f>
        <v>Industrials</v>
      </c>
      <c r="E3817" t="str">
        <f>VLOOKUP(A3817, ticker_symbol:gics_sub, 15, FALSE)</f>
        <v>Trucking</v>
      </c>
    </row>
    <row r="3818" spans="1:5" ht="17" x14ac:dyDescent="0.2">
      <c r="A3818" s="3" t="s">
        <v>330</v>
      </c>
      <c r="B3818" t="s">
        <v>600</v>
      </c>
      <c r="C3818" t="s">
        <v>610</v>
      </c>
      <c r="D3818" s="56" t="str">
        <f>VLOOKUP(A3818, ticker_symbol:gics_sector, 14, FALSE)</f>
        <v>Industrials</v>
      </c>
      <c r="E3818" t="str">
        <f>VLOOKUP(A3818, ticker_symbol:gics_sub, 15, FALSE)</f>
        <v>Industrial Conglomerates</v>
      </c>
    </row>
    <row r="3819" spans="1:5" ht="17" x14ac:dyDescent="0.2">
      <c r="A3819" s="3" t="s">
        <v>330</v>
      </c>
      <c r="B3819" t="s">
        <v>601</v>
      </c>
      <c r="C3819" t="s">
        <v>610</v>
      </c>
      <c r="D3819" s="56" t="str">
        <f>VLOOKUP(A3819, ticker_symbol:gics_sector, 14, FALSE)</f>
        <v>Industrials</v>
      </c>
      <c r="E3819" t="str">
        <f>VLOOKUP(A3819, ticker_symbol:gics_sub, 15, FALSE)</f>
        <v>Industrial Conglomerates</v>
      </c>
    </row>
    <row r="3820" spans="1:5" ht="17" x14ac:dyDescent="0.2">
      <c r="A3820" s="3" t="s">
        <v>330</v>
      </c>
      <c r="B3820" t="s">
        <v>602</v>
      </c>
      <c r="C3820" t="s">
        <v>610</v>
      </c>
      <c r="D3820" s="56" t="str">
        <f>VLOOKUP(A3820, ticker_symbol:gics_sector, 14, FALSE)</f>
        <v>Industrials</v>
      </c>
      <c r="E3820" t="str">
        <f>VLOOKUP(A3820, ticker_symbol:gics_sub, 15, FALSE)</f>
        <v>Industrial Conglomerates</v>
      </c>
    </row>
    <row r="3821" spans="1:5" ht="17" x14ac:dyDescent="0.2">
      <c r="A3821" s="3" t="s">
        <v>330</v>
      </c>
      <c r="B3821" t="s">
        <v>603</v>
      </c>
      <c r="C3821" t="s">
        <v>610</v>
      </c>
      <c r="D3821" s="56" t="str">
        <f>VLOOKUP(A3821, ticker_symbol:gics_sector, 14, FALSE)</f>
        <v>Industrials</v>
      </c>
      <c r="E3821" t="str">
        <f>VLOOKUP(A3821, ticker_symbol:gics_sub, 15, FALSE)</f>
        <v>Industrial Conglomerates</v>
      </c>
    </row>
    <row r="3822" spans="1:5" ht="17" x14ac:dyDescent="0.2">
      <c r="A3822" s="3" t="s">
        <v>330</v>
      </c>
      <c r="B3822" t="s">
        <v>604</v>
      </c>
      <c r="C3822" t="s">
        <v>610</v>
      </c>
      <c r="D3822" s="56" t="str">
        <f>VLOOKUP(A3822, ticker_symbol:gics_sector, 14, FALSE)</f>
        <v>Industrials</v>
      </c>
      <c r="E3822" t="str">
        <f>VLOOKUP(A3822, ticker_symbol:gics_sub, 15, FALSE)</f>
        <v>Industrial Conglomerates</v>
      </c>
    </row>
    <row r="3823" spans="1:5" ht="17" x14ac:dyDescent="0.2">
      <c r="A3823" s="3" t="s">
        <v>330</v>
      </c>
      <c r="B3823" t="s">
        <v>605</v>
      </c>
      <c r="C3823" t="s">
        <v>610</v>
      </c>
      <c r="D3823" s="56" t="str">
        <f>VLOOKUP(A3823, ticker_symbol:gics_sector, 14, FALSE)</f>
        <v>Industrials</v>
      </c>
      <c r="E3823" t="str">
        <f>VLOOKUP(A3823, ticker_symbol:gics_sub, 15, FALSE)</f>
        <v>Industrial Conglomerates</v>
      </c>
    </row>
    <row r="3824" spans="1:5" ht="17" x14ac:dyDescent="0.2">
      <c r="A3824" s="3" t="s">
        <v>330</v>
      </c>
      <c r="B3824" t="s">
        <v>600</v>
      </c>
      <c r="C3824" t="s">
        <v>609</v>
      </c>
      <c r="D3824" s="56" t="str">
        <f>VLOOKUP(A3824, ticker_symbol:gics_sector, 14, FALSE)</f>
        <v>Industrials</v>
      </c>
      <c r="E3824" t="str">
        <f>VLOOKUP(A3824, ticker_symbol:gics_sub, 15, FALSE)</f>
        <v>Industrial Conglomerates</v>
      </c>
    </row>
    <row r="3825" spans="1:5" ht="17" x14ac:dyDescent="0.2">
      <c r="A3825" s="3" t="s">
        <v>330</v>
      </c>
      <c r="B3825" t="s">
        <v>601</v>
      </c>
      <c r="C3825" t="s">
        <v>609</v>
      </c>
      <c r="D3825" s="56" t="str">
        <f>VLOOKUP(A3825, ticker_symbol:gics_sector, 14, FALSE)</f>
        <v>Industrials</v>
      </c>
      <c r="E3825" t="str">
        <f>VLOOKUP(A3825, ticker_symbol:gics_sub, 15, FALSE)</f>
        <v>Industrial Conglomerates</v>
      </c>
    </row>
    <row r="3826" spans="1:5" ht="17" x14ac:dyDescent="0.2">
      <c r="A3826" s="3" t="s">
        <v>330</v>
      </c>
      <c r="B3826" t="s">
        <v>602</v>
      </c>
      <c r="C3826" t="s">
        <v>609</v>
      </c>
      <c r="D3826" s="56" t="str">
        <f>VLOOKUP(A3826, ticker_symbol:gics_sector, 14, FALSE)</f>
        <v>Industrials</v>
      </c>
      <c r="E3826" t="str">
        <f>VLOOKUP(A3826, ticker_symbol:gics_sub, 15, FALSE)</f>
        <v>Industrial Conglomerates</v>
      </c>
    </row>
    <row r="3827" spans="1:5" ht="17" x14ac:dyDescent="0.2">
      <c r="A3827" s="3" t="s">
        <v>330</v>
      </c>
      <c r="B3827" t="s">
        <v>603</v>
      </c>
      <c r="C3827" t="s">
        <v>609</v>
      </c>
      <c r="D3827" s="56" t="str">
        <f>VLOOKUP(A3827, ticker_symbol:gics_sector, 14, FALSE)</f>
        <v>Industrials</v>
      </c>
      <c r="E3827" t="str">
        <f>VLOOKUP(A3827, ticker_symbol:gics_sub, 15, FALSE)</f>
        <v>Industrial Conglomerates</v>
      </c>
    </row>
    <row r="3828" spans="1:5" ht="17" x14ac:dyDescent="0.2">
      <c r="A3828" s="3" t="s">
        <v>330</v>
      </c>
      <c r="B3828" t="s">
        <v>604</v>
      </c>
      <c r="C3828" t="s">
        <v>609</v>
      </c>
      <c r="D3828" s="56" t="str">
        <f>VLOOKUP(A3828, ticker_symbol:gics_sector, 14, FALSE)</f>
        <v>Industrials</v>
      </c>
      <c r="E3828" t="str">
        <f>VLOOKUP(A3828, ticker_symbol:gics_sub, 15, FALSE)</f>
        <v>Industrial Conglomerates</v>
      </c>
    </row>
    <row r="3829" spans="1:5" ht="17" x14ac:dyDescent="0.2">
      <c r="A3829" s="3" t="s">
        <v>330</v>
      </c>
      <c r="B3829" t="s">
        <v>605</v>
      </c>
      <c r="C3829" t="s">
        <v>609</v>
      </c>
      <c r="D3829" s="56" t="str">
        <f>VLOOKUP(A3829, ticker_symbol:gics_sector, 14, FALSE)</f>
        <v>Industrials</v>
      </c>
      <c r="E3829" t="str">
        <f>VLOOKUP(A3829, ticker_symbol:gics_sub, 15, FALSE)</f>
        <v>Industrial Conglomerates</v>
      </c>
    </row>
    <row r="3830" spans="1:5" ht="17" x14ac:dyDescent="0.2">
      <c r="A3830" s="3" t="s">
        <v>330</v>
      </c>
      <c r="B3830" t="s">
        <v>600</v>
      </c>
      <c r="C3830" s="21" t="s">
        <v>608</v>
      </c>
      <c r="D3830" s="56" t="str">
        <f>VLOOKUP(A3830, ticker_symbol:gics_sector, 14, FALSE)</f>
        <v>Industrials</v>
      </c>
      <c r="E3830" t="str">
        <f>VLOOKUP(A3830, ticker_symbol:gics_sub, 15, FALSE)</f>
        <v>Industrial Conglomerates</v>
      </c>
    </row>
    <row r="3831" spans="1:5" ht="17" x14ac:dyDescent="0.2">
      <c r="A3831" s="3" t="s">
        <v>330</v>
      </c>
      <c r="B3831" t="s">
        <v>601</v>
      </c>
      <c r="C3831" s="21" t="s">
        <v>608</v>
      </c>
      <c r="D3831" s="56" t="str">
        <f>VLOOKUP(A3831, ticker_symbol:gics_sector, 14, FALSE)</f>
        <v>Industrials</v>
      </c>
      <c r="E3831" t="str">
        <f>VLOOKUP(A3831, ticker_symbol:gics_sub, 15, FALSE)</f>
        <v>Industrial Conglomerates</v>
      </c>
    </row>
    <row r="3832" spans="1:5" ht="17" x14ac:dyDescent="0.2">
      <c r="A3832" s="3" t="s">
        <v>330</v>
      </c>
      <c r="B3832" t="s">
        <v>602</v>
      </c>
      <c r="C3832" s="21" t="s">
        <v>608</v>
      </c>
      <c r="D3832" s="56" t="str">
        <f>VLOOKUP(A3832, ticker_symbol:gics_sector, 14, FALSE)</f>
        <v>Industrials</v>
      </c>
      <c r="E3832" t="str">
        <f>VLOOKUP(A3832, ticker_symbol:gics_sub, 15, FALSE)</f>
        <v>Industrial Conglomerates</v>
      </c>
    </row>
    <row r="3833" spans="1:5" ht="17" x14ac:dyDescent="0.2">
      <c r="A3833" s="3" t="s">
        <v>330</v>
      </c>
      <c r="B3833" t="s">
        <v>603</v>
      </c>
      <c r="C3833" s="21" t="s">
        <v>608</v>
      </c>
      <c r="D3833" s="56" t="str">
        <f>VLOOKUP(A3833, ticker_symbol:gics_sector, 14, FALSE)</f>
        <v>Industrials</v>
      </c>
      <c r="E3833" t="str">
        <f>VLOOKUP(A3833, ticker_symbol:gics_sub, 15, FALSE)</f>
        <v>Industrial Conglomerates</v>
      </c>
    </row>
    <row r="3834" spans="1:5" ht="17" x14ac:dyDescent="0.2">
      <c r="A3834" s="3" t="s">
        <v>330</v>
      </c>
      <c r="B3834" t="s">
        <v>604</v>
      </c>
      <c r="C3834" s="21" t="s">
        <v>608</v>
      </c>
      <c r="D3834" s="56" t="str">
        <f>VLOOKUP(A3834, ticker_symbol:gics_sector, 14, FALSE)</f>
        <v>Industrials</v>
      </c>
      <c r="E3834" t="str">
        <f>VLOOKUP(A3834, ticker_symbol:gics_sub, 15, FALSE)</f>
        <v>Industrial Conglomerates</v>
      </c>
    </row>
    <row r="3835" spans="1:5" ht="17" x14ac:dyDescent="0.2">
      <c r="A3835" s="3" t="s">
        <v>330</v>
      </c>
      <c r="B3835" t="s">
        <v>605</v>
      </c>
      <c r="C3835" s="21" t="s">
        <v>608</v>
      </c>
      <c r="D3835" s="56" t="str">
        <f>VLOOKUP(A3835, ticker_symbol:gics_sector, 14, FALSE)</f>
        <v>Industrials</v>
      </c>
      <c r="E3835" t="str">
        <f>VLOOKUP(A3835, ticker_symbol:gics_sub, 15, FALSE)</f>
        <v>Industrial Conglomerates</v>
      </c>
    </row>
    <row r="3836" spans="1:5" ht="17" x14ac:dyDescent="0.2">
      <c r="A3836" s="3" t="s">
        <v>331</v>
      </c>
      <c r="B3836" t="s">
        <v>600</v>
      </c>
      <c r="C3836" t="s">
        <v>610</v>
      </c>
      <c r="D3836" s="56" t="str">
        <f>VLOOKUP(A3836, ticker_symbol:gics_sector, 14, FALSE)</f>
        <v>Information Technology</v>
      </c>
      <c r="E3836" t="str">
        <f>VLOOKUP(A3836, ticker_symbol:gics_sub, 15, FALSE)</f>
        <v>Networking Equipment</v>
      </c>
    </row>
    <row r="3837" spans="1:5" ht="17" x14ac:dyDescent="0.2">
      <c r="A3837" s="3" t="s">
        <v>331</v>
      </c>
      <c r="B3837" t="s">
        <v>601</v>
      </c>
      <c r="C3837" t="s">
        <v>610</v>
      </c>
      <c r="D3837" s="56" t="str">
        <f>VLOOKUP(A3837, ticker_symbol:gics_sector, 14, FALSE)</f>
        <v>Information Technology</v>
      </c>
      <c r="E3837" t="str">
        <f>VLOOKUP(A3837, ticker_symbol:gics_sub, 15, FALSE)</f>
        <v>Networking Equipment</v>
      </c>
    </row>
    <row r="3838" spans="1:5" ht="17" x14ac:dyDescent="0.2">
      <c r="A3838" s="3" t="s">
        <v>331</v>
      </c>
      <c r="B3838" t="s">
        <v>602</v>
      </c>
      <c r="C3838" t="s">
        <v>610</v>
      </c>
      <c r="D3838" s="56" t="str">
        <f>VLOOKUP(A3838, ticker_symbol:gics_sector, 14, FALSE)</f>
        <v>Information Technology</v>
      </c>
      <c r="E3838" t="str">
        <f>VLOOKUP(A3838, ticker_symbol:gics_sub, 15, FALSE)</f>
        <v>Networking Equipment</v>
      </c>
    </row>
    <row r="3839" spans="1:5" ht="17" x14ac:dyDescent="0.2">
      <c r="A3839" s="3" t="s">
        <v>331</v>
      </c>
      <c r="B3839" t="s">
        <v>603</v>
      </c>
      <c r="C3839" t="s">
        <v>610</v>
      </c>
      <c r="D3839" s="56" t="str">
        <f>VLOOKUP(A3839, ticker_symbol:gics_sector, 14, FALSE)</f>
        <v>Information Technology</v>
      </c>
      <c r="E3839" t="str">
        <f>VLOOKUP(A3839, ticker_symbol:gics_sub, 15, FALSE)</f>
        <v>Networking Equipment</v>
      </c>
    </row>
    <row r="3840" spans="1:5" ht="17" x14ac:dyDescent="0.2">
      <c r="A3840" s="3" t="s">
        <v>331</v>
      </c>
      <c r="B3840" t="s">
        <v>604</v>
      </c>
      <c r="C3840" t="s">
        <v>610</v>
      </c>
      <c r="D3840" s="56" t="str">
        <f>VLOOKUP(A3840, ticker_symbol:gics_sector, 14, FALSE)</f>
        <v>Information Technology</v>
      </c>
      <c r="E3840" t="str">
        <f>VLOOKUP(A3840, ticker_symbol:gics_sub, 15, FALSE)</f>
        <v>Networking Equipment</v>
      </c>
    </row>
    <row r="3841" spans="1:5" ht="17" x14ac:dyDescent="0.2">
      <c r="A3841" s="3" t="s">
        <v>331</v>
      </c>
      <c r="B3841" t="s">
        <v>605</v>
      </c>
      <c r="C3841" t="s">
        <v>610</v>
      </c>
      <c r="D3841" s="56" t="str">
        <f>VLOOKUP(A3841, ticker_symbol:gics_sector, 14, FALSE)</f>
        <v>Information Technology</v>
      </c>
      <c r="E3841" t="str">
        <f>VLOOKUP(A3841, ticker_symbol:gics_sub, 15, FALSE)</f>
        <v>Networking Equipment</v>
      </c>
    </row>
    <row r="3842" spans="1:5" ht="17" x14ac:dyDescent="0.2">
      <c r="A3842" s="3" t="s">
        <v>331</v>
      </c>
      <c r="B3842" t="s">
        <v>600</v>
      </c>
      <c r="C3842" t="s">
        <v>609</v>
      </c>
      <c r="D3842" s="56" t="str">
        <f>VLOOKUP(A3842, ticker_symbol:gics_sector, 14, FALSE)</f>
        <v>Information Technology</v>
      </c>
      <c r="E3842" t="str">
        <f>VLOOKUP(A3842, ticker_symbol:gics_sub, 15, FALSE)</f>
        <v>Networking Equipment</v>
      </c>
    </row>
    <row r="3843" spans="1:5" ht="17" x14ac:dyDescent="0.2">
      <c r="A3843" s="3" t="s">
        <v>331</v>
      </c>
      <c r="B3843" t="s">
        <v>601</v>
      </c>
      <c r="C3843" t="s">
        <v>609</v>
      </c>
      <c r="D3843" s="56" t="str">
        <f>VLOOKUP(A3843, ticker_symbol:gics_sector, 14, FALSE)</f>
        <v>Information Technology</v>
      </c>
      <c r="E3843" t="str">
        <f>VLOOKUP(A3843, ticker_symbol:gics_sub, 15, FALSE)</f>
        <v>Networking Equipment</v>
      </c>
    </row>
    <row r="3844" spans="1:5" ht="17" x14ac:dyDescent="0.2">
      <c r="A3844" s="3" t="s">
        <v>331</v>
      </c>
      <c r="B3844" t="s">
        <v>602</v>
      </c>
      <c r="C3844" t="s">
        <v>609</v>
      </c>
      <c r="D3844" s="56" t="str">
        <f>VLOOKUP(A3844, ticker_symbol:gics_sector, 14, FALSE)</f>
        <v>Information Technology</v>
      </c>
      <c r="E3844" t="str">
        <f>VLOOKUP(A3844, ticker_symbol:gics_sub, 15, FALSE)</f>
        <v>Networking Equipment</v>
      </c>
    </row>
    <row r="3845" spans="1:5" ht="17" x14ac:dyDescent="0.2">
      <c r="A3845" s="3" t="s">
        <v>331</v>
      </c>
      <c r="B3845" t="s">
        <v>603</v>
      </c>
      <c r="C3845" t="s">
        <v>609</v>
      </c>
      <c r="D3845" s="56" t="str">
        <f>VLOOKUP(A3845, ticker_symbol:gics_sector, 14, FALSE)</f>
        <v>Information Technology</v>
      </c>
      <c r="E3845" t="str">
        <f>VLOOKUP(A3845, ticker_symbol:gics_sub, 15, FALSE)</f>
        <v>Networking Equipment</v>
      </c>
    </row>
    <row r="3846" spans="1:5" ht="17" x14ac:dyDescent="0.2">
      <c r="A3846" s="3" t="s">
        <v>331</v>
      </c>
      <c r="B3846" t="s">
        <v>604</v>
      </c>
      <c r="C3846" t="s">
        <v>609</v>
      </c>
      <c r="D3846" s="56" t="str">
        <f>VLOOKUP(A3846, ticker_symbol:gics_sector, 14, FALSE)</f>
        <v>Information Technology</v>
      </c>
      <c r="E3846" t="str">
        <f>VLOOKUP(A3846, ticker_symbol:gics_sub, 15, FALSE)</f>
        <v>Networking Equipment</v>
      </c>
    </row>
    <row r="3847" spans="1:5" ht="17" x14ac:dyDescent="0.2">
      <c r="A3847" s="3" t="s">
        <v>331</v>
      </c>
      <c r="B3847" t="s">
        <v>605</v>
      </c>
      <c r="C3847" t="s">
        <v>609</v>
      </c>
      <c r="D3847" s="56" t="str">
        <f>VLOOKUP(A3847, ticker_symbol:gics_sector, 14, FALSE)</f>
        <v>Information Technology</v>
      </c>
      <c r="E3847" t="str">
        <f>VLOOKUP(A3847, ticker_symbol:gics_sub, 15, FALSE)</f>
        <v>Networking Equipment</v>
      </c>
    </row>
    <row r="3848" spans="1:5" ht="17" x14ac:dyDescent="0.2">
      <c r="A3848" s="3" t="s">
        <v>331</v>
      </c>
      <c r="B3848" t="s">
        <v>600</v>
      </c>
      <c r="C3848" s="21" t="s">
        <v>608</v>
      </c>
      <c r="D3848" s="56" t="str">
        <f>VLOOKUP(A3848, ticker_symbol:gics_sector, 14, FALSE)</f>
        <v>Information Technology</v>
      </c>
      <c r="E3848" t="str">
        <f>VLOOKUP(A3848, ticker_symbol:gics_sub, 15, FALSE)</f>
        <v>Networking Equipment</v>
      </c>
    </row>
    <row r="3849" spans="1:5" ht="17" x14ac:dyDescent="0.2">
      <c r="A3849" s="3" t="s">
        <v>331</v>
      </c>
      <c r="B3849" t="s">
        <v>601</v>
      </c>
      <c r="C3849" s="21" t="s">
        <v>608</v>
      </c>
      <c r="D3849" s="56" t="str">
        <f>VLOOKUP(A3849, ticker_symbol:gics_sector, 14, FALSE)</f>
        <v>Information Technology</v>
      </c>
      <c r="E3849" t="str">
        <f>VLOOKUP(A3849, ticker_symbol:gics_sub, 15, FALSE)</f>
        <v>Networking Equipment</v>
      </c>
    </row>
    <row r="3850" spans="1:5" ht="17" x14ac:dyDescent="0.2">
      <c r="A3850" s="3" t="s">
        <v>331</v>
      </c>
      <c r="B3850" t="s">
        <v>602</v>
      </c>
      <c r="C3850" s="21" t="s">
        <v>608</v>
      </c>
      <c r="D3850" s="56" t="str">
        <f>VLOOKUP(A3850, ticker_symbol:gics_sector, 14, FALSE)</f>
        <v>Information Technology</v>
      </c>
      <c r="E3850" t="str">
        <f>VLOOKUP(A3850, ticker_symbol:gics_sub, 15, FALSE)</f>
        <v>Networking Equipment</v>
      </c>
    </row>
    <row r="3851" spans="1:5" ht="17" x14ac:dyDescent="0.2">
      <c r="A3851" s="3" t="s">
        <v>331</v>
      </c>
      <c r="B3851" t="s">
        <v>603</v>
      </c>
      <c r="C3851" s="21" t="s">
        <v>608</v>
      </c>
      <c r="D3851" s="56" t="str">
        <f>VLOOKUP(A3851, ticker_symbol:gics_sector, 14, FALSE)</f>
        <v>Information Technology</v>
      </c>
      <c r="E3851" t="str">
        <f>VLOOKUP(A3851, ticker_symbol:gics_sub, 15, FALSE)</f>
        <v>Networking Equipment</v>
      </c>
    </row>
    <row r="3852" spans="1:5" ht="17" x14ac:dyDescent="0.2">
      <c r="A3852" s="3" t="s">
        <v>331</v>
      </c>
      <c r="B3852" t="s">
        <v>604</v>
      </c>
      <c r="C3852" s="21" t="s">
        <v>608</v>
      </c>
      <c r="D3852" s="56" t="str">
        <f>VLOOKUP(A3852, ticker_symbol:gics_sector, 14, FALSE)</f>
        <v>Information Technology</v>
      </c>
      <c r="E3852" t="str">
        <f>VLOOKUP(A3852, ticker_symbol:gics_sub, 15, FALSE)</f>
        <v>Networking Equipment</v>
      </c>
    </row>
    <row r="3853" spans="1:5" ht="17" x14ac:dyDescent="0.2">
      <c r="A3853" s="3" t="s">
        <v>331</v>
      </c>
      <c r="B3853" t="s">
        <v>605</v>
      </c>
      <c r="C3853" s="21" t="s">
        <v>608</v>
      </c>
      <c r="D3853" s="56" t="str">
        <f>VLOOKUP(A3853, ticker_symbol:gics_sector, 14, FALSE)</f>
        <v>Information Technology</v>
      </c>
      <c r="E3853" t="str">
        <f>VLOOKUP(A3853, ticker_symbol:gics_sub, 15, FALSE)</f>
        <v>Networking Equipment</v>
      </c>
    </row>
    <row r="3854" spans="1:5" ht="17" x14ac:dyDescent="0.2">
      <c r="A3854" s="3" t="s">
        <v>332</v>
      </c>
      <c r="B3854" t="s">
        <v>600</v>
      </c>
      <c r="C3854" t="s">
        <v>610</v>
      </c>
      <c r="D3854" s="56" t="str">
        <f>VLOOKUP(A3854, ticker_symbol:gics_sector, 14, FALSE)</f>
        <v>Financials</v>
      </c>
      <c r="E3854" t="str">
        <f>VLOOKUP(A3854, ticker_symbol:gics_sub, 15, FALSE)</f>
        <v>Banks</v>
      </c>
    </row>
    <row r="3855" spans="1:5" ht="17" x14ac:dyDescent="0.2">
      <c r="A3855" s="3" t="s">
        <v>332</v>
      </c>
      <c r="B3855" t="s">
        <v>601</v>
      </c>
      <c r="C3855" t="s">
        <v>610</v>
      </c>
      <c r="D3855" s="56" t="str">
        <f>VLOOKUP(A3855, ticker_symbol:gics_sector, 14, FALSE)</f>
        <v>Financials</v>
      </c>
      <c r="E3855" t="str">
        <f>VLOOKUP(A3855, ticker_symbol:gics_sub, 15, FALSE)</f>
        <v>Banks</v>
      </c>
    </row>
    <row r="3856" spans="1:5" ht="17" x14ac:dyDescent="0.2">
      <c r="A3856" s="3" t="s">
        <v>332</v>
      </c>
      <c r="B3856" t="s">
        <v>602</v>
      </c>
      <c r="C3856" t="s">
        <v>610</v>
      </c>
      <c r="D3856" s="56" t="str">
        <f>VLOOKUP(A3856, ticker_symbol:gics_sector, 14, FALSE)</f>
        <v>Financials</v>
      </c>
      <c r="E3856" t="str">
        <f>VLOOKUP(A3856, ticker_symbol:gics_sub, 15, FALSE)</f>
        <v>Banks</v>
      </c>
    </row>
    <row r="3857" spans="1:5" ht="17" x14ac:dyDescent="0.2">
      <c r="A3857" s="3" t="s">
        <v>332</v>
      </c>
      <c r="B3857" t="s">
        <v>603</v>
      </c>
      <c r="C3857" t="s">
        <v>610</v>
      </c>
      <c r="D3857" s="56" t="str">
        <f>VLOOKUP(A3857, ticker_symbol:gics_sector, 14, FALSE)</f>
        <v>Financials</v>
      </c>
      <c r="E3857" t="str">
        <f>VLOOKUP(A3857, ticker_symbol:gics_sub, 15, FALSE)</f>
        <v>Banks</v>
      </c>
    </row>
    <row r="3858" spans="1:5" ht="17" x14ac:dyDescent="0.2">
      <c r="A3858" s="3" t="s">
        <v>332</v>
      </c>
      <c r="B3858" t="s">
        <v>604</v>
      </c>
      <c r="C3858" t="s">
        <v>610</v>
      </c>
      <c r="D3858" s="56" t="str">
        <f>VLOOKUP(A3858, ticker_symbol:gics_sector, 14, FALSE)</f>
        <v>Financials</v>
      </c>
      <c r="E3858" t="str">
        <f>VLOOKUP(A3858, ticker_symbol:gics_sub, 15, FALSE)</f>
        <v>Banks</v>
      </c>
    </row>
    <row r="3859" spans="1:5" ht="17" x14ac:dyDescent="0.2">
      <c r="A3859" s="3" t="s">
        <v>332</v>
      </c>
      <c r="B3859" t="s">
        <v>605</v>
      </c>
      <c r="C3859" t="s">
        <v>610</v>
      </c>
      <c r="D3859" s="56" t="str">
        <f>VLOOKUP(A3859, ticker_symbol:gics_sector, 14, FALSE)</f>
        <v>Financials</v>
      </c>
      <c r="E3859" t="str">
        <f>VLOOKUP(A3859, ticker_symbol:gics_sub, 15, FALSE)</f>
        <v>Banks</v>
      </c>
    </row>
    <row r="3860" spans="1:5" ht="17" x14ac:dyDescent="0.2">
      <c r="A3860" s="3" t="s">
        <v>332</v>
      </c>
      <c r="B3860" t="s">
        <v>600</v>
      </c>
      <c r="C3860" t="s">
        <v>609</v>
      </c>
      <c r="D3860" s="56" t="str">
        <f>VLOOKUP(A3860, ticker_symbol:gics_sector, 14, FALSE)</f>
        <v>Financials</v>
      </c>
      <c r="E3860" t="str">
        <f>VLOOKUP(A3860, ticker_symbol:gics_sub, 15, FALSE)</f>
        <v>Banks</v>
      </c>
    </row>
    <row r="3861" spans="1:5" ht="17" x14ac:dyDescent="0.2">
      <c r="A3861" s="3" t="s">
        <v>332</v>
      </c>
      <c r="B3861" t="s">
        <v>601</v>
      </c>
      <c r="C3861" t="s">
        <v>609</v>
      </c>
      <c r="D3861" s="56" t="str">
        <f>VLOOKUP(A3861, ticker_symbol:gics_sector, 14, FALSE)</f>
        <v>Financials</v>
      </c>
      <c r="E3861" t="str">
        <f>VLOOKUP(A3861, ticker_symbol:gics_sub, 15, FALSE)</f>
        <v>Banks</v>
      </c>
    </row>
    <row r="3862" spans="1:5" ht="17" x14ac:dyDescent="0.2">
      <c r="A3862" s="3" t="s">
        <v>332</v>
      </c>
      <c r="B3862" t="s">
        <v>602</v>
      </c>
      <c r="C3862" t="s">
        <v>609</v>
      </c>
      <c r="D3862" s="56" t="str">
        <f>VLOOKUP(A3862, ticker_symbol:gics_sector, 14, FALSE)</f>
        <v>Financials</v>
      </c>
      <c r="E3862" t="str">
        <f>VLOOKUP(A3862, ticker_symbol:gics_sub, 15, FALSE)</f>
        <v>Banks</v>
      </c>
    </row>
    <row r="3863" spans="1:5" ht="17" x14ac:dyDescent="0.2">
      <c r="A3863" s="3" t="s">
        <v>332</v>
      </c>
      <c r="B3863" t="s">
        <v>603</v>
      </c>
      <c r="C3863" t="s">
        <v>609</v>
      </c>
      <c r="D3863" s="56" t="str">
        <f>VLOOKUP(A3863, ticker_symbol:gics_sector, 14, FALSE)</f>
        <v>Financials</v>
      </c>
      <c r="E3863" t="str">
        <f>VLOOKUP(A3863, ticker_symbol:gics_sub, 15, FALSE)</f>
        <v>Banks</v>
      </c>
    </row>
    <row r="3864" spans="1:5" ht="17" x14ac:dyDescent="0.2">
      <c r="A3864" s="3" t="s">
        <v>332</v>
      </c>
      <c r="B3864" t="s">
        <v>604</v>
      </c>
      <c r="C3864" t="s">
        <v>609</v>
      </c>
      <c r="D3864" s="56" t="str">
        <f>VLOOKUP(A3864, ticker_symbol:gics_sector, 14, FALSE)</f>
        <v>Financials</v>
      </c>
      <c r="E3864" t="str">
        <f>VLOOKUP(A3864, ticker_symbol:gics_sub, 15, FALSE)</f>
        <v>Banks</v>
      </c>
    </row>
    <row r="3865" spans="1:5" ht="17" x14ac:dyDescent="0.2">
      <c r="A3865" s="3" t="s">
        <v>332</v>
      </c>
      <c r="B3865" t="s">
        <v>605</v>
      </c>
      <c r="C3865" t="s">
        <v>609</v>
      </c>
      <c r="D3865" s="56" t="str">
        <f>VLOOKUP(A3865, ticker_symbol:gics_sector, 14, FALSE)</f>
        <v>Financials</v>
      </c>
      <c r="E3865" t="str">
        <f>VLOOKUP(A3865, ticker_symbol:gics_sub, 15, FALSE)</f>
        <v>Banks</v>
      </c>
    </row>
    <row r="3866" spans="1:5" ht="17" x14ac:dyDescent="0.2">
      <c r="A3866" s="3" t="s">
        <v>332</v>
      </c>
      <c r="B3866" t="s">
        <v>600</v>
      </c>
      <c r="C3866" s="21" t="s">
        <v>608</v>
      </c>
      <c r="D3866" s="56" t="str">
        <f>VLOOKUP(A3866, ticker_symbol:gics_sector, 14, FALSE)</f>
        <v>Financials</v>
      </c>
      <c r="E3866" t="str">
        <f>VLOOKUP(A3866, ticker_symbol:gics_sub, 15, FALSE)</f>
        <v>Banks</v>
      </c>
    </row>
    <row r="3867" spans="1:5" ht="17" x14ac:dyDescent="0.2">
      <c r="A3867" s="3" t="s">
        <v>332</v>
      </c>
      <c r="B3867" t="s">
        <v>601</v>
      </c>
      <c r="C3867" s="21" t="s">
        <v>608</v>
      </c>
      <c r="D3867" s="56" t="str">
        <f>VLOOKUP(A3867, ticker_symbol:gics_sector, 14, FALSE)</f>
        <v>Financials</v>
      </c>
      <c r="E3867" t="str">
        <f>VLOOKUP(A3867, ticker_symbol:gics_sub, 15, FALSE)</f>
        <v>Banks</v>
      </c>
    </row>
    <row r="3868" spans="1:5" ht="17" x14ac:dyDescent="0.2">
      <c r="A3868" s="3" t="s">
        <v>332</v>
      </c>
      <c r="B3868" t="s">
        <v>602</v>
      </c>
      <c r="C3868" s="21" t="s">
        <v>608</v>
      </c>
      <c r="D3868" s="56" t="str">
        <f>VLOOKUP(A3868, ticker_symbol:gics_sector, 14, FALSE)</f>
        <v>Financials</v>
      </c>
      <c r="E3868" t="str">
        <f>VLOOKUP(A3868, ticker_symbol:gics_sub, 15, FALSE)</f>
        <v>Banks</v>
      </c>
    </row>
    <row r="3869" spans="1:5" ht="17" x14ac:dyDescent="0.2">
      <c r="A3869" s="3" t="s">
        <v>332</v>
      </c>
      <c r="B3869" t="s">
        <v>603</v>
      </c>
      <c r="C3869" s="21" t="s">
        <v>608</v>
      </c>
      <c r="D3869" s="56" t="str">
        <f>VLOOKUP(A3869, ticker_symbol:gics_sector, 14, FALSE)</f>
        <v>Financials</v>
      </c>
      <c r="E3869" t="str">
        <f>VLOOKUP(A3869, ticker_symbol:gics_sub, 15, FALSE)</f>
        <v>Banks</v>
      </c>
    </row>
    <row r="3870" spans="1:5" ht="17" x14ac:dyDescent="0.2">
      <c r="A3870" s="3" t="s">
        <v>332</v>
      </c>
      <c r="B3870" t="s">
        <v>604</v>
      </c>
      <c r="C3870" s="21" t="s">
        <v>608</v>
      </c>
      <c r="D3870" s="56" t="str">
        <f>VLOOKUP(A3870, ticker_symbol:gics_sector, 14, FALSE)</f>
        <v>Financials</v>
      </c>
      <c r="E3870" t="str">
        <f>VLOOKUP(A3870, ticker_symbol:gics_sub, 15, FALSE)</f>
        <v>Banks</v>
      </c>
    </row>
    <row r="3871" spans="1:5" ht="17" x14ac:dyDescent="0.2">
      <c r="A3871" s="3" t="s">
        <v>332</v>
      </c>
      <c r="B3871" t="s">
        <v>605</v>
      </c>
      <c r="C3871" s="21" t="s">
        <v>608</v>
      </c>
      <c r="D3871" s="56" t="str">
        <f>VLOOKUP(A3871, ticker_symbol:gics_sector, 14, FALSE)</f>
        <v>Financials</v>
      </c>
      <c r="E3871" t="str">
        <f>VLOOKUP(A3871, ticker_symbol:gics_sub, 15, FALSE)</f>
        <v>Banks</v>
      </c>
    </row>
    <row r="3872" spans="1:5" ht="17" x14ac:dyDescent="0.2">
      <c r="A3872" s="3" t="s">
        <v>333</v>
      </c>
      <c r="B3872" t="s">
        <v>600</v>
      </c>
      <c r="C3872" t="s">
        <v>610</v>
      </c>
      <c r="D3872" s="56" t="str">
        <f>VLOOKUP(A3872, ticker_symbol:gics_sector, 14, FALSE)</f>
        <v>Consumer Discretionary</v>
      </c>
      <c r="E3872" t="str">
        <f>VLOOKUP(A3872, ticker_symbol:gics_sub, 15, FALSE)</f>
        <v>Department Stores</v>
      </c>
    </row>
    <row r="3873" spans="1:5" ht="17" x14ac:dyDescent="0.2">
      <c r="A3873" s="3" t="s">
        <v>333</v>
      </c>
      <c r="B3873" t="s">
        <v>601</v>
      </c>
      <c r="C3873" t="s">
        <v>610</v>
      </c>
      <c r="D3873" s="56" t="str">
        <f>VLOOKUP(A3873, ticker_symbol:gics_sector, 14, FALSE)</f>
        <v>Consumer Discretionary</v>
      </c>
      <c r="E3873" t="str">
        <f>VLOOKUP(A3873, ticker_symbol:gics_sub, 15, FALSE)</f>
        <v>Department Stores</v>
      </c>
    </row>
    <row r="3874" spans="1:5" ht="17" x14ac:dyDescent="0.2">
      <c r="A3874" s="3" t="s">
        <v>333</v>
      </c>
      <c r="B3874" t="s">
        <v>602</v>
      </c>
      <c r="C3874" t="s">
        <v>610</v>
      </c>
      <c r="D3874" s="56" t="str">
        <f>VLOOKUP(A3874, ticker_symbol:gics_sector, 14, FALSE)</f>
        <v>Consumer Discretionary</v>
      </c>
      <c r="E3874" t="str">
        <f>VLOOKUP(A3874, ticker_symbol:gics_sub, 15, FALSE)</f>
        <v>Department Stores</v>
      </c>
    </row>
    <row r="3875" spans="1:5" ht="17" x14ac:dyDescent="0.2">
      <c r="A3875" s="3" t="s">
        <v>333</v>
      </c>
      <c r="B3875" t="s">
        <v>603</v>
      </c>
      <c r="C3875" t="s">
        <v>610</v>
      </c>
      <c r="D3875" s="56" t="str">
        <f>VLOOKUP(A3875, ticker_symbol:gics_sector, 14, FALSE)</f>
        <v>Consumer Discretionary</v>
      </c>
      <c r="E3875" t="str">
        <f>VLOOKUP(A3875, ticker_symbol:gics_sub, 15, FALSE)</f>
        <v>Department Stores</v>
      </c>
    </row>
    <row r="3876" spans="1:5" ht="17" x14ac:dyDescent="0.2">
      <c r="A3876" s="3" t="s">
        <v>333</v>
      </c>
      <c r="B3876" t="s">
        <v>604</v>
      </c>
      <c r="C3876" t="s">
        <v>610</v>
      </c>
      <c r="D3876" s="56" t="str">
        <f>VLOOKUP(A3876, ticker_symbol:gics_sector, 14, FALSE)</f>
        <v>Consumer Discretionary</v>
      </c>
      <c r="E3876" t="str">
        <f>VLOOKUP(A3876, ticker_symbol:gics_sub, 15, FALSE)</f>
        <v>Department Stores</v>
      </c>
    </row>
    <row r="3877" spans="1:5" ht="17" x14ac:dyDescent="0.2">
      <c r="A3877" s="3" t="s">
        <v>333</v>
      </c>
      <c r="B3877" t="s">
        <v>605</v>
      </c>
      <c r="C3877" t="s">
        <v>610</v>
      </c>
      <c r="D3877" s="56" t="str">
        <f>VLOOKUP(A3877, ticker_symbol:gics_sector, 14, FALSE)</f>
        <v>Consumer Discretionary</v>
      </c>
      <c r="E3877" t="str">
        <f>VLOOKUP(A3877, ticker_symbol:gics_sub, 15, FALSE)</f>
        <v>Department Stores</v>
      </c>
    </row>
    <row r="3878" spans="1:5" ht="17" x14ac:dyDescent="0.2">
      <c r="A3878" s="3" t="s">
        <v>333</v>
      </c>
      <c r="B3878" t="s">
        <v>600</v>
      </c>
      <c r="C3878" t="s">
        <v>609</v>
      </c>
      <c r="D3878" s="56" t="str">
        <f>VLOOKUP(A3878, ticker_symbol:gics_sector, 14, FALSE)</f>
        <v>Consumer Discretionary</v>
      </c>
      <c r="E3878" t="str">
        <f>VLOOKUP(A3878, ticker_symbol:gics_sub, 15, FALSE)</f>
        <v>Department Stores</v>
      </c>
    </row>
    <row r="3879" spans="1:5" ht="17" x14ac:dyDescent="0.2">
      <c r="A3879" s="3" t="s">
        <v>333</v>
      </c>
      <c r="B3879" t="s">
        <v>601</v>
      </c>
      <c r="C3879" t="s">
        <v>609</v>
      </c>
      <c r="D3879" s="56" t="str">
        <f>VLOOKUP(A3879, ticker_symbol:gics_sector, 14, FALSE)</f>
        <v>Consumer Discretionary</v>
      </c>
      <c r="E3879" t="str">
        <f>VLOOKUP(A3879, ticker_symbol:gics_sub, 15, FALSE)</f>
        <v>Department Stores</v>
      </c>
    </row>
    <row r="3880" spans="1:5" ht="17" x14ac:dyDescent="0.2">
      <c r="A3880" s="3" t="s">
        <v>333</v>
      </c>
      <c r="B3880" t="s">
        <v>602</v>
      </c>
      <c r="C3880" t="s">
        <v>609</v>
      </c>
      <c r="D3880" s="56" t="str">
        <f>VLOOKUP(A3880, ticker_symbol:gics_sector, 14, FALSE)</f>
        <v>Consumer Discretionary</v>
      </c>
      <c r="E3880" t="str">
        <f>VLOOKUP(A3880, ticker_symbol:gics_sub, 15, FALSE)</f>
        <v>Department Stores</v>
      </c>
    </row>
    <row r="3881" spans="1:5" ht="17" x14ac:dyDescent="0.2">
      <c r="A3881" s="3" t="s">
        <v>333</v>
      </c>
      <c r="B3881" t="s">
        <v>603</v>
      </c>
      <c r="C3881" t="s">
        <v>609</v>
      </c>
      <c r="D3881" s="56" t="str">
        <f>VLOOKUP(A3881, ticker_symbol:gics_sector, 14, FALSE)</f>
        <v>Consumer Discretionary</v>
      </c>
      <c r="E3881" t="str">
        <f>VLOOKUP(A3881, ticker_symbol:gics_sub, 15, FALSE)</f>
        <v>Department Stores</v>
      </c>
    </row>
    <row r="3882" spans="1:5" ht="17" x14ac:dyDescent="0.2">
      <c r="A3882" s="3" t="s">
        <v>333</v>
      </c>
      <c r="B3882" t="s">
        <v>604</v>
      </c>
      <c r="C3882" t="s">
        <v>609</v>
      </c>
      <c r="D3882" s="56" t="str">
        <f>VLOOKUP(A3882, ticker_symbol:gics_sector, 14, FALSE)</f>
        <v>Consumer Discretionary</v>
      </c>
      <c r="E3882" t="str">
        <f>VLOOKUP(A3882, ticker_symbol:gics_sub, 15, FALSE)</f>
        <v>Department Stores</v>
      </c>
    </row>
    <row r="3883" spans="1:5" ht="17" x14ac:dyDescent="0.2">
      <c r="A3883" s="3" t="s">
        <v>333</v>
      </c>
      <c r="B3883" t="s">
        <v>605</v>
      </c>
      <c r="C3883" t="s">
        <v>609</v>
      </c>
      <c r="D3883" s="56" t="str">
        <f>VLOOKUP(A3883, ticker_symbol:gics_sector, 14, FALSE)</f>
        <v>Consumer Discretionary</v>
      </c>
      <c r="E3883" t="str">
        <f>VLOOKUP(A3883, ticker_symbol:gics_sub, 15, FALSE)</f>
        <v>Department Stores</v>
      </c>
    </row>
    <row r="3884" spans="1:5" ht="17" x14ac:dyDescent="0.2">
      <c r="A3884" s="3" t="s">
        <v>333</v>
      </c>
      <c r="B3884" t="s">
        <v>600</v>
      </c>
      <c r="C3884" s="21" t="s">
        <v>608</v>
      </c>
      <c r="D3884" s="56" t="str">
        <f>VLOOKUP(A3884, ticker_symbol:gics_sector, 14, FALSE)</f>
        <v>Consumer Discretionary</v>
      </c>
      <c r="E3884" t="str">
        <f>VLOOKUP(A3884, ticker_symbol:gics_sub, 15, FALSE)</f>
        <v>Department Stores</v>
      </c>
    </row>
    <row r="3885" spans="1:5" ht="17" x14ac:dyDescent="0.2">
      <c r="A3885" s="3" t="s">
        <v>333</v>
      </c>
      <c r="B3885" t="s">
        <v>601</v>
      </c>
      <c r="C3885" s="21" t="s">
        <v>608</v>
      </c>
      <c r="D3885" s="56" t="str">
        <f>VLOOKUP(A3885, ticker_symbol:gics_sector, 14, FALSE)</f>
        <v>Consumer Discretionary</v>
      </c>
      <c r="E3885" t="str">
        <f>VLOOKUP(A3885, ticker_symbol:gics_sub, 15, FALSE)</f>
        <v>Department Stores</v>
      </c>
    </row>
    <row r="3886" spans="1:5" ht="17" x14ac:dyDescent="0.2">
      <c r="A3886" s="3" t="s">
        <v>333</v>
      </c>
      <c r="B3886" t="s">
        <v>602</v>
      </c>
      <c r="C3886" s="21" t="s">
        <v>608</v>
      </c>
      <c r="D3886" s="56" t="str">
        <f>VLOOKUP(A3886, ticker_symbol:gics_sector, 14, FALSE)</f>
        <v>Consumer Discretionary</v>
      </c>
      <c r="E3886" t="str">
        <f>VLOOKUP(A3886, ticker_symbol:gics_sub, 15, FALSE)</f>
        <v>Department Stores</v>
      </c>
    </row>
    <row r="3887" spans="1:5" ht="17" x14ac:dyDescent="0.2">
      <c r="A3887" s="3" t="s">
        <v>333</v>
      </c>
      <c r="B3887" t="s">
        <v>603</v>
      </c>
      <c r="C3887" s="21" t="s">
        <v>608</v>
      </c>
      <c r="D3887" s="56" t="str">
        <f>VLOOKUP(A3887, ticker_symbol:gics_sector, 14, FALSE)</f>
        <v>Consumer Discretionary</v>
      </c>
      <c r="E3887" t="str">
        <f>VLOOKUP(A3887, ticker_symbol:gics_sub, 15, FALSE)</f>
        <v>Department Stores</v>
      </c>
    </row>
    <row r="3888" spans="1:5" ht="17" x14ac:dyDescent="0.2">
      <c r="A3888" s="3" t="s">
        <v>333</v>
      </c>
      <c r="B3888" t="s">
        <v>604</v>
      </c>
      <c r="C3888" s="21" t="s">
        <v>608</v>
      </c>
      <c r="D3888" s="56" t="str">
        <f>VLOOKUP(A3888, ticker_symbol:gics_sector, 14, FALSE)</f>
        <v>Consumer Discretionary</v>
      </c>
      <c r="E3888" t="str">
        <f>VLOOKUP(A3888, ticker_symbol:gics_sub, 15, FALSE)</f>
        <v>Department Stores</v>
      </c>
    </row>
    <row r="3889" spans="1:5" ht="17" x14ac:dyDescent="0.2">
      <c r="A3889" s="3" t="s">
        <v>333</v>
      </c>
      <c r="B3889" t="s">
        <v>605</v>
      </c>
      <c r="C3889" s="21" t="s">
        <v>608</v>
      </c>
      <c r="D3889" s="56" t="str">
        <f>VLOOKUP(A3889, ticker_symbol:gics_sector, 14, FALSE)</f>
        <v>Consumer Discretionary</v>
      </c>
      <c r="E3889" t="str">
        <f>VLOOKUP(A3889, ticker_symbol:gics_sub, 15, FALSE)</f>
        <v>Department Stores</v>
      </c>
    </row>
    <row r="3890" spans="1:5" ht="17" x14ac:dyDescent="0.2">
      <c r="A3890" s="3" t="s">
        <v>335</v>
      </c>
      <c r="B3890" t="s">
        <v>600</v>
      </c>
      <c r="C3890" t="s">
        <v>610</v>
      </c>
      <c r="D3890" s="56" t="str">
        <f>VLOOKUP(A3890, ticker_symbol:gics_sector, 14, FALSE)</f>
        <v>Consumer Staples</v>
      </c>
      <c r="E3890" t="str">
        <f>VLOOKUP(A3890, ticker_symbol:gics_sub, 15, FALSE)</f>
        <v>Packaged Foods &amp; Meats</v>
      </c>
    </row>
    <row r="3891" spans="1:5" ht="17" x14ac:dyDescent="0.2">
      <c r="A3891" s="3" t="s">
        <v>335</v>
      </c>
      <c r="B3891" t="s">
        <v>601</v>
      </c>
      <c r="C3891" t="s">
        <v>610</v>
      </c>
      <c r="D3891" s="56" t="str">
        <f>VLOOKUP(A3891, ticker_symbol:gics_sector, 14, FALSE)</f>
        <v>Consumer Staples</v>
      </c>
      <c r="E3891" t="str">
        <f>VLOOKUP(A3891, ticker_symbol:gics_sub, 15, FALSE)</f>
        <v>Packaged Foods &amp; Meats</v>
      </c>
    </row>
    <row r="3892" spans="1:5" ht="17" x14ac:dyDescent="0.2">
      <c r="A3892" s="3" t="s">
        <v>335</v>
      </c>
      <c r="B3892" t="s">
        <v>602</v>
      </c>
      <c r="C3892" t="s">
        <v>610</v>
      </c>
      <c r="D3892" s="56" t="str">
        <f>VLOOKUP(A3892, ticker_symbol:gics_sector, 14, FALSE)</f>
        <v>Consumer Staples</v>
      </c>
      <c r="E3892" t="str">
        <f>VLOOKUP(A3892, ticker_symbol:gics_sub, 15, FALSE)</f>
        <v>Packaged Foods &amp; Meats</v>
      </c>
    </row>
    <row r="3893" spans="1:5" ht="17" x14ac:dyDescent="0.2">
      <c r="A3893" s="3" t="s">
        <v>335</v>
      </c>
      <c r="B3893" t="s">
        <v>603</v>
      </c>
      <c r="C3893" t="s">
        <v>610</v>
      </c>
      <c r="D3893" s="56" t="str">
        <f>VLOOKUP(A3893, ticker_symbol:gics_sector, 14, FALSE)</f>
        <v>Consumer Staples</v>
      </c>
      <c r="E3893" t="str">
        <f>VLOOKUP(A3893, ticker_symbol:gics_sub, 15, FALSE)</f>
        <v>Packaged Foods &amp; Meats</v>
      </c>
    </row>
    <row r="3894" spans="1:5" ht="17" x14ac:dyDescent="0.2">
      <c r="A3894" s="3" t="s">
        <v>335</v>
      </c>
      <c r="B3894" t="s">
        <v>604</v>
      </c>
      <c r="C3894" t="s">
        <v>610</v>
      </c>
      <c r="D3894" s="56" t="str">
        <f>VLOOKUP(A3894, ticker_symbol:gics_sector, 14, FALSE)</f>
        <v>Consumer Staples</v>
      </c>
      <c r="E3894" t="str">
        <f>VLOOKUP(A3894, ticker_symbol:gics_sub, 15, FALSE)</f>
        <v>Packaged Foods &amp; Meats</v>
      </c>
    </row>
    <row r="3895" spans="1:5" ht="17" x14ac:dyDescent="0.2">
      <c r="A3895" s="3" t="s">
        <v>335</v>
      </c>
      <c r="B3895" t="s">
        <v>605</v>
      </c>
      <c r="C3895" t="s">
        <v>610</v>
      </c>
      <c r="D3895" s="56" t="str">
        <f>VLOOKUP(A3895, ticker_symbol:gics_sector, 14, FALSE)</f>
        <v>Consumer Staples</v>
      </c>
      <c r="E3895" t="str">
        <f>VLOOKUP(A3895, ticker_symbol:gics_sub, 15, FALSE)</f>
        <v>Packaged Foods &amp; Meats</v>
      </c>
    </row>
    <row r="3896" spans="1:5" ht="17" x14ac:dyDescent="0.2">
      <c r="A3896" s="3" t="s">
        <v>335</v>
      </c>
      <c r="B3896" t="s">
        <v>600</v>
      </c>
      <c r="C3896" t="s">
        <v>609</v>
      </c>
      <c r="D3896" s="56" t="str">
        <f>VLOOKUP(A3896, ticker_symbol:gics_sector, 14, FALSE)</f>
        <v>Consumer Staples</v>
      </c>
      <c r="E3896" t="str">
        <f>VLOOKUP(A3896, ticker_symbol:gics_sub, 15, FALSE)</f>
        <v>Packaged Foods &amp; Meats</v>
      </c>
    </row>
    <row r="3897" spans="1:5" ht="17" x14ac:dyDescent="0.2">
      <c r="A3897" s="3" t="s">
        <v>335</v>
      </c>
      <c r="B3897" t="s">
        <v>601</v>
      </c>
      <c r="C3897" t="s">
        <v>609</v>
      </c>
      <c r="D3897" s="56" t="str">
        <f>VLOOKUP(A3897, ticker_symbol:gics_sector, 14, FALSE)</f>
        <v>Consumer Staples</v>
      </c>
      <c r="E3897" t="str">
        <f>VLOOKUP(A3897, ticker_symbol:gics_sub, 15, FALSE)</f>
        <v>Packaged Foods &amp; Meats</v>
      </c>
    </row>
    <row r="3898" spans="1:5" ht="17" x14ac:dyDescent="0.2">
      <c r="A3898" s="3" t="s">
        <v>335</v>
      </c>
      <c r="B3898" t="s">
        <v>602</v>
      </c>
      <c r="C3898" t="s">
        <v>609</v>
      </c>
      <c r="D3898" s="56" t="str">
        <f>VLOOKUP(A3898, ticker_symbol:gics_sector, 14, FALSE)</f>
        <v>Consumer Staples</v>
      </c>
      <c r="E3898" t="str">
        <f>VLOOKUP(A3898, ticker_symbol:gics_sub, 15, FALSE)</f>
        <v>Packaged Foods &amp; Meats</v>
      </c>
    </row>
    <row r="3899" spans="1:5" ht="17" x14ac:dyDescent="0.2">
      <c r="A3899" s="3" t="s">
        <v>335</v>
      </c>
      <c r="B3899" t="s">
        <v>603</v>
      </c>
      <c r="C3899" t="s">
        <v>609</v>
      </c>
      <c r="D3899" s="56" t="str">
        <f>VLOOKUP(A3899, ticker_symbol:gics_sector, 14, FALSE)</f>
        <v>Consumer Staples</v>
      </c>
      <c r="E3899" t="str">
        <f>VLOOKUP(A3899, ticker_symbol:gics_sub, 15, FALSE)</f>
        <v>Packaged Foods &amp; Meats</v>
      </c>
    </row>
    <row r="3900" spans="1:5" ht="17" x14ac:dyDescent="0.2">
      <c r="A3900" s="3" t="s">
        <v>335</v>
      </c>
      <c r="B3900" t="s">
        <v>604</v>
      </c>
      <c r="C3900" t="s">
        <v>609</v>
      </c>
      <c r="D3900" s="56" t="str">
        <f>VLOOKUP(A3900, ticker_symbol:gics_sector, 14, FALSE)</f>
        <v>Consumer Staples</v>
      </c>
      <c r="E3900" t="str">
        <f>VLOOKUP(A3900, ticker_symbol:gics_sub, 15, FALSE)</f>
        <v>Packaged Foods &amp; Meats</v>
      </c>
    </row>
    <row r="3901" spans="1:5" ht="17" x14ac:dyDescent="0.2">
      <c r="A3901" s="3" t="s">
        <v>335</v>
      </c>
      <c r="B3901" t="s">
        <v>605</v>
      </c>
      <c r="C3901" t="s">
        <v>609</v>
      </c>
      <c r="D3901" s="56" t="str">
        <f>VLOOKUP(A3901, ticker_symbol:gics_sector, 14, FALSE)</f>
        <v>Consumer Staples</v>
      </c>
      <c r="E3901" t="str">
        <f>VLOOKUP(A3901, ticker_symbol:gics_sub, 15, FALSE)</f>
        <v>Packaged Foods &amp; Meats</v>
      </c>
    </row>
    <row r="3902" spans="1:5" ht="17" x14ac:dyDescent="0.2">
      <c r="A3902" s="3" t="s">
        <v>335</v>
      </c>
      <c r="B3902" t="s">
        <v>600</v>
      </c>
      <c r="C3902" s="21" t="s">
        <v>608</v>
      </c>
      <c r="D3902" s="56" t="str">
        <f>VLOOKUP(A3902, ticker_symbol:gics_sector, 14, FALSE)</f>
        <v>Consumer Staples</v>
      </c>
      <c r="E3902" t="str">
        <f>VLOOKUP(A3902, ticker_symbol:gics_sub, 15, FALSE)</f>
        <v>Packaged Foods &amp; Meats</v>
      </c>
    </row>
    <row r="3903" spans="1:5" ht="17" x14ac:dyDescent="0.2">
      <c r="A3903" s="3" t="s">
        <v>335</v>
      </c>
      <c r="B3903" t="s">
        <v>601</v>
      </c>
      <c r="C3903" s="21" t="s">
        <v>608</v>
      </c>
      <c r="D3903" s="56" t="str">
        <f>VLOOKUP(A3903, ticker_symbol:gics_sector, 14, FALSE)</f>
        <v>Consumer Staples</v>
      </c>
      <c r="E3903" t="str">
        <f>VLOOKUP(A3903, ticker_symbol:gics_sub, 15, FALSE)</f>
        <v>Packaged Foods &amp; Meats</v>
      </c>
    </row>
    <row r="3904" spans="1:5" ht="17" x14ac:dyDescent="0.2">
      <c r="A3904" s="3" t="s">
        <v>335</v>
      </c>
      <c r="B3904" t="s">
        <v>602</v>
      </c>
      <c r="C3904" s="21" t="s">
        <v>608</v>
      </c>
      <c r="D3904" s="56" t="str">
        <f>VLOOKUP(A3904, ticker_symbol:gics_sector, 14, FALSE)</f>
        <v>Consumer Staples</v>
      </c>
      <c r="E3904" t="str">
        <f>VLOOKUP(A3904, ticker_symbol:gics_sub, 15, FALSE)</f>
        <v>Packaged Foods &amp; Meats</v>
      </c>
    </row>
    <row r="3905" spans="1:5" ht="17" x14ac:dyDescent="0.2">
      <c r="A3905" s="3" t="s">
        <v>335</v>
      </c>
      <c r="B3905" t="s">
        <v>603</v>
      </c>
      <c r="C3905" s="21" t="s">
        <v>608</v>
      </c>
      <c r="D3905" s="56" t="str">
        <f>VLOOKUP(A3905, ticker_symbol:gics_sector, 14, FALSE)</f>
        <v>Consumer Staples</v>
      </c>
      <c r="E3905" t="str">
        <f>VLOOKUP(A3905, ticker_symbol:gics_sub, 15, FALSE)</f>
        <v>Packaged Foods &amp; Meats</v>
      </c>
    </row>
    <row r="3906" spans="1:5" ht="17" x14ac:dyDescent="0.2">
      <c r="A3906" s="3" t="s">
        <v>335</v>
      </c>
      <c r="B3906" t="s">
        <v>604</v>
      </c>
      <c r="C3906" s="21" t="s">
        <v>608</v>
      </c>
      <c r="D3906" s="56" t="str">
        <f>VLOOKUP(A3906, ticker_symbol:gics_sector, 14, FALSE)</f>
        <v>Consumer Staples</v>
      </c>
      <c r="E3906" t="str">
        <f>VLOOKUP(A3906, ticker_symbol:gics_sub, 15, FALSE)</f>
        <v>Packaged Foods &amp; Meats</v>
      </c>
    </row>
    <row r="3907" spans="1:5" ht="17" x14ac:dyDescent="0.2">
      <c r="A3907" s="3" t="s">
        <v>335</v>
      </c>
      <c r="B3907" t="s">
        <v>605</v>
      </c>
      <c r="C3907" s="21" t="s">
        <v>608</v>
      </c>
      <c r="D3907" s="56" t="str">
        <f>VLOOKUP(A3907, ticker_symbol:gics_sector, 14, FALSE)</f>
        <v>Consumer Staples</v>
      </c>
      <c r="E3907" t="str">
        <f>VLOOKUP(A3907, ticker_symbol:gics_sub, 15, FALSE)</f>
        <v>Packaged Foods &amp; Meats</v>
      </c>
    </row>
    <row r="3908" spans="1:5" ht="17" x14ac:dyDescent="0.2">
      <c r="A3908" s="3" t="s">
        <v>336</v>
      </c>
      <c r="B3908" t="s">
        <v>600</v>
      </c>
      <c r="C3908" t="s">
        <v>610</v>
      </c>
      <c r="D3908" s="56" t="str">
        <f>VLOOKUP(A3908, ticker_symbol:gics_sector, 14, FALSE)</f>
        <v>Financials</v>
      </c>
      <c r="E3908" t="str">
        <f>VLOOKUP(A3908, ticker_symbol:gics_sub, 15, FALSE)</f>
        <v>Banks</v>
      </c>
    </row>
    <row r="3909" spans="1:5" ht="17" x14ac:dyDescent="0.2">
      <c r="A3909" s="3" t="s">
        <v>336</v>
      </c>
      <c r="B3909" t="s">
        <v>601</v>
      </c>
      <c r="C3909" t="s">
        <v>610</v>
      </c>
      <c r="D3909" s="56" t="str">
        <f>VLOOKUP(A3909, ticker_symbol:gics_sector, 14, FALSE)</f>
        <v>Financials</v>
      </c>
      <c r="E3909" t="str">
        <f>VLOOKUP(A3909, ticker_symbol:gics_sub, 15, FALSE)</f>
        <v>Banks</v>
      </c>
    </row>
    <row r="3910" spans="1:5" ht="17" x14ac:dyDescent="0.2">
      <c r="A3910" s="3" t="s">
        <v>336</v>
      </c>
      <c r="B3910" t="s">
        <v>602</v>
      </c>
      <c r="C3910" t="s">
        <v>610</v>
      </c>
      <c r="D3910" s="56" t="str">
        <f>VLOOKUP(A3910, ticker_symbol:gics_sector, 14, FALSE)</f>
        <v>Financials</v>
      </c>
      <c r="E3910" t="str">
        <f>VLOOKUP(A3910, ticker_symbol:gics_sub, 15, FALSE)</f>
        <v>Banks</v>
      </c>
    </row>
    <row r="3911" spans="1:5" ht="17" x14ac:dyDescent="0.2">
      <c r="A3911" s="3" t="s">
        <v>336</v>
      </c>
      <c r="B3911" t="s">
        <v>603</v>
      </c>
      <c r="C3911" t="s">
        <v>610</v>
      </c>
      <c r="D3911" s="56" t="str">
        <f>VLOOKUP(A3911, ticker_symbol:gics_sector, 14, FALSE)</f>
        <v>Financials</v>
      </c>
      <c r="E3911" t="str">
        <f>VLOOKUP(A3911, ticker_symbol:gics_sub, 15, FALSE)</f>
        <v>Banks</v>
      </c>
    </row>
    <row r="3912" spans="1:5" ht="17" x14ac:dyDescent="0.2">
      <c r="A3912" s="3" t="s">
        <v>336</v>
      </c>
      <c r="B3912" t="s">
        <v>604</v>
      </c>
      <c r="C3912" t="s">
        <v>610</v>
      </c>
      <c r="D3912" s="56" t="str">
        <f>VLOOKUP(A3912, ticker_symbol:gics_sector, 14, FALSE)</f>
        <v>Financials</v>
      </c>
      <c r="E3912" t="str">
        <f>VLOOKUP(A3912, ticker_symbol:gics_sub, 15, FALSE)</f>
        <v>Banks</v>
      </c>
    </row>
    <row r="3913" spans="1:5" ht="17" x14ac:dyDescent="0.2">
      <c r="A3913" s="3" t="s">
        <v>336</v>
      </c>
      <c r="B3913" t="s">
        <v>605</v>
      </c>
      <c r="C3913" t="s">
        <v>610</v>
      </c>
      <c r="D3913" s="56" t="str">
        <f>VLOOKUP(A3913, ticker_symbol:gics_sector, 14, FALSE)</f>
        <v>Financials</v>
      </c>
      <c r="E3913" t="str">
        <f>VLOOKUP(A3913, ticker_symbol:gics_sub, 15, FALSE)</f>
        <v>Banks</v>
      </c>
    </row>
    <row r="3914" spans="1:5" ht="17" x14ac:dyDescent="0.2">
      <c r="A3914" s="3" t="s">
        <v>336</v>
      </c>
      <c r="B3914" t="s">
        <v>600</v>
      </c>
      <c r="C3914" t="s">
        <v>609</v>
      </c>
      <c r="D3914" s="56" t="str">
        <f>VLOOKUP(A3914, ticker_symbol:gics_sector, 14, FALSE)</f>
        <v>Financials</v>
      </c>
      <c r="E3914" t="str">
        <f>VLOOKUP(A3914, ticker_symbol:gics_sub, 15, FALSE)</f>
        <v>Banks</v>
      </c>
    </row>
    <row r="3915" spans="1:5" ht="17" x14ac:dyDescent="0.2">
      <c r="A3915" s="3" t="s">
        <v>336</v>
      </c>
      <c r="B3915" t="s">
        <v>601</v>
      </c>
      <c r="C3915" t="s">
        <v>609</v>
      </c>
      <c r="D3915" s="56" t="str">
        <f>VLOOKUP(A3915, ticker_symbol:gics_sector, 14, FALSE)</f>
        <v>Financials</v>
      </c>
      <c r="E3915" t="str">
        <f>VLOOKUP(A3915, ticker_symbol:gics_sub, 15, FALSE)</f>
        <v>Banks</v>
      </c>
    </row>
    <row r="3916" spans="1:5" ht="17" x14ac:dyDescent="0.2">
      <c r="A3916" s="3" t="s">
        <v>336</v>
      </c>
      <c r="B3916" t="s">
        <v>602</v>
      </c>
      <c r="C3916" t="s">
        <v>609</v>
      </c>
      <c r="D3916" s="56" t="str">
        <f>VLOOKUP(A3916, ticker_symbol:gics_sector, 14, FALSE)</f>
        <v>Financials</v>
      </c>
      <c r="E3916" t="str">
        <f>VLOOKUP(A3916, ticker_symbol:gics_sub, 15, FALSE)</f>
        <v>Banks</v>
      </c>
    </row>
    <row r="3917" spans="1:5" ht="17" x14ac:dyDescent="0.2">
      <c r="A3917" s="3" t="s">
        <v>336</v>
      </c>
      <c r="B3917" t="s">
        <v>603</v>
      </c>
      <c r="C3917" t="s">
        <v>609</v>
      </c>
      <c r="D3917" s="56" t="str">
        <f>VLOOKUP(A3917, ticker_symbol:gics_sector, 14, FALSE)</f>
        <v>Financials</v>
      </c>
      <c r="E3917" t="str">
        <f>VLOOKUP(A3917, ticker_symbol:gics_sub, 15, FALSE)</f>
        <v>Banks</v>
      </c>
    </row>
    <row r="3918" spans="1:5" ht="17" x14ac:dyDescent="0.2">
      <c r="A3918" s="3" t="s">
        <v>336</v>
      </c>
      <c r="B3918" t="s">
        <v>604</v>
      </c>
      <c r="C3918" t="s">
        <v>609</v>
      </c>
      <c r="D3918" s="56" t="str">
        <f>VLOOKUP(A3918, ticker_symbol:gics_sector, 14, FALSE)</f>
        <v>Financials</v>
      </c>
      <c r="E3918" t="str">
        <f>VLOOKUP(A3918, ticker_symbol:gics_sub, 15, FALSE)</f>
        <v>Banks</v>
      </c>
    </row>
    <row r="3919" spans="1:5" ht="17" x14ac:dyDescent="0.2">
      <c r="A3919" s="3" t="s">
        <v>336</v>
      </c>
      <c r="B3919" t="s">
        <v>605</v>
      </c>
      <c r="C3919" t="s">
        <v>609</v>
      </c>
      <c r="D3919" s="56" t="str">
        <f>VLOOKUP(A3919, ticker_symbol:gics_sector, 14, FALSE)</f>
        <v>Financials</v>
      </c>
      <c r="E3919" t="str">
        <f>VLOOKUP(A3919, ticker_symbol:gics_sub, 15, FALSE)</f>
        <v>Banks</v>
      </c>
    </row>
    <row r="3920" spans="1:5" ht="17" x14ac:dyDescent="0.2">
      <c r="A3920" s="3" t="s">
        <v>336</v>
      </c>
      <c r="B3920" t="s">
        <v>600</v>
      </c>
      <c r="C3920" s="21" t="s">
        <v>608</v>
      </c>
      <c r="D3920" s="56" t="str">
        <f>VLOOKUP(A3920, ticker_symbol:gics_sector, 14, FALSE)</f>
        <v>Financials</v>
      </c>
      <c r="E3920" t="str">
        <f>VLOOKUP(A3920, ticker_symbol:gics_sub, 15, FALSE)</f>
        <v>Banks</v>
      </c>
    </row>
    <row r="3921" spans="1:5" ht="17" x14ac:dyDescent="0.2">
      <c r="A3921" s="3" t="s">
        <v>336</v>
      </c>
      <c r="B3921" t="s">
        <v>601</v>
      </c>
      <c r="C3921" s="21" t="s">
        <v>608</v>
      </c>
      <c r="D3921" s="56" t="str">
        <f>VLOOKUP(A3921, ticker_symbol:gics_sector, 14, FALSE)</f>
        <v>Financials</v>
      </c>
      <c r="E3921" t="str">
        <f>VLOOKUP(A3921, ticker_symbol:gics_sub, 15, FALSE)</f>
        <v>Banks</v>
      </c>
    </row>
    <row r="3922" spans="1:5" ht="17" x14ac:dyDescent="0.2">
      <c r="A3922" s="3" t="s">
        <v>336</v>
      </c>
      <c r="B3922" t="s">
        <v>602</v>
      </c>
      <c r="C3922" s="21" t="s">
        <v>608</v>
      </c>
      <c r="D3922" s="56" t="str">
        <f>VLOOKUP(A3922, ticker_symbol:gics_sector, 14, FALSE)</f>
        <v>Financials</v>
      </c>
      <c r="E3922" t="str">
        <f>VLOOKUP(A3922, ticker_symbol:gics_sub, 15, FALSE)</f>
        <v>Banks</v>
      </c>
    </row>
    <row r="3923" spans="1:5" ht="17" x14ac:dyDescent="0.2">
      <c r="A3923" s="3" t="s">
        <v>336</v>
      </c>
      <c r="B3923" t="s">
        <v>603</v>
      </c>
      <c r="C3923" s="21" t="s">
        <v>608</v>
      </c>
      <c r="D3923" s="56" t="str">
        <f>VLOOKUP(A3923, ticker_symbol:gics_sector, 14, FALSE)</f>
        <v>Financials</v>
      </c>
      <c r="E3923" t="str">
        <f>VLOOKUP(A3923, ticker_symbol:gics_sub, 15, FALSE)</f>
        <v>Banks</v>
      </c>
    </row>
    <row r="3924" spans="1:5" ht="17" x14ac:dyDescent="0.2">
      <c r="A3924" s="3" t="s">
        <v>336</v>
      </c>
      <c r="B3924" t="s">
        <v>604</v>
      </c>
      <c r="C3924" s="21" t="s">
        <v>608</v>
      </c>
      <c r="D3924" s="56" t="str">
        <f>VLOOKUP(A3924, ticker_symbol:gics_sector, 14, FALSE)</f>
        <v>Financials</v>
      </c>
      <c r="E3924" t="str">
        <f>VLOOKUP(A3924, ticker_symbol:gics_sub, 15, FALSE)</f>
        <v>Banks</v>
      </c>
    </row>
    <row r="3925" spans="1:5" ht="17" x14ac:dyDescent="0.2">
      <c r="A3925" s="3" t="s">
        <v>336</v>
      </c>
      <c r="B3925" t="s">
        <v>605</v>
      </c>
      <c r="C3925" s="21" t="s">
        <v>608</v>
      </c>
      <c r="D3925" s="56" t="str">
        <f>VLOOKUP(A3925, ticker_symbol:gics_sector, 14, FALSE)</f>
        <v>Financials</v>
      </c>
      <c r="E3925" t="str">
        <f>VLOOKUP(A3925, ticker_symbol:gics_sub, 15, FALSE)</f>
        <v>Banks</v>
      </c>
    </row>
    <row r="3926" spans="1:5" ht="17" x14ac:dyDescent="0.2">
      <c r="A3926" s="3" t="s">
        <v>337</v>
      </c>
      <c r="B3926" t="s">
        <v>600</v>
      </c>
      <c r="C3926" t="s">
        <v>610</v>
      </c>
      <c r="D3926" s="56" t="str">
        <f>VLOOKUP(A3926, ticker_symbol:gics_sector, 14, FALSE)</f>
        <v>Real Estate</v>
      </c>
      <c r="E3926" t="str">
        <f>VLOOKUP(A3926, ticker_symbol:gics_sub, 15, FALSE)</f>
        <v>REITs</v>
      </c>
    </row>
    <row r="3927" spans="1:5" ht="17" x14ac:dyDescent="0.2">
      <c r="A3927" s="3" t="s">
        <v>337</v>
      </c>
      <c r="B3927" t="s">
        <v>601</v>
      </c>
      <c r="C3927" t="s">
        <v>610</v>
      </c>
      <c r="D3927" s="56" t="str">
        <f>VLOOKUP(A3927, ticker_symbol:gics_sector, 14, FALSE)</f>
        <v>Real Estate</v>
      </c>
      <c r="E3927" t="str">
        <f>VLOOKUP(A3927, ticker_symbol:gics_sub, 15, FALSE)</f>
        <v>REITs</v>
      </c>
    </row>
    <row r="3928" spans="1:5" ht="17" x14ac:dyDescent="0.2">
      <c r="A3928" s="3" t="s">
        <v>337</v>
      </c>
      <c r="B3928" t="s">
        <v>602</v>
      </c>
      <c r="C3928" t="s">
        <v>610</v>
      </c>
      <c r="D3928" s="56" t="str">
        <f>VLOOKUP(A3928, ticker_symbol:gics_sector, 14, FALSE)</f>
        <v>Real Estate</v>
      </c>
      <c r="E3928" t="str">
        <f>VLOOKUP(A3928, ticker_symbol:gics_sub, 15, FALSE)</f>
        <v>REITs</v>
      </c>
    </row>
    <row r="3929" spans="1:5" ht="17" x14ac:dyDescent="0.2">
      <c r="A3929" s="3" t="s">
        <v>337</v>
      </c>
      <c r="B3929" t="s">
        <v>603</v>
      </c>
      <c r="C3929" t="s">
        <v>610</v>
      </c>
      <c r="D3929" s="56" t="str">
        <f>VLOOKUP(A3929, ticker_symbol:gics_sector, 14, FALSE)</f>
        <v>Real Estate</v>
      </c>
      <c r="E3929" t="str">
        <f>VLOOKUP(A3929, ticker_symbol:gics_sub, 15, FALSE)</f>
        <v>REITs</v>
      </c>
    </row>
    <row r="3930" spans="1:5" ht="17" x14ac:dyDescent="0.2">
      <c r="A3930" s="3" t="s">
        <v>337</v>
      </c>
      <c r="B3930" t="s">
        <v>604</v>
      </c>
      <c r="C3930" t="s">
        <v>610</v>
      </c>
      <c r="D3930" s="56" t="str">
        <f>VLOOKUP(A3930, ticker_symbol:gics_sector, 14, FALSE)</f>
        <v>Real Estate</v>
      </c>
      <c r="E3930" t="str">
        <f>VLOOKUP(A3930, ticker_symbol:gics_sub, 15, FALSE)</f>
        <v>REITs</v>
      </c>
    </row>
    <row r="3931" spans="1:5" ht="17" x14ac:dyDescent="0.2">
      <c r="A3931" s="3" t="s">
        <v>337</v>
      </c>
      <c r="B3931" t="s">
        <v>605</v>
      </c>
      <c r="C3931" t="s">
        <v>610</v>
      </c>
      <c r="D3931" s="56" t="str">
        <f>VLOOKUP(A3931, ticker_symbol:gics_sector, 14, FALSE)</f>
        <v>Real Estate</v>
      </c>
      <c r="E3931" t="str">
        <f>VLOOKUP(A3931, ticker_symbol:gics_sub, 15, FALSE)</f>
        <v>REITs</v>
      </c>
    </row>
    <row r="3932" spans="1:5" ht="17" x14ac:dyDescent="0.2">
      <c r="A3932" s="3" t="s">
        <v>337</v>
      </c>
      <c r="B3932" t="s">
        <v>600</v>
      </c>
      <c r="C3932" t="s">
        <v>609</v>
      </c>
      <c r="D3932" s="56" t="str">
        <f>VLOOKUP(A3932, ticker_symbol:gics_sector, 14, FALSE)</f>
        <v>Real Estate</v>
      </c>
      <c r="E3932" t="str">
        <f>VLOOKUP(A3932, ticker_symbol:gics_sub, 15, FALSE)</f>
        <v>REITs</v>
      </c>
    </row>
    <row r="3933" spans="1:5" ht="17" x14ac:dyDescent="0.2">
      <c r="A3933" s="3" t="s">
        <v>337</v>
      </c>
      <c r="B3933" t="s">
        <v>601</v>
      </c>
      <c r="C3933" t="s">
        <v>609</v>
      </c>
      <c r="D3933" s="56" t="str">
        <f>VLOOKUP(A3933, ticker_symbol:gics_sector, 14, FALSE)</f>
        <v>Real Estate</v>
      </c>
      <c r="E3933" t="str">
        <f>VLOOKUP(A3933, ticker_symbol:gics_sub, 15, FALSE)</f>
        <v>REITs</v>
      </c>
    </row>
    <row r="3934" spans="1:5" ht="17" x14ac:dyDescent="0.2">
      <c r="A3934" s="3" t="s">
        <v>337</v>
      </c>
      <c r="B3934" t="s">
        <v>602</v>
      </c>
      <c r="C3934" t="s">
        <v>609</v>
      </c>
      <c r="D3934" s="56" t="str">
        <f>VLOOKUP(A3934, ticker_symbol:gics_sector, 14, FALSE)</f>
        <v>Real Estate</v>
      </c>
      <c r="E3934" t="str">
        <f>VLOOKUP(A3934, ticker_symbol:gics_sub, 15, FALSE)</f>
        <v>REITs</v>
      </c>
    </row>
    <row r="3935" spans="1:5" ht="17" x14ac:dyDescent="0.2">
      <c r="A3935" s="3" t="s">
        <v>337</v>
      </c>
      <c r="B3935" t="s">
        <v>603</v>
      </c>
      <c r="C3935" t="s">
        <v>609</v>
      </c>
      <c r="D3935" s="56" t="str">
        <f>VLOOKUP(A3935, ticker_symbol:gics_sector, 14, FALSE)</f>
        <v>Real Estate</v>
      </c>
      <c r="E3935" t="str">
        <f>VLOOKUP(A3935, ticker_symbol:gics_sub, 15, FALSE)</f>
        <v>REITs</v>
      </c>
    </row>
    <row r="3936" spans="1:5" ht="17" x14ac:dyDescent="0.2">
      <c r="A3936" s="3" t="s">
        <v>337</v>
      </c>
      <c r="B3936" t="s">
        <v>604</v>
      </c>
      <c r="C3936" t="s">
        <v>609</v>
      </c>
      <c r="D3936" s="56" t="str">
        <f>VLOOKUP(A3936, ticker_symbol:gics_sector, 14, FALSE)</f>
        <v>Real Estate</v>
      </c>
      <c r="E3936" t="str">
        <f>VLOOKUP(A3936, ticker_symbol:gics_sub, 15, FALSE)</f>
        <v>REITs</v>
      </c>
    </row>
    <row r="3937" spans="1:5" ht="17" x14ac:dyDescent="0.2">
      <c r="A3937" s="3" t="s">
        <v>337</v>
      </c>
      <c r="B3937" t="s">
        <v>605</v>
      </c>
      <c r="C3937" t="s">
        <v>609</v>
      </c>
      <c r="D3937" s="56" t="str">
        <f>VLOOKUP(A3937, ticker_symbol:gics_sector, 14, FALSE)</f>
        <v>Real Estate</v>
      </c>
      <c r="E3937" t="str">
        <f>VLOOKUP(A3937, ticker_symbol:gics_sub, 15, FALSE)</f>
        <v>REITs</v>
      </c>
    </row>
    <row r="3938" spans="1:5" ht="17" x14ac:dyDescent="0.2">
      <c r="A3938" s="3" t="s">
        <v>337</v>
      </c>
      <c r="B3938" t="s">
        <v>600</v>
      </c>
      <c r="C3938" s="21" t="s">
        <v>608</v>
      </c>
      <c r="D3938" s="56" t="str">
        <f>VLOOKUP(A3938, ticker_symbol:gics_sector, 14, FALSE)</f>
        <v>Real Estate</v>
      </c>
      <c r="E3938" t="str">
        <f>VLOOKUP(A3938, ticker_symbol:gics_sub, 15, FALSE)</f>
        <v>REITs</v>
      </c>
    </row>
    <row r="3939" spans="1:5" ht="17" x14ac:dyDescent="0.2">
      <c r="A3939" s="3" t="s">
        <v>337</v>
      </c>
      <c r="B3939" t="s">
        <v>601</v>
      </c>
      <c r="C3939" s="21" t="s">
        <v>608</v>
      </c>
      <c r="D3939" s="56" t="str">
        <f>VLOOKUP(A3939, ticker_symbol:gics_sector, 14, FALSE)</f>
        <v>Real Estate</v>
      </c>
      <c r="E3939" t="str">
        <f>VLOOKUP(A3939, ticker_symbol:gics_sub, 15, FALSE)</f>
        <v>REITs</v>
      </c>
    </row>
    <row r="3940" spans="1:5" ht="17" x14ac:dyDescent="0.2">
      <c r="A3940" s="3" t="s">
        <v>337</v>
      </c>
      <c r="B3940" t="s">
        <v>602</v>
      </c>
      <c r="C3940" s="21" t="s">
        <v>608</v>
      </c>
      <c r="D3940" s="56" t="str">
        <f>VLOOKUP(A3940, ticker_symbol:gics_sector, 14, FALSE)</f>
        <v>Real Estate</v>
      </c>
      <c r="E3940" t="str">
        <f>VLOOKUP(A3940, ticker_symbol:gics_sub, 15, FALSE)</f>
        <v>REITs</v>
      </c>
    </row>
    <row r="3941" spans="1:5" ht="17" x14ac:dyDescent="0.2">
      <c r="A3941" s="3" t="s">
        <v>337</v>
      </c>
      <c r="B3941" t="s">
        <v>603</v>
      </c>
      <c r="C3941" s="21" t="s">
        <v>608</v>
      </c>
      <c r="D3941" s="56" t="str">
        <f>VLOOKUP(A3941, ticker_symbol:gics_sector, 14, FALSE)</f>
        <v>Real Estate</v>
      </c>
      <c r="E3941" t="str">
        <f>VLOOKUP(A3941, ticker_symbol:gics_sub, 15, FALSE)</f>
        <v>REITs</v>
      </c>
    </row>
    <row r="3942" spans="1:5" ht="17" x14ac:dyDescent="0.2">
      <c r="A3942" s="3" t="s">
        <v>337</v>
      </c>
      <c r="B3942" t="s">
        <v>604</v>
      </c>
      <c r="C3942" s="21" t="s">
        <v>608</v>
      </c>
      <c r="D3942" s="56" t="str">
        <f>VLOOKUP(A3942, ticker_symbol:gics_sector, 14, FALSE)</f>
        <v>Real Estate</v>
      </c>
      <c r="E3942" t="str">
        <f>VLOOKUP(A3942, ticker_symbol:gics_sub, 15, FALSE)</f>
        <v>REITs</v>
      </c>
    </row>
    <row r="3943" spans="1:5" ht="17" x14ac:dyDescent="0.2">
      <c r="A3943" s="3" t="s">
        <v>337</v>
      </c>
      <c r="B3943" t="s">
        <v>605</v>
      </c>
      <c r="C3943" s="21" t="s">
        <v>608</v>
      </c>
      <c r="D3943" s="56" t="str">
        <f>VLOOKUP(A3943, ticker_symbol:gics_sector, 14, FALSE)</f>
        <v>Real Estate</v>
      </c>
      <c r="E3943" t="str">
        <f>VLOOKUP(A3943, ticker_symbol:gics_sub, 15, FALSE)</f>
        <v>REITs</v>
      </c>
    </row>
    <row r="3944" spans="1:5" ht="17" x14ac:dyDescent="0.2">
      <c r="A3944" s="3" t="s">
        <v>338</v>
      </c>
      <c r="B3944" t="s">
        <v>600</v>
      </c>
      <c r="C3944" t="s">
        <v>610</v>
      </c>
      <c r="D3944" s="56" t="str">
        <f>VLOOKUP(A3944, ticker_symbol:gics_sector, 14, FALSE)</f>
        <v>Information Technology</v>
      </c>
      <c r="E3944" t="str">
        <f>VLOOKUP(A3944, ticker_symbol:gics_sub, 15, FALSE)</f>
        <v>Semiconductor Equipment</v>
      </c>
    </row>
    <row r="3945" spans="1:5" ht="17" x14ac:dyDescent="0.2">
      <c r="A3945" s="3" t="s">
        <v>338</v>
      </c>
      <c r="B3945" t="s">
        <v>601</v>
      </c>
      <c r="C3945" t="s">
        <v>610</v>
      </c>
      <c r="D3945" s="56" t="str">
        <f>VLOOKUP(A3945, ticker_symbol:gics_sector, 14, FALSE)</f>
        <v>Information Technology</v>
      </c>
      <c r="E3945" t="str">
        <f>VLOOKUP(A3945, ticker_symbol:gics_sub, 15, FALSE)</f>
        <v>Semiconductor Equipment</v>
      </c>
    </row>
    <row r="3946" spans="1:5" ht="17" x14ac:dyDescent="0.2">
      <c r="A3946" s="3" t="s">
        <v>338</v>
      </c>
      <c r="B3946" t="s">
        <v>602</v>
      </c>
      <c r="C3946" t="s">
        <v>610</v>
      </c>
      <c r="D3946" s="56" t="str">
        <f>VLOOKUP(A3946, ticker_symbol:gics_sector, 14, FALSE)</f>
        <v>Information Technology</v>
      </c>
      <c r="E3946" t="str">
        <f>VLOOKUP(A3946, ticker_symbol:gics_sub, 15, FALSE)</f>
        <v>Semiconductor Equipment</v>
      </c>
    </row>
    <row r="3947" spans="1:5" ht="17" x14ac:dyDescent="0.2">
      <c r="A3947" s="3" t="s">
        <v>338</v>
      </c>
      <c r="B3947" t="s">
        <v>603</v>
      </c>
      <c r="C3947" t="s">
        <v>610</v>
      </c>
      <c r="D3947" s="56" t="str">
        <f>VLOOKUP(A3947, ticker_symbol:gics_sector, 14, FALSE)</f>
        <v>Information Technology</v>
      </c>
      <c r="E3947" t="str">
        <f>VLOOKUP(A3947, ticker_symbol:gics_sub, 15, FALSE)</f>
        <v>Semiconductor Equipment</v>
      </c>
    </row>
    <row r="3948" spans="1:5" ht="17" x14ac:dyDescent="0.2">
      <c r="A3948" s="3" t="s">
        <v>338</v>
      </c>
      <c r="B3948" t="s">
        <v>604</v>
      </c>
      <c r="C3948" t="s">
        <v>610</v>
      </c>
      <c r="D3948" s="56" t="str">
        <f>VLOOKUP(A3948, ticker_symbol:gics_sector, 14, FALSE)</f>
        <v>Information Technology</v>
      </c>
      <c r="E3948" t="str">
        <f>VLOOKUP(A3948, ticker_symbol:gics_sub, 15, FALSE)</f>
        <v>Semiconductor Equipment</v>
      </c>
    </row>
    <row r="3949" spans="1:5" ht="17" x14ac:dyDescent="0.2">
      <c r="A3949" s="3" t="s">
        <v>338</v>
      </c>
      <c r="B3949" t="s">
        <v>605</v>
      </c>
      <c r="C3949" t="s">
        <v>610</v>
      </c>
      <c r="D3949" s="56" t="str">
        <f>VLOOKUP(A3949, ticker_symbol:gics_sector, 14, FALSE)</f>
        <v>Information Technology</v>
      </c>
      <c r="E3949" t="str">
        <f>VLOOKUP(A3949, ticker_symbol:gics_sub, 15, FALSE)</f>
        <v>Semiconductor Equipment</v>
      </c>
    </row>
    <row r="3950" spans="1:5" ht="17" x14ac:dyDescent="0.2">
      <c r="A3950" s="3" t="s">
        <v>338</v>
      </c>
      <c r="B3950" t="s">
        <v>600</v>
      </c>
      <c r="C3950" t="s">
        <v>609</v>
      </c>
      <c r="D3950" s="56" t="str">
        <f>VLOOKUP(A3950, ticker_symbol:gics_sector, 14, FALSE)</f>
        <v>Information Technology</v>
      </c>
      <c r="E3950" t="str">
        <f>VLOOKUP(A3950, ticker_symbol:gics_sub, 15, FALSE)</f>
        <v>Semiconductor Equipment</v>
      </c>
    </row>
    <row r="3951" spans="1:5" ht="17" x14ac:dyDescent="0.2">
      <c r="A3951" s="3" t="s">
        <v>338</v>
      </c>
      <c r="B3951" t="s">
        <v>601</v>
      </c>
      <c r="C3951" t="s">
        <v>609</v>
      </c>
      <c r="D3951" s="56" t="str">
        <f>VLOOKUP(A3951, ticker_symbol:gics_sector, 14, FALSE)</f>
        <v>Information Technology</v>
      </c>
      <c r="E3951" t="str">
        <f>VLOOKUP(A3951, ticker_symbol:gics_sub, 15, FALSE)</f>
        <v>Semiconductor Equipment</v>
      </c>
    </row>
    <row r="3952" spans="1:5" ht="17" x14ac:dyDescent="0.2">
      <c r="A3952" s="3" t="s">
        <v>338</v>
      </c>
      <c r="B3952" t="s">
        <v>602</v>
      </c>
      <c r="C3952" t="s">
        <v>609</v>
      </c>
      <c r="D3952" s="56" t="str">
        <f>VLOOKUP(A3952, ticker_symbol:gics_sector, 14, FALSE)</f>
        <v>Information Technology</v>
      </c>
      <c r="E3952" t="str">
        <f>VLOOKUP(A3952, ticker_symbol:gics_sub, 15, FALSE)</f>
        <v>Semiconductor Equipment</v>
      </c>
    </row>
    <row r="3953" spans="1:5" ht="17" x14ac:dyDescent="0.2">
      <c r="A3953" s="3" t="s">
        <v>338</v>
      </c>
      <c r="B3953" t="s">
        <v>603</v>
      </c>
      <c r="C3953" t="s">
        <v>609</v>
      </c>
      <c r="D3953" s="56" t="str">
        <f>VLOOKUP(A3953, ticker_symbol:gics_sector, 14, FALSE)</f>
        <v>Information Technology</v>
      </c>
      <c r="E3953" t="str">
        <f>VLOOKUP(A3953, ticker_symbol:gics_sub, 15, FALSE)</f>
        <v>Semiconductor Equipment</v>
      </c>
    </row>
    <row r="3954" spans="1:5" ht="17" x14ac:dyDescent="0.2">
      <c r="A3954" s="3" t="s">
        <v>338</v>
      </c>
      <c r="B3954" t="s">
        <v>604</v>
      </c>
      <c r="C3954" t="s">
        <v>609</v>
      </c>
      <c r="D3954" s="56" t="str">
        <f>VLOOKUP(A3954, ticker_symbol:gics_sector, 14, FALSE)</f>
        <v>Information Technology</v>
      </c>
      <c r="E3954" t="str">
        <f>VLOOKUP(A3954, ticker_symbol:gics_sub, 15, FALSE)</f>
        <v>Semiconductor Equipment</v>
      </c>
    </row>
    <row r="3955" spans="1:5" ht="17" x14ac:dyDescent="0.2">
      <c r="A3955" s="3" t="s">
        <v>338</v>
      </c>
      <c r="B3955" t="s">
        <v>605</v>
      </c>
      <c r="C3955" t="s">
        <v>609</v>
      </c>
      <c r="D3955" s="56" t="str">
        <f>VLOOKUP(A3955, ticker_symbol:gics_sector, 14, FALSE)</f>
        <v>Information Technology</v>
      </c>
      <c r="E3955" t="str">
        <f>VLOOKUP(A3955, ticker_symbol:gics_sub, 15, FALSE)</f>
        <v>Semiconductor Equipment</v>
      </c>
    </row>
    <row r="3956" spans="1:5" ht="17" x14ac:dyDescent="0.2">
      <c r="A3956" s="3" t="s">
        <v>338</v>
      </c>
      <c r="B3956" t="s">
        <v>600</v>
      </c>
      <c r="C3956" s="21" t="s">
        <v>608</v>
      </c>
      <c r="D3956" s="56" t="str">
        <f>VLOOKUP(A3956, ticker_symbol:gics_sector, 14, FALSE)</f>
        <v>Information Technology</v>
      </c>
      <c r="E3956" t="str">
        <f>VLOOKUP(A3956, ticker_symbol:gics_sub, 15, FALSE)</f>
        <v>Semiconductor Equipment</v>
      </c>
    </row>
    <row r="3957" spans="1:5" ht="17" x14ac:dyDescent="0.2">
      <c r="A3957" s="3" t="s">
        <v>338</v>
      </c>
      <c r="B3957" t="s">
        <v>601</v>
      </c>
      <c r="C3957" s="21" t="s">
        <v>608</v>
      </c>
      <c r="D3957" s="56" t="str">
        <f>VLOOKUP(A3957, ticker_symbol:gics_sector, 14, FALSE)</f>
        <v>Information Technology</v>
      </c>
      <c r="E3957" t="str">
        <f>VLOOKUP(A3957, ticker_symbol:gics_sub, 15, FALSE)</f>
        <v>Semiconductor Equipment</v>
      </c>
    </row>
    <row r="3958" spans="1:5" ht="17" x14ac:dyDescent="0.2">
      <c r="A3958" s="3" t="s">
        <v>338</v>
      </c>
      <c r="B3958" t="s">
        <v>602</v>
      </c>
      <c r="C3958" s="21" t="s">
        <v>608</v>
      </c>
      <c r="D3958" s="56" t="str">
        <f>VLOOKUP(A3958, ticker_symbol:gics_sector, 14, FALSE)</f>
        <v>Information Technology</v>
      </c>
      <c r="E3958" t="str">
        <f>VLOOKUP(A3958, ticker_symbol:gics_sub, 15, FALSE)</f>
        <v>Semiconductor Equipment</v>
      </c>
    </row>
    <row r="3959" spans="1:5" ht="17" x14ac:dyDescent="0.2">
      <c r="A3959" s="3" t="s">
        <v>338</v>
      </c>
      <c r="B3959" t="s">
        <v>603</v>
      </c>
      <c r="C3959" s="21" t="s">
        <v>608</v>
      </c>
      <c r="D3959" s="56" t="str">
        <f>VLOOKUP(A3959, ticker_symbol:gics_sector, 14, FALSE)</f>
        <v>Information Technology</v>
      </c>
      <c r="E3959" t="str">
        <f>VLOOKUP(A3959, ticker_symbol:gics_sub, 15, FALSE)</f>
        <v>Semiconductor Equipment</v>
      </c>
    </row>
    <row r="3960" spans="1:5" ht="17" x14ac:dyDescent="0.2">
      <c r="A3960" s="3" t="s">
        <v>338</v>
      </c>
      <c r="B3960" t="s">
        <v>604</v>
      </c>
      <c r="C3960" s="21" t="s">
        <v>608</v>
      </c>
      <c r="D3960" s="56" t="str">
        <f>VLOOKUP(A3960, ticker_symbol:gics_sector, 14, FALSE)</f>
        <v>Information Technology</v>
      </c>
      <c r="E3960" t="str">
        <f>VLOOKUP(A3960, ticker_symbol:gics_sub, 15, FALSE)</f>
        <v>Semiconductor Equipment</v>
      </c>
    </row>
    <row r="3961" spans="1:5" ht="17" x14ac:dyDescent="0.2">
      <c r="A3961" s="3" t="s">
        <v>338</v>
      </c>
      <c r="B3961" t="s">
        <v>605</v>
      </c>
      <c r="C3961" s="21" t="s">
        <v>608</v>
      </c>
      <c r="D3961" s="56" t="str">
        <f>VLOOKUP(A3961, ticker_symbol:gics_sector, 14, FALSE)</f>
        <v>Information Technology</v>
      </c>
      <c r="E3961" t="str">
        <f>VLOOKUP(A3961, ticker_symbol:gics_sub, 15, FALSE)</f>
        <v>Semiconductor Equipment</v>
      </c>
    </row>
    <row r="3962" spans="1:5" ht="17" x14ac:dyDescent="0.2">
      <c r="A3962" s="3" t="s">
        <v>339</v>
      </c>
      <c r="B3962" t="s">
        <v>600</v>
      </c>
      <c r="C3962" t="s">
        <v>610</v>
      </c>
      <c r="D3962" s="56" t="str">
        <f>VLOOKUP(A3962, ticker_symbol:gics_sector, 14, FALSE)</f>
        <v>Consumer Staples</v>
      </c>
      <c r="E3962" t="str">
        <f>VLOOKUP(A3962, ticker_symbol:gics_sub, 15, FALSE)</f>
        <v>Household Products</v>
      </c>
    </row>
    <row r="3963" spans="1:5" ht="17" x14ac:dyDescent="0.2">
      <c r="A3963" s="3" t="s">
        <v>339</v>
      </c>
      <c r="B3963" t="s">
        <v>601</v>
      </c>
      <c r="C3963" t="s">
        <v>610</v>
      </c>
      <c r="D3963" s="56" t="str">
        <f>VLOOKUP(A3963, ticker_symbol:gics_sector, 14, FALSE)</f>
        <v>Consumer Staples</v>
      </c>
      <c r="E3963" t="str">
        <f>VLOOKUP(A3963, ticker_symbol:gics_sub, 15, FALSE)</f>
        <v>Household Products</v>
      </c>
    </row>
    <row r="3964" spans="1:5" ht="17" x14ac:dyDescent="0.2">
      <c r="A3964" s="3" t="s">
        <v>339</v>
      </c>
      <c r="B3964" t="s">
        <v>602</v>
      </c>
      <c r="C3964" t="s">
        <v>610</v>
      </c>
      <c r="D3964" s="56" t="str">
        <f>VLOOKUP(A3964, ticker_symbol:gics_sector, 14, FALSE)</f>
        <v>Consumer Staples</v>
      </c>
      <c r="E3964" t="str">
        <f>VLOOKUP(A3964, ticker_symbol:gics_sub, 15, FALSE)</f>
        <v>Household Products</v>
      </c>
    </row>
    <row r="3965" spans="1:5" ht="17" x14ac:dyDescent="0.2">
      <c r="A3965" s="3" t="s">
        <v>339</v>
      </c>
      <c r="B3965" t="s">
        <v>603</v>
      </c>
      <c r="C3965" t="s">
        <v>610</v>
      </c>
      <c r="D3965" s="56" t="str">
        <f>VLOOKUP(A3965, ticker_symbol:gics_sector, 14, FALSE)</f>
        <v>Consumer Staples</v>
      </c>
      <c r="E3965" t="str">
        <f>VLOOKUP(A3965, ticker_symbol:gics_sub, 15, FALSE)</f>
        <v>Household Products</v>
      </c>
    </row>
    <row r="3966" spans="1:5" ht="17" x14ac:dyDescent="0.2">
      <c r="A3966" s="3" t="s">
        <v>339</v>
      </c>
      <c r="B3966" t="s">
        <v>604</v>
      </c>
      <c r="C3966" t="s">
        <v>610</v>
      </c>
      <c r="D3966" s="56" t="str">
        <f>VLOOKUP(A3966, ticker_symbol:gics_sector, 14, FALSE)</f>
        <v>Consumer Staples</v>
      </c>
      <c r="E3966" t="str">
        <f>VLOOKUP(A3966, ticker_symbol:gics_sub, 15, FALSE)</f>
        <v>Household Products</v>
      </c>
    </row>
    <row r="3967" spans="1:5" ht="17" x14ac:dyDescent="0.2">
      <c r="A3967" s="3" t="s">
        <v>339</v>
      </c>
      <c r="B3967" t="s">
        <v>605</v>
      </c>
      <c r="C3967" t="s">
        <v>610</v>
      </c>
      <c r="D3967" s="56" t="str">
        <f>VLOOKUP(A3967, ticker_symbol:gics_sector, 14, FALSE)</f>
        <v>Consumer Staples</v>
      </c>
      <c r="E3967" t="str">
        <f>VLOOKUP(A3967, ticker_symbol:gics_sub, 15, FALSE)</f>
        <v>Household Products</v>
      </c>
    </row>
    <row r="3968" spans="1:5" ht="17" x14ac:dyDescent="0.2">
      <c r="A3968" s="3" t="s">
        <v>339</v>
      </c>
      <c r="B3968" t="s">
        <v>600</v>
      </c>
      <c r="C3968" t="s">
        <v>609</v>
      </c>
      <c r="D3968" s="56" t="str">
        <f>VLOOKUP(A3968, ticker_symbol:gics_sector, 14, FALSE)</f>
        <v>Consumer Staples</v>
      </c>
      <c r="E3968" t="str">
        <f>VLOOKUP(A3968, ticker_symbol:gics_sub, 15, FALSE)</f>
        <v>Household Products</v>
      </c>
    </row>
    <row r="3969" spans="1:5" ht="17" x14ac:dyDescent="0.2">
      <c r="A3969" s="3" t="s">
        <v>339</v>
      </c>
      <c r="B3969" t="s">
        <v>601</v>
      </c>
      <c r="C3969" t="s">
        <v>609</v>
      </c>
      <c r="D3969" s="56" t="str">
        <f>VLOOKUP(A3969, ticker_symbol:gics_sector, 14, FALSE)</f>
        <v>Consumer Staples</v>
      </c>
      <c r="E3969" t="str">
        <f>VLOOKUP(A3969, ticker_symbol:gics_sub, 15, FALSE)</f>
        <v>Household Products</v>
      </c>
    </row>
    <row r="3970" spans="1:5" ht="17" x14ac:dyDescent="0.2">
      <c r="A3970" s="3" t="s">
        <v>339</v>
      </c>
      <c r="B3970" t="s">
        <v>602</v>
      </c>
      <c r="C3970" t="s">
        <v>609</v>
      </c>
      <c r="D3970" s="56" t="str">
        <f>VLOOKUP(A3970, ticker_symbol:gics_sector, 14, FALSE)</f>
        <v>Consumer Staples</v>
      </c>
      <c r="E3970" t="str">
        <f>VLOOKUP(A3970, ticker_symbol:gics_sub, 15, FALSE)</f>
        <v>Household Products</v>
      </c>
    </row>
    <row r="3971" spans="1:5" ht="17" x14ac:dyDescent="0.2">
      <c r="A3971" s="3" t="s">
        <v>339</v>
      </c>
      <c r="B3971" t="s">
        <v>603</v>
      </c>
      <c r="C3971" t="s">
        <v>609</v>
      </c>
      <c r="D3971" s="56" t="str">
        <f>VLOOKUP(A3971, ticker_symbol:gics_sector, 14, FALSE)</f>
        <v>Consumer Staples</v>
      </c>
      <c r="E3971" t="str">
        <f>VLOOKUP(A3971, ticker_symbol:gics_sub, 15, FALSE)</f>
        <v>Household Products</v>
      </c>
    </row>
    <row r="3972" spans="1:5" ht="17" x14ac:dyDescent="0.2">
      <c r="A3972" s="3" t="s">
        <v>339</v>
      </c>
      <c r="B3972" t="s">
        <v>604</v>
      </c>
      <c r="C3972" t="s">
        <v>609</v>
      </c>
      <c r="D3972" s="56" t="str">
        <f>VLOOKUP(A3972, ticker_symbol:gics_sector, 14, FALSE)</f>
        <v>Consumer Staples</v>
      </c>
      <c r="E3972" t="str">
        <f>VLOOKUP(A3972, ticker_symbol:gics_sub, 15, FALSE)</f>
        <v>Household Products</v>
      </c>
    </row>
    <row r="3973" spans="1:5" ht="17" x14ac:dyDescent="0.2">
      <c r="A3973" s="3" t="s">
        <v>339</v>
      </c>
      <c r="B3973" t="s">
        <v>605</v>
      </c>
      <c r="C3973" t="s">
        <v>609</v>
      </c>
      <c r="D3973" s="56" t="str">
        <f>VLOOKUP(A3973, ticker_symbol:gics_sector, 14, FALSE)</f>
        <v>Consumer Staples</v>
      </c>
      <c r="E3973" t="str">
        <f>VLOOKUP(A3973, ticker_symbol:gics_sub, 15, FALSE)</f>
        <v>Household Products</v>
      </c>
    </row>
    <row r="3974" spans="1:5" ht="17" x14ac:dyDescent="0.2">
      <c r="A3974" s="3" t="s">
        <v>339</v>
      </c>
      <c r="B3974" t="s">
        <v>600</v>
      </c>
      <c r="C3974" s="21" t="s">
        <v>608</v>
      </c>
      <c r="D3974" s="56" t="str">
        <f>VLOOKUP(A3974, ticker_symbol:gics_sector, 14, FALSE)</f>
        <v>Consumer Staples</v>
      </c>
      <c r="E3974" t="str">
        <f>VLOOKUP(A3974, ticker_symbol:gics_sub, 15, FALSE)</f>
        <v>Household Products</v>
      </c>
    </row>
    <row r="3975" spans="1:5" ht="17" x14ac:dyDescent="0.2">
      <c r="A3975" s="3" t="s">
        <v>339</v>
      </c>
      <c r="B3975" t="s">
        <v>601</v>
      </c>
      <c r="C3975" s="21" t="s">
        <v>608</v>
      </c>
      <c r="D3975" s="56" t="str">
        <f>VLOOKUP(A3975, ticker_symbol:gics_sector, 14, FALSE)</f>
        <v>Consumer Staples</v>
      </c>
      <c r="E3975" t="str">
        <f>VLOOKUP(A3975, ticker_symbol:gics_sub, 15, FALSE)</f>
        <v>Household Products</v>
      </c>
    </row>
    <row r="3976" spans="1:5" ht="17" x14ac:dyDescent="0.2">
      <c r="A3976" s="3" t="s">
        <v>339</v>
      </c>
      <c r="B3976" t="s">
        <v>602</v>
      </c>
      <c r="C3976" s="21" t="s">
        <v>608</v>
      </c>
      <c r="D3976" s="56" t="str">
        <f>VLOOKUP(A3976, ticker_symbol:gics_sector, 14, FALSE)</f>
        <v>Consumer Staples</v>
      </c>
      <c r="E3976" t="str">
        <f>VLOOKUP(A3976, ticker_symbol:gics_sub, 15, FALSE)</f>
        <v>Household Products</v>
      </c>
    </row>
    <row r="3977" spans="1:5" ht="17" x14ac:dyDescent="0.2">
      <c r="A3977" s="3" t="s">
        <v>339</v>
      </c>
      <c r="B3977" t="s">
        <v>603</v>
      </c>
      <c r="C3977" s="21" t="s">
        <v>608</v>
      </c>
      <c r="D3977" s="56" t="str">
        <f>VLOOKUP(A3977, ticker_symbol:gics_sector, 14, FALSE)</f>
        <v>Consumer Staples</v>
      </c>
      <c r="E3977" t="str">
        <f>VLOOKUP(A3977, ticker_symbol:gics_sub, 15, FALSE)</f>
        <v>Household Products</v>
      </c>
    </row>
    <row r="3978" spans="1:5" ht="17" x14ac:dyDescent="0.2">
      <c r="A3978" s="3" t="s">
        <v>339</v>
      </c>
      <c r="B3978" t="s">
        <v>604</v>
      </c>
      <c r="C3978" s="21" t="s">
        <v>608</v>
      </c>
      <c r="D3978" s="56" t="str">
        <f>VLOOKUP(A3978, ticker_symbol:gics_sector, 14, FALSE)</f>
        <v>Consumer Staples</v>
      </c>
      <c r="E3978" t="str">
        <f>VLOOKUP(A3978, ticker_symbol:gics_sub, 15, FALSE)</f>
        <v>Household Products</v>
      </c>
    </row>
    <row r="3979" spans="1:5" ht="17" x14ac:dyDescent="0.2">
      <c r="A3979" s="3" t="s">
        <v>339</v>
      </c>
      <c r="B3979" t="s">
        <v>605</v>
      </c>
      <c r="C3979" s="21" t="s">
        <v>608</v>
      </c>
      <c r="D3979" s="56" t="str">
        <f>VLOOKUP(A3979, ticker_symbol:gics_sector, 14, FALSE)</f>
        <v>Consumer Staples</v>
      </c>
      <c r="E3979" t="str">
        <f>VLOOKUP(A3979, ticker_symbol:gics_sub, 15, FALSE)</f>
        <v>Household Products</v>
      </c>
    </row>
    <row r="3980" spans="1:5" ht="17" x14ac:dyDescent="0.2">
      <c r="A3980" s="3" t="s">
        <v>340</v>
      </c>
      <c r="B3980" t="s">
        <v>600</v>
      </c>
      <c r="C3980" t="s">
        <v>610</v>
      </c>
      <c r="D3980" s="56" t="str">
        <f>VLOOKUP(A3980, ticker_symbol:gics_sector, 14, FALSE)</f>
        <v>Energy</v>
      </c>
      <c r="E3980" t="str">
        <f>VLOOKUP(A3980, ticker_symbol:gics_sub, 15, FALSE)</f>
        <v>Oil &amp; Gas Refining &amp; Marketing &amp; Transportation</v>
      </c>
    </row>
    <row r="3981" spans="1:5" ht="17" x14ac:dyDescent="0.2">
      <c r="A3981" s="3" t="s">
        <v>340</v>
      </c>
      <c r="B3981" t="s">
        <v>601</v>
      </c>
      <c r="C3981" t="s">
        <v>610</v>
      </c>
      <c r="D3981" s="56" t="str">
        <f>VLOOKUP(A3981, ticker_symbol:gics_sector, 14, FALSE)</f>
        <v>Energy</v>
      </c>
      <c r="E3981" t="str">
        <f>VLOOKUP(A3981, ticker_symbol:gics_sub, 15, FALSE)</f>
        <v>Oil &amp; Gas Refining &amp; Marketing &amp; Transportation</v>
      </c>
    </row>
    <row r="3982" spans="1:5" ht="17" x14ac:dyDescent="0.2">
      <c r="A3982" s="3" t="s">
        <v>340</v>
      </c>
      <c r="B3982" t="s">
        <v>602</v>
      </c>
      <c r="C3982" t="s">
        <v>610</v>
      </c>
      <c r="D3982" s="56" t="str">
        <f>VLOOKUP(A3982, ticker_symbol:gics_sector, 14, FALSE)</f>
        <v>Energy</v>
      </c>
      <c r="E3982" t="str">
        <f>VLOOKUP(A3982, ticker_symbol:gics_sub, 15, FALSE)</f>
        <v>Oil &amp; Gas Refining &amp; Marketing &amp; Transportation</v>
      </c>
    </row>
    <row r="3983" spans="1:5" ht="17" x14ac:dyDescent="0.2">
      <c r="A3983" s="3" t="s">
        <v>340</v>
      </c>
      <c r="B3983" t="s">
        <v>603</v>
      </c>
      <c r="C3983" t="s">
        <v>610</v>
      </c>
      <c r="D3983" s="56" t="str">
        <f>VLOOKUP(A3983, ticker_symbol:gics_sector, 14, FALSE)</f>
        <v>Energy</v>
      </c>
      <c r="E3983" t="str">
        <f>VLOOKUP(A3983, ticker_symbol:gics_sub, 15, FALSE)</f>
        <v>Oil &amp; Gas Refining &amp; Marketing &amp; Transportation</v>
      </c>
    </row>
    <row r="3984" spans="1:5" ht="17" x14ac:dyDescent="0.2">
      <c r="A3984" s="3" t="s">
        <v>340</v>
      </c>
      <c r="B3984" t="s">
        <v>604</v>
      </c>
      <c r="C3984" t="s">
        <v>610</v>
      </c>
      <c r="D3984" s="56" t="str">
        <f>VLOOKUP(A3984, ticker_symbol:gics_sector, 14, FALSE)</f>
        <v>Energy</v>
      </c>
      <c r="E3984" t="str">
        <f>VLOOKUP(A3984, ticker_symbol:gics_sub, 15, FALSE)</f>
        <v>Oil &amp; Gas Refining &amp; Marketing &amp; Transportation</v>
      </c>
    </row>
    <row r="3985" spans="1:5" ht="17" x14ac:dyDescent="0.2">
      <c r="A3985" s="3" t="s">
        <v>340</v>
      </c>
      <c r="B3985" t="s">
        <v>605</v>
      </c>
      <c r="C3985" t="s">
        <v>610</v>
      </c>
      <c r="D3985" s="56" t="str">
        <f>VLOOKUP(A3985, ticker_symbol:gics_sector, 14, FALSE)</f>
        <v>Energy</v>
      </c>
      <c r="E3985" t="str">
        <f>VLOOKUP(A3985, ticker_symbol:gics_sub, 15, FALSE)</f>
        <v>Oil &amp; Gas Refining &amp; Marketing &amp; Transportation</v>
      </c>
    </row>
    <row r="3986" spans="1:5" ht="17" x14ac:dyDescent="0.2">
      <c r="A3986" s="3" t="s">
        <v>340</v>
      </c>
      <c r="B3986" t="s">
        <v>600</v>
      </c>
      <c r="C3986" t="s">
        <v>609</v>
      </c>
      <c r="D3986" s="56" t="str">
        <f>VLOOKUP(A3986, ticker_symbol:gics_sector, 14, FALSE)</f>
        <v>Energy</v>
      </c>
      <c r="E3986" t="str">
        <f>VLOOKUP(A3986, ticker_symbol:gics_sub, 15, FALSE)</f>
        <v>Oil &amp; Gas Refining &amp; Marketing &amp; Transportation</v>
      </c>
    </row>
    <row r="3987" spans="1:5" ht="17" x14ac:dyDescent="0.2">
      <c r="A3987" s="3" t="s">
        <v>340</v>
      </c>
      <c r="B3987" t="s">
        <v>601</v>
      </c>
      <c r="C3987" t="s">
        <v>609</v>
      </c>
      <c r="D3987" s="56" t="str">
        <f>VLOOKUP(A3987, ticker_symbol:gics_sector, 14, FALSE)</f>
        <v>Energy</v>
      </c>
      <c r="E3987" t="str">
        <f>VLOOKUP(A3987, ticker_symbol:gics_sub, 15, FALSE)</f>
        <v>Oil &amp; Gas Refining &amp; Marketing &amp; Transportation</v>
      </c>
    </row>
    <row r="3988" spans="1:5" ht="17" x14ac:dyDescent="0.2">
      <c r="A3988" s="3" t="s">
        <v>340</v>
      </c>
      <c r="B3988" t="s">
        <v>602</v>
      </c>
      <c r="C3988" t="s">
        <v>609</v>
      </c>
      <c r="D3988" s="56" t="str">
        <f>VLOOKUP(A3988, ticker_symbol:gics_sector, 14, FALSE)</f>
        <v>Energy</v>
      </c>
      <c r="E3988" t="str">
        <f>VLOOKUP(A3988, ticker_symbol:gics_sub, 15, FALSE)</f>
        <v>Oil &amp; Gas Refining &amp; Marketing &amp; Transportation</v>
      </c>
    </row>
    <row r="3989" spans="1:5" ht="17" x14ac:dyDescent="0.2">
      <c r="A3989" s="3" t="s">
        <v>340</v>
      </c>
      <c r="B3989" t="s">
        <v>603</v>
      </c>
      <c r="C3989" t="s">
        <v>609</v>
      </c>
      <c r="D3989" s="56" t="str">
        <f>VLOOKUP(A3989, ticker_symbol:gics_sector, 14, FALSE)</f>
        <v>Energy</v>
      </c>
      <c r="E3989" t="str">
        <f>VLOOKUP(A3989, ticker_symbol:gics_sub, 15, FALSE)</f>
        <v>Oil &amp; Gas Refining &amp; Marketing &amp; Transportation</v>
      </c>
    </row>
    <row r="3990" spans="1:5" ht="17" x14ac:dyDescent="0.2">
      <c r="A3990" s="3" t="s">
        <v>340</v>
      </c>
      <c r="B3990" t="s">
        <v>604</v>
      </c>
      <c r="C3990" t="s">
        <v>609</v>
      </c>
      <c r="D3990" s="56" t="str">
        <f>VLOOKUP(A3990, ticker_symbol:gics_sector, 14, FALSE)</f>
        <v>Energy</v>
      </c>
      <c r="E3990" t="str">
        <f>VLOOKUP(A3990, ticker_symbol:gics_sub, 15, FALSE)</f>
        <v>Oil &amp; Gas Refining &amp; Marketing &amp; Transportation</v>
      </c>
    </row>
    <row r="3991" spans="1:5" ht="17" x14ac:dyDescent="0.2">
      <c r="A3991" s="3" t="s">
        <v>340</v>
      </c>
      <c r="B3991" t="s">
        <v>605</v>
      </c>
      <c r="C3991" t="s">
        <v>609</v>
      </c>
      <c r="D3991" s="56" t="str">
        <f>VLOOKUP(A3991, ticker_symbol:gics_sector, 14, FALSE)</f>
        <v>Energy</v>
      </c>
      <c r="E3991" t="str">
        <f>VLOOKUP(A3991, ticker_symbol:gics_sub, 15, FALSE)</f>
        <v>Oil &amp; Gas Refining &amp; Marketing &amp; Transportation</v>
      </c>
    </row>
    <row r="3992" spans="1:5" ht="17" x14ac:dyDescent="0.2">
      <c r="A3992" s="3" t="s">
        <v>340</v>
      </c>
      <c r="B3992" t="s">
        <v>600</v>
      </c>
      <c r="C3992" s="21" t="s">
        <v>608</v>
      </c>
      <c r="D3992" s="56" t="str">
        <f>VLOOKUP(A3992, ticker_symbol:gics_sector, 14, FALSE)</f>
        <v>Energy</v>
      </c>
      <c r="E3992" t="str">
        <f>VLOOKUP(A3992, ticker_symbol:gics_sub, 15, FALSE)</f>
        <v>Oil &amp; Gas Refining &amp; Marketing &amp; Transportation</v>
      </c>
    </row>
    <row r="3993" spans="1:5" ht="17" x14ac:dyDescent="0.2">
      <c r="A3993" s="3" t="s">
        <v>340</v>
      </c>
      <c r="B3993" t="s">
        <v>601</v>
      </c>
      <c r="C3993" s="21" t="s">
        <v>608</v>
      </c>
      <c r="D3993" s="56" t="str">
        <f>VLOOKUP(A3993, ticker_symbol:gics_sector, 14, FALSE)</f>
        <v>Energy</v>
      </c>
      <c r="E3993" t="str">
        <f>VLOOKUP(A3993, ticker_symbol:gics_sub, 15, FALSE)</f>
        <v>Oil &amp; Gas Refining &amp; Marketing &amp; Transportation</v>
      </c>
    </row>
    <row r="3994" spans="1:5" ht="17" x14ac:dyDescent="0.2">
      <c r="A3994" s="3" t="s">
        <v>340</v>
      </c>
      <c r="B3994" t="s">
        <v>602</v>
      </c>
      <c r="C3994" s="21" t="s">
        <v>608</v>
      </c>
      <c r="D3994" s="56" t="str">
        <f>VLOOKUP(A3994, ticker_symbol:gics_sector, 14, FALSE)</f>
        <v>Energy</v>
      </c>
      <c r="E3994" t="str">
        <f>VLOOKUP(A3994, ticker_symbol:gics_sub, 15, FALSE)</f>
        <v>Oil &amp; Gas Refining &amp; Marketing &amp; Transportation</v>
      </c>
    </row>
    <row r="3995" spans="1:5" ht="17" x14ac:dyDescent="0.2">
      <c r="A3995" s="3" t="s">
        <v>340</v>
      </c>
      <c r="B3995" t="s">
        <v>603</v>
      </c>
      <c r="C3995" s="21" t="s">
        <v>608</v>
      </c>
      <c r="D3995" s="56" t="str">
        <f>VLOOKUP(A3995, ticker_symbol:gics_sector, 14, FALSE)</f>
        <v>Energy</v>
      </c>
      <c r="E3995" t="str">
        <f>VLOOKUP(A3995, ticker_symbol:gics_sub, 15, FALSE)</f>
        <v>Oil &amp; Gas Refining &amp; Marketing &amp; Transportation</v>
      </c>
    </row>
    <row r="3996" spans="1:5" ht="17" x14ac:dyDescent="0.2">
      <c r="A3996" s="3" t="s">
        <v>340</v>
      </c>
      <c r="B3996" t="s">
        <v>604</v>
      </c>
      <c r="C3996" s="21" t="s">
        <v>608</v>
      </c>
      <c r="D3996" s="56" t="str">
        <f>VLOOKUP(A3996, ticker_symbol:gics_sector, 14, FALSE)</f>
        <v>Energy</v>
      </c>
      <c r="E3996" t="str">
        <f>VLOOKUP(A3996, ticker_symbol:gics_sub, 15, FALSE)</f>
        <v>Oil &amp; Gas Refining &amp; Marketing &amp; Transportation</v>
      </c>
    </row>
    <row r="3997" spans="1:5" ht="17" x14ac:dyDescent="0.2">
      <c r="A3997" s="3" t="s">
        <v>340</v>
      </c>
      <c r="B3997" t="s">
        <v>605</v>
      </c>
      <c r="C3997" s="21" t="s">
        <v>608</v>
      </c>
      <c r="D3997" s="56" t="str">
        <f>VLOOKUP(A3997, ticker_symbol:gics_sector, 14, FALSE)</f>
        <v>Energy</v>
      </c>
      <c r="E3997" t="str">
        <f>VLOOKUP(A3997, ticker_symbol:gics_sub, 15, FALSE)</f>
        <v>Oil &amp; Gas Refining &amp; Marketing &amp; Transportation</v>
      </c>
    </row>
    <row r="3998" spans="1:5" ht="17" x14ac:dyDescent="0.2">
      <c r="A3998" s="3" t="s">
        <v>342</v>
      </c>
      <c r="B3998" t="s">
        <v>600</v>
      </c>
      <c r="C3998" t="s">
        <v>610</v>
      </c>
      <c r="D3998" s="56" t="str">
        <f>VLOOKUP(A3998, ticker_symbol:gics_sector, 14, FALSE)</f>
        <v>Consumer Discretionary</v>
      </c>
      <c r="E3998" t="str">
        <f>VLOOKUP(A3998, ticker_symbol:gics_sub, 15, FALSE)</f>
        <v>Specialty Stores</v>
      </c>
    </row>
    <row r="3999" spans="1:5" ht="17" x14ac:dyDescent="0.2">
      <c r="A3999" s="3" t="s">
        <v>342</v>
      </c>
      <c r="B3999" t="s">
        <v>601</v>
      </c>
      <c r="C3999" t="s">
        <v>610</v>
      </c>
      <c r="D3999" s="56" t="str">
        <f>VLOOKUP(A3999, ticker_symbol:gics_sector, 14, FALSE)</f>
        <v>Consumer Discretionary</v>
      </c>
      <c r="E3999" t="str">
        <f>VLOOKUP(A3999, ticker_symbol:gics_sub, 15, FALSE)</f>
        <v>Specialty Stores</v>
      </c>
    </row>
    <row r="4000" spans="1:5" ht="17" x14ac:dyDescent="0.2">
      <c r="A4000" s="3" t="s">
        <v>342</v>
      </c>
      <c r="B4000" t="s">
        <v>602</v>
      </c>
      <c r="C4000" t="s">
        <v>610</v>
      </c>
      <c r="D4000" s="56" t="str">
        <f>VLOOKUP(A4000, ticker_symbol:gics_sector, 14, FALSE)</f>
        <v>Consumer Discretionary</v>
      </c>
      <c r="E4000" t="str">
        <f>VLOOKUP(A4000, ticker_symbol:gics_sub, 15, FALSE)</f>
        <v>Specialty Stores</v>
      </c>
    </row>
    <row r="4001" spans="1:5" ht="17" x14ac:dyDescent="0.2">
      <c r="A4001" s="3" t="s">
        <v>342</v>
      </c>
      <c r="B4001" t="s">
        <v>603</v>
      </c>
      <c r="C4001" t="s">
        <v>610</v>
      </c>
      <c r="D4001" s="56" t="str">
        <f>VLOOKUP(A4001, ticker_symbol:gics_sector, 14, FALSE)</f>
        <v>Consumer Discretionary</v>
      </c>
      <c r="E4001" t="str">
        <f>VLOOKUP(A4001, ticker_symbol:gics_sub, 15, FALSE)</f>
        <v>Specialty Stores</v>
      </c>
    </row>
    <row r="4002" spans="1:5" ht="17" x14ac:dyDescent="0.2">
      <c r="A4002" s="3" t="s">
        <v>342</v>
      </c>
      <c r="B4002" t="s">
        <v>604</v>
      </c>
      <c r="C4002" t="s">
        <v>610</v>
      </c>
      <c r="D4002" s="56" t="str">
        <f>VLOOKUP(A4002, ticker_symbol:gics_sector, 14, FALSE)</f>
        <v>Consumer Discretionary</v>
      </c>
      <c r="E4002" t="str">
        <f>VLOOKUP(A4002, ticker_symbol:gics_sub, 15, FALSE)</f>
        <v>Specialty Stores</v>
      </c>
    </row>
    <row r="4003" spans="1:5" ht="17" x14ac:dyDescent="0.2">
      <c r="A4003" s="3" t="s">
        <v>342</v>
      </c>
      <c r="B4003" t="s">
        <v>605</v>
      </c>
      <c r="C4003" t="s">
        <v>610</v>
      </c>
      <c r="D4003" s="56" t="str">
        <f>VLOOKUP(A4003, ticker_symbol:gics_sector, 14, FALSE)</f>
        <v>Consumer Discretionary</v>
      </c>
      <c r="E4003" t="str">
        <f>VLOOKUP(A4003, ticker_symbol:gics_sub, 15, FALSE)</f>
        <v>Specialty Stores</v>
      </c>
    </row>
    <row r="4004" spans="1:5" ht="17" x14ac:dyDescent="0.2">
      <c r="A4004" s="3" t="s">
        <v>342</v>
      </c>
      <c r="B4004" t="s">
        <v>600</v>
      </c>
      <c r="C4004" t="s">
        <v>609</v>
      </c>
      <c r="D4004" s="56" t="str">
        <f>VLOOKUP(A4004, ticker_symbol:gics_sector, 14, FALSE)</f>
        <v>Consumer Discretionary</v>
      </c>
      <c r="E4004" t="str">
        <f>VLOOKUP(A4004, ticker_symbol:gics_sub, 15, FALSE)</f>
        <v>Specialty Stores</v>
      </c>
    </row>
    <row r="4005" spans="1:5" ht="17" x14ac:dyDescent="0.2">
      <c r="A4005" s="3" t="s">
        <v>342</v>
      </c>
      <c r="B4005" t="s">
        <v>601</v>
      </c>
      <c r="C4005" t="s">
        <v>609</v>
      </c>
      <c r="D4005" s="56" t="str">
        <f>VLOOKUP(A4005, ticker_symbol:gics_sector, 14, FALSE)</f>
        <v>Consumer Discretionary</v>
      </c>
      <c r="E4005" t="str">
        <f>VLOOKUP(A4005, ticker_symbol:gics_sub, 15, FALSE)</f>
        <v>Specialty Stores</v>
      </c>
    </row>
    <row r="4006" spans="1:5" ht="17" x14ac:dyDescent="0.2">
      <c r="A4006" s="3" t="s">
        <v>342</v>
      </c>
      <c r="B4006" t="s">
        <v>602</v>
      </c>
      <c r="C4006" t="s">
        <v>609</v>
      </c>
      <c r="D4006" s="56" t="str">
        <f>VLOOKUP(A4006, ticker_symbol:gics_sector, 14, FALSE)</f>
        <v>Consumer Discretionary</v>
      </c>
      <c r="E4006" t="str">
        <f>VLOOKUP(A4006, ticker_symbol:gics_sub, 15, FALSE)</f>
        <v>Specialty Stores</v>
      </c>
    </row>
    <row r="4007" spans="1:5" ht="17" x14ac:dyDescent="0.2">
      <c r="A4007" s="3" t="s">
        <v>342</v>
      </c>
      <c r="B4007" t="s">
        <v>603</v>
      </c>
      <c r="C4007" t="s">
        <v>609</v>
      </c>
      <c r="D4007" s="56" t="str">
        <f>VLOOKUP(A4007, ticker_symbol:gics_sector, 14, FALSE)</f>
        <v>Consumer Discretionary</v>
      </c>
      <c r="E4007" t="str">
        <f>VLOOKUP(A4007, ticker_symbol:gics_sub, 15, FALSE)</f>
        <v>Specialty Stores</v>
      </c>
    </row>
    <row r="4008" spans="1:5" ht="17" x14ac:dyDescent="0.2">
      <c r="A4008" s="3" t="s">
        <v>342</v>
      </c>
      <c r="B4008" t="s">
        <v>604</v>
      </c>
      <c r="C4008" t="s">
        <v>609</v>
      </c>
      <c r="D4008" s="56" t="str">
        <f>VLOOKUP(A4008, ticker_symbol:gics_sector, 14, FALSE)</f>
        <v>Consumer Discretionary</v>
      </c>
      <c r="E4008" t="str">
        <f>VLOOKUP(A4008, ticker_symbol:gics_sub, 15, FALSE)</f>
        <v>Specialty Stores</v>
      </c>
    </row>
    <row r="4009" spans="1:5" ht="17" x14ac:dyDescent="0.2">
      <c r="A4009" s="3" t="s">
        <v>342</v>
      </c>
      <c r="B4009" t="s">
        <v>605</v>
      </c>
      <c r="C4009" t="s">
        <v>609</v>
      </c>
      <c r="D4009" s="56" t="str">
        <f>VLOOKUP(A4009, ticker_symbol:gics_sector, 14, FALSE)</f>
        <v>Consumer Discretionary</v>
      </c>
      <c r="E4009" t="str">
        <f>VLOOKUP(A4009, ticker_symbol:gics_sub, 15, FALSE)</f>
        <v>Specialty Stores</v>
      </c>
    </row>
    <row r="4010" spans="1:5" ht="17" x14ac:dyDescent="0.2">
      <c r="A4010" s="3" t="s">
        <v>342</v>
      </c>
      <c r="B4010" t="s">
        <v>600</v>
      </c>
      <c r="C4010" s="21" t="s">
        <v>608</v>
      </c>
      <c r="D4010" s="56" t="str">
        <f>VLOOKUP(A4010, ticker_symbol:gics_sector, 14, FALSE)</f>
        <v>Consumer Discretionary</v>
      </c>
      <c r="E4010" t="str">
        <f>VLOOKUP(A4010, ticker_symbol:gics_sub, 15, FALSE)</f>
        <v>Specialty Stores</v>
      </c>
    </row>
    <row r="4011" spans="1:5" ht="17" x14ac:dyDescent="0.2">
      <c r="A4011" s="3" t="s">
        <v>342</v>
      </c>
      <c r="B4011" t="s">
        <v>601</v>
      </c>
      <c r="C4011" s="21" t="s">
        <v>608</v>
      </c>
      <c r="D4011" s="56" t="str">
        <f>VLOOKUP(A4011, ticker_symbol:gics_sector, 14, FALSE)</f>
        <v>Consumer Discretionary</v>
      </c>
      <c r="E4011" t="str">
        <f>VLOOKUP(A4011, ticker_symbol:gics_sub, 15, FALSE)</f>
        <v>Specialty Stores</v>
      </c>
    </row>
    <row r="4012" spans="1:5" ht="17" x14ac:dyDescent="0.2">
      <c r="A4012" s="3" t="s">
        <v>342</v>
      </c>
      <c r="B4012" t="s">
        <v>602</v>
      </c>
      <c r="C4012" s="21" t="s">
        <v>608</v>
      </c>
      <c r="D4012" s="56" t="str">
        <f>VLOOKUP(A4012, ticker_symbol:gics_sector, 14, FALSE)</f>
        <v>Consumer Discretionary</v>
      </c>
      <c r="E4012" t="str">
        <f>VLOOKUP(A4012, ticker_symbol:gics_sub, 15, FALSE)</f>
        <v>Specialty Stores</v>
      </c>
    </row>
    <row r="4013" spans="1:5" ht="17" x14ac:dyDescent="0.2">
      <c r="A4013" s="3" t="s">
        <v>342</v>
      </c>
      <c r="B4013" t="s">
        <v>603</v>
      </c>
      <c r="C4013" s="21" t="s">
        <v>608</v>
      </c>
      <c r="D4013" s="56" t="str">
        <f>VLOOKUP(A4013, ticker_symbol:gics_sector, 14, FALSE)</f>
        <v>Consumer Discretionary</v>
      </c>
      <c r="E4013" t="str">
        <f>VLOOKUP(A4013, ticker_symbol:gics_sub, 15, FALSE)</f>
        <v>Specialty Stores</v>
      </c>
    </row>
    <row r="4014" spans="1:5" ht="17" x14ac:dyDescent="0.2">
      <c r="A4014" s="3" t="s">
        <v>342</v>
      </c>
      <c r="B4014" t="s">
        <v>604</v>
      </c>
      <c r="C4014" s="21" t="s">
        <v>608</v>
      </c>
      <c r="D4014" s="56" t="str">
        <f>VLOOKUP(A4014, ticker_symbol:gics_sector, 14, FALSE)</f>
        <v>Consumer Discretionary</v>
      </c>
      <c r="E4014" t="str">
        <f>VLOOKUP(A4014, ticker_symbol:gics_sub, 15, FALSE)</f>
        <v>Specialty Stores</v>
      </c>
    </row>
    <row r="4015" spans="1:5" ht="17" x14ac:dyDescent="0.2">
      <c r="A4015" s="3" t="s">
        <v>342</v>
      </c>
      <c r="B4015" t="s">
        <v>605</v>
      </c>
      <c r="C4015" s="21" t="s">
        <v>608</v>
      </c>
      <c r="D4015" s="56" t="str">
        <f>VLOOKUP(A4015, ticker_symbol:gics_sector, 14, FALSE)</f>
        <v>Consumer Discretionary</v>
      </c>
      <c r="E4015" t="str">
        <f>VLOOKUP(A4015, ticker_symbol:gics_sub, 15, FALSE)</f>
        <v>Specialty Stores</v>
      </c>
    </row>
    <row r="4016" spans="1:5" ht="17" x14ac:dyDescent="0.2">
      <c r="A4016" s="3" t="s">
        <v>343</v>
      </c>
      <c r="B4016" t="s">
        <v>600</v>
      </c>
      <c r="C4016" t="s">
        <v>610</v>
      </c>
      <c r="D4016" s="56" t="str">
        <f>VLOOKUP(A4016, ticker_symbol:gics_sector, 14, FALSE)</f>
        <v>Consumer Staples</v>
      </c>
      <c r="E4016" t="str">
        <f>VLOOKUP(A4016, ticker_symbol:gics_sub, 15, FALSE)</f>
        <v>Soft Drinks</v>
      </c>
    </row>
    <row r="4017" spans="1:5" ht="17" x14ac:dyDescent="0.2">
      <c r="A4017" s="3" t="s">
        <v>343</v>
      </c>
      <c r="B4017" t="s">
        <v>601</v>
      </c>
      <c r="C4017" t="s">
        <v>610</v>
      </c>
      <c r="D4017" s="56" t="str">
        <f>VLOOKUP(A4017, ticker_symbol:gics_sector, 14, FALSE)</f>
        <v>Consumer Staples</v>
      </c>
      <c r="E4017" t="str">
        <f>VLOOKUP(A4017, ticker_symbol:gics_sub, 15, FALSE)</f>
        <v>Soft Drinks</v>
      </c>
    </row>
    <row r="4018" spans="1:5" ht="17" x14ac:dyDescent="0.2">
      <c r="A4018" s="3" t="s">
        <v>343</v>
      </c>
      <c r="B4018" t="s">
        <v>602</v>
      </c>
      <c r="C4018" t="s">
        <v>610</v>
      </c>
      <c r="D4018" s="56" t="str">
        <f>VLOOKUP(A4018, ticker_symbol:gics_sector, 14, FALSE)</f>
        <v>Consumer Staples</v>
      </c>
      <c r="E4018" t="str">
        <f>VLOOKUP(A4018, ticker_symbol:gics_sub, 15, FALSE)</f>
        <v>Soft Drinks</v>
      </c>
    </row>
    <row r="4019" spans="1:5" ht="17" x14ac:dyDescent="0.2">
      <c r="A4019" s="3" t="s">
        <v>343</v>
      </c>
      <c r="B4019" t="s">
        <v>603</v>
      </c>
      <c r="C4019" t="s">
        <v>610</v>
      </c>
      <c r="D4019" s="56" t="str">
        <f>VLOOKUP(A4019, ticker_symbol:gics_sector, 14, FALSE)</f>
        <v>Consumer Staples</v>
      </c>
      <c r="E4019" t="str">
        <f>VLOOKUP(A4019, ticker_symbol:gics_sub, 15, FALSE)</f>
        <v>Soft Drinks</v>
      </c>
    </row>
    <row r="4020" spans="1:5" ht="17" x14ac:dyDescent="0.2">
      <c r="A4020" s="3" t="s">
        <v>343</v>
      </c>
      <c r="B4020" t="s">
        <v>604</v>
      </c>
      <c r="C4020" t="s">
        <v>610</v>
      </c>
      <c r="D4020" s="56" t="str">
        <f>VLOOKUP(A4020, ticker_symbol:gics_sector, 14, FALSE)</f>
        <v>Consumer Staples</v>
      </c>
      <c r="E4020" t="str">
        <f>VLOOKUP(A4020, ticker_symbol:gics_sub, 15, FALSE)</f>
        <v>Soft Drinks</v>
      </c>
    </row>
    <row r="4021" spans="1:5" ht="17" x14ac:dyDescent="0.2">
      <c r="A4021" s="3" t="s">
        <v>343</v>
      </c>
      <c r="B4021" t="s">
        <v>605</v>
      </c>
      <c r="C4021" t="s">
        <v>610</v>
      </c>
      <c r="D4021" s="56" t="str">
        <f>VLOOKUP(A4021, ticker_symbol:gics_sector, 14, FALSE)</f>
        <v>Consumer Staples</v>
      </c>
      <c r="E4021" t="str">
        <f>VLOOKUP(A4021, ticker_symbol:gics_sub, 15, FALSE)</f>
        <v>Soft Drinks</v>
      </c>
    </row>
    <row r="4022" spans="1:5" ht="17" x14ac:dyDescent="0.2">
      <c r="A4022" s="3" t="s">
        <v>343</v>
      </c>
      <c r="B4022" t="s">
        <v>600</v>
      </c>
      <c r="C4022" t="s">
        <v>609</v>
      </c>
      <c r="D4022" s="56" t="str">
        <f>VLOOKUP(A4022, ticker_symbol:gics_sector, 14, FALSE)</f>
        <v>Consumer Staples</v>
      </c>
      <c r="E4022" t="str">
        <f>VLOOKUP(A4022, ticker_symbol:gics_sub, 15, FALSE)</f>
        <v>Soft Drinks</v>
      </c>
    </row>
    <row r="4023" spans="1:5" ht="17" x14ac:dyDescent="0.2">
      <c r="A4023" s="3" t="s">
        <v>343</v>
      </c>
      <c r="B4023" t="s">
        <v>601</v>
      </c>
      <c r="C4023" t="s">
        <v>609</v>
      </c>
      <c r="D4023" s="56" t="str">
        <f>VLOOKUP(A4023, ticker_symbol:gics_sector, 14, FALSE)</f>
        <v>Consumer Staples</v>
      </c>
      <c r="E4023" t="str">
        <f>VLOOKUP(A4023, ticker_symbol:gics_sub, 15, FALSE)</f>
        <v>Soft Drinks</v>
      </c>
    </row>
    <row r="4024" spans="1:5" ht="17" x14ac:dyDescent="0.2">
      <c r="A4024" s="3" t="s">
        <v>343</v>
      </c>
      <c r="B4024" t="s">
        <v>602</v>
      </c>
      <c r="C4024" t="s">
        <v>609</v>
      </c>
      <c r="D4024" s="56" t="str">
        <f>VLOOKUP(A4024, ticker_symbol:gics_sector, 14, FALSE)</f>
        <v>Consumer Staples</v>
      </c>
      <c r="E4024" t="str">
        <f>VLOOKUP(A4024, ticker_symbol:gics_sub, 15, FALSE)</f>
        <v>Soft Drinks</v>
      </c>
    </row>
    <row r="4025" spans="1:5" ht="17" x14ac:dyDescent="0.2">
      <c r="A4025" s="3" t="s">
        <v>343</v>
      </c>
      <c r="B4025" t="s">
        <v>603</v>
      </c>
      <c r="C4025" t="s">
        <v>609</v>
      </c>
      <c r="D4025" s="56" t="str">
        <f>VLOOKUP(A4025, ticker_symbol:gics_sector, 14, FALSE)</f>
        <v>Consumer Staples</v>
      </c>
      <c r="E4025" t="str">
        <f>VLOOKUP(A4025, ticker_symbol:gics_sub, 15, FALSE)</f>
        <v>Soft Drinks</v>
      </c>
    </row>
    <row r="4026" spans="1:5" ht="17" x14ac:dyDescent="0.2">
      <c r="A4026" s="3" t="s">
        <v>343</v>
      </c>
      <c r="B4026" t="s">
        <v>604</v>
      </c>
      <c r="C4026" t="s">
        <v>609</v>
      </c>
      <c r="D4026" s="56" t="str">
        <f>VLOOKUP(A4026, ticker_symbol:gics_sector, 14, FALSE)</f>
        <v>Consumer Staples</v>
      </c>
      <c r="E4026" t="str">
        <f>VLOOKUP(A4026, ticker_symbol:gics_sub, 15, FALSE)</f>
        <v>Soft Drinks</v>
      </c>
    </row>
    <row r="4027" spans="1:5" ht="17" x14ac:dyDescent="0.2">
      <c r="A4027" s="3" t="s">
        <v>343</v>
      </c>
      <c r="B4027" t="s">
        <v>605</v>
      </c>
      <c r="C4027" t="s">
        <v>609</v>
      </c>
      <c r="D4027" s="56" t="str">
        <f>VLOOKUP(A4027, ticker_symbol:gics_sector, 14, FALSE)</f>
        <v>Consumer Staples</v>
      </c>
      <c r="E4027" t="str">
        <f>VLOOKUP(A4027, ticker_symbol:gics_sub, 15, FALSE)</f>
        <v>Soft Drinks</v>
      </c>
    </row>
    <row r="4028" spans="1:5" ht="17" x14ac:dyDescent="0.2">
      <c r="A4028" s="3" t="s">
        <v>343</v>
      </c>
      <c r="B4028" t="s">
        <v>600</v>
      </c>
      <c r="C4028" s="21" t="s">
        <v>608</v>
      </c>
      <c r="D4028" s="56" t="str">
        <f>VLOOKUP(A4028, ticker_symbol:gics_sector, 14, FALSE)</f>
        <v>Consumer Staples</v>
      </c>
      <c r="E4028" t="str">
        <f>VLOOKUP(A4028, ticker_symbol:gics_sub, 15, FALSE)</f>
        <v>Soft Drinks</v>
      </c>
    </row>
    <row r="4029" spans="1:5" ht="17" x14ac:dyDescent="0.2">
      <c r="A4029" s="3" t="s">
        <v>343</v>
      </c>
      <c r="B4029" t="s">
        <v>601</v>
      </c>
      <c r="C4029" s="21" t="s">
        <v>608</v>
      </c>
      <c r="D4029" s="56" t="str">
        <f>VLOOKUP(A4029, ticker_symbol:gics_sector, 14, FALSE)</f>
        <v>Consumer Staples</v>
      </c>
      <c r="E4029" t="str">
        <f>VLOOKUP(A4029, ticker_symbol:gics_sub, 15, FALSE)</f>
        <v>Soft Drinks</v>
      </c>
    </row>
    <row r="4030" spans="1:5" ht="17" x14ac:dyDescent="0.2">
      <c r="A4030" s="3" t="s">
        <v>343</v>
      </c>
      <c r="B4030" t="s">
        <v>602</v>
      </c>
      <c r="C4030" s="21" t="s">
        <v>608</v>
      </c>
      <c r="D4030" s="56" t="str">
        <f>VLOOKUP(A4030, ticker_symbol:gics_sector, 14, FALSE)</f>
        <v>Consumer Staples</v>
      </c>
      <c r="E4030" t="str">
        <f>VLOOKUP(A4030, ticker_symbol:gics_sub, 15, FALSE)</f>
        <v>Soft Drinks</v>
      </c>
    </row>
    <row r="4031" spans="1:5" ht="17" x14ac:dyDescent="0.2">
      <c r="A4031" s="3" t="s">
        <v>343</v>
      </c>
      <c r="B4031" t="s">
        <v>603</v>
      </c>
      <c r="C4031" s="21" t="s">
        <v>608</v>
      </c>
      <c r="D4031" s="56" t="str">
        <f>VLOOKUP(A4031, ticker_symbol:gics_sector, 14, FALSE)</f>
        <v>Consumer Staples</v>
      </c>
      <c r="E4031" t="str">
        <f>VLOOKUP(A4031, ticker_symbol:gics_sub, 15, FALSE)</f>
        <v>Soft Drinks</v>
      </c>
    </row>
    <row r="4032" spans="1:5" ht="17" x14ac:dyDescent="0.2">
      <c r="A4032" s="3" t="s">
        <v>343</v>
      </c>
      <c r="B4032" t="s">
        <v>604</v>
      </c>
      <c r="C4032" s="21" t="s">
        <v>608</v>
      </c>
      <c r="D4032" s="56" t="str">
        <f>VLOOKUP(A4032, ticker_symbol:gics_sector, 14, FALSE)</f>
        <v>Consumer Staples</v>
      </c>
      <c r="E4032" t="str">
        <f>VLOOKUP(A4032, ticker_symbol:gics_sub, 15, FALSE)</f>
        <v>Soft Drinks</v>
      </c>
    </row>
    <row r="4033" spans="1:5" ht="17" x14ac:dyDescent="0.2">
      <c r="A4033" s="3" t="s">
        <v>343</v>
      </c>
      <c r="B4033" t="s">
        <v>605</v>
      </c>
      <c r="C4033" s="21" t="s">
        <v>608</v>
      </c>
      <c r="D4033" s="56" t="str">
        <f>VLOOKUP(A4033, ticker_symbol:gics_sector, 14, FALSE)</f>
        <v>Consumer Staples</v>
      </c>
      <c r="E4033" t="str">
        <f>VLOOKUP(A4033, ticker_symbol:gics_sub, 15, FALSE)</f>
        <v>Soft Drinks</v>
      </c>
    </row>
    <row r="4034" spans="1:5" ht="17" x14ac:dyDescent="0.2">
      <c r="A4034" s="3" t="s">
        <v>344</v>
      </c>
      <c r="B4034" t="s">
        <v>600</v>
      </c>
      <c r="C4034" t="s">
        <v>610</v>
      </c>
      <c r="D4034" s="56" t="str">
        <f>VLOOKUP(A4034, ticker_symbol:gics_sector, 14, FALSE)</f>
        <v>Consumer Discretionary</v>
      </c>
      <c r="E4034" t="str">
        <f>VLOOKUP(A4034, ticker_symbol:gics_sub, 15, FALSE)</f>
        <v>Apparel, Accessories &amp; Luxury Goods</v>
      </c>
    </row>
    <row r="4035" spans="1:5" ht="17" x14ac:dyDescent="0.2">
      <c r="A4035" s="3" t="s">
        <v>344</v>
      </c>
      <c r="B4035" t="s">
        <v>601</v>
      </c>
      <c r="C4035" t="s">
        <v>610</v>
      </c>
      <c r="D4035" s="56" t="str">
        <f>VLOOKUP(A4035, ticker_symbol:gics_sector, 14, FALSE)</f>
        <v>Consumer Discretionary</v>
      </c>
      <c r="E4035" t="str">
        <f>VLOOKUP(A4035, ticker_symbol:gics_sub, 15, FALSE)</f>
        <v>Apparel, Accessories &amp; Luxury Goods</v>
      </c>
    </row>
    <row r="4036" spans="1:5" ht="17" x14ac:dyDescent="0.2">
      <c r="A4036" s="3" t="s">
        <v>344</v>
      </c>
      <c r="B4036" t="s">
        <v>602</v>
      </c>
      <c r="C4036" t="s">
        <v>610</v>
      </c>
      <c r="D4036" s="56" t="str">
        <f>VLOOKUP(A4036, ticker_symbol:gics_sector, 14, FALSE)</f>
        <v>Consumer Discretionary</v>
      </c>
      <c r="E4036" t="str">
        <f>VLOOKUP(A4036, ticker_symbol:gics_sub, 15, FALSE)</f>
        <v>Apparel, Accessories &amp; Luxury Goods</v>
      </c>
    </row>
    <row r="4037" spans="1:5" ht="17" x14ac:dyDescent="0.2">
      <c r="A4037" s="3" t="s">
        <v>344</v>
      </c>
      <c r="B4037" t="s">
        <v>603</v>
      </c>
      <c r="C4037" t="s">
        <v>610</v>
      </c>
      <c r="D4037" s="56" t="str">
        <f>VLOOKUP(A4037, ticker_symbol:gics_sector, 14, FALSE)</f>
        <v>Consumer Discretionary</v>
      </c>
      <c r="E4037" t="str">
        <f>VLOOKUP(A4037, ticker_symbol:gics_sub, 15, FALSE)</f>
        <v>Apparel, Accessories &amp; Luxury Goods</v>
      </c>
    </row>
    <row r="4038" spans="1:5" ht="17" x14ac:dyDescent="0.2">
      <c r="A4038" s="3" t="s">
        <v>344</v>
      </c>
      <c r="B4038" t="s">
        <v>604</v>
      </c>
      <c r="C4038" t="s">
        <v>610</v>
      </c>
      <c r="D4038" s="56" t="str">
        <f>VLOOKUP(A4038, ticker_symbol:gics_sector, 14, FALSE)</f>
        <v>Consumer Discretionary</v>
      </c>
      <c r="E4038" t="str">
        <f>VLOOKUP(A4038, ticker_symbol:gics_sub, 15, FALSE)</f>
        <v>Apparel, Accessories &amp; Luxury Goods</v>
      </c>
    </row>
    <row r="4039" spans="1:5" ht="17" x14ac:dyDescent="0.2">
      <c r="A4039" s="3" t="s">
        <v>344</v>
      </c>
      <c r="B4039" t="s">
        <v>605</v>
      </c>
      <c r="C4039" t="s">
        <v>610</v>
      </c>
      <c r="D4039" s="56" t="str">
        <f>VLOOKUP(A4039, ticker_symbol:gics_sector, 14, FALSE)</f>
        <v>Consumer Discretionary</v>
      </c>
      <c r="E4039" t="str">
        <f>VLOOKUP(A4039, ticker_symbol:gics_sub, 15, FALSE)</f>
        <v>Apparel, Accessories &amp; Luxury Goods</v>
      </c>
    </row>
    <row r="4040" spans="1:5" ht="17" x14ac:dyDescent="0.2">
      <c r="A4040" s="3" t="s">
        <v>344</v>
      </c>
      <c r="B4040" t="s">
        <v>600</v>
      </c>
      <c r="C4040" t="s">
        <v>609</v>
      </c>
      <c r="D4040" s="56" t="str">
        <f>VLOOKUP(A4040, ticker_symbol:gics_sector, 14, FALSE)</f>
        <v>Consumer Discretionary</v>
      </c>
      <c r="E4040" t="str">
        <f>VLOOKUP(A4040, ticker_symbol:gics_sub, 15, FALSE)</f>
        <v>Apparel, Accessories &amp; Luxury Goods</v>
      </c>
    </row>
    <row r="4041" spans="1:5" ht="17" x14ac:dyDescent="0.2">
      <c r="A4041" s="3" t="s">
        <v>344</v>
      </c>
      <c r="B4041" t="s">
        <v>601</v>
      </c>
      <c r="C4041" t="s">
        <v>609</v>
      </c>
      <c r="D4041" s="56" t="str">
        <f>VLOOKUP(A4041, ticker_symbol:gics_sector, 14, FALSE)</f>
        <v>Consumer Discretionary</v>
      </c>
      <c r="E4041" t="str">
        <f>VLOOKUP(A4041, ticker_symbol:gics_sub, 15, FALSE)</f>
        <v>Apparel, Accessories &amp; Luxury Goods</v>
      </c>
    </row>
    <row r="4042" spans="1:5" ht="17" x14ac:dyDescent="0.2">
      <c r="A4042" s="3" t="s">
        <v>344</v>
      </c>
      <c r="B4042" t="s">
        <v>602</v>
      </c>
      <c r="C4042" t="s">
        <v>609</v>
      </c>
      <c r="D4042" s="56" t="str">
        <f>VLOOKUP(A4042, ticker_symbol:gics_sector, 14, FALSE)</f>
        <v>Consumer Discretionary</v>
      </c>
      <c r="E4042" t="str">
        <f>VLOOKUP(A4042, ticker_symbol:gics_sub, 15, FALSE)</f>
        <v>Apparel, Accessories &amp; Luxury Goods</v>
      </c>
    </row>
    <row r="4043" spans="1:5" ht="17" x14ac:dyDescent="0.2">
      <c r="A4043" s="3" t="s">
        <v>344</v>
      </c>
      <c r="B4043" t="s">
        <v>603</v>
      </c>
      <c r="C4043" t="s">
        <v>609</v>
      </c>
      <c r="D4043" s="56" t="str">
        <f>VLOOKUP(A4043, ticker_symbol:gics_sector, 14, FALSE)</f>
        <v>Consumer Discretionary</v>
      </c>
      <c r="E4043" t="str">
        <f>VLOOKUP(A4043, ticker_symbol:gics_sub, 15, FALSE)</f>
        <v>Apparel, Accessories &amp; Luxury Goods</v>
      </c>
    </row>
    <row r="4044" spans="1:5" ht="17" x14ac:dyDescent="0.2">
      <c r="A4044" s="3" t="s">
        <v>344</v>
      </c>
      <c r="B4044" t="s">
        <v>604</v>
      </c>
      <c r="C4044" t="s">
        <v>609</v>
      </c>
      <c r="D4044" s="56" t="str">
        <f>VLOOKUP(A4044, ticker_symbol:gics_sector, 14, FALSE)</f>
        <v>Consumer Discretionary</v>
      </c>
      <c r="E4044" t="str">
        <f>VLOOKUP(A4044, ticker_symbol:gics_sub, 15, FALSE)</f>
        <v>Apparel, Accessories &amp; Luxury Goods</v>
      </c>
    </row>
    <row r="4045" spans="1:5" ht="17" x14ac:dyDescent="0.2">
      <c r="A4045" s="3" t="s">
        <v>344</v>
      </c>
      <c r="B4045" t="s">
        <v>605</v>
      </c>
      <c r="C4045" t="s">
        <v>609</v>
      </c>
      <c r="D4045" s="56" t="str">
        <f>VLOOKUP(A4045, ticker_symbol:gics_sector, 14, FALSE)</f>
        <v>Consumer Discretionary</v>
      </c>
      <c r="E4045" t="str">
        <f>VLOOKUP(A4045, ticker_symbol:gics_sub, 15, FALSE)</f>
        <v>Apparel, Accessories &amp; Luxury Goods</v>
      </c>
    </row>
    <row r="4046" spans="1:5" ht="17" x14ac:dyDescent="0.2">
      <c r="A4046" s="3" t="s">
        <v>344</v>
      </c>
      <c r="B4046" t="s">
        <v>600</v>
      </c>
      <c r="C4046" s="21" t="s">
        <v>608</v>
      </c>
      <c r="D4046" s="56" t="str">
        <f>VLOOKUP(A4046, ticker_symbol:gics_sector, 14, FALSE)</f>
        <v>Consumer Discretionary</v>
      </c>
      <c r="E4046" t="str">
        <f>VLOOKUP(A4046, ticker_symbol:gics_sub, 15, FALSE)</f>
        <v>Apparel, Accessories &amp; Luxury Goods</v>
      </c>
    </row>
    <row r="4047" spans="1:5" ht="17" x14ac:dyDescent="0.2">
      <c r="A4047" s="3" t="s">
        <v>344</v>
      </c>
      <c r="B4047" t="s">
        <v>601</v>
      </c>
      <c r="C4047" s="21" t="s">
        <v>608</v>
      </c>
      <c r="D4047" s="56" t="str">
        <f>VLOOKUP(A4047, ticker_symbol:gics_sector, 14, FALSE)</f>
        <v>Consumer Discretionary</v>
      </c>
      <c r="E4047" t="str">
        <f>VLOOKUP(A4047, ticker_symbol:gics_sub, 15, FALSE)</f>
        <v>Apparel, Accessories &amp; Luxury Goods</v>
      </c>
    </row>
    <row r="4048" spans="1:5" ht="17" x14ac:dyDescent="0.2">
      <c r="A4048" s="3" t="s">
        <v>344</v>
      </c>
      <c r="B4048" t="s">
        <v>602</v>
      </c>
      <c r="C4048" s="21" t="s">
        <v>608</v>
      </c>
      <c r="D4048" s="56" t="str">
        <f>VLOOKUP(A4048, ticker_symbol:gics_sector, 14, FALSE)</f>
        <v>Consumer Discretionary</v>
      </c>
      <c r="E4048" t="str">
        <f>VLOOKUP(A4048, ticker_symbol:gics_sub, 15, FALSE)</f>
        <v>Apparel, Accessories &amp; Luxury Goods</v>
      </c>
    </row>
    <row r="4049" spans="1:5" ht="17" x14ac:dyDescent="0.2">
      <c r="A4049" s="3" t="s">
        <v>344</v>
      </c>
      <c r="B4049" t="s">
        <v>603</v>
      </c>
      <c r="C4049" s="21" t="s">
        <v>608</v>
      </c>
      <c r="D4049" s="56" t="str">
        <f>VLOOKUP(A4049, ticker_symbol:gics_sector, 14, FALSE)</f>
        <v>Consumer Discretionary</v>
      </c>
      <c r="E4049" t="str">
        <f>VLOOKUP(A4049, ticker_symbol:gics_sub, 15, FALSE)</f>
        <v>Apparel, Accessories &amp; Luxury Goods</v>
      </c>
    </row>
    <row r="4050" spans="1:5" ht="17" x14ac:dyDescent="0.2">
      <c r="A4050" s="3" t="s">
        <v>344</v>
      </c>
      <c r="B4050" t="s">
        <v>604</v>
      </c>
      <c r="C4050" s="21" t="s">
        <v>608</v>
      </c>
      <c r="D4050" s="56" t="str">
        <f>VLOOKUP(A4050, ticker_symbol:gics_sector, 14, FALSE)</f>
        <v>Consumer Discretionary</v>
      </c>
      <c r="E4050" t="str">
        <f>VLOOKUP(A4050, ticker_symbol:gics_sub, 15, FALSE)</f>
        <v>Apparel, Accessories &amp; Luxury Goods</v>
      </c>
    </row>
    <row r="4051" spans="1:5" ht="17" x14ac:dyDescent="0.2">
      <c r="A4051" s="3" t="s">
        <v>344</v>
      </c>
      <c r="B4051" t="s">
        <v>605</v>
      </c>
      <c r="C4051" s="21" t="s">
        <v>608</v>
      </c>
      <c r="D4051" s="56" t="str">
        <f>VLOOKUP(A4051, ticker_symbol:gics_sector, 14, FALSE)</f>
        <v>Consumer Discretionary</v>
      </c>
      <c r="E4051" t="str">
        <f>VLOOKUP(A4051, ticker_symbol:gics_sub, 15, FALSE)</f>
        <v>Apparel, Accessories &amp; Luxury Goods</v>
      </c>
    </row>
    <row r="4052" spans="1:5" ht="17" x14ac:dyDescent="0.2">
      <c r="A4052" s="3" t="s">
        <v>345</v>
      </c>
      <c r="B4052" t="s">
        <v>600</v>
      </c>
      <c r="C4052" t="s">
        <v>610</v>
      </c>
      <c r="D4052" s="56" t="str">
        <f>VLOOKUP(A4052, ticker_symbol:gics_sector, 14, FALSE)</f>
        <v>Consumer Staples</v>
      </c>
      <c r="E4052" t="str">
        <f>VLOOKUP(A4052, ticker_symbol:gics_sub, 15, FALSE)</f>
        <v>Food Retail</v>
      </c>
    </row>
    <row r="4053" spans="1:5" ht="17" x14ac:dyDescent="0.2">
      <c r="A4053" s="3" t="s">
        <v>345</v>
      </c>
      <c r="B4053" t="s">
        <v>601</v>
      </c>
      <c r="C4053" t="s">
        <v>610</v>
      </c>
      <c r="D4053" s="56" t="str">
        <f>VLOOKUP(A4053, ticker_symbol:gics_sector, 14, FALSE)</f>
        <v>Consumer Staples</v>
      </c>
      <c r="E4053" t="str">
        <f>VLOOKUP(A4053, ticker_symbol:gics_sub, 15, FALSE)</f>
        <v>Food Retail</v>
      </c>
    </row>
    <row r="4054" spans="1:5" ht="17" x14ac:dyDescent="0.2">
      <c r="A4054" s="3" t="s">
        <v>345</v>
      </c>
      <c r="B4054" t="s">
        <v>602</v>
      </c>
      <c r="C4054" t="s">
        <v>610</v>
      </c>
      <c r="D4054" s="56" t="str">
        <f>VLOOKUP(A4054, ticker_symbol:gics_sector, 14, FALSE)</f>
        <v>Consumer Staples</v>
      </c>
      <c r="E4054" t="str">
        <f>VLOOKUP(A4054, ticker_symbol:gics_sub, 15, FALSE)</f>
        <v>Food Retail</v>
      </c>
    </row>
    <row r="4055" spans="1:5" ht="17" x14ac:dyDescent="0.2">
      <c r="A4055" s="3" t="s">
        <v>345</v>
      </c>
      <c r="B4055" t="s">
        <v>603</v>
      </c>
      <c r="C4055" t="s">
        <v>610</v>
      </c>
      <c r="D4055" s="56" t="str">
        <f>VLOOKUP(A4055, ticker_symbol:gics_sector, 14, FALSE)</f>
        <v>Consumer Staples</v>
      </c>
      <c r="E4055" t="str">
        <f>VLOOKUP(A4055, ticker_symbol:gics_sub, 15, FALSE)</f>
        <v>Food Retail</v>
      </c>
    </row>
    <row r="4056" spans="1:5" ht="17" x14ac:dyDescent="0.2">
      <c r="A4056" s="3" t="s">
        <v>345</v>
      </c>
      <c r="B4056" t="s">
        <v>604</v>
      </c>
      <c r="C4056" t="s">
        <v>610</v>
      </c>
      <c r="D4056" s="56" t="str">
        <f>VLOOKUP(A4056, ticker_symbol:gics_sector, 14, FALSE)</f>
        <v>Consumer Staples</v>
      </c>
      <c r="E4056" t="str">
        <f>VLOOKUP(A4056, ticker_symbol:gics_sub, 15, FALSE)</f>
        <v>Food Retail</v>
      </c>
    </row>
    <row r="4057" spans="1:5" ht="17" x14ac:dyDescent="0.2">
      <c r="A4057" s="3" t="s">
        <v>345</v>
      </c>
      <c r="B4057" t="s">
        <v>605</v>
      </c>
      <c r="C4057" t="s">
        <v>610</v>
      </c>
      <c r="D4057" s="56" t="str">
        <f>VLOOKUP(A4057, ticker_symbol:gics_sector, 14, FALSE)</f>
        <v>Consumer Staples</v>
      </c>
      <c r="E4057" t="str">
        <f>VLOOKUP(A4057, ticker_symbol:gics_sub, 15, FALSE)</f>
        <v>Food Retail</v>
      </c>
    </row>
    <row r="4058" spans="1:5" ht="17" x14ac:dyDescent="0.2">
      <c r="A4058" s="3" t="s">
        <v>345</v>
      </c>
      <c r="B4058" t="s">
        <v>600</v>
      </c>
      <c r="C4058" t="s">
        <v>609</v>
      </c>
      <c r="D4058" s="56" t="str">
        <f>VLOOKUP(A4058, ticker_symbol:gics_sector, 14, FALSE)</f>
        <v>Consumer Staples</v>
      </c>
      <c r="E4058" t="str">
        <f>VLOOKUP(A4058, ticker_symbol:gics_sub, 15, FALSE)</f>
        <v>Food Retail</v>
      </c>
    </row>
    <row r="4059" spans="1:5" ht="17" x14ac:dyDescent="0.2">
      <c r="A4059" s="3" t="s">
        <v>345</v>
      </c>
      <c r="B4059" t="s">
        <v>601</v>
      </c>
      <c r="C4059" t="s">
        <v>609</v>
      </c>
      <c r="D4059" s="56" t="str">
        <f>VLOOKUP(A4059, ticker_symbol:gics_sector, 14, FALSE)</f>
        <v>Consumer Staples</v>
      </c>
      <c r="E4059" t="str">
        <f>VLOOKUP(A4059, ticker_symbol:gics_sub, 15, FALSE)</f>
        <v>Food Retail</v>
      </c>
    </row>
    <row r="4060" spans="1:5" ht="17" x14ac:dyDescent="0.2">
      <c r="A4060" s="3" t="s">
        <v>345</v>
      </c>
      <c r="B4060" t="s">
        <v>602</v>
      </c>
      <c r="C4060" t="s">
        <v>609</v>
      </c>
      <c r="D4060" s="56" t="str">
        <f>VLOOKUP(A4060, ticker_symbol:gics_sector, 14, FALSE)</f>
        <v>Consumer Staples</v>
      </c>
      <c r="E4060" t="str">
        <f>VLOOKUP(A4060, ticker_symbol:gics_sub, 15, FALSE)</f>
        <v>Food Retail</v>
      </c>
    </row>
    <row r="4061" spans="1:5" ht="17" x14ac:dyDescent="0.2">
      <c r="A4061" s="3" t="s">
        <v>345</v>
      </c>
      <c r="B4061" t="s">
        <v>603</v>
      </c>
      <c r="C4061" t="s">
        <v>609</v>
      </c>
      <c r="D4061" s="56" t="str">
        <f>VLOOKUP(A4061, ticker_symbol:gics_sector, 14, FALSE)</f>
        <v>Consumer Staples</v>
      </c>
      <c r="E4061" t="str">
        <f>VLOOKUP(A4061, ticker_symbol:gics_sub, 15, FALSE)</f>
        <v>Food Retail</v>
      </c>
    </row>
    <row r="4062" spans="1:5" ht="17" x14ac:dyDescent="0.2">
      <c r="A4062" s="3" t="s">
        <v>345</v>
      </c>
      <c r="B4062" t="s">
        <v>604</v>
      </c>
      <c r="C4062" t="s">
        <v>609</v>
      </c>
      <c r="D4062" s="56" t="str">
        <f>VLOOKUP(A4062, ticker_symbol:gics_sector, 14, FALSE)</f>
        <v>Consumer Staples</v>
      </c>
      <c r="E4062" t="str">
        <f>VLOOKUP(A4062, ticker_symbol:gics_sub, 15, FALSE)</f>
        <v>Food Retail</v>
      </c>
    </row>
    <row r="4063" spans="1:5" ht="17" x14ac:dyDescent="0.2">
      <c r="A4063" s="3" t="s">
        <v>345</v>
      </c>
      <c r="B4063" t="s">
        <v>605</v>
      </c>
      <c r="C4063" t="s">
        <v>609</v>
      </c>
      <c r="D4063" s="56" t="str">
        <f>VLOOKUP(A4063, ticker_symbol:gics_sector, 14, FALSE)</f>
        <v>Consumer Staples</v>
      </c>
      <c r="E4063" t="str">
        <f>VLOOKUP(A4063, ticker_symbol:gics_sub, 15, FALSE)</f>
        <v>Food Retail</v>
      </c>
    </row>
    <row r="4064" spans="1:5" ht="17" x14ac:dyDescent="0.2">
      <c r="A4064" s="3" t="s">
        <v>345</v>
      </c>
      <c r="B4064" t="s">
        <v>600</v>
      </c>
      <c r="C4064" s="21" t="s">
        <v>608</v>
      </c>
      <c r="D4064" s="56" t="str">
        <f>VLOOKUP(A4064, ticker_symbol:gics_sector, 14, FALSE)</f>
        <v>Consumer Staples</v>
      </c>
      <c r="E4064" t="str">
        <f>VLOOKUP(A4064, ticker_symbol:gics_sub, 15, FALSE)</f>
        <v>Food Retail</v>
      </c>
    </row>
    <row r="4065" spans="1:5" ht="17" x14ac:dyDescent="0.2">
      <c r="A4065" s="3" t="s">
        <v>345</v>
      </c>
      <c r="B4065" t="s">
        <v>601</v>
      </c>
      <c r="C4065" s="21" t="s">
        <v>608</v>
      </c>
      <c r="D4065" s="56" t="str">
        <f>VLOOKUP(A4065, ticker_symbol:gics_sector, 14, FALSE)</f>
        <v>Consumer Staples</v>
      </c>
      <c r="E4065" t="str">
        <f>VLOOKUP(A4065, ticker_symbol:gics_sub, 15, FALSE)</f>
        <v>Food Retail</v>
      </c>
    </row>
    <row r="4066" spans="1:5" ht="17" x14ac:dyDescent="0.2">
      <c r="A4066" s="3" t="s">
        <v>345</v>
      </c>
      <c r="B4066" t="s">
        <v>602</v>
      </c>
      <c r="C4066" s="21" t="s">
        <v>608</v>
      </c>
      <c r="D4066" s="56" t="str">
        <f>VLOOKUP(A4066, ticker_symbol:gics_sector, 14, FALSE)</f>
        <v>Consumer Staples</v>
      </c>
      <c r="E4066" t="str">
        <f>VLOOKUP(A4066, ticker_symbol:gics_sub, 15, FALSE)</f>
        <v>Food Retail</v>
      </c>
    </row>
    <row r="4067" spans="1:5" ht="17" x14ac:dyDescent="0.2">
      <c r="A4067" s="3" t="s">
        <v>345</v>
      </c>
      <c r="B4067" t="s">
        <v>603</v>
      </c>
      <c r="C4067" s="21" t="s">
        <v>608</v>
      </c>
      <c r="D4067" s="56" t="str">
        <f>VLOOKUP(A4067, ticker_symbol:gics_sector, 14, FALSE)</f>
        <v>Consumer Staples</v>
      </c>
      <c r="E4067" t="str">
        <f>VLOOKUP(A4067, ticker_symbol:gics_sub, 15, FALSE)</f>
        <v>Food Retail</v>
      </c>
    </row>
    <row r="4068" spans="1:5" ht="17" x14ac:dyDescent="0.2">
      <c r="A4068" s="3" t="s">
        <v>345</v>
      </c>
      <c r="B4068" t="s">
        <v>604</v>
      </c>
      <c r="C4068" s="21" t="s">
        <v>608</v>
      </c>
      <c r="D4068" s="56" t="str">
        <f>VLOOKUP(A4068, ticker_symbol:gics_sector, 14, FALSE)</f>
        <v>Consumer Staples</v>
      </c>
      <c r="E4068" t="str">
        <f>VLOOKUP(A4068, ticker_symbol:gics_sub, 15, FALSE)</f>
        <v>Food Retail</v>
      </c>
    </row>
    <row r="4069" spans="1:5" ht="17" x14ac:dyDescent="0.2">
      <c r="A4069" s="3" t="s">
        <v>345</v>
      </c>
      <c r="B4069" t="s">
        <v>605</v>
      </c>
      <c r="C4069" s="21" t="s">
        <v>608</v>
      </c>
      <c r="D4069" s="56" t="str">
        <f>VLOOKUP(A4069, ticker_symbol:gics_sector, 14, FALSE)</f>
        <v>Consumer Staples</v>
      </c>
      <c r="E4069" t="str">
        <f>VLOOKUP(A4069, ticker_symbol:gics_sub, 15, FALSE)</f>
        <v>Food Retail</v>
      </c>
    </row>
    <row r="4070" spans="1:5" ht="17" x14ac:dyDescent="0.2">
      <c r="A4070" s="3" t="s">
        <v>347</v>
      </c>
      <c r="B4070" t="s">
        <v>600</v>
      </c>
      <c r="C4070" t="s">
        <v>610</v>
      </c>
      <c r="D4070" s="56" t="str">
        <f>VLOOKUP(A4070, ticker_symbol:gics_sector, 14, FALSE)</f>
        <v>Consumer Discretionary</v>
      </c>
      <c r="E4070" t="str">
        <f>VLOOKUP(A4070, ticker_symbol:gics_sub, 15, FALSE)</f>
        <v>General Merchandise Stores</v>
      </c>
    </row>
    <row r="4071" spans="1:5" ht="17" x14ac:dyDescent="0.2">
      <c r="A4071" s="3" t="s">
        <v>347</v>
      </c>
      <c r="B4071" t="s">
        <v>601</v>
      </c>
      <c r="C4071" t="s">
        <v>610</v>
      </c>
      <c r="D4071" s="56" t="str">
        <f>VLOOKUP(A4071, ticker_symbol:gics_sector, 14, FALSE)</f>
        <v>Consumer Discretionary</v>
      </c>
      <c r="E4071" t="str">
        <f>VLOOKUP(A4071, ticker_symbol:gics_sub, 15, FALSE)</f>
        <v>General Merchandise Stores</v>
      </c>
    </row>
    <row r="4072" spans="1:5" ht="17" x14ac:dyDescent="0.2">
      <c r="A4072" s="3" t="s">
        <v>347</v>
      </c>
      <c r="B4072" t="s">
        <v>602</v>
      </c>
      <c r="C4072" t="s">
        <v>610</v>
      </c>
      <c r="D4072" s="56" t="str">
        <f>VLOOKUP(A4072, ticker_symbol:gics_sector, 14, FALSE)</f>
        <v>Consumer Discretionary</v>
      </c>
      <c r="E4072" t="str">
        <f>VLOOKUP(A4072, ticker_symbol:gics_sub, 15, FALSE)</f>
        <v>General Merchandise Stores</v>
      </c>
    </row>
    <row r="4073" spans="1:5" ht="17" x14ac:dyDescent="0.2">
      <c r="A4073" s="3" t="s">
        <v>347</v>
      </c>
      <c r="B4073" t="s">
        <v>603</v>
      </c>
      <c r="C4073" t="s">
        <v>610</v>
      </c>
      <c r="D4073" s="56" t="str">
        <f>VLOOKUP(A4073, ticker_symbol:gics_sector, 14, FALSE)</f>
        <v>Consumer Discretionary</v>
      </c>
      <c r="E4073" t="str">
        <f>VLOOKUP(A4073, ticker_symbol:gics_sub, 15, FALSE)</f>
        <v>General Merchandise Stores</v>
      </c>
    </row>
    <row r="4074" spans="1:5" ht="17" x14ac:dyDescent="0.2">
      <c r="A4074" s="3" t="s">
        <v>347</v>
      </c>
      <c r="B4074" t="s">
        <v>604</v>
      </c>
      <c r="C4074" t="s">
        <v>610</v>
      </c>
      <c r="D4074" s="56" t="str">
        <f>VLOOKUP(A4074, ticker_symbol:gics_sector, 14, FALSE)</f>
        <v>Consumer Discretionary</v>
      </c>
      <c r="E4074" t="str">
        <f>VLOOKUP(A4074, ticker_symbol:gics_sub, 15, FALSE)</f>
        <v>General Merchandise Stores</v>
      </c>
    </row>
    <row r="4075" spans="1:5" ht="17" x14ac:dyDescent="0.2">
      <c r="A4075" s="3" t="s">
        <v>347</v>
      </c>
      <c r="B4075" t="s">
        <v>605</v>
      </c>
      <c r="C4075" t="s">
        <v>610</v>
      </c>
      <c r="D4075" s="56" t="str">
        <f>VLOOKUP(A4075, ticker_symbol:gics_sector, 14, FALSE)</f>
        <v>Consumer Discretionary</v>
      </c>
      <c r="E4075" t="str">
        <f>VLOOKUP(A4075, ticker_symbol:gics_sub, 15, FALSE)</f>
        <v>General Merchandise Stores</v>
      </c>
    </row>
    <row r="4076" spans="1:5" ht="17" x14ac:dyDescent="0.2">
      <c r="A4076" s="3" t="s">
        <v>347</v>
      </c>
      <c r="B4076" t="s">
        <v>600</v>
      </c>
      <c r="C4076" t="s">
        <v>609</v>
      </c>
      <c r="D4076" s="56" t="str">
        <f>VLOOKUP(A4076, ticker_symbol:gics_sector, 14, FALSE)</f>
        <v>Consumer Discretionary</v>
      </c>
      <c r="E4076" t="str">
        <f>VLOOKUP(A4076, ticker_symbol:gics_sub, 15, FALSE)</f>
        <v>General Merchandise Stores</v>
      </c>
    </row>
    <row r="4077" spans="1:5" ht="17" x14ac:dyDescent="0.2">
      <c r="A4077" s="3" t="s">
        <v>347</v>
      </c>
      <c r="B4077" t="s">
        <v>601</v>
      </c>
      <c r="C4077" t="s">
        <v>609</v>
      </c>
      <c r="D4077" s="56" t="str">
        <f>VLOOKUP(A4077, ticker_symbol:gics_sector, 14, FALSE)</f>
        <v>Consumer Discretionary</v>
      </c>
      <c r="E4077" t="str">
        <f>VLOOKUP(A4077, ticker_symbol:gics_sub, 15, FALSE)</f>
        <v>General Merchandise Stores</v>
      </c>
    </row>
    <row r="4078" spans="1:5" ht="17" x14ac:dyDescent="0.2">
      <c r="A4078" s="3" t="s">
        <v>347</v>
      </c>
      <c r="B4078" t="s">
        <v>602</v>
      </c>
      <c r="C4078" t="s">
        <v>609</v>
      </c>
      <c r="D4078" s="56" t="str">
        <f>VLOOKUP(A4078, ticker_symbol:gics_sector, 14, FALSE)</f>
        <v>Consumer Discretionary</v>
      </c>
      <c r="E4078" t="str">
        <f>VLOOKUP(A4078, ticker_symbol:gics_sub, 15, FALSE)</f>
        <v>General Merchandise Stores</v>
      </c>
    </row>
    <row r="4079" spans="1:5" ht="17" x14ac:dyDescent="0.2">
      <c r="A4079" s="3" t="s">
        <v>347</v>
      </c>
      <c r="B4079" t="s">
        <v>603</v>
      </c>
      <c r="C4079" t="s">
        <v>609</v>
      </c>
      <c r="D4079" s="56" t="str">
        <f>VLOOKUP(A4079, ticker_symbol:gics_sector, 14, FALSE)</f>
        <v>Consumer Discretionary</v>
      </c>
      <c r="E4079" t="str">
        <f>VLOOKUP(A4079, ticker_symbol:gics_sub, 15, FALSE)</f>
        <v>General Merchandise Stores</v>
      </c>
    </row>
    <row r="4080" spans="1:5" ht="17" x14ac:dyDescent="0.2">
      <c r="A4080" s="3" t="s">
        <v>347</v>
      </c>
      <c r="B4080" t="s">
        <v>604</v>
      </c>
      <c r="C4080" t="s">
        <v>609</v>
      </c>
      <c r="D4080" s="56" t="str">
        <f>VLOOKUP(A4080, ticker_symbol:gics_sector, 14, FALSE)</f>
        <v>Consumer Discretionary</v>
      </c>
      <c r="E4080" t="str">
        <f>VLOOKUP(A4080, ticker_symbol:gics_sub, 15, FALSE)</f>
        <v>General Merchandise Stores</v>
      </c>
    </row>
    <row r="4081" spans="1:5" ht="17" x14ac:dyDescent="0.2">
      <c r="A4081" s="3" t="s">
        <v>347</v>
      </c>
      <c r="B4081" t="s">
        <v>605</v>
      </c>
      <c r="C4081" t="s">
        <v>609</v>
      </c>
      <c r="D4081" s="56" t="str">
        <f>VLOOKUP(A4081, ticker_symbol:gics_sector, 14, FALSE)</f>
        <v>Consumer Discretionary</v>
      </c>
      <c r="E4081" t="str">
        <f>VLOOKUP(A4081, ticker_symbol:gics_sub, 15, FALSE)</f>
        <v>General Merchandise Stores</v>
      </c>
    </row>
    <row r="4082" spans="1:5" ht="17" x14ac:dyDescent="0.2">
      <c r="A4082" s="3" t="s">
        <v>347</v>
      </c>
      <c r="B4082" t="s">
        <v>600</v>
      </c>
      <c r="C4082" s="21" t="s">
        <v>608</v>
      </c>
      <c r="D4082" s="56" t="str">
        <f>VLOOKUP(A4082, ticker_symbol:gics_sector, 14, FALSE)</f>
        <v>Consumer Discretionary</v>
      </c>
      <c r="E4082" t="str">
        <f>VLOOKUP(A4082, ticker_symbol:gics_sub, 15, FALSE)</f>
        <v>General Merchandise Stores</v>
      </c>
    </row>
    <row r="4083" spans="1:5" ht="17" x14ac:dyDescent="0.2">
      <c r="A4083" s="3" t="s">
        <v>347</v>
      </c>
      <c r="B4083" t="s">
        <v>601</v>
      </c>
      <c r="C4083" s="21" t="s">
        <v>608</v>
      </c>
      <c r="D4083" s="56" t="str">
        <f>VLOOKUP(A4083, ticker_symbol:gics_sector, 14, FALSE)</f>
        <v>Consumer Discretionary</v>
      </c>
      <c r="E4083" t="str">
        <f>VLOOKUP(A4083, ticker_symbol:gics_sub, 15, FALSE)</f>
        <v>General Merchandise Stores</v>
      </c>
    </row>
    <row r="4084" spans="1:5" ht="17" x14ac:dyDescent="0.2">
      <c r="A4084" s="3" t="s">
        <v>347</v>
      </c>
      <c r="B4084" t="s">
        <v>602</v>
      </c>
      <c r="C4084" s="21" t="s">
        <v>608</v>
      </c>
      <c r="D4084" s="56" t="str">
        <f>VLOOKUP(A4084, ticker_symbol:gics_sector, 14, FALSE)</f>
        <v>Consumer Discretionary</v>
      </c>
      <c r="E4084" t="str">
        <f>VLOOKUP(A4084, ticker_symbol:gics_sub, 15, FALSE)</f>
        <v>General Merchandise Stores</v>
      </c>
    </row>
    <row r="4085" spans="1:5" ht="17" x14ac:dyDescent="0.2">
      <c r="A4085" s="3" t="s">
        <v>347</v>
      </c>
      <c r="B4085" t="s">
        <v>603</v>
      </c>
      <c r="C4085" s="21" t="s">
        <v>608</v>
      </c>
      <c r="D4085" s="56" t="str">
        <f>VLOOKUP(A4085, ticker_symbol:gics_sector, 14, FALSE)</f>
        <v>Consumer Discretionary</v>
      </c>
      <c r="E4085" t="str">
        <f>VLOOKUP(A4085, ticker_symbol:gics_sub, 15, FALSE)</f>
        <v>General Merchandise Stores</v>
      </c>
    </row>
    <row r="4086" spans="1:5" ht="17" x14ac:dyDescent="0.2">
      <c r="A4086" s="3" t="s">
        <v>347</v>
      </c>
      <c r="B4086" t="s">
        <v>604</v>
      </c>
      <c r="C4086" s="21" t="s">
        <v>608</v>
      </c>
      <c r="D4086" s="56" t="str">
        <f>VLOOKUP(A4086, ticker_symbol:gics_sector, 14, FALSE)</f>
        <v>Consumer Discretionary</v>
      </c>
      <c r="E4086" t="str">
        <f>VLOOKUP(A4086, ticker_symbol:gics_sub, 15, FALSE)</f>
        <v>General Merchandise Stores</v>
      </c>
    </row>
    <row r="4087" spans="1:5" ht="17" x14ac:dyDescent="0.2">
      <c r="A4087" s="3" t="s">
        <v>347</v>
      </c>
      <c r="B4087" t="s">
        <v>605</v>
      </c>
      <c r="C4087" s="21" t="s">
        <v>608</v>
      </c>
      <c r="D4087" s="56" t="str">
        <f>VLOOKUP(A4087, ticker_symbol:gics_sector, 14, FALSE)</f>
        <v>Consumer Discretionary</v>
      </c>
      <c r="E4087" t="str">
        <f>VLOOKUP(A4087, ticker_symbol:gics_sub, 15, FALSE)</f>
        <v>General Merchandise Stores</v>
      </c>
    </row>
    <row r="4088" spans="1:5" ht="17" x14ac:dyDescent="0.2">
      <c r="A4088" s="3" t="s">
        <v>348</v>
      </c>
      <c r="B4088" t="s">
        <v>600</v>
      </c>
      <c r="C4088" t="s">
        <v>610</v>
      </c>
      <c r="D4088" s="56" t="str">
        <f>VLOOKUP(A4088, ticker_symbol:gics_sector, 14, FALSE)</f>
        <v>Industrials</v>
      </c>
      <c r="E4088" t="str">
        <f>VLOOKUP(A4088, ticker_symbol:gics_sub, 15, FALSE)</f>
        <v>Railroads</v>
      </c>
    </row>
    <row r="4089" spans="1:5" ht="17" x14ac:dyDescent="0.2">
      <c r="A4089" s="3" t="s">
        <v>348</v>
      </c>
      <c r="B4089" t="s">
        <v>601</v>
      </c>
      <c r="C4089" t="s">
        <v>610</v>
      </c>
      <c r="D4089" s="56" t="str">
        <f>VLOOKUP(A4089, ticker_symbol:gics_sector, 14, FALSE)</f>
        <v>Industrials</v>
      </c>
      <c r="E4089" t="str">
        <f>VLOOKUP(A4089, ticker_symbol:gics_sub, 15, FALSE)</f>
        <v>Railroads</v>
      </c>
    </row>
    <row r="4090" spans="1:5" ht="17" x14ac:dyDescent="0.2">
      <c r="A4090" s="3" t="s">
        <v>348</v>
      </c>
      <c r="B4090" t="s">
        <v>602</v>
      </c>
      <c r="C4090" t="s">
        <v>610</v>
      </c>
      <c r="D4090" s="56" t="str">
        <f>VLOOKUP(A4090, ticker_symbol:gics_sector, 14, FALSE)</f>
        <v>Industrials</v>
      </c>
      <c r="E4090" t="str">
        <f>VLOOKUP(A4090, ticker_symbol:gics_sub, 15, FALSE)</f>
        <v>Railroads</v>
      </c>
    </row>
    <row r="4091" spans="1:5" ht="17" x14ac:dyDescent="0.2">
      <c r="A4091" s="3" t="s">
        <v>348</v>
      </c>
      <c r="B4091" t="s">
        <v>603</v>
      </c>
      <c r="C4091" t="s">
        <v>610</v>
      </c>
      <c r="D4091" s="56" t="str">
        <f>VLOOKUP(A4091, ticker_symbol:gics_sector, 14, FALSE)</f>
        <v>Industrials</v>
      </c>
      <c r="E4091" t="str">
        <f>VLOOKUP(A4091, ticker_symbol:gics_sub, 15, FALSE)</f>
        <v>Railroads</v>
      </c>
    </row>
    <row r="4092" spans="1:5" ht="17" x14ac:dyDescent="0.2">
      <c r="A4092" s="3" t="s">
        <v>348</v>
      </c>
      <c r="B4092" t="s">
        <v>604</v>
      </c>
      <c r="C4092" t="s">
        <v>610</v>
      </c>
      <c r="D4092" s="56" t="str">
        <f>VLOOKUP(A4092, ticker_symbol:gics_sector, 14, FALSE)</f>
        <v>Industrials</v>
      </c>
      <c r="E4092" t="str">
        <f>VLOOKUP(A4092, ticker_symbol:gics_sub, 15, FALSE)</f>
        <v>Railroads</v>
      </c>
    </row>
    <row r="4093" spans="1:5" ht="17" x14ac:dyDescent="0.2">
      <c r="A4093" s="3" t="s">
        <v>348</v>
      </c>
      <c r="B4093" t="s">
        <v>605</v>
      </c>
      <c r="C4093" t="s">
        <v>610</v>
      </c>
      <c r="D4093" s="56" t="str">
        <f>VLOOKUP(A4093, ticker_symbol:gics_sector, 14, FALSE)</f>
        <v>Industrials</v>
      </c>
      <c r="E4093" t="str">
        <f>VLOOKUP(A4093, ticker_symbol:gics_sub, 15, FALSE)</f>
        <v>Railroads</v>
      </c>
    </row>
    <row r="4094" spans="1:5" ht="17" x14ac:dyDescent="0.2">
      <c r="A4094" s="3" t="s">
        <v>348</v>
      </c>
      <c r="B4094" t="s">
        <v>600</v>
      </c>
      <c r="C4094" t="s">
        <v>609</v>
      </c>
      <c r="D4094" s="56" t="str">
        <f>VLOOKUP(A4094, ticker_symbol:gics_sector, 14, FALSE)</f>
        <v>Industrials</v>
      </c>
      <c r="E4094" t="str">
        <f>VLOOKUP(A4094, ticker_symbol:gics_sub, 15, FALSE)</f>
        <v>Railroads</v>
      </c>
    </row>
    <row r="4095" spans="1:5" ht="17" x14ac:dyDescent="0.2">
      <c r="A4095" s="3" t="s">
        <v>348</v>
      </c>
      <c r="B4095" t="s">
        <v>601</v>
      </c>
      <c r="C4095" t="s">
        <v>609</v>
      </c>
      <c r="D4095" s="56" t="str">
        <f>VLOOKUP(A4095, ticker_symbol:gics_sector, 14, FALSE)</f>
        <v>Industrials</v>
      </c>
      <c r="E4095" t="str">
        <f>VLOOKUP(A4095, ticker_symbol:gics_sub, 15, FALSE)</f>
        <v>Railroads</v>
      </c>
    </row>
    <row r="4096" spans="1:5" ht="17" x14ac:dyDescent="0.2">
      <c r="A4096" s="3" t="s">
        <v>348</v>
      </c>
      <c r="B4096" t="s">
        <v>602</v>
      </c>
      <c r="C4096" t="s">
        <v>609</v>
      </c>
      <c r="D4096" s="56" t="str">
        <f>VLOOKUP(A4096, ticker_symbol:gics_sector, 14, FALSE)</f>
        <v>Industrials</v>
      </c>
      <c r="E4096" t="str">
        <f>VLOOKUP(A4096, ticker_symbol:gics_sub, 15, FALSE)</f>
        <v>Railroads</v>
      </c>
    </row>
    <row r="4097" spans="1:5" ht="17" x14ac:dyDescent="0.2">
      <c r="A4097" s="3" t="s">
        <v>348</v>
      </c>
      <c r="B4097" t="s">
        <v>603</v>
      </c>
      <c r="C4097" t="s">
        <v>609</v>
      </c>
      <c r="D4097" s="56" t="str">
        <f>VLOOKUP(A4097, ticker_symbol:gics_sector, 14, FALSE)</f>
        <v>Industrials</v>
      </c>
      <c r="E4097" t="str">
        <f>VLOOKUP(A4097, ticker_symbol:gics_sub, 15, FALSE)</f>
        <v>Railroads</v>
      </c>
    </row>
    <row r="4098" spans="1:5" ht="17" x14ac:dyDescent="0.2">
      <c r="A4098" s="3" t="s">
        <v>348</v>
      </c>
      <c r="B4098" t="s">
        <v>604</v>
      </c>
      <c r="C4098" t="s">
        <v>609</v>
      </c>
      <c r="D4098" s="56" t="str">
        <f>VLOOKUP(A4098, ticker_symbol:gics_sector, 14, FALSE)</f>
        <v>Industrials</v>
      </c>
      <c r="E4098" t="str">
        <f>VLOOKUP(A4098, ticker_symbol:gics_sub, 15, FALSE)</f>
        <v>Railroads</v>
      </c>
    </row>
    <row r="4099" spans="1:5" ht="17" x14ac:dyDescent="0.2">
      <c r="A4099" s="3" t="s">
        <v>348</v>
      </c>
      <c r="B4099" t="s">
        <v>605</v>
      </c>
      <c r="C4099" t="s">
        <v>609</v>
      </c>
      <c r="D4099" s="56" t="str">
        <f>VLOOKUP(A4099, ticker_symbol:gics_sector, 14, FALSE)</f>
        <v>Industrials</v>
      </c>
      <c r="E4099" t="str">
        <f>VLOOKUP(A4099, ticker_symbol:gics_sub, 15, FALSE)</f>
        <v>Railroads</v>
      </c>
    </row>
    <row r="4100" spans="1:5" ht="17" x14ac:dyDescent="0.2">
      <c r="A4100" s="3" t="s">
        <v>348</v>
      </c>
      <c r="B4100" t="s">
        <v>600</v>
      </c>
      <c r="C4100" s="21" t="s">
        <v>608</v>
      </c>
      <c r="D4100" s="56" t="str">
        <f>VLOOKUP(A4100, ticker_symbol:gics_sector, 14, FALSE)</f>
        <v>Industrials</v>
      </c>
      <c r="E4100" t="str">
        <f>VLOOKUP(A4100, ticker_symbol:gics_sub, 15, FALSE)</f>
        <v>Railroads</v>
      </c>
    </row>
    <row r="4101" spans="1:5" ht="17" x14ac:dyDescent="0.2">
      <c r="A4101" s="3" t="s">
        <v>348</v>
      </c>
      <c r="B4101" t="s">
        <v>601</v>
      </c>
      <c r="C4101" s="21" t="s">
        <v>608</v>
      </c>
      <c r="D4101" s="56" t="str">
        <f>VLOOKUP(A4101, ticker_symbol:gics_sector, 14, FALSE)</f>
        <v>Industrials</v>
      </c>
      <c r="E4101" t="str">
        <f>VLOOKUP(A4101, ticker_symbol:gics_sub, 15, FALSE)</f>
        <v>Railroads</v>
      </c>
    </row>
    <row r="4102" spans="1:5" ht="17" x14ac:dyDescent="0.2">
      <c r="A4102" s="3" t="s">
        <v>348</v>
      </c>
      <c r="B4102" t="s">
        <v>602</v>
      </c>
      <c r="C4102" s="21" t="s">
        <v>608</v>
      </c>
      <c r="D4102" s="56" t="str">
        <f>VLOOKUP(A4102, ticker_symbol:gics_sector, 14, FALSE)</f>
        <v>Industrials</v>
      </c>
      <c r="E4102" t="str">
        <f>VLOOKUP(A4102, ticker_symbol:gics_sub, 15, FALSE)</f>
        <v>Railroads</v>
      </c>
    </row>
    <row r="4103" spans="1:5" ht="17" x14ac:dyDescent="0.2">
      <c r="A4103" s="3" t="s">
        <v>348</v>
      </c>
      <c r="B4103" t="s">
        <v>603</v>
      </c>
      <c r="C4103" s="21" t="s">
        <v>608</v>
      </c>
      <c r="D4103" s="56" t="str">
        <f>VLOOKUP(A4103, ticker_symbol:gics_sector, 14, FALSE)</f>
        <v>Industrials</v>
      </c>
      <c r="E4103" t="str">
        <f>VLOOKUP(A4103, ticker_symbol:gics_sub, 15, FALSE)</f>
        <v>Railroads</v>
      </c>
    </row>
    <row r="4104" spans="1:5" ht="17" x14ac:dyDescent="0.2">
      <c r="A4104" s="3" t="s">
        <v>348</v>
      </c>
      <c r="B4104" t="s">
        <v>604</v>
      </c>
      <c r="C4104" s="21" t="s">
        <v>608</v>
      </c>
      <c r="D4104" s="56" t="str">
        <f>VLOOKUP(A4104, ticker_symbol:gics_sector, 14, FALSE)</f>
        <v>Industrials</v>
      </c>
      <c r="E4104" t="str">
        <f>VLOOKUP(A4104, ticker_symbol:gics_sub, 15, FALSE)</f>
        <v>Railroads</v>
      </c>
    </row>
    <row r="4105" spans="1:5" ht="17" x14ac:dyDescent="0.2">
      <c r="A4105" s="3" t="s">
        <v>348</v>
      </c>
      <c r="B4105" t="s">
        <v>605</v>
      </c>
      <c r="C4105" s="21" t="s">
        <v>608</v>
      </c>
      <c r="D4105" s="56" t="str">
        <f>VLOOKUP(A4105, ticker_symbol:gics_sector, 14, FALSE)</f>
        <v>Industrials</v>
      </c>
      <c r="E4105" t="str">
        <f>VLOOKUP(A4105, ticker_symbol:gics_sub, 15, FALSE)</f>
        <v>Railroads</v>
      </c>
    </row>
    <row r="4106" spans="1:5" ht="17" x14ac:dyDescent="0.2">
      <c r="A4106" s="3" t="s">
        <v>349</v>
      </c>
      <c r="B4106" t="s">
        <v>600</v>
      </c>
      <c r="C4106" t="s">
        <v>610</v>
      </c>
      <c r="D4106" s="56" t="str">
        <f>VLOOKUP(A4106, ticker_symbol:gics_sector, 14, FALSE)</f>
        <v>Consumer Discretionary</v>
      </c>
      <c r="E4106" t="str">
        <f>VLOOKUP(A4106, ticker_symbol:gics_sub, 15, FALSE)</f>
        <v>Apparel Retail</v>
      </c>
    </row>
    <row r="4107" spans="1:5" ht="17" x14ac:dyDescent="0.2">
      <c r="A4107" s="3" t="s">
        <v>349</v>
      </c>
      <c r="B4107" t="s">
        <v>601</v>
      </c>
      <c r="C4107" t="s">
        <v>610</v>
      </c>
      <c r="D4107" s="56" t="str">
        <f>VLOOKUP(A4107, ticker_symbol:gics_sector, 14, FALSE)</f>
        <v>Consumer Discretionary</v>
      </c>
      <c r="E4107" t="str">
        <f>VLOOKUP(A4107, ticker_symbol:gics_sub, 15, FALSE)</f>
        <v>Apparel Retail</v>
      </c>
    </row>
    <row r="4108" spans="1:5" ht="17" x14ac:dyDescent="0.2">
      <c r="A4108" s="3" t="s">
        <v>349</v>
      </c>
      <c r="B4108" t="s">
        <v>602</v>
      </c>
      <c r="C4108" t="s">
        <v>610</v>
      </c>
      <c r="D4108" s="56" t="str">
        <f>VLOOKUP(A4108, ticker_symbol:gics_sector, 14, FALSE)</f>
        <v>Consumer Discretionary</v>
      </c>
      <c r="E4108" t="str">
        <f>VLOOKUP(A4108, ticker_symbol:gics_sub, 15, FALSE)</f>
        <v>Apparel Retail</v>
      </c>
    </row>
    <row r="4109" spans="1:5" ht="17" x14ac:dyDescent="0.2">
      <c r="A4109" s="3" t="s">
        <v>349</v>
      </c>
      <c r="B4109" t="s">
        <v>603</v>
      </c>
      <c r="C4109" t="s">
        <v>610</v>
      </c>
      <c r="D4109" s="56" t="str">
        <f>VLOOKUP(A4109, ticker_symbol:gics_sector, 14, FALSE)</f>
        <v>Consumer Discretionary</v>
      </c>
      <c r="E4109" t="str">
        <f>VLOOKUP(A4109, ticker_symbol:gics_sub, 15, FALSE)</f>
        <v>Apparel Retail</v>
      </c>
    </row>
    <row r="4110" spans="1:5" ht="17" x14ac:dyDescent="0.2">
      <c r="A4110" s="3" t="s">
        <v>349</v>
      </c>
      <c r="B4110" t="s">
        <v>604</v>
      </c>
      <c r="C4110" t="s">
        <v>610</v>
      </c>
      <c r="D4110" s="56" t="str">
        <f>VLOOKUP(A4110, ticker_symbol:gics_sector, 14, FALSE)</f>
        <v>Consumer Discretionary</v>
      </c>
      <c r="E4110" t="str">
        <f>VLOOKUP(A4110, ticker_symbol:gics_sub, 15, FALSE)</f>
        <v>Apparel Retail</v>
      </c>
    </row>
    <row r="4111" spans="1:5" ht="17" x14ac:dyDescent="0.2">
      <c r="A4111" s="3" t="s">
        <v>349</v>
      </c>
      <c r="B4111" t="s">
        <v>605</v>
      </c>
      <c r="C4111" t="s">
        <v>610</v>
      </c>
      <c r="D4111" s="56" t="str">
        <f>VLOOKUP(A4111, ticker_symbol:gics_sector, 14, FALSE)</f>
        <v>Consumer Discretionary</v>
      </c>
      <c r="E4111" t="str">
        <f>VLOOKUP(A4111, ticker_symbol:gics_sub, 15, FALSE)</f>
        <v>Apparel Retail</v>
      </c>
    </row>
    <row r="4112" spans="1:5" ht="17" x14ac:dyDescent="0.2">
      <c r="A4112" s="3" t="s">
        <v>349</v>
      </c>
      <c r="B4112" t="s">
        <v>600</v>
      </c>
      <c r="C4112" t="s">
        <v>609</v>
      </c>
      <c r="D4112" s="56" t="str">
        <f>VLOOKUP(A4112, ticker_symbol:gics_sector, 14, FALSE)</f>
        <v>Consumer Discretionary</v>
      </c>
      <c r="E4112" t="str">
        <f>VLOOKUP(A4112, ticker_symbol:gics_sub, 15, FALSE)</f>
        <v>Apparel Retail</v>
      </c>
    </row>
    <row r="4113" spans="1:5" ht="17" x14ac:dyDescent="0.2">
      <c r="A4113" s="3" t="s">
        <v>349</v>
      </c>
      <c r="B4113" t="s">
        <v>601</v>
      </c>
      <c r="C4113" t="s">
        <v>609</v>
      </c>
      <c r="D4113" s="56" t="str">
        <f>VLOOKUP(A4113, ticker_symbol:gics_sector, 14, FALSE)</f>
        <v>Consumer Discretionary</v>
      </c>
      <c r="E4113" t="str">
        <f>VLOOKUP(A4113, ticker_symbol:gics_sub, 15, FALSE)</f>
        <v>Apparel Retail</v>
      </c>
    </row>
    <row r="4114" spans="1:5" ht="17" x14ac:dyDescent="0.2">
      <c r="A4114" s="3" t="s">
        <v>349</v>
      </c>
      <c r="B4114" t="s">
        <v>602</v>
      </c>
      <c r="C4114" t="s">
        <v>609</v>
      </c>
      <c r="D4114" s="56" t="str">
        <f>VLOOKUP(A4114, ticker_symbol:gics_sector, 14, FALSE)</f>
        <v>Consumer Discretionary</v>
      </c>
      <c r="E4114" t="str">
        <f>VLOOKUP(A4114, ticker_symbol:gics_sub, 15, FALSE)</f>
        <v>Apparel Retail</v>
      </c>
    </row>
    <row r="4115" spans="1:5" ht="17" x14ac:dyDescent="0.2">
      <c r="A4115" s="3" t="s">
        <v>349</v>
      </c>
      <c r="B4115" t="s">
        <v>603</v>
      </c>
      <c r="C4115" t="s">
        <v>609</v>
      </c>
      <c r="D4115" s="56" t="str">
        <f>VLOOKUP(A4115, ticker_symbol:gics_sector, 14, FALSE)</f>
        <v>Consumer Discretionary</v>
      </c>
      <c r="E4115" t="str">
        <f>VLOOKUP(A4115, ticker_symbol:gics_sub, 15, FALSE)</f>
        <v>Apparel Retail</v>
      </c>
    </row>
    <row r="4116" spans="1:5" ht="17" x14ac:dyDescent="0.2">
      <c r="A4116" s="3" t="s">
        <v>349</v>
      </c>
      <c r="B4116" t="s">
        <v>604</v>
      </c>
      <c r="C4116" t="s">
        <v>609</v>
      </c>
      <c r="D4116" s="56" t="str">
        <f>VLOOKUP(A4116, ticker_symbol:gics_sector, 14, FALSE)</f>
        <v>Consumer Discretionary</v>
      </c>
      <c r="E4116" t="str">
        <f>VLOOKUP(A4116, ticker_symbol:gics_sub, 15, FALSE)</f>
        <v>Apparel Retail</v>
      </c>
    </row>
    <row r="4117" spans="1:5" ht="17" x14ac:dyDescent="0.2">
      <c r="A4117" s="3" t="s">
        <v>349</v>
      </c>
      <c r="B4117" t="s">
        <v>605</v>
      </c>
      <c r="C4117" t="s">
        <v>609</v>
      </c>
      <c r="D4117" s="56" t="str">
        <f>VLOOKUP(A4117, ticker_symbol:gics_sector, 14, FALSE)</f>
        <v>Consumer Discretionary</v>
      </c>
      <c r="E4117" t="str">
        <f>VLOOKUP(A4117, ticker_symbol:gics_sub, 15, FALSE)</f>
        <v>Apparel Retail</v>
      </c>
    </row>
    <row r="4118" spans="1:5" ht="17" x14ac:dyDescent="0.2">
      <c r="A4118" s="3" t="s">
        <v>349</v>
      </c>
      <c r="B4118" t="s">
        <v>600</v>
      </c>
      <c r="C4118" s="21" t="s">
        <v>608</v>
      </c>
      <c r="D4118" s="56" t="str">
        <f>VLOOKUP(A4118, ticker_symbol:gics_sector, 14, FALSE)</f>
        <v>Consumer Discretionary</v>
      </c>
      <c r="E4118" t="str">
        <f>VLOOKUP(A4118, ticker_symbol:gics_sub, 15, FALSE)</f>
        <v>Apparel Retail</v>
      </c>
    </row>
    <row r="4119" spans="1:5" ht="17" x14ac:dyDescent="0.2">
      <c r="A4119" s="3" t="s">
        <v>349</v>
      </c>
      <c r="B4119" t="s">
        <v>601</v>
      </c>
      <c r="C4119" s="21" t="s">
        <v>608</v>
      </c>
      <c r="D4119" s="56" t="str">
        <f>VLOOKUP(A4119, ticker_symbol:gics_sector, 14, FALSE)</f>
        <v>Consumer Discretionary</v>
      </c>
      <c r="E4119" t="str">
        <f>VLOOKUP(A4119, ticker_symbol:gics_sub, 15, FALSE)</f>
        <v>Apparel Retail</v>
      </c>
    </row>
    <row r="4120" spans="1:5" ht="17" x14ac:dyDescent="0.2">
      <c r="A4120" s="3" t="s">
        <v>349</v>
      </c>
      <c r="B4120" t="s">
        <v>602</v>
      </c>
      <c r="C4120" s="21" t="s">
        <v>608</v>
      </c>
      <c r="D4120" s="56" t="str">
        <f>VLOOKUP(A4120, ticker_symbol:gics_sector, 14, FALSE)</f>
        <v>Consumer Discretionary</v>
      </c>
      <c r="E4120" t="str">
        <f>VLOOKUP(A4120, ticker_symbol:gics_sub, 15, FALSE)</f>
        <v>Apparel Retail</v>
      </c>
    </row>
    <row r="4121" spans="1:5" ht="17" x14ac:dyDescent="0.2">
      <c r="A4121" s="3" t="s">
        <v>349</v>
      </c>
      <c r="B4121" t="s">
        <v>603</v>
      </c>
      <c r="C4121" s="21" t="s">
        <v>608</v>
      </c>
      <c r="D4121" s="56" t="str">
        <f>VLOOKUP(A4121, ticker_symbol:gics_sector, 14, FALSE)</f>
        <v>Consumer Discretionary</v>
      </c>
      <c r="E4121" t="str">
        <f>VLOOKUP(A4121, ticker_symbol:gics_sub, 15, FALSE)</f>
        <v>Apparel Retail</v>
      </c>
    </row>
    <row r="4122" spans="1:5" ht="17" x14ac:dyDescent="0.2">
      <c r="A4122" s="3" t="s">
        <v>349</v>
      </c>
      <c r="B4122" t="s">
        <v>604</v>
      </c>
      <c r="C4122" s="21" t="s">
        <v>608</v>
      </c>
      <c r="D4122" s="56" t="str">
        <f>VLOOKUP(A4122, ticker_symbol:gics_sector, 14, FALSE)</f>
        <v>Consumer Discretionary</v>
      </c>
      <c r="E4122" t="str">
        <f>VLOOKUP(A4122, ticker_symbol:gics_sub, 15, FALSE)</f>
        <v>Apparel Retail</v>
      </c>
    </row>
    <row r="4123" spans="1:5" ht="17" x14ac:dyDescent="0.2">
      <c r="A4123" s="3" t="s">
        <v>349</v>
      </c>
      <c r="B4123" t="s">
        <v>605</v>
      </c>
      <c r="C4123" s="21" t="s">
        <v>608</v>
      </c>
      <c r="D4123" s="56" t="str">
        <f>VLOOKUP(A4123, ticker_symbol:gics_sector, 14, FALSE)</f>
        <v>Consumer Discretionary</v>
      </c>
      <c r="E4123" t="str">
        <f>VLOOKUP(A4123, ticker_symbol:gics_sub, 15, FALSE)</f>
        <v>Apparel Retail</v>
      </c>
    </row>
    <row r="4124" spans="1:5" ht="17" x14ac:dyDescent="0.2">
      <c r="A4124" s="3" t="s">
        <v>349</v>
      </c>
      <c r="B4124" t="s">
        <v>600</v>
      </c>
      <c r="C4124" t="s">
        <v>610</v>
      </c>
      <c r="D4124" s="56" t="str">
        <f>VLOOKUP(A4124, ticker_symbol:gics_sector, 14, FALSE)</f>
        <v>Consumer Discretionary</v>
      </c>
      <c r="E4124" t="str">
        <f>VLOOKUP(A4124, ticker_symbol:gics_sub, 15, FALSE)</f>
        <v>Apparel Retail</v>
      </c>
    </row>
    <row r="4125" spans="1:5" ht="17" x14ac:dyDescent="0.2">
      <c r="A4125" s="3" t="s">
        <v>350</v>
      </c>
      <c r="B4125" t="s">
        <v>601</v>
      </c>
      <c r="C4125" t="s">
        <v>610</v>
      </c>
      <c r="D4125" s="56" t="str">
        <f>VLOOKUP(A4125, ticker_symbol:gics_sector, 14, FALSE)</f>
        <v>Industrials</v>
      </c>
      <c r="E4125" t="str">
        <f>VLOOKUP(A4125, ticker_symbol:gics_sub, 15, FALSE)</f>
        <v>Industrial Conglomerates</v>
      </c>
    </row>
    <row r="4126" spans="1:5" ht="17" x14ac:dyDescent="0.2">
      <c r="A4126" s="3" t="s">
        <v>350</v>
      </c>
      <c r="B4126" t="s">
        <v>602</v>
      </c>
      <c r="C4126" t="s">
        <v>610</v>
      </c>
      <c r="D4126" s="56" t="str">
        <f>VLOOKUP(A4126, ticker_symbol:gics_sector, 14, FALSE)</f>
        <v>Industrials</v>
      </c>
      <c r="E4126" t="str">
        <f>VLOOKUP(A4126, ticker_symbol:gics_sub, 15, FALSE)</f>
        <v>Industrial Conglomerates</v>
      </c>
    </row>
    <row r="4127" spans="1:5" ht="17" x14ac:dyDescent="0.2">
      <c r="A4127" s="3" t="s">
        <v>350</v>
      </c>
      <c r="B4127" t="s">
        <v>603</v>
      </c>
      <c r="C4127" t="s">
        <v>610</v>
      </c>
      <c r="D4127" s="56" t="str">
        <f>VLOOKUP(A4127, ticker_symbol:gics_sector, 14, FALSE)</f>
        <v>Industrials</v>
      </c>
      <c r="E4127" t="str">
        <f>VLOOKUP(A4127, ticker_symbol:gics_sub, 15, FALSE)</f>
        <v>Industrial Conglomerates</v>
      </c>
    </row>
    <row r="4128" spans="1:5" ht="17" x14ac:dyDescent="0.2">
      <c r="A4128" s="3" t="s">
        <v>350</v>
      </c>
      <c r="B4128" t="s">
        <v>604</v>
      </c>
      <c r="C4128" t="s">
        <v>610</v>
      </c>
      <c r="D4128" s="56" t="str">
        <f>VLOOKUP(A4128, ticker_symbol:gics_sector, 14, FALSE)</f>
        <v>Industrials</v>
      </c>
      <c r="E4128" t="str">
        <f>VLOOKUP(A4128, ticker_symbol:gics_sub, 15, FALSE)</f>
        <v>Industrial Conglomerates</v>
      </c>
    </row>
    <row r="4129" spans="1:5" ht="17" x14ac:dyDescent="0.2">
      <c r="A4129" s="3" t="s">
        <v>350</v>
      </c>
      <c r="B4129" t="s">
        <v>605</v>
      </c>
      <c r="C4129" t="s">
        <v>610</v>
      </c>
      <c r="D4129" s="56" t="str">
        <f>VLOOKUP(A4129, ticker_symbol:gics_sector, 14, FALSE)</f>
        <v>Industrials</v>
      </c>
      <c r="E4129" t="str">
        <f>VLOOKUP(A4129, ticker_symbol:gics_sub, 15, FALSE)</f>
        <v>Industrial Conglomerates</v>
      </c>
    </row>
    <row r="4130" spans="1:5" ht="17" x14ac:dyDescent="0.2">
      <c r="A4130" s="3" t="s">
        <v>350</v>
      </c>
      <c r="B4130" t="s">
        <v>600</v>
      </c>
      <c r="C4130" t="s">
        <v>609</v>
      </c>
      <c r="D4130" s="56" t="str">
        <f>VLOOKUP(A4130, ticker_symbol:gics_sector, 14, FALSE)</f>
        <v>Industrials</v>
      </c>
      <c r="E4130" t="str">
        <f>VLOOKUP(A4130, ticker_symbol:gics_sub, 15, FALSE)</f>
        <v>Industrial Conglomerates</v>
      </c>
    </row>
    <row r="4131" spans="1:5" ht="17" x14ac:dyDescent="0.2">
      <c r="A4131" s="3" t="s">
        <v>350</v>
      </c>
      <c r="B4131" t="s">
        <v>601</v>
      </c>
      <c r="C4131" t="s">
        <v>609</v>
      </c>
      <c r="D4131" s="56" t="str">
        <f>VLOOKUP(A4131, ticker_symbol:gics_sector, 14, FALSE)</f>
        <v>Industrials</v>
      </c>
      <c r="E4131" t="str">
        <f>VLOOKUP(A4131, ticker_symbol:gics_sub, 15, FALSE)</f>
        <v>Industrial Conglomerates</v>
      </c>
    </row>
    <row r="4132" spans="1:5" ht="17" x14ac:dyDescent="0.2">
      <c r="A4132" s="3" t="s">
        <v>350</v>
      </c>
      <c r="B4132" t="s">
        <v>602</v>
      </c>
      <c r="C4132" t="s">
        <v>609</v>
      </c>
      <c r="D4132" s="56" t="str">
        <f>VLOOKUP(A4132, ticker_symbol:gics_sector, 14, FALSE)</f>
        <v>Industrials</v>
      </c>
      <c r="E4132" t="str">
        <f>VLOOKUP(A4132, ticker_symbol:gics_sub, 15, FALSE)</f>
        <v>Industrial Conglomerates</v>
      </c>
    </row>
    <row r="4133" spans="1:5" ht="17" x14ac:dyDescent="0.2">
      <c r="A4133" s="3" t="s">
        <v>350</v>
      </c>
      <c r="B4133" t="s">
        <v>603</v>
      </c>
      <c r="C4133" t="s">
        <v>609</v>
      </c>
      <c r="D4133" s="56" t="str">
        <f>VLOOKUP(A4133, ticker_symbol:gics_sector, 14, FALSE)</f>
        <v>Industrials</v>
      </c>
      <c r="E4133" t="str">
        <f>VLOOKUP(A4133, ticker_symbol:gics_sub, 15, FALSE)</f>
        <v>Industrial Conglomerates</v>
      </c>
    </row>
    <row r="4134" spans="1:5" ht="17" x14ac:dyDescent="0.2">
      <c r="A4134" s="3" t="s">
        <v>350</v>
      </c>
      <c r="B4134" t="s">
        <v>604</v>
      </c>
      <c r="C4134" t="s">
        <v>609</v>
      </c>
      <c r="D4134" s="56" t="str">
        <f>VLOOKUP(A4134, ticker_symbol:gics_sector, 14, FALSE)</f>
        <v>Industrials</v>
      </c>
      <c r="E4134" t="str">
        <f>VLOOKUP(A4134, ticker_symbol:gics_sub, 15, FALSE)</f>
        <v>Industrial Conglomerates</v>
      </c>
    </row>
    <row r="4135" spans="1:5" ht="17" x14ac:dyDescent="0.2">
      <c r="A4135" s="3" t="s">
        <v>350</v>
      </c>
      <c r="B4135" t="s">
        <v>605</v>
      </c>
      <c r="C4135" t="s">
        <v>609</v>
      </c>
      <c r="D4135" s="56" t="str">
        <f>VLOOKUP(A4135, ticker_symbol:gics_sector, 14, FALSE)</f>
        <v>Industrials</v>
      </c>
      <c r="E4135" t="str">
        <f>VLOOKUP(A4135, ticker_symbol:gics_sub, 15, FALSE)</f>
        <v>Industrial Conglomerates</v>
      </c>
    </row>
    <row r="4136" spans="1:5" ht="17" x14ac:dyDescent="0.2">
      <c r="A4136" s="3" t="s">
        <v>350</v>
      </c>
      <c r="B4136" t="s">
        <v>600</v>
      </c>
      <c r="C4136" s="21" t="s">
        <v>608</v>
      </c>
      <c r="D4136" s="56" t="str">
        <f>VLOOKUP(A4136, ticker_symbol:gics_sector, 14, FALSE)</f>
        <v>Industrials</v>
      </c>
      <c r="E4136" t="str">
        <f>VLOOKUP(A4136, ticker_symbol:gics_sub, 15, FALSE)</f>
        <v>Industrial Conglomerates</v>
      </c>
    </row>
    <row r="4137" spans="1:5" ht="17" x14ac:dyDescent="0.2">
      <c r="A4137" s="3" t="s">
        <v>350</v>
      </c>
      <c r="B4137" t="s">
        <v>601</v>
      </c>
      <c r="C4137" s="21" t="s">
        <v>608</v>
      </c>
      <c r="D4137" s="56" t="str">
        <f>VLOOKUP(A4137, ticker_symbol:gics_sector, 14, FALSE)</f>
        <v>Industrials</v>
      </c>
      <c r="E4137" t="str">
        <f>VLOOKUP(A4137, ticker_symbol:gics_sub, 15, FALSE)</f>
        <v>Industrial Conglomerates</v>
      </c>
    </row>
    <row r="4138" spans="1:5" ht="17" x14ac:dyDescent="0.2">
      <c r="A4138" s="3" t="s">
        <v>350</v>
      </c>
      <c r="B4138" t="s">
        <v>602</v>
      </c>
      <c r="C4138" s="21" t="s">
        <v>608</v>
      </c>
      <c r="D4138" s="56" t="str">
        <f>VLOOKUP(A4138, ticker_symbol:gics_sector, 14, FALSE)</f>
        <v>Industrials</v>
      </c>
      <c r="E4138" t="str">
        <f>VLOOKUP(A4138, ticker_symbol:gics_sub, 15, FALSE)</f>
        <v>Industrial Conglomerates</v>
      </c>
    </row>
    <row r="4139" spans="1:5" ht="17" x14ac:dyDescent="0.2">
      <c r="A4139" s="3" t="s">
        <v>350</v>
      </c>
      <c r="B4139" t="s">
        <v>603</v>
      </c>
      <c r="C4139" s="21" t="s">
        <v>608</v>
      </c>
      <c r="D4139" s="56" t="str">
        <f>VLOOKUP(A4139, ticker_symbol:gics_sector, 14, FALSE)</f>
        <v>Industrials</v>
      </c>
      <c r="E4139" t="str">
        <f>VLOOKUP(A4139, ticker_symbol:gics_sub, 15, FALSE)</f>
        <v>Industrial Conglomerates</v>
      </c>
    </row>
    <row r="4140" spans="1:5" ht="17" x14ac:dyDescent="0.2">
      <c r="A4140" s="3" t="s">
        <v>350</v>
      </c>
      <c r="B4140" t="s">
        <v>604</v>
      </c>
      <c r="C4140" s="21" t="s">
        <v>608</v>
      </c>
      <c r="D4140" s="56" t="str">
        <f>VLOOKUP(A4140, ticker_symbol:gics_sector, 14, FALSE)</f>
        <v>Industrials</v>
      </c>
      <c r="E4140" t="str">
        <f>VLOOKUP(A4140, ticker_symbol:gics_sub, 15, FALSE)</f>
        <v>Industrial Conglomerates</v>
      </c>
    </row>
    <row r="4141" spans="1:5" ht="17" x14ac:dyDescent="0.2">
      <c r="A4141" s="3" t="s">
        <v>350</v>
      </c>
      <c r="B4141" t="s">
        <v>605</v>
      </c>
      <c r="C4141" s="21" t="s">
        <v>608</v>
      </c>
      <c r="D4141" s="56" t="str">
        <f>VLOOKUP(A4141, ticker_symbol:gics_sector, 14, FALSE)</f>
        <v>Industrials</v>
      </c>
      <c r="E4141" t="str">
        <f>VLOOKUP(A4141, ticker_symbol:gics_sub, 15, FALSE)</f>
        <v>Industrial Conglomerates</v>
      </c>
    </row>
    <row r="4142" spans="1:5" ht="17" x14ac:dyDescent="0.2">
      <c r="A4142" s="3" t="s">
        <v>351</v>
      </c>
      <c r="B4142" t="s">
        <v>600</v>
      </c>
      <c r="C4142" t="s">
        <v>610</v>
      </c>
      <c r="D4142" s="56" t="str">
        <f>VLOOKUP(A4142, ticker_symbol:gics_sector, 14, FALSE)</f>
        <v>Consumer Discretionary</v>
      </c>
      <c r="E4142" t="str">
        <f>VLOOKUP(A4142, ticker_symbol:gics_sub, 15, FALSE)</f>
        <v>Homebuilding</v>
      </c>
    </row>
    <row r="4143" spans="1:5" ht="17" x14ac:dyDescent="0.2">
      <c r="A4143" s="3" t="s">
        <v>351</v>
      </c>
      <c r="B4143" t="s">
        <v>601</v>
      </c>
      <c r="C4143" t="s">
        <v>610</v>
      </c>
      <c r="D4143" s="56" t="str">
        <f>VLOOKUP(A4143, ticker_symbol:gics_sector, 14, FALSE)</f>
        <v>Consumer Discretionary</v>
      </c>
      <c r="E4143" t="str">
        <f>VLOOKUP(A4143, ticker_symbol:gics_sub, 15, FALSE)</f>
        <v>Homebuilding</v>
      </c>
    </row>
    <row r="4144" spans="1:5" ht="17" x14ac:dyDescent="0.2">
      <c r="A4144" s="3" t="s">
        <v>351</v>
      </c>
      <c r="B4144" t="s">
        <v>602</v>
      </c>
      <c r="C4144" t="s">
        <v>610</v>
      </c>
      <c r="D4144" s="56" t="str">
        <f>VLOOKUP(A4144, ticker_symbol:gics_sector, 14, FALSE)</f>
        <v>Consumer Discretionary</v>
      </c>
      <c r="E4144" t="str">
        <f>VLOOKUP(A4144, ticker_symbol:gics_sub, 15, FALSE)</f>
        <v>Homebuilding</v>
      </c>
    </row>
    <row r="4145" spans="1:5" ht="17" x14ac:dyDescent="0.2">
      <c r="A4145" s="3" t="s">
        <v>351</v>
      </c>
      <c r="B4145" t="s">
        <v>603</v>
      </c>
      <c r="C4145" t="s">
        <v>610</v>
      </c>
      <c r="D4145" s="56" t="str">
        <f>VLOOKUP(A4145, ticker_symbol:gics_sector, 14, FALSE)</f>
        <v>Consumer Discretionary</v>
      </c>
      <c r="E4145" t="str">
        <f>VLOOKUP(A4145, ticker_symbol:gics_sub, 15, FALSE)</f>
        <v>Homebuilding</v>
      </c>
    </row>
    <row r="4146" spans="1:5" ht="17" x14ac:dyDescent="0.2">
      <c r="A4146" s="3" t="s">
        <v>351</v>
      </c>
      <c r="B4146" t="s">
        <v>604</v>
      </c>
      <c r="C4146" t="s">
        <v>610</v>
      </c>
      <c r="D4146" s="56" t="str">
        <f>VLOOKUP(A4146, ticker_symbol:gics_sector, 14, FALSE)</f>
        <v>Consumer Discretionary</v>
      </c>
      <c r="E4146" t="str">
        <f>VLOOKUP(A4146, ticker_symbol:gics_sub, 15, FALSE)</f>
        <v>Homebuilding</v>
      </c>
    </row>
    <row r="4147" spans="1:5" ht="17" x14ac:dyDescent="0.2">
      <c r="A4147" s="3" t="s">
        <v>351</v>
      </c>
      <c r="B4147" t="s">
        <v>605</v>
      </c>
      <c r="C4147" t="s">
        <v>610</v>
      </c>
      <c r="D4147" s="56" t="str">
        <f>VLOOKUP(A4147, ticker_symbol:gics_sector, 14, FALSE)</f>
        <v>Consumer Discretionary</v>
      </c>
      <c r="E4147" t="str">
        <f>VLOOKUP(A4147, ticker_symbol:gics_sub, 15, FALSE)</f>
        <v>Homebuilding</v>
      </c>
    </row>
    <row r="4148" spans="1:5" ht="17" x14ac:dyDescent="0.2">
      <c r="A4148" s="3" t="s">
        <v>351</v>
      </c>
      <c r="B4148" t="s">
        <v>600</v>
      </c>
      <c r="C4148" t="s">
        <v>609</v>
      </c>
      <c r="D4148" s="56" t="str">
        <f>VLOOKUP(A4148, ticker_symbol:gics_sector, 14, FALSE)</f>
        <v>Consumer Discretionary</v>
      </c>
      <c r="E4148" t="str">
        <f>VLOOKUP(A4148, ticker_symbol:gics_sub, 15, FALSE)</f>
        <v>Homebuilding</v>
      </c>
    </row>
    <row r="4149" spans="1:5" ht="17" x14ac:dyDescent="0.2">
      <c r="A4149" s="3" t="s">
        <v>351</v>
      </c>
      <c r="B4149" t="s">
        <v>601</v>
      </c>
      <c r="C4149" t="s">
        <v>609</v>
      </c>
      <c r="D4149" s="56" t="str">
        <f>VLOOKUP(A4149, ticker_symbol:gics_sector, 14, FALSE)</f>
        <v>Consumer Discretionary</v>
      </c>
      <c r="E4149" t="str">
        <f>VLOOKUP(A4149, ticker_symbol:gics_sub, 15, FALSE)</f>
        <v>Homebuilding</v>
      </c>
    </row>
    <row r="4150" spans="1:5" ht="17" x14ac:dyDescent="0.2">
      <c r="A4150" s="3" t="s">
        <v>351</v>
      </c>
      <c r="B4150" t="s">
        <v>602</v>
      </c>
      <c r="C4150" t="s">
        <v>609</v>
      </c>
      <c r="D4150" s="56" t="str">
        <f>VLOOKUP(A4150, ticker_symbol:gics_sector, 14, FALSE)</f>
        <v>Consumer Discretionary</v>
      </c>
      <c r="E4150" t="str">
        <f>VLOOKUP(A4150, ticker_symbol:gics_sub, 15, FALSE)</f>
        <v>Homebuilding</v>
      </c>
    </row>
    <row r="4151" spans="1:5" ht="17" x14ac:dyDescent="0.2">
      <c r="A4151" s="3" t="s">
        <v>351</v>
      </c>
      <c r="B4151" t="s">
        <v>603</v>
      </c>
      <c r="C4151" t="s">
        <v>609</v>
      </c>
      <c r="D4151" s="56" t="str">
        <f>VLOOKUP(A4151, ticker_symbol:gics_sector, 14, FALSE)</f>
        <v>Consumer Discretionary</v>
      </c>
      <c r="E4151" t="str">
        <f>VLOOKUP(A4151, ticker_symbol:gics_sub, 15, FALSE)</f>
        <v>Homebuilding</v>
      </c>
    </row>
    <row r="4152" spans="1:5" ht="17" x14ac:dyDescent="0.2">
      <c r="A4152" s="3" t="s">
        <v>351</v>
      </c>
      <c r="B4152" t="s">
        <v>604</v>
      </c>
      <c r="C4152" t="s">
        <v>609</v>
      </c>
      <c r="D4152" s="56" t="str">
        <f>VLOOKUP(A4152, ticker_symbol:gics_sector, 14, FALSE)</f>
        <v>Consumer Discretionary</v>
      </c>
      <c r="E4152" t="str">
        <f>VLOOKUP(A4152, ticker_symbol:gics_sub, 15, FALSE)</f>
        <v>Homebuilding</v>
      </c>
    </row>
    <row r="4153" spans="1:5" ht="17" x14ac:dyDescent="0.2">
      <c r="A4153" s="3" t="s">
        <v>351</v>
      </c>
      <c r="B4153" t="s">
        <v>605</v>
      </c>
      <c r="C4153" t="s">
        <v>609</v>
      </c>
      <c r="D4153" s="56" t="str">
        <f>VLOOKUP(A4153, ticker_symbol:gics_sector, 14, FALSE)</f>
        <v>Consumer Discretionary</v>
      </c>
      <c r="E4153" t="str">
        <f>VLOOKUP(A4153, ticker_symbol:gics_sub, 15, FALSE)</f>
        <v>Homebuilding</v>
      </c>
    </row>
    <row r="4154" spans="1:5" ht="17" x14ac:dyDescent="0.2">
      <c r="A4154" s="3" t="s">
        <v>351</v>
      </c>
      <c r="B4154" t="s">
        <v>600</v>
      </c>
      <c r="C4154" s="21" t="s">
        <v>608</v>
      </c>
      <c r="D4154" s="56" t="str">
        <f>VLOOKUP(A4154, ticker_symbol:gics_sector, 14, FALSE)</f>
        <v>Consumer Discretionary</v>
      </c>
      <c r="E4154" t="str">
        <f>VLOOKUP(A4154, ticker_symbol:gics_sub, 15, FALSE)</f>
        <v>Homebuilding</v>
      </c>
    </row>
    <row r="4155" spans="1:5" ht="17" x14ac:dyDescent="0.2">
      <c r="A4155" s="3" t="s">
        <v>351</v>
      </c>
      <c r="B4155" t="s">
        <v>601</v>
      </c>
      <c r="C4155" s="21" t="s">
        <v>608</v>
      </c>
      <c r="D4155" s="56" t="str">
        <f>VLOOKUP(A4155, ticker_symbol:gics_sector, 14, FALSE)</f>
        <v>Consumer Discretionary</v>
      </c>
      <c r="E4155" t="str">
        <f>VLOOKUP(A4155, ticker_symbol:gics_sub, 15, FALSE)</f>
        <v>Homebuilding</v>
      </c>
    </row>
    <row r="4156" spans="1:5" ht="17" x14ac:dyDescent="0.2">
      <c r="A4156" s="3" t="s">
        <v>351</v>
      </c>
      <c r="B4156" t="s">
        <v>602</v>
      </c>
      <c r="C4156" s="21" t="s">
        <v>608</v>
      </c>
      <c r="D4156" s="56" t="str">
        <f>VLOOKUP(A4156, ticker_symbol:gics_sector, 14, FALSE)</f>
        <v>Consumer Discretionary</v>
      </c>
      <c r="E4156" t="str">
        <f>VLOOKUP(A4156, ticker_symbol:gics_sub, 15, FALSE)</f>
        <v>Homebuilding</v>
      </c>
    </row>
    <row r="4157" spans="1:5" ht="17" x14ac:dyDescent="0.2">
      <c r="A4157" s="3" t="s">
        <v>351</v>
      </c>
      <c r="B4157" t="s">
        <v>603</v>
      </c>
      <c r="C4157" s="21" t="s">
        <v>608</v>
      </c>
      <c r="D4157" s="56" t="str">
        <f>VLOOKUP(A4157, ticker_symbol:gics_sector, 14, FALSE)</f>
        <v>Consumer Discretionary</v>
      </c>
      <c r="E4157" t="str">
        <f>VLOOKUP(A4157, ticker_symbol:gics_sub, 15, FALSE)</f>
        <v>Homebuilding</v>
      </c>
    </row>
    <row r="4158" spans="1:5" ht="17" x14ac:dyDescent="0.2">
      <c r="A4158" s="3" t="s">
        <v>351</v>
      </c>
      <c r="B4158" t="s">
        <v>604</v>
      </c>
      <c r="C4158" s="21" t="s">
        <v>608</v>
      </c>
      <c r="D4158" s="56" t="str">
        <f>VLOOKUP(A4158, ticker_symbol:gics_sector, 14, FALSE)</f>
        <v>Consumer Discretionary</v>
      </c>
      <c r="E4158" t="str">
        <f>VLOOKUP(A4158, ticker_symbol:gics_sub, 15, FALSE)</f>
        <v>Homebuilding</v>
      </c>
    </row>
    <row r="4159" spans="1:5" ht="17" x14ac:dyDescent="0.2">
      <c r="A4159" s="3" t="s">
        <v>351</v>
      </c>
      <c r="B4159" t="s">
        <v>605</v>
      </c>
      <c r="C4159" s="21" t="s">
        <v>608</v>
      </c>
      <c r="D4159" s="56" t="str">
        <f>VLOOKUP(A4159, ticker_symbol:gics_sector, 14, FALSE)</f>
        <v>Consumer Discretionary</v>
      </c>
      <c r="E4159" t="str">
        <f>VLOOKUP(A4159, ticker_symbol:gics_sub, 15, FALSE)</f>
        <v>Homebuilding</v>
      </c>
    </row>
    <row r="4160" spans="1:5" ht="17" x14ac:dyDescent="0.2">
      <c r="A4160" s="3" t="s">
        <v>352</v>
      </c>
      <c r="B4160" t="s">
        <v>600</v>
      </c>
      <c r="C4160" t="s">
        <v>610</v>
      </c>
      <c r="D4160" s="56" t="str">
        <f>VLOOKUP(A4160, ticker_symbol:gics_sector, 14, FALSE)</f>
        <v>Health Care</v>
      </c>
      <c r="E4160" t="str">
        <f>VLOOKUP(A4160, ticker_symbol:gics_sub, 15, FALSE)</f>
        <v>Health Care Facilities</v>
      </c>
    </row>
    <row r="4161" spans="1:5" ht="17" x14ac:dyDescent="0.2">
      <c r="A4161" s="3" t="s">
        <v>352</v>
      </c>
      <c r="B4161" t="s">
        <v>601</v>
      </c>
      <c r="C4161" t="s">
        <v>610</v>
      </c>
      <c r="D4161" s="56" t="str">
        <f>VLOOKUP(A4161, ticker_symbol:gics_sector, 14, FALSE)</f>
        <v>Health Care</v>
      </c>
      <c r="E4161" t="str">
        <f>VLOOKUP(A4161, ticker_symbol:gics_sub, 15, FALSE)</f>
        <v>Health Care Facilities</v>
      </c>
    </row>
    <row r="4162" spans="1:5" ht="17" x14ac:dyDescent="0.2">
      <c r="A4162" s="3" t="s">
        <v>352</v>
      </c>
      <c r="B4162" t="s">
        <v>602</v>
      </c>
      <c r="C4162" t="s">
        <v>610</v>
      </c>
      <c r="D4162" s="56" t="str">
        <f>VLOOKUP(A4162, ticker_symbol:gics_sector, 14, FALSE)</f>
        <v>Health Care</v>
      </c>
      <c r="E4162" t="str">
        <f>VLOOKUP(A4162, ticker_symbol:gics_sub, 15, FALSE)</f>
        <v>Health Care Facilities</v>
      </c>
    </row>
    <row r="4163" spans="1:5" ht="17" x14ac:dyDescent="0.2">
      <c r="A4163" s="3" t="s">
        <v>352</v>
      </c>
      <c r="B4163" t="s">
        <v>603</v>
      </c>
      <c r="C4163" t="s">
        <v>610</v>
      </c>
      <c r="D4163" s="56" t="str">
        <f>VLOOKUP(A4163, ticker_symbol:gics_sector, 14, FALSE)</f>
        <v>Health Care</v>
      </c>
      <c r="E4163" t="str">
        <f>VLOOKUP(A4163, ticker_symbol:gics_sub, 15, FALSE)</f>
        <v>Health Care Facilities</v>
      </c>
    </row>
    <row r="4164" spans="1:5" ht="17" x14ac:dyDescent="0.2">
      <c r="A4164" s="3" t="s">
        <v>352</v>
      </c>
      <c r="B4164" t="s">
        <v>604</v>
      </c>
      <c r="C4164" t="s">
        <v>610</v>
      </c>
      <c r="D4164" s="56" t="str">
        <f>VLOOKUP(A4164, ticker_symbol:gics_sector, 14, FALSE)</f>
        <v>Health Care</v>
      </c>
      <c r="E4164" t="str">
        <f>VLOOKUP(A4164, ticker_symbol:gics_sub, 15, FALSE)</f>
        <v>Health Care Facilities</v>
      </c>
    </row>
    <row r="4165" spans="1:5" ht="17" x14ac:dyDescent="0.2">
      <c r="A4165" s="3" t="s">
        <v>352</v>
      </c>
      <c r="B4165" t="s">
        <v>605</v>
      </c>
      <c r="C4165" t="s">
        <v>610</v>
      </c>
      <c r="D4165" s="56" t="str">
        <f>VLOOKUP(A4165, ticker_symbol:gics_sector, 14, FALSE)</f>
        <v>Health Care</v>
      </c>
      <c r="E4165" t="str">
        <f>VLOOKUP(A4165, ticker_symbol:gics_sub, 15, FALSE)</f>
        <v>Health Care Facilities</v>
      </c>
    </row>
    <row r="4166" spans="1:5" ht="17" x14ac:dyDescent="0.2">
      <c r="A4166" s="3" t="s">
        <v>352</v>
      </c>
      <c r="B4166" t="s">
        <v>600</v>
      </c>
      <c r="C4166" t="s">
        <v>609</v>
      </c>
      <c r="D4166" s="56" t="str">
        <f>VLOOKUP(A4166, ticker_symbol:gics_sector, 14, FALSE)</f>
        <v>Health Care</v>
      </c>
      <c r="E4166" t="str">
        <f>VLOOKUP(A4166, ticker_symbol:gics_sub, 15, FALSE)</f>
        <v>Health Care Facilities</v>
      </c>
    </row>
    <row r="4167" spans="1:5" ht="17" x14ac:dyDescent="0.2">
      <c r="A4167" s="3" t="s">
        <v>352</v>
      </c>
      <c r="B4167" t="s">
        <v>601</v>
      </c>
      <c r="C4167" t="s">
        <v>609</v>
      </c>
      <c r="D4167" s="56" t="str">
        <f>VLOOKUP(A4167, ticker_symbol:gics_sector, 14, FALSE)</f>
        <v>Health Care</v>
      </c>
      <c r="E4167" t="str">
        <f>VLOOKUP(A4167, ticker_symbol:gics_sub, 15, FALSE)</f>
        <v>Health Care Facilities</v>
      </c>
    </row>
    <row r="4168" spans="1:5" ht="17" x14ac:dyDescent="0.2">
      <c r="A4168" s="3" t="s">
        <v>352</v>
      </c>
      <c r="B4168" t="s">
        <v>602</v>
      </c>
      <c r="C4168" t="s">
        <v>609</v>
      </c>
      <c r="D4168" s="56" t="str">
        <f>VLOOKUP(A4168, ticker_symbol:gics_sector, 14, FALSE)</f>
        <v>Health Care</v>
      </c>
      <c r="E4168" t="str">
        <f>VLOOKUP(A4168, ticker_symbol:gics_sub, 15, FALSE)</f>
        <v>Health Care Facilities</v>
      </c>
    </row>
    <row r="4169" spans="1:5" ht="17" x14ac:dyDescent="0.2">
      <c r="A4169" s="3" t="s">
        <v>352</v>
      </c>
      <c r="B4169" t="s">
        <v>603</v>
      </c>
      <c r="C4169" t="s">
        <v>609</v>
      </c>
      <c r="D4169" s="56" t="str">
        <f>VLOOKUP(A4169, ticker_symbol:gics_sector, 14, FALSE)</f>
        <v>Health Care</v>
      </c>
      <c r="E4169" t="str">
        <f>VLOOKUP(A4169, ticker_symbol:gics_sub, 15, FALSE)</f>
        <v>Health Care Facilities</v>
      </c>
    </row>
    <row r="4170" spans="1:5" ht="17" x14ac:dyDescent="0.2">
      <c r="A4170" s="3" t="s">
        <v>352</v>
      </c>
      <c r="B4170" t="s">
        <v>604</v>
      </c>
      <c r="C4170" t="s">
        <v>609</v>
      </c>
      <c r="D4170" s="56" t="str">
        <f>VLOOKUP(A4170, ticker_symbol:gics_sector, 14, FALSE)</f>
        <v>Health Care</v>
      </c>
      <c r="E4170" t="str">
        <f>VLOOKUP(A4170, ticker_symbol:gics_sub, 15, FALSE)</f>
        <v>Health Care Facilities</v>
      </c>
    </row>
    <row r="4171" spans="1:5" ht="17" x14ac:dyDescent="0.2">
      <c r="A4171" s="3" t="s">
        <v>352</v>
      </c>
      <c r="B4171" t="s">
        <v>605</v>
      </c>
      <c r="C4171" t="s">
        <v>609</v>
      </c>
      <c r="D4171" s="56" t="str">
        <f>VLOOKUP(A4171, ticker_symbol:gics_sector, 14, FALSE)</f>
        <v>Health Care</v>
      </c>
      <c r="E4171" t="str">
        <f>VLOOKUP(A4171, ticker_symbol:gics_sub, 15, FALSE)</f>
        <v>Health Care Facilities</v>
      </c>
    </row>
    <row r="4172" spans="1:5" ht="17" x14ac:dyDescent="0.2">
      <c r="A4172" s="3" t="s">
        <v>352</v>
      </c>
      <c r="B4172" t="s">
        <v>600</v>
      </c>
      <c r="C4172" s="21" t="s">
        <v>608</v>
      </c>
      <c r="D4172" s="56" t="str">
        <f>VLOOKUP(A4172, ticker_symbol:gics_sector, 14, FALSE)</f>
        <v>Health Care</v>
      </c>
      <c r="E4172" t="str">
        <f>VLOOKUP(A4172, ticker_symbol:gics_sub, 15, FALSE)</f>
        <v>Health Care Facilities</v>
      </c>
    </row>
    <row r="4173" spans="1:5" ht="17" x14ac:dyDescent="0.2">
      <c r="A4173" s="3" t="s">
        <v>352</v>
      </c>
      <c r="B4173" t="s">
        <v>601</v>
      </c>
      <c r="C4173" s="21" t="s">
        <v>608</v>
      </c>
      <c r="D4173" s="56" t="str">
        <f>VLOOKUP(A4173, ticker_symbol:gics_sector, 14, FALSE)</f>
        <v>Health Care</v>
      </c>
      <c r="E4173" t="str">
        <f>VLOOKUP(A4173, ticker_symbol:gics_sub, 15, FALSE)</f>
        <v>Health Care Facilities</v>
      </c>
    </row>
    <row r="4174" spans="1:5" ht="17" x14ac:dyDescent="0.2">
      <c r="A4174" s="3" t="s">
        <v>352</v>
      </c>
      <c r="B4174" t="s">
        <v>602</v>
      </c>
      <c r="C4174" s="21" t="s">
        <v>608</v>
      </c>
      <c r="D4174" s="56" t="str">
        <f>VLOOKUP(A4174, ticker_symbol:gics_sector, 14, FALSE)</f>
        <v>Health Care</v>
      </c>
      <c r="E4174" t="str">
        <f>VLOOKUP(A4174, ticker_symbol:gics_sub, 15, FALSE)</f>
        <v>Health Care Facilities</v>
      </c>
    </row>
    <row r="4175" spans="1:5" ht="17" x14ac:dyDescent="0.2">
      <c r="A4175" s="3" t="s">
        <v>352</v>
      </c>
      <c r="B4175" t="s">
        <v>603</v>
      </c>
      <c r="C4175" s="21" t="s">
        <v>608</v>
      </c>
      <c r="D4175" s="56" t="str">
        <f>VLOOKUP(A4175, ticker_symbol:gics_sector, 14, FALSE)</f>
        <v>Health Care</v>
      </c>
      <c r="E4175" t="str">
        <f>VLOOKUP(A4175, ticker_symbol:gics_sub, 15, FALSE)</f>
        <v>Health Care Facilities</v>
      </c>
    </row>
    <row r="4176" spans="1:5" ht="17" x14ac:dyDescent="0.2">
      <c r="A4176" s="3" t="s">
        <v>352</v>
      </c>
      <c r="B4176" t="s">
        <v>604</v>
      </c>
      <c r="C4176" s="21" t="s">
        <v>608</v>
      </c>
      <c r="D4176" s="56" t="str">
        <f>VLOOKUP(A4176, ticker_symbol:gics_sector, 14, FALSE)</f>
        <v>Health Care</v>
      </c>
      <c r="E4176" t="str">
        <f>VLOOKUP(A4176, ticker_symbol:gics_sub, 15, FALSE)</f>
        <v>Health Care Facilities</v>
      </c>
    </row>
    <row r="4177" spans="1:5" ht="17" x14ac:dyDescent="0.2">
      <c r="A4177" s="3" t="s">
        <v>352</v>
      </c>
      <c r="B4177" t="s">
        <v>605</v>
      </c>
      <c r="C4177" s="21" t="s">
        <v>608</v>
      </c>
      <c r="D4177" s="56" t="str">
        <f>VLOOKUP(A4177, ticker_symbol:gics_sector, 14, FALSE)</f>
        <v>Health Care</v>
      </c>
      <c r="E4177" t="str">
        <f>VLOOKUP(A4177, ticker_symbol:gics_sub, 15, FALSE)</f>
        <v>Health Care Facilities</v>
      </c>
    </row>
    <row r="4178" spans="1:5" ht="17" x14ac:dyDescent="0.2">
      <c r="A4178" s="3" t="s">
        <v>353</v>
      </c>
      <c r="B4178" t="s">
        <v>600</v>
      </c>
      <c r="C4178" t="s">
        <v>610</v>
      </c>
      <c r="D4178" s="56" t="str">
        <f>VLOOKUP(A4178, ticker_symbol:gics_sector, 14, FALSE)</f>
        <v>Consumer Discretionary</v>
      </c>
      <c r="E4178" t="str">
        <f>VLOOKUP(A4178, ticker_symbol:gics_sub, 15, FALSE)</f>
        <v>Distributors</v>
      </c>
    </row>
    <row r="4179" spans="1:5" ht="17" x14ac:dyDescent="0.2">
      <c r="A4179" s="3" t="s">
        <v>353</v>
      </c>
      <c r="B4179" t="s">
        <v>601</v>
      </c>
      <c r="C4179" t="s">
        <v>610</v>
      </c>
      <c r="D4179" s="56" t="str">
        <f>VLOOKUP(A4179, ticker_symbol:gics_sector, 14, FALSE)</f>
        <v>Consumer Discretionary</v>
      </c>
      <c r="E4179" t="str">
        <f>VLOOKUP(A4179, ticker_symbol:gics_sub, 15, FALSE)</f>
        <v>Distributors</v>
      </c>
    </row>
    <row r="4180" spans="1:5" ht="17" x14ac:dyDescent="0.2">
      <c r="A4180" s="3" t="s">
        <v>353</v>
      </c>
      <c r="B4180" t="s">
        <v>602</v>
      </c>
      <c r="C4180" t="s">
        <v>610</v>
      </c>
      <c r="D4180" s="56" t="str">
        <f>VLOOKUP(A4180, ticker_symbol:gics_sector, 14, FALSE)</f>
        <v>Consumer Discretionary</v>
      </c>
      <c r="E4180" t="str">
        <f>VLOOKUP(A4180, ticker_symbol:gics_sub, 15, FALSE)</f>
        <v>Distributors</v>
      </c>
    </row>
    <row r="4181" spans="1:5" ht="17" x14ac:dyDescent="0.2">
      <c r="A4181" s="3" t="s">
        <v>353</v>
      </c>
      <c r="B4181" t="s">
        <v>603</v>
      </c>
      <c r="C4181" t="s">
        <v>610</v>
      </c>
      <c r="D4181" s="56" t="str">
        <f>VLOOKUP(A4181, ticker_symbol:gics_sector, 14, FALSE)</f>
        <v>Consumer Discretionary</v>
      </c>
      <c r="E4181" t="str">
        <f>VLOOKUP(A4181, ticker_symbol:gics_sub, 15, FALSE)</f>
        <v>Distributors</v>
      </c>
    </row>
    <row r="4182" spans="1:5" ht="17" x14ac:dyDescent="0.2">
      <c r="A4182" s="3" t="s">
        <v>353</v>
      </c>
      <c r="B4182" t="s">
        <v>604</v>
      </c>
      <c r="C4182" t="s">
        <v>610</v>
      </c>
      <c r="D4182" s="56" t="str">
        <f>VLOOKUP(A4182, ticker_symbol:gics_sector, 14, FALSE)</f>
        <v>Consumer Discretionary</v>
      </c>
      <c r="E4182" t="str">
        <f>VLOOKUP(A4182, ticker_symbol:gics_sub, 15, FALSE)</f>
        <v>Distributors</v>
      </c>
    </row>
    <row r="4183" spans="1:5" ht="17" x14ac:dyDescent="0.2">
      <c r="A4183" s="3" t="s">
        <v>353</v>
      </c>
      <c r="B4183" t="s">
        <v>605</v>
      </c>
      <c r="C4183" t="s">
        <v>610</v>
      </c>
      <c r="D4183" s="56" t="str">
        <f>VLOOKUP(A4183, ticker_symbol:gics_sector, 14, FALSE)</f>
        <v>Consumer Discretionary</v>
      </c>
      <c r="E4183" t="str">
        <f>VLOOKUP(A4183, ticker_symbol:gics_sub, 15, FALSE)</f>
        <v>Distributors</v>
      </c>
    </row>
    <row r="4184" spans="1:5" ht="17" x14ac:dyDescent="0.2">
      <c r="A4184" s="3" t="s">
        <v>353</v>
      </c>
      <c r="B4184" t="s">
        <v>600</v>
      </c>
      <c r="C4184" t="s">
        <v>609</v>
      </c>
      <c r="D4184" s="56" t="str">
        <f>VLOOKUP(A4184, ticker_symbol:gics_sector, 14, FALSE)</f>
        <v>Consumer Discretionary</v>
      </c>
      <c r="E4184" t="str">
        <f>VLOOKUP(A4184, ticker_symbol:gics_sub, 15, FALSE)</f>
        <v>Distributors</v>
      </c>
    </row>
    <row r="4185" spans="1:5" ht="17" x14ac:dyDescent="0.2">
      <c r="A4185" s="3" t="s">
        <v>353</v>
      </c>
      <c r="B4185" t="s">
        <v>601</v>
      </c>
      <c r="C4185" t="s">
        <v>609</v>
      </c>
      <c r="D4185" s="56" t="str">
        <f>VLOOKUP(A4185, ticker_symbol:gics_sector, 14, FALSE)</f>
        <v>Consumer Discretionary</v>
      </c>
      <c r="E4185" t="str">
        <f>VLOOKUP(A4185, ticker_symbol:gics_sub, 15, FALSE)</f>
        <v>Distributors</v>
      </c>
    </row>
    <row r="4186" spans="1:5" ht="17" x14ac:dyDescent="0.2">
      <c r="A4186" s="3" t="s">
        <v>353</v>
      </c>
      <c r="B4186" t="s">
        <v>602</v>
      </c>
      <c r="C4186" t="s">
        <v>609</v>
      </c>
      <c r="D4186" s="56" t="str">
        <f>VLOOKUP(A4186, ticker_symbol:gics_sector, 14, FALSE)</f>
        <v>Consumer Discretionary</v>
      </c>
      <c r="E4186" t="str">
        <f>VLOOKUP(A4186, ticker_symbol:gics_sub, 15, FALSE)</f>
        <v>Distributors</v>
      </c>
    </row>
    <row r="4187" spans="1:5" ht="17" x14ac:dyDescent="0.2">
      <c r="A4187" s="3" t="s">
        <v>353</v>
      </c>
      <c r="B4187" t="s">
        <v>603</v>
      </c>
      <c r="C4187" t="s">
        <v>609</v>
      </c>
      <c r="D4187" s="56" t="str">
        <f>VLOOKUP(A4187, ticker_symbol:gics_sector, 14, FALSE)</f>
        <v>Consumer Discretionary</v>
      </c>
      <c r="E4187" t="str">
        <f>VLOOKUP(A4187, ticker_symbol:gics_sub, 15, FALSE)</f>
        <v>Distributors</v>
      </c>
    </row>
    <row r="4188" spans="1:5" ht="17" x14ac:dyDescent="0.2">
      <c r="A4188" s="3" t="s">
        <v>353</v>
      </c>
      <c r="B4188" t="s">
        <v>604</v>
      </c>
      <c r="C4188" t="s">
        <v>609</v>
      </c>
      <c r="D4188" s="56" t="str">
        <f>VLOOKUP(A4188, ticker_symbol:gics_sector, 14, FALSE)</f>
        <v>Consumer Discretionary</v>
      </c>
      <c r="E4188" t="str">
        <f>VLOOKUP(A4188, ticker_symbol:gics_sub, 15, FALSE)</f>
        <v>Distributors</v>
      </c>
    </row>
    <row r="4189" spans="1:5" ht="17" x14ac:dyDescent="0.2">
      <c r="A4189" s="3" t="s">
        <v>353</v>
      </c>
      <c r="B4189" t="s">
        <v>605</v>
      </c>
      <c r="C4189" t="s">
        <v>609</v>
      </c>
      <c r="D4189" s="56" t="str">
        <f>VLOOKUP(A4189, ticker_symbol:gics_sector, 14, FALSE)</f>
        <v>Consumer Discretionary</v>
      </c>
      <c r="E4189" t="str">
        <f>VLOOKUP(A4189, ticker_symbol:gics_sub, 15, FALSE)</f>
        <v>Distributors</v>
      </c>
    </row>
    <row r="4190" spans="1:5" ht="17" x14ac:dyDescent="0.2">
      <c r="A4190" s="3" t="s">
        <v>353</v>
      </c>
      <c r="B4190" t="s">
        <v>600</v>
      </c>
      <c r="C4190" s="21" t="s">
        <v>608</v>
      </c>
      <c r="D4190" s="56" t="str">
        <f>VLOOKUP(A4190, ticker_symbol:gics_sector, 14, FALSE)</f>
        <v>Consumer Discretionary</v>
      </c>
      <c r="E4190" t="str">
        <f>VLOOKUP(A4190, ticker_symbol:gics_sub, 15, FALSE)</f>
        <v>Distributors</v>
      </c>
    </row>
    <row r="4191" spans="1:5" ht="17" x14ac:dyDescent="0.2">
      <c r="A4191" s="3" t="s">
        <v>353</v>
      </c>
      <c r="B4191" t="s">
        <v>601</v>
      </c>
      <c r="C4191" s="21" t="s">
        <v>608</v>
      </c>
      <c r="D4191" s="56" t="str">
        <f>VLOOKUP(A4191, ticker_symbol:gics_sector, 14, FALSE)</f>
        <v>Consumer Discretionary</v>
      </c>
      <c r="E4191" t="str">
        <f>VLOOKUP(A4191, ticker_symbol:gics_sub, 15, FALSE)</f>
        <v>Distributors</v>
      </c>
    </row>
    <row r="4192" spans="1:5" ht="17" x14ac:dyDescent="0.2">
      <c r="A4192" s="3" t="s">
        <v>353</v>
      </c>
      <c r="B4192" t="s">
        <v>602</v>
      </c>
      <c r="C4192" s="21" t="s">
        <v>608</v>
      </c>
      <c r="D4192" s="56" t="str">
        <f>VLOOKUP(A4192, ticker_symbol:gics_sector, 14, FALSE)</f>
        <v>Consumer Discretionary</v>
      </c>
      <c r="E4192" t="str">
        <f>VLOOKUP(A4192, ticker_symbol:gics_sub, 15, FALSE)</f>
        <v>Distributors</v>
      </c>
    </row>
    <row r="4193" spans="1:5" ht="17" x14ac:dyDescent="0.2">
      <c r="A4193" s="3" t="s">
        <v>353</v>
      </c>
      <c r="B4193" t="s">
        <v>603</v>
      </c>
      <c r="C4193" s="21" t="s">
        <v>608</v>
      </c>
      <c r="D4193" s="56" t="str">
        <f>VLOOKUP(A4193, ticker_symbol:gics_sector, 14, FALSE)</f>
        <v>Consumer Discretionary</v>
      </c>
      <c r="E4193" t="str">
        <f>VLOOKUP(A4193, ticker_symbol:gics_sub, 15, FALSE)</f>
        <v>Distributors</v>
      </c>
    </row>
    <row r="4194" spans="1:5" ht="17" x14ac:dyDescent="0.2">
      <c r="A4194" s="3" t="s">
        <v>353</v>
      </c>
      <c r="B4194" t="s">
        <v>604</v>
      </c>
      <c r="C4194" s="21" t="s">
        <v>608</v>
      </c>
      <c r="D4194" s="56" t="str">
        <f>VLOOKUP(A4194, ticker_symbol:gics_sector, 14, FALSE)</f>
        <v>Consumer Discretionary</v>
      </c>
      <c r="E4194" t="str">
        <f>VLOOKUP(A4194, ticker_symbol:gics_sub, 15, FALSE)</f>
        <v>Distributors</v>
      </c>
    </row>
    <row r="4195" spans="1:5" ht="17" x14ac:dyDescent="0.2">
      <c r="A4195" s="3" t="s">
        <v>353</v>
      </c>
      <c r="B4195" t="s">
        <v>605</v>
      </c>
      <c r="C4195" s="21" t="s">
        <v>608</v>
      </c>
      <c r="D4195" s="56" t="str">
        <f>VLOOKUP(A4195, ticker_symbol:gics_sector, 14, FALSE)</f>
        <v>Consumer Discretionary</v>
      </c>
      <c r="E4195" t="str">
        <f>VLOOKUP(A4195, ticker_symbol:gics_sub, 15, FALSE)</f>
        <v>Distributors</v>
      </c>
    </row>
    <row r="4196" spans="1:5" ht="17" x14ac:dyDescent="0.2">
      <c r="A4196" s="3" t="s">
        <v>355</v>
      </c>
      <c r="B4196" t="s">
        <v>600</v>
      </c>
      <c r="C4196" t="s">
        <v>610</v>
      </c>
      <c r="D4196" s="56" t="str">
        <f>VLOOKUP(A4196, ticker_symbol:gics_sector, 14, FALSE)</f>
        <v>Industrials</v>
      </c>
      <c r="E4196" t="str">
        <f>VLOOKUP(A4196, ticker_symbol:gics_sub, 15, FALSE)</f>
        <v>Industrial Conglomerates</v>
      </c>
    </row>
    <row r="4197" spans="1:5" ht="17" x14ac:dyDescent="0.2">
      <c r="A4197" s="3" t="s">
        <v>355</v>
      </c>
      <c r="B4197" t="s">
        <v>601</v>
      </c>
      <c r="C4197" t="s">
        <v>610</v>
      </c>
      <c r="D4197" s="56" t="str">
        <f>VLOOKUP(A4197, ticker_symbol:gics_sector, 14, FALSE)</f>
        <v>Industrials</v>
      </c>
      <c r="E4197" t="str">
        <f>VLOOKUP(A4197, ticker_symbol:gics_sub, 15, FALSE)</f>
        <v>Industrial Conglomerates</v>
      </c>
    </row>
    <row r="4198" spans="1:5" ht="17" x14ac:dyDescent="0.2">
      <c r="A4198" s="3" t="s">
        <v>355</v>
      </c>
      <c r="B4198" t="s">
        <v>602</v>
      </c>
      <c r="C4198" t="s">
        <v>610</v>
      </c>
      <c r="D4198" s="56" t="str">
        <f>VLOOKUP(A4198, ticker_symbol:gics_sector, 14, FALSE)</f>
        <v>Industrials</v>
      </c>
      <c r="E4198" t="str">
        <f>VLOOKUP(A4198, ticker_symbol:gics_sub, 15, FALSE)</f>
        <v>Industrial Conglomerates</v>
      </c>
    </row>
    <row r="4199" spans="1:5" ht="17" x14ac:dyDescent="0.2">
      <c r="A4199" s="3" t="s">
        <v>355</v>
      </c>
      <c r="B4199" t="s">
        <v>603</v>
      </c>
      <c r="C4199" t="s">
        <v>610</v>
      </c>
      <c r="D4199" s="56" t="str">
        <f>VLOOKUP(A4199, ticker_symbol:gics_sector, 14, FALSE)</f>
        <v>Industrials</v>
      </c>
      <c r="E4199" t="str">
        <f>VLOOKUP(A4199, ticker_symbol:gics_sub, 15, FALSE)</f>
        <v>Industrial Conglomerates</v>
      </c>
    </row>
    <row r="4200" spans="1:5" ht="17" x14ac:dyDescent="0.2">
      <c r="A4200" s="3" t="s">
        <v>355</v>
      </c>
      <c r="B4200" t="s">
        <v>604</v>
      </c>
      <c r="C4200" t="s">
        <v>610</v>
      </c>
      <c r="D4200" s="56" t="str">
        <f>VLOOKUP(A4200, ticker_symbol:gics_sector, 14, FALSE)</f>
        <v>Industrials</v>
      </c>
      <c r="E4200" t="str">
        <f>VLOOKUP(A4200, ticker_symbol:gics_sub, 15, FALSE)</f>
        <v>Industrial Conglomerates</v>
      </c>
    </row>
    <row r="4201" spans="1:5" ht="17" x14ac:dyDescent="0.2">
      <c r="A4201" s="3" t="s">
        <v>355</v>
      </c>
      <c r="B4201" t="s">
        <v>605</v>
      </c>
      <c r="C4201" t="s">
        <v>610</v>
      </c>
      <c r="D4201" s="56" t="str">
        <f>VLOOKUP(A4201, ticker_symbol:gics_sector, 14, FALSE)</f>
        <v>Industrials</v>
      </c>
      <c r="E4201" t="str">
        <f>VLOOKUP(A4201, ticker_symbol:gics_sub, 15, FALSE)</f>
        <v>Industrial Conglomerates</v>
      </c>
    </row>
    <row r="4202" spans="1:5" ht="17" x14ac:dyDescent="0.2">
      <c r="A4202" s="3" t="s">
        <v>355</v>
      </c>
      <c r="B4202" t="s">
        <v>600</v>
      </c>
      <c r="C4202" t="s">
        <v>609</v>
      </c>
      <c r="D4202" s="56" t="str">
        <f>VLOOKUP(A4202, ticker_symbol:gics_sector, 14, FALSE)</f>
        <v>Industrials</v>
      </c>
      <c r="E4202" t="str">
        <f>VLOOKUP(A4202, ticker_symbol:gics_sub, 15, FALSE)</f>
        <v>Industrial Conglomerates</v>
      </c>
    </row>
    <row r="4203" spans="1:5" ht="17" x14ac:dyDescent="0.2">
      <c r="A4203" s="3" t="s">
        <v>355</v>
      </c>
      <c r="B4203" t="s">
        <v>601</v>
      </c>
      <c r="C4203" t="s">
        <v>609</v>
      </c>
      <c r="D4203" s="56" t="str">
        <f>VLOOKUP(A4203, ticker_symbol:gics_sector, 14, FALSE)</f>
        <v>Industrials</v>
      </c>
      <c r="E4203" t="str">
        <f>VLOOKUP(A4203, ticker_symbol:gics_sub, 15, FALSE)</f>
        <v>Industrial Conglomerates</v>
      </c>
    </row>
    <row r="4204" spans="1:5" ht="17" x14ac:dyDescent="0.2">
      <c r="A4204" s="3" t="s">
        <v>355</v>
      </c>
      <c r="B4204" t="s">
        <v>602</v>
      </c>
      <c r="C4204" t="s">
        <v>609</v>
      </c>
      <c r="D4204" s="56" t="str">
        <f>VLOOKUP(A4204, ticker_symbol:gics_sector, 14, FALSE)</f>
        <v>Industrials</v>
      </c>
      <c r="E4204" t="str">
        <f>VLOOKUP(A4204, ticker_symbol:gics_sub, 15, FALSE)</f>
        <v>Industrial Conglomerates</v>
      </c>
    </row>
    <row r="4205" spans="1:5" ht="17" x14ac:dyDescent="0.2">
      <c r="A4205" s="3" t="s">
        <v>355</v>
      </c>
      <c r="B4205" t="s">
        <v>603</v>
      </c>
      <c r="C4205" t="s">
        <v>609</v>
      </c>
      <c r="D4205" s="56" t="str">
        <f>VLOOKUP(A4205, ticker_symbol:gics_sector, 14, FALSE)</f>
        <v>Industrials</v>
      </c>
      <c r="E4205" t="str">
        <f>VLOOKUP(A4205, ticker_symbol:gics_sub, 15, FALSE)</f>
        <v>Industrial Conglomerates</v>
      </c>
    </row>
    <row r="4206" spans="1:5" ht="17" x14ac:dyDescent="0.2">
      <c r="A4206" s="3" t="s">
        <v>355</v>
      </c>
      <c r="B4206" t="s">
        <v>604</v>
      </c>
      <c r="C4206" t="s">
        <v>609</v>
      </c>
      <c r="D4206" s="56" t="str">
        <f>VLOOKUP(A4206, ticker_symbol:gics_sector, 14, FALSE)</f>
        <v>Industrials</v>
      </c>
      <c r="E4206" t="str">
        <f>VLOOKUP(A4206, ticker_symbol:gics_sub, 15, FALSE)</f>
        <v>Industrial Conglomerates</v>
      </c>
    </row>
    <row r="4207" spans="1:5" ht="17" x14ac:dyDescent="0.2">
      <c r="A4207" s="3" t="s">
        <v>355</v>
      </c>
      <c r="B4207" t="s">
        <v>605</v>
      </c>
      <c r="C4207" t="s">
        <v>609</v>
      </c>
      <c r="D4207" s="56" t="str">
        <f>VLOOKUP(A4207, ticker_symbol:gics_sector, 14, FALSE)</f>
        <v>Industrials</v>
      </c>
      <c r="E4207" t="str">
        <f>VLOOKUP(A4207, ticker_symbol:gics_sub, 15, FALSE)</f>
        <v>Industrial Conglomerates</v>
      </c>
    </row>
    <row r="4208" spans="1:5" ht="17" x14ac:dyDescent="0.2">
      <c r="A4208" s="3" t="s">
        <v>355</v>
      </c>
      <c r="B4208" t="s">
        <v>600</v>
      </c>
      <c r="C4208" s="21" t="s">
        <v>608</v>
      </c>
      <c r="D4208" s="56" t="str">
        <f>VLOOKUP(A4208, ticker_symbol:gics_sector, 14, FALSE)</f>
        <v>Industrials</v>
      </c>
      <c r="E4208" t="str">
        <f>VLOOKUP(A4208, ticker_symbol:gics_sub, 15, FALSE)</f>
        <v>Industrial Conglomerates</v>
      </c>
    </row>
    <row r="4209" spans="1:5" ht="17" x14ac:dyDescent="0.2">
      <c r="A4209" s="3" t="s">
        <v>355</v>
      </c>
      <c r="B4209" t="s">
        <v>601</v>
      </c>
      <c r="C4209" s="21" t="s">
        <v>608</v>
      </c>
      <c r="D4209" s="56" t="str">
        <f>VLOOKUP(A4209, ticker_symbol:gics_sector, 14, FALSE)</f>
        <v>Industrials</v>
      </c>
      <c r="E4209" t="str">
        <f>VLOOKUP(A4209, ticker_symbol:gics_sub, 15, FALSE)</f>
        <v>Industrial Conglomerates</v>
      </c>
    </row>
    <row r="4210" spans="1:5" ht="17" x14ac:dyDescent="0.2">
      <c r="A4210" s="3" t="s">
        <v>355</v>
      </c>
      <c r="B4210" t="s">
        <v>602</v>
      </c>
      <c r="C4210" s="21" t="s">
        <v>608</v>
      </c>
      <c r="D4210" s="56" t="str">
        <f>VLOOKUP(A4210, ticker_symbol:gics_sector, 14, FALSE)</f>
        <v>Industrials</v>
      </c>
      <c r="E4210" t="str">
        <f>VLOOKUP(A4210, ticker_symbol:gics_sub, 15, FALSE)</f>
        <v>Industrial Conglomerates</v>
      </c>
    </row>
    <row r="4211" spans="1:5" ht="17" x14ac:dyDescent="0.2">
      <c r="A4211" s="3" t="s">
        <v>355</v>
      </c>
      <c r="B4211" t="s">
        <v>603</v>
      </c>
      <c r="C4211" s="21" t="s">
        <v>608</v>
      </c>
      <c r="D4211" s="56" t="str">
        <f>VLOOKUP(A4211, ticker_symbol:gics_sector, 14, FALSE)</f>
        <v>Industrials</v>
      </c>
      <c r="E4211" t="str">
        <f>VLOOKUP(A4211, ticker_symbol:gics_sub, 15, FALSE)</f>
        <v>Industrial Conglomerates</v>
      </c>
    </row>
    <row r="4212" spans="1:5" ht="17" x14ac:dyDescent="0.2">
      <c r="A4212" s="3" t="s">
        <v>355</v>
      </c>
      <c r="B4212" t="s">
        <v>604</v>
      </c>
      <c r="C4212" s="21" t="s">
        <v>608</v>
      </c>
      <c r="D4212" s="56" t="str">
        <f>VLOOKUP(A4212, ticker_symbol:gics_sector, 14, FALSE)</f>
        <v>Industrials</v>
      </c>
      <c r="E4212" t="str">
        <f>VLOOKUP(A4212, ticker_symbol:gics_sub, 15, FALSE)</f>
        <v>Industrial Conglomerates</v>
      </c>
    </row>
    <row r="4213" spans="1:5" ht="17" x14ac:dyDescent="0.2">
      <c r="A4213" s="3" t="s">
        <v>355</v>
      </c>
      <c r="B4213" t="s">
        <v>605</v>
      </c>
      <c r="C4213" s="21" t="s">
        <v>608</v>
      </c>
      <c r="D4213" s="56" t="str">
        <f>VLOOKUP(A4213, ticker_symbol:gics_sector, 14, FALSE)</f>
        <v>Industrials</v>
      </c>
      <c r="E4213" t="str">
        <f>VLOOKUP(A4213, ticker_symbol:gics_sub, 15, FALSE)</f>
        <v>Industrial Conglomerates</v>
      </c>
    </row>
    <row r="4214" spans="1:5" ht="17" x14ac:dyDescent="0.2">
      <c r="A4214" s="3" t="s">
        <v>356</v>
      </c>
      <c r="B4214" t="s">
        <v>600</v>
      </c>
      <c r="C4214" t="s">
        <v>610</v>
      </c>
      <c r="D4214" s="56" t="str">
        <f>VLOOKUP(A4214, ticker_symbol:gics_sector, 14, FALSE)</f>
        <v>Information Technology</v>
      </c>
      <c r="E4214" t="str">
        <f>VLOOKUP(A4214, ticker_symbol:gics_sub, 15, FALSE)</f>
        <v>Semiconductors</v>
      </c>
    </row>
    <row r="4215" spans="1:5" ht="17" x14ac:dyDescent="0.2">
      <c r="A4215" s="3" t="s">
        <v>356</v>
      </c>
      <c r="B4215" t="s">
        <v>601</v>
      </c>
      <c r="C4215" t="s">
        <v>610</v>
      </c>
      <c r="D4215" s="56" t="str">
        <f>VLOOKUP(A4215, ticker_symbol:gics_sector, 14, FALSE)</f>
        <v>Information Technology</v>
      </c>
      <c r="E4215" t="str">
        <f>VLOOKUP(A4215, ticker_symbol:gics_sub, 15, FALSE)</f>
        <v>Semiconductors</v>
      </c>
    </row>
    <row r="4216" spans="1:5" ht="17" x14ac:dyDescent="0.2">
      <c r="A4216" s="3" t="s">
        <v>356</v>
      </c>
      <c r="B4216" t="s">
        <v>602</v>
      </c>
      <c r="C4216" t="s">
        <v>610</v>
      </c>
      <c r="D4216" s="56" t="str">
        <f>VLOOKUP(A4216, ticker_symbol:gics_sector, 14, FALSE)</f>
        <v>Information Technology</v>
      </c>
      <c r="E4216" t="str">
        <f>VLOOKUP(A4216, ticker_symbol:gics_sub, 15, FALSE)</f>
        <v>Semiconductors</v>
      </c>
    </row>
    <row r="4217" spans="1:5" ht="17" x14ac:dyDescent="0.2">
      <c r="A4217" s="3" t="s">
        <v>356</v>
      </c>
      <c r="B4217" t="s">
        <v>603</v>
      </c>
      <c r="C4217" t="s">
        <v>610</v>
      </c>
      <c r="D4217" s="56" t="str">
        <f>VLOOKUP(A4217, ticker_symbol:gics_sector, 14, FALSE)</f>
        <v>Information Technology</v>
      </c>
      <c r="E4217" t="str">
        <f>VLOOKUP(A4217, ticker_symbol:gics_sub, 15, FALSE)</f>
        <v>Semiconductors</v>
      </c>
    </row>
    <row r="4218" spans="1:5" ht="17" x14ac:dyDescent="0.2">
      <c r="A4218" s="3" t="s">
        <v>356</v>
      </c>
      <c r="B4218" t="s">
        <v>604</v>
      </c>
      <c r="C4218" t="s">
        <v>610</v>
      </c>
      <c r="D4218" s="56" t="str">
        <f>VLOOKUP(A4218, ticker_symbol:gics_sector, 14, FALSE)</f>
        <v>Information Technology</v>
      </c>
      <c r="E4218" t="str">
        <f>VLOOKUP(A4218, ticker_symbol:gics_sub, 15, FALSE)</f>
        <v>Semiconductors</v>
      </c>
    </row>
    <row r="4219" spans="1:5" ht="17" x14ac:dyDescent="0.2">
      <c r="A4219" s="3" t="s">
        <v>356</v>
      </c>
      <c r="B4219" t="s">
        <v>605</v>
      </c>
      <c r="C4219" t="s">
        <v>610</v>
      </c>
      <c r="D4219" s="56" t="str">
        <f>VLOOKUP(A4219, ticker_symbol:gics_sector, 14, FALSE)</f>
        <v>Information Technology</v>
      </c>
      <c r="E4219" t="str">
        <f>VLOOKUP(A4219, ticker_symbol:gics_sub, 15, FALSE)</f>
        <v>Semiconductors</v>
      </c>
    </row>
    <row r="4220" spans="1:5" ht="17" x14ac:dyDescent="0.2">
      <c r="A4220" s="3" t="s">
        <v>356</v>
      </c>
      <c r="B4220" t="s">
        <v>600</v>
      </c>
      <c r="C4220" t="s">
        <v>609</v>
      </c>
      <c r="D4220" s="56" t="str">
        <f>VLOOKUP(A4220, ticker_symbol:gics_sector, 14, FALSE)</f>
        <v>Information Technology</v>
      </c>
      <c r="E4220" t="str">
        <f>VLOOKUP(A4220, ticker_symbol:gics_sub, 15, FALSE)</f>
        <v>Semiconductors</v>
      </c>
    </row>
    <row r="4221" spans="1:5" ht="17" x14ac:dyDescent="0.2">
      <c r="A4221" s="3" t="s">
        <v>356</v>
      </c>
      <c r="B4221" t="s">
        <v>601</v>
      </c>
      <c r="C4221" t="s">
        <v>609</v>
      </c>
      <c r="D4221" s="56" t="str">
        <f>VLOOKUP(A4221, ticker_symbol:gics_sector, 14, FALSE)</f>
        <v>Information Technology</v>
      </c>
      <c r="E4221" t="str">
        <f>VLOOKUP(A4221, ticker_symbol:gics_sub, 15, FALSE)</f>
        <v>Semiconductors</v>
      </c>
    </row>
    <row r="4222" spans="1:5" ht="17" x14ac:dyDescent="0.2">
      <c r="A4222" s="3" t="s">
        <v>356</v>
      </c>
      <c r="B4222" t="s">
        <v>602</v>
      </c>
      <c r="C4222" t="s">
        <v>609</v>
      </c>
      <c r="D4222" s="56" t="str">
        <f>VLOOKUP(A4222, ticker_symbol:gics_sector, 14, FALSE)</f>
        <v>Information Technology</v>
      </c>
      <c r="E4222" t="str">
        <f>VLOOKUP(A4222, ticker_symbol:gics_sub, 15, FALSE)</f>
        <v>Semiconductors</v>
      </c>
    </row>
    <row r="4223" spans="1:5" ht="17" x14ac:dyDescent="0.2">
      <c r="A4223" s="3" t="s">
        <v>356</v>
      </c>
      <c r="B4223" t="s">
        <v>603</v>
      </c>
      <c r="C4223" t="s">
        <v>609</v>
      </c>
      <c r="D4223" s="56" t="str">
        <f>VLOOKUP(A4223, ticker_symbol:gics_sector, 14, FALSE)</f>
        <v>Information Technology</v>
      </c>
      <c r="E4223" t="str">
        <f>VLOOKUP(A4223, ticker_symbol:gics_sub, 15, FALSE)</f>
        <v>Semiconductors</v>
      </c>
    </row>
    <row r="4224" spans="1:5" ht="17" x14ac:dyDescent="0.2">
      <c r="A4224" s="3" t="s">
        <v>356</v>
      </c>
      <c r="B4224" t="s">
        <v>604</v>
      </c>
      <c r="C4224" t="s">
        <v>609</v>
      </c>
      <c r="D4224" s="56" t="str">
        <f>VLOOKUP(A4224, ticker_symbol:gics_sector, 14, FALSE)</f>
        <v>Information Technology</v>
      </c>
      <c r="E4224" t="str">
        <f>VLOOKUP(A4224, ticker_symbol:gics_sub, 15, FALSE)</f>
        <v>Semiconductors</v>
      </c>
    </row>
    <row r="4225" spans="1:5" ht="17" x14ac:dyDescent="0.2">
      <c r="A4225" s="3" t="s">
        <v>356</v>
      </c>
      <c r="B4225" t="s">
        <v>605</v>
      </c>
      <c r="C4225" t="s">
        <v>609</v>
      </c>
      <c r="D4225" s="56" t="str">
        <f>VLOOKUP(A4225, ticker_symbol:gics_sector, 14, FALSE)</f>
        <v>Information Technology</v>
      </c>
      <c r="E4225" t="str">
        <f>VLOOKUP(A4225, ticker_symbol:gics_sub, 15, FALSE)</f>
        <v>Semiconductors</v>
      </c>
    </row>
    <row r="4226" spans="1:5" ht="17" x14ac:dyDescent="0.2">
      <c r="A4226" s="3" t="s">
        <v>356</v>
      </c>
      <c r="B4226" t="s">
        <v>600</v>
      </c>
      <c r="C4226" s="21" t="s">
        <v>608</v>
      </c>
      <c r="D4226" s="56" t="str">
        <f>VLOOKUP(A4226, ticker_symbol:gics_sector, 14, FALSE)</f>
        <v>Information Technology</v>
      </c>
      <c r="E4226" t="str">
        <f>VLOOKUP(A4226, ticker_symbol:gics_sub, 15, FALSE)</f>
        <v>Semiconductors</v>
      </c>
    </row>
    <row r="4227" spans="1:5" ht="17" x14ac:dyDescent="0.2">
      <c r="A4227" s="3" t="s">
        <v>356</v>
      </c>
      <c r="B4227" t="s">
        <v>601</v>
      </c>
      <c r="C4227" s="21" t="s">
        <v>608</v>
      </c>
      <c r="D4227" s="56" t="str">
        <f>VLOOKUP(A4227, ticker_symbol:gics_sector, 14, FALSE)</f>
        <v>Information Technology</v>
      </c>
      <c r="E4227" t="str">
        <f>VLOOKUP(A4227, ticker_symbol:gics_sub, 15, FALSE)</f>
        <v>Semiconductors</v>
      </c>
    </row>
    <row r="4228" spans="1:5" ht="17" x14ac:dyDescent="0.2">
      <c r="A4228" s="3" t="s">
        <v>356</v>
      </c>
      <c r="B4228" t="s">
        <v>602</v>
      </c>
      <c r="C4228" s="21" t="s">
        <v>608</v>
      </c>
      <c r="D4228" s="56" t="str">
        <f>VLOOKUP(A4228, ticker_symbol:gics_sector, 14, FALSE)</f>
        <v>Information Technology</v>
      </c>
      <c r="E4228" t="str">
        <f>VLOOKUP(A4228, ticker_symbol:gics_sub, 15, FALSE)</f>
        <v>Semiconductors</v>
      </c>
    </row>
    <row r="4229" spans="1:5" ht="17" x14ac:dyDescent="0.2">
      <c r="A4229" s="3" t="s">
        <v>356</v>
      </c>
      <c r="B4229" t="s">
        <v>603</v>
      </c>
      <c r="C4229" s="21" t="s">
        <v>608</v>
      </c>
      <c r="D4229" s="56" t="str">
        <f>VLOOKUP(A4229, ticker_symbol:gics_sector, 14, FALSE)</f>
        <v>Information Technology</v>
      </c>
      <c r="E4229" t="str">
        <f>VLOOKUP(A4229, ticker_symbol:gics_sub, 15, FALSE)</f>
        <v>Semiconductors</v>
      </c>
    </row>
    <row r="4230" spans="1:5" ht="17" x14ac:dyDescent="0.2">
      <c r="A4230" s="3" t="s">
        <v>356</v>
      </c>
      <c r="B4230" t="s">
        <v>604</v>
      </c>
      <c r="C4230" s="21" t="s">
        <v>608</v>
      </c>
      <c r="D4230" s="56" t="str">
        <f>VLOOKUP(A4230, ticker_symbol:gics_sector, 14, FALSE)</f>
        <v>Information Technology</v>
      </c>
      <c r="E4230" t="str">
        <f>VLOOKUP(A4230, ticker_symbol:gics_sub, 15, FALSE)</f>
        <v>Semiconductors</v>
      </c>
    </row>
    <row r="4231" spans="1:5" ht="17" x14ac:dyDescent="0.2">
      <c r="A4231" s="3" t="s">
        <v>356</v>
      </c>
      <c r="B4231" t="s">
        <v>605</v>
      </c>
      <c r="C4231" s="21" t="s">
        <v>608</v>
      </c>
      <c r="D4231" s="56" t="str">
        <f>VLOOKUP(A4231, ticker_symbol:gics_sector, 14, FALSE)</f>
        <v>Information Technology</v>
      </c>
      <c r="E4231" t="str">
        <f>VLOOKUP(A4231, ticker_symbol:gics_sub, 15, FALSE)</f>
        <v>Semiconductors</v>
      </c>
    </row>
    <row r="4232" spans="1:5" ht="17" x14ac:dyDescent="0.2">
      <c r="A4232" s="3" t="s">
        <v>357</v>
      </c>
      <c r="B4232" t="s">
        <v>600</v>
      </c>
      <c r="C4232" t="s">
        <v>610</v>
      </c>
      <c r="D4232" s="56" t="str">
        <f>VLOOKUP(A4232, ticker_symbol:gics_sector, 14, FALSE)</f>
        <v>Health Care</v>
      </c>
      <c r="E4232" t="str">
        <f>VLOOKUP(A4232, ticker_symbol:gics_sub, 15, FALSE)</f>
        <v>Pharmaceuticals</v>
      </c>
    </row>
    <row r="4233" spans="1:5" ht="17" x14ac:dyDescent="0.2">
      <c r="A4233" s="3" t="s">
        <v>357</v>
      </c>
      <c r="B4233" t="s">
        <v>601</v>
      </c>
      <c r="C4233" t="s">
        <v>610</v>
      </c>
      <c r="D4233" s="56" t="str">
        <f>VLOOKUP(A4233, ticker_symbol:gics_sector, 14, FALSE)</f>
        <v>Health Care</v>
      </c>
      <c r="E4233" t="str">
        <f>VLOOKUP(A4233, ticker_symbol:gics_sub, 15, FALSE)</f>
        <v>Pharmaceuticals</v>
      </c>
    </row>
    <row r="4234" spans="1:5" ht="17" x14ac:dyDescent="0.2">
      <c r="A4234" s="3" t="s">
        <v>357</v>
      </c>
      <c r="B4234" t="s">
        <v>602</v>
      </c>
      <c r="C4234" t="s">
        <v>610</v>
      </c>
      <c r="D4234" s="56" t="str">
        <f>VLOOKUP(A4234, ticker_symbol:gics_sector, 14, FALSE)</f>
        <v>Health Care</v>
      </c>
      <c r="E4234" t="str">
        <f>VLOOKUP(A4234, ticker_symbol:gics_sub, 15, FALSE)</f>
        <v>Pharmaceuticals</v>
      </c>
    </row>
    <row r="4235" spans="1:5" ht="17" x14ac:dyDescent="0.2">
      <c r="A4235" s="3" t="s">
        <v>357</v>
      </c>
      <c r="B4235" t="s">
        <v>603</v>
      </c>
      <c r="C4235" t="s">
        <v>610</v>
      </c>
      <c r="D4235" s="56" t="str">
        <f>VLOOKUP(A4235, ticker_symbol:gics_sector, 14, FALSE)</f>
        <v>Health Care</v>
      </c>
      <c r="E4235" t="str">
        <f>VLOOKUP(A4235, ticker_symbol:gics_sub, 15, FALSE)</f>
        <v>Pharmaceuticals</v>
      </c>
    </row>
    <row r="4236" spans="1:5" ht="17" x14ac:dyDescent="0.2">
      <c r="A4236" s="3" t="s">
        <v>357</v>
      </c>
      <c r="B4236" t="s">
        <v>604</v>
      </c>
      <c r="C4236" t="s">
        <v>610</v>
      </c>
      <c r="D4236" s="56" t="str">
        <f>VLOOKUP(A4236, ticker_symbol:gics_sector, 14, FALSE)</f>
        <v>Health Care</v>
      </c>
      <c r="E4236" t="str">
        <f>VLOOKUP(A4236, ticker_symbol:gics_sub, 15, FALSE)</f>
        <v>Pharmaceuticals</v>
      </c>
    </row>
    <row r="4237" spans="1:5" ht="17" x14ac:dyDescent="0.2">
      <c r="A4237" s="3" t="s">
        <v>357</v>
      </c>
      <c r="B4237" t="s">
        <v>605</v>
      </c>
      <c r="C4237" t="s">
        <v>610</v>
      </c>
      <c r="D4237" s="56" t="str">
        <f>VLOOKUP(A4237, ticker_symbol:gics_sector, 14, FALSE)</f>
        <v>Health Care</v>
      </c>
      <c r="E4237" t="str">
        <f>VLOOKUP(A4237, ticker_symbol:gics_sub, 15, FALSE)</f>
        <v>Pharmaceuticals</v>
      </c>
    </row>
    <row r="4238" spans="1:5" ht="17" x14ac:dyDescent="0.2">
      <c r="A4238" s="3" t="s">
        <v>357</v>
      </c>
      <c r="B4238" t="s">
        <v>600</v>
      </c>
      <c r="C4238" t="s">
        <v>609</v>
      </c>
      <c r="D4238" s="56" t="str">
        <f>VLOOKUP(A4238, ticker_symbol:gics_sector, 14, FALSE)</f>
        <v>Health Care</v>
      </c>
      <c r="E4238" t="str">
        <f>VLOOKUP(A4238, ticker_symbol:gics_sub, 15, FALSE)</f>
        <v>Pharmaceuticals</v>
      </c>
    </row>
    <row r="4239" spans="1:5" ht="17" x14ac:dyDescent="0.2">
      <c r="A4239" s="3" t="s">
        <v>357</v>
      </c>
      <c r="B4239" t="s">
        <v>601</v>
      </c>
      <c r="C4239" t="s">
        <v>609</v>
      </c>
      <c r="D4239" s="56" t="str">
        <f>VLOOKUP(A4239, ticker_symbol:gics_sector, 14, FALSE)</f>
        <v>Health Care</v>
      </c>
      <c r="E4239" t="str">
        <f>VLOOKUP(A4239, ticker_symbol:gics_sub, 15, FALSE)</f>
        <v>Pharmaceuticals</v>
      </c>
    </row>
    <row r="4240" spans="1:5" ht="17" x14ac:dyDescent="0.2">
      <c r="A4240" s="3" t="s">
        <v>357</v>
      </c>
      <c r="B4240" t="s">
        <v>602</v>
      </c>
      <c r="C4240" t="s">
        <v>609</v>
      </c>
      <c r="D4240" s="56" t="str">
        <f>VLOOKUP(A4240, ticker_symbol:gics_sector, 14, FALSE)</f>
        <v>Health Care</v>
      </c>
      <c r="E4240" t="str">
        <f>VLOOKUP(A4240, ticker_symbol:gics_sub, 15, FALSE)</f>
        <v>Pharmaceuticals</v>
      </c>
    </row>
    <row r="4241" spans="1:5" ht="17" x14ac:dyDescent="0.2">
      <c r="A4241" s="3" t="s">
        <v>357</v>
      </c>
      <c r="B4241" t="s">
        <v>603</v>
      </c>
      <c r="C4241" t="s">
        <v>609</v>
      </c>
      <c r="D4241" s="56" t="str">
        <f>VLOOKUP(A4241, ticker_symbol:gics_sector, 14, FALSE)</f>
        <v>Health Care</v>
      </c>
      <c r="E4241" t="str">
        <f>VLOOKUP(A4241, ticker_symbol:gics_sub, 15, FALSE)</f>
        <v>Pharmaceuticals</v>
      </c>
    </row>
    <row r="4242" spans="1:5" ht="17" x14ac:dyDescent="0.2">
      <c r="A4242" s="3" t="s">
        <v>357</v>
      </c>
      <c r="B4242" t="s">
        <v>604</v>
      </c>
      <c r="C4242" t="s">
        <v>609</v>
      </c>
      <c r="D4242" s="56" t="str">
        <f>VLOOKUP(A4242, ticker_symbol:gics_sector, 14, FALSE)</f>
        <v>Health Care</v>
      </c>
      <c r="E4242" t="str">
        <f>VLOOKUP(A4242, ticker_symbol:gics_sub, 15, FALSE)</f>
        <v>Pharmaceuticals</v>
      </c>
    </row>
    <row r="4243" spans="1:5" ht="17" x14ac:dyDescent="0.2">
      <c r="A4243" s="3" t="s">
        <v>357</v>
      </c>
      <c r="B4243" t="s">
        <v>605</v>
      </c>
      <c r="C4243" t="s">
        <v>609</v>
      </c>
      <c r="D4243" s="56" t="str">
        <f>VLOOKUP(A4243, ticker_symbol:gics_sector, 14, FALSE)</f>
        <v>Health Care</v>
      </c>
      <c r="E4243" t="str">
        <f>VLOOKUP(A4243, ticker_symbol:gics_sub, 15, FALSE)</f>
        <v>Pharmaceuticals</v>
      </c>
    </row>
    <row r="4244" spans="1:5" ht="17" x14ac:dyDescent="0.2">
      <c r="A4244" s="3" t="s">
        <v>357</v>
      </c>
      <c r="B4244" t="s">
        <v>600</v>
      </c>
      <c r="C4244" s="21" t="s">
        <v>608</v>
      </c>
      <c r="D4244" s="56" t="str">
        <f>VLOOKUP(A4244, ticker_symbol:gics_sector, 14, FALSE)</f>
        <v>Health Care</v>
      </c>
      <c r="E4244" t="str">
        <f>VLOOKUP(A4244, ticker_symbol:gics_sub, 15, FALSE)</f>
        <v>Pharmaceuticals</v>
      </c>
    </row>
    <row r="4245" spans="1:5" ht="17" x14ac:dyDescent="0.2">
      <c r="A4245" s="3" t="s">
        <v>357</v>
      </c>
      <c r="B4245" t="s">
        <v>601</v>
      </c>
      <c r="C4245" s="21" t="s">
        <v>608</v>
      </c>
      <c r="D4245" s="56" t="str">
        <f>VLOOKUP(A4245, ticker_symbol:gics_sector, 14, FALSE)</f>
        <v>Health Care</v>
      </c>
      <c r="E4245" t="str">
        <f>VLOOKUP(A4245, ticker_symbol:gics_sub, 15, FALSE)</f>
        <v>Pharmaceuticals</v>
      </c>
    </row>
    <row r="4246" spans="1:5" ht="17" x14ac:dyDescent="0.2">
      <c r="A4246" s="3" t="s">
        <v>357</v>
      </c>
      <c r="B4246" t="s">
        <v>602</v>
      </c>
      <c r="C4246" s="21" t="s">
        <v>608</v>
      </c>
      <c r="D4246" s="56" t="str">
        <f>VLOOKUP(A4246, ticker_symbol:gics_sector, 14, FALSE)</f>
        <v>Health Care</v>
      </c>
      <c r="E4246" t="str">
        <f>VLOOKUP(A4246, ticker_symbol:gics_sub, 15, FALSE)</f>
        <v>Pharmaceuticals</v>
      </c>
    </row>
    <row r="4247" spans="1:5" ht="17" x14ac:dyDescent="0.2">
      <c r="A4247" s="3" t="s">
        <v>357</v>
      </c>
      <c r="B4247" t="s">
        <v>603</v>
      </c>
      <c r="C4247" s="21" t="s">
        <v>608</v>
      </c>
      <c r="D4247" s="56" t="str">
        <f>VLOOKUP(A4247, ticker_symbol:gics_sector, 14, FALSE)</f>
        <v>Health Care</v>
      </c>
      <c r="E4247" t="str">
        <f>VLOOKUP(A4247, ticker_symbol:gics_sub, 15, FALSE)</f>
        <v>Pharmaceuticals</v>
      </c>
    </row>
    <row r="4248" spans="1:5" ht="17" x14ac:dyDescent="0.2">
      <c r="A4248" s="3" t="s">
        <v>357</v>
      </c>
      <c r="B4248" t="s">
        <v>604</v>
      </c>
      <c r="C4248" s="21" t="s">
        <v>608</v>
      </c>
      <c r="D4248" s="56" t="str">
        <f>VLOOKUP(A4248, ticker_symbol:gics_sector, 14, FALSE)</f>
        <v>Health Care</v>
      </c>
      <c r="E4248" t="str">
        <f>VLOOKUP(A4248, ticker_symbol:gics_sub, 15, FALSE)</f>
        <v>Pharmaceuticals</v>
      </c>
    </row>
    <row r="4249" spans="1:5" ht="17" x14ac:dyDescent="0.2">
      <c r="A4249" s="3" t="s">
        <v>357</v>
      </c>
      <c r="B4249" t="s">
        <v>605</v>
      </c>
      <c r="C4249" s="21" t="s">
        <v>608</v>
      </c>
      <c r="D4249" s="56" t="str">
        <f>VLOOKUP(A4249, ticker_symbol:gics_sector, 14, FALSE)</f>
        <v>Health Care</v>
      </c>
      <c r="E4249" t="str">
        <f>VLOOKUP(A4249, ticker_symbol:gics_sub, 15, FALSE)</f>
        <v>Pharmaceuticals</v>
      </c>
    </row>
    <row r="4250" spans="1:5" ht="17" x14ac:dyDescent="0.2">
      <c r="A4250" s="3" t="s">
        <v>358</v>
      </c>
      <c r="B4250" t="s">
        <v>600</v>
      </c>
      <c r="C4250" t="s">
        <v>610</v>
      </c>
      <c r="D4250" s="56" t="str">
        <f>VLOOKUP(A4250, ticker_symbol:gics_sector, 14, FALSE)</f>
        <v>Industrials</v>
      </c>
      <c r="E4250" t="str">
        <f>VLOOKUP(A4250, ticker_symbol:gics_sub, 15, FALSE)</f>
        <v>Aerospace &amp; Defense</v>
      </c>
    </row>
    <row r="4251" spans="1:5" ht="17" x14ac:dyDescent="0.2">
      <c r="A4251" s="3" t="s">
        <v>358</v>
      </c>
      <c r="B4251" t="s">
        <v>601</v>
      </c>
      <c r="C4251" t="s">
        <v>610</v>
      </c>
      <c r="D4251" s="56" t="str">
        <f>VLOOKUP(A4251, ticker_symbol:gics_sector, 14, FALSE)</f>
        <v>Industrials</v>
      </c>
      <c r="E4251" t="str">
        <f>VLOOKUP(A4251, ticker_symbol:gics_sub, 15, FALSE)</f>
        <v>Aerospace &amp; Defense</v>
      </c>
    </row>
    <row r="4252" spans="1:5" ht="17" x14ac:dyDescent="0.2">
      <c r="A4252" s="3" t="s">
        <v>358</v>
      </c>
      <c r="B4252" t="s">
        <v>602</v>
      </c>
      <c r="C4252" t="s">
        <v>610</v>
      </c>
      <c r="D4252" s="56" t="str">
        <f>VLOOKUP(A4252, ticker_symbol:gics_sector, 14, FALSE)</f>
        <v>Industrials</v>
      </c>
      <c r="E4252" t="str">
        <f>VLOOKUP(A4252, ticker_symbol:gics_sub, 15, FALSE)</f>
        <v>Aerospace &amp; Defense</v>
      </c>
    </row>
    <row r="4253" spans="1:5" ht="17" x14ac:dyDescent="0.2">
      <c r="A4253" s="3" t="s">
        <v>358</v>
      </c>
      <c r="B4253" t="s">
        <v>603</v>
      </c>
      <c r="C4253" t="s">
        <v>610</v>
      </c>
      <c r="D4253" s="56" t="str">
        <f>VLOOKUP(A4253, ticker_symbol:gics_sector, 14, FALSE)</f>
        <v>Industrials</v>
      </c>
      <c r="E4253" t="str">
        <f>VLOOKUP(A4253, ticker_symbol:gics_sub, 15, FALSE)</f>
        <v>Aerospace &amp; Defense</v>
      </c>
    </row>
    <row r="4254" spans="1:5" ht="17" x14ac:dyDescent="0.2">
      <c r="A4254" s="3" t="s">
        <v>358</v>
      </c>
      <c r="B4254" t="s">
        <v>604</v>
      </c>
      <c r="C4254" t="s">
        <v>610</v>
      </c>
      <c r="D4254" s="56" t="str">
        <f>VLOOKUP(A4254, ticker_symbol:gics_sector, 14, FALSE)</f>
        <v>Industrials</v>
      </c>
      <c r="E4254" t="str">
        <f>VLOOKUP(A4254, ticker_symbol:gics_sub, 15, FALSE)</f>
        <v>Aerospace &amp; Defense</v>
      </c>
    </row>
    <row r="4255" spans="1:5" ht="17" x14ac:dyDescent="0.2">
      <c r="A4255" s="3" t="s">
        <v>358</v>
      </c>
      <c r="B4255" t="s">
        <v>605</v>
      </c>
      <c r="C4255" t="s">
        <v>610</v>
      </c>
      <c r="D4255" s="56" t="str">
        <f>VLOOKUP(A4255, ticker_symbol:gics_sector, 14, FALSE)</f>
        <v>Industrials</v>
      </c>
      <c r="E4255" t="str">
        <f>VLOOKUP(A4255, ticker_symbol:gics_sub, 15, FALSE)</f>
        <v>Aerospace &amp; Defense</v>
      </c>
    </row>
    <row r="4256" spans="1:5" ht="17" x14ac:dyDescent="0.2">
      <c r="A4256" s="3" t="s">
        <v>358</v>
      </c>
      <c r="B4256" t="s">
        <v>600</v>
      </c>
      <c r="C4256" t="s">
        <v>609</v>
      </c>
      <c r="D4256" s="56" t="str">
        <f>VLOOKUP(A4256, ticker_symbol:gics_sector, 14, FALSE)</f>
        <v>Industrials</v>
      </c>
      <c r="E4256" t="str">
        <f>VLOOKUP(A4256, ticker_symbol:gics_sub, 15, FALSE)</f>
        <v>Aerospace &amp; Defense</v>
      </c>
    </row>
    <row r="4257" spans="1:5" ht="17" x14ac:dyDescent="0.2">
      <c r="A4257" s="3" t="s">
        <v>358</v>
      </c>
      <c r="B4257" t="s">
        <v>601</v>
      </c>
      <c r="C4257" t="s">
        <v>609</v>
      </c>
      <c r="D4257" s="56" t="str">
        <f>VLOOKUP(A4257, ticker_symbol:gics_sector, 14, FALSE)</f>
        <v>Industrials</v>
      </c>
      <c r="E4257" t="str">
        <f>VLOOKUP(A4257, ticker_symbol:gics_sub, 15, FALSE)</f>
        <v>Aerospace &amp; Defense</v>
      </c>
    </row>
    <row r="4258" spans="1:5" ht="17" x14ac:dyDescent="0.2">
      <c r="A4258" s="3" t="s">
        <v>358</v>
      </c>
      <c r="B4258" t="s">
        <v>602</v>
      </c>
      <c r="C4258" t="s">
        <v>609</v>
      </c>
      <c r="D4258" s="56" t="str">
        <f>VLOOKUP(A4258, ticker_symbol:gics_sector, 14, FALSE)</f>
        <v>Industrials</v>
      </c>
      <c r="E4258" t="str">
        <f>VLOOKUP(A4258, ticker_symbol:gics_sub, 15, FALSE)</f>
        <v>Aerospace &amp; Defense</v>
      </c>
    </row>
    <row r="4259" spans="1:5" ht="17" x14ac:dyDescent="0.2">
      <c r="A4259" s="3" t="s">
        <v>358</v>
      </c>
      <c r="B4259" t="s">
        <v>603</v>
      </c>
      <c r="C4259" t="s">
        <v>609</v>
      </c>
      <c r="D4259" s="56" t="str">
        <f>VLOOKUP(A4259, ticker_symbol:gics_sector, 14, FALSE)</f>
        <v>Industrials</v>
      </c>
      <c r="E4259" t="str">
        <f>VLOOKUP(A4259, ticker_symbol:gics_sub, 15, FALSE)</f>
        <v>Aerospace &amp; Defense</v>
      </c>
    </row>
    <row r="4260" spans="1:5" ht="17" x14ac:dyDescent="0.2">
      <c r="A4260" s="3" t="s">
        <v>358</v>
      </c>
      <c r="B4260" t="s">
        <v>604</v>
      </c>
      <c r="C4260" t="s">
        <v>609</v>
      </c>
      <c r="D4260" s="56" t="str">
        <f>VLOOKUP(A4260, ticker_symbol:gics_sector, 14, FALSE)</f>
        <v>Industrials</v>
      </c>
      <c r="E4260" t="str">
        <f>VLOOKUP(A4260, ticker_symbol:gics_sub, 15, FALSE)</f>
        <v>Aerospace &amp; Defense</v>
      </c>
    </row>
    <row r="4261" spans="1:5" ht="17" x14ac:dyDescent="0.2">
      <c r="A4261" s="3" t="s">
        <v>358</v>
      </c>
      <c r="B4261" t="s">
        <v>605</v>
      </c>
      <c r="C4261" t="s">
        <v>609</v>
      </c>
      <c r="D4261" s="56" t="str">
        <f>VLOOKUP(A4261, ticker_symbol:gics_sector, 14, FALSE)</f>
        <v>Industrials</v>
      </c>
      <c r="E4261" t="str">
        <f>VLOOKUP(A4261, ticker_symbol:gics_sub, 15, FALSE)</f>
        <v>Aerospace &amp; Defense</v>
      </c>
    </row>
    <row r="4262" spans="1:5" ht="17" x14ac:dyDescent="0.2">
      <c r="A4262" s="3" t="s">
        <v>358</v>
      </c>
      <c r="B4262" t="s">
        <v>600</v>
      </c>
      <c r="C4262" s="21" t="s">
        <v>608</v>
      </c>
      <c r="D4262" s="56" t="str">
        <f>VLOOKUP(A4262, ticker_symbol:gics_sector, 14, FALSE)</f>
        <v>Industrials</v>
      </c>
      <c r="E4262" t="str">
        <f>VLOOKUP(A4262, ticker_symbol:gics_sub, 15, FALSE)</f>
        <v>Aerospace &amp; Defense</v>
      </c>
    </row>
    <row r="4263" spans="1:5" ht="17" x14ac:dyDescent="0.2">
      <c r="A4263" s="3" t="s">
        <v>358</v>
      </c>
      <c r="B4263" t="s">
        <v>601</v>
      </c>
      <c r="C4263" s="21" t="s">
        <v>608</v>
      </c>
      <c r="D4263" s="56" t="str">
        <f>VLOOKUP(A4263, ticker_symbol:gics_sector, 14, FALSE)</f>
        <v>Industrials</v>
      </c>
      <c r="E4263" t="str">
        <f>VLOOKUP(A4263, ticker_symbol:gics_sub, 15, FALSE)</f>
        <v>Aerospace &amp; Defense</v>
      </c>
    </row>
    <row r="4264" spans="1:5" ht="17" x14ac:dyDescent="0.2">
      <c r="A4264" s="3" t="s">
        <v>358</v>
      </c>
      <c r="B4264" t="s">
        <v>602</v>
      </c>
      <c r="C4264" s="21" t="s">
        <v>608</v>
      </c>
      <c r="D4264" s="56" t="str">
        <f>VLOOKUP(A4264, ticker_symbol:gics_sector, 14, FALSE)</f>
        <v>Industrials</v>
      </c>
      <c r="E4264" t="str">
        <f>VLOOKUP(A4264, ticker_symbol:gics_sub, 15, FALSE)</f>
        <v>Aerospace &amp; Defense</v>
      </c>
    </row>
    <row r="4265" spans="1:5" ht="17" x14ac:dyDescent="0.2">
      <c r="A4265" s="3" t="s">
        <v>358</v>
      </c>
      <c r="B4265" t="s">
        <v>603</v>
      </c>
      <c r="C4265" s="21" t="s">
        <v>608</v>
      </c>
      <c r="D4265" s="56" t="str">
        <f>VLOOKUP(A4265, ticker_symbol:gics_sector, 14, FALSE)</f>
        <v>Industrials</v>
      </c>
      <c r="E4265" t="str">
        <f>VLOOKUP(A4265, ticker_symbol:gics_sub, 15, FALSE)</f>
        <v>Aerospace &amp; Defense</v>
      </c>
    </row>
    <row r="4266" spans="1:5" ht="17" x14ac:dyDescent="0.2">
      <c r="A4266" s="3" t="s">
        <v>358</v>
      </c>
      <c r="B4266" t="s">
        <v>604</v>
      </c>
      <c r="C4266" s="21" t="s">
        <v>608</v>
      </c>
      <c r="D4266" s="56" t="str">
        <f>VLOOKUP(A4266, ticker_symbol:gics_sector, 14, FALSE)</f>
        <v>Industrials</v>
      </c>
      <c r="E4266" t="str">
        <f>VLOOKUP(A4266, ticker_symbol:gics_sub, 15, FALSE)</f>
        <v>Aerospace &amp; Defense</v>
      </c>
    </row>
    <row r="4267" spans="1:5" ht="17" x14ac:dyDescent="0.2">
      <c r="A4267" s="3" t="s">
        <v>358</v>
      </c>
      <c r="B4267" t="s">
        <v>605</v>
      </c>
      <c r="C4267" s="21" t="s">
        <v>608</v>
      </c>
      <c r="D4267" s="56" t="str">
        <f>VLOOKUP(A4267, ticker_symbol:gics_sector, 14, FALSE)</f>
        <v>Industrials</v>
      </c>
      <c r="E4267" t="str">
        <f>VLOOKUP(A4267, ticker_symbol:gics_sub, 15, FALSE)</f>
        <v>Aerospace &amp; Defense</v>
      </c>
    </row>
    <row r="4268" spans="1:5" ht="17" x14ac:dyDescent="0.2">
      <c r="A4268" s="3" t="s">
        <v>359</v>
      </c>
      <c r="B4268" t="s">
        <v>600</v>
      </c>
      <c r="C4268" t="s">
        <v>610</v>
      </c>
      <c r="D4268" s="56" t="str">
        <f>VLOOKUP(A4268, ticker_symbol:gics_sector, 14, FALSE)</f>
        <v>Utilities</v>
      </c>
      <c r="E4268" t="str">
        <f>VLOOKUP(A4268, ticker_symbol:gics_sub, 15, FALSE)</f>
        <v>Electric Utilities</v>
      </c>
    </row>
    <row r="4269" spans="1:5" ht="17" x14ac:dyDescent="0.2">
      <c r="A4269" s="3" t="s">
        <v>359</v>
      </c>
      <c r="B4269" t="s">
        <v>601</v>
      </c>
      <c r="C4269" t="s">
        <v>610</v>
      </c>
      <c r="D4269" s="56" t="str">
        <f>VLOOKUP(A4269, ticker_symbol:gics_sector, 14, FALSE)</f>
        <v>Utilities</v>
      </c>
      <c r="E4269" t="str">
        <f>VLOOKUP(A4269, ticker_symbol:gics_sub, 15, FALSE)</f>
        <v>Electric Utilities</v>
      </c>
    </row>
    <row r="4270" spans="1:5" ht="17" x14ac:dyDescent="0.2">
      <c r="A4270" s="3" t="s">
        <v>359</v>
      </c>
      <c r="B4270" t="s">
        <v>602</v>
      </c>
      <c r="C4270" t="s">
        <v>610</v>
      </c>
      <c r="D4270" s="56" t="str">
        <f>VLOOKUP(A4270, ticker_symbol:gics_sector, 14, FALSE)</f>
        <v>Utilities</v>
      </c>
      <c r="E4270" t="str">
        <f>VLOOKUP(A4270, ticker_symbol:gics_sub, 15, FALSE)</f>
        <v>Electric Utilities</v>
      </c>
    </row>
    <row r="4271" spans="1:5" ht="17" x14ac:dyDescent="0.2">
      <c r="A4271" s="3" t="s">
        <v>359</v>
      </c>
      <c r="B4271" t="s">
        <v>603</v>
      </c>
      <c r="C4271" t="s">
        <v>610</v>
      </c>
      <c r="D4271" s="56" t="str">
        <f>VLOOKUP(A4271, ticker_symbol:gics_sector, 14, FALSE)</f>
        <v>Utilities</v>
      </c>
      <c r="E4271" t="str">
        <f>VLOOKUP(A4271, ticker_symbol:gics_sub, 15, FALSE)</f>
        <v>Electric Utilities</v>
      </c>
    </row>
    <row r="4272" spans="1:5" ht="17" x14ac:dyDescent="0.2">
      <c r="A4272" s="3" t="s">
        <v>359</v>
      </c>
      <c r="B4272" t="s">
        <v>604</v>
      </c>
      <c r="C4272" t="s">
        <v>610</v>
      </c>
      <c r="D4272" s="56" t="str">
        <f>VLOOKUP(A4272, ticker_symbol:gics_sector, 14, FALSE)</f>
        <v>Utilities</v>
      </c>
      <c r="E4272" t="str">
        <f>VLOOKUP(A4272, ticker_symbol:gics_sub, 15, FALSE)</f>
        <v>Electric Utilities</v>
      </c>
    </row>
    <row r="4273" spans="1:5" ht="17" x14ac:dyDescent="0.2">
      <c r="A4273" s="3" t="s">
        <v>359</v>
      </c>
      <c r="B4273" t="s">
        <v>605</v>
      </c>
      <c r="C4273" t="s">
        <v>610</v>
      </c>
      <c r="D4273" s="56" t="str">
        <f>VLOOKUP(A4273, ticker_symbol:gics_sector, 14, FALSE)</f>
        <v>Utilities</v>
      </c>
      <c r="E4273" t="str">
        <f>VLOOKUP(A4273, ticker_symbol:gics_sub, 15, FALSE)</f>
        <v>Electric Utilities</v>
      </c>
    </row>
    <row r="4274" spans="1:5" ht="17" x14ac:dyDescent="0.2">
      <c r="A4274" s="3" t="s">
        <v>359</v>
      </c>
      <c r="B4274" t="s">
        <v>600</v>
      </c>
      <c r="C4274" t="s">
        <v>609</v>
      </c>
      <c r="D4274" s="56" t="str">
        <f>VLOOKUP(A4274, ticker_symbol:gics_sector, 14, FALSE)</f>
        <v>Utilities</v>
      </c>
      <c r="E4274" t="str">
        <f>VLOOKUP(A4274, ticker_symbol:gics_sub, 15, FALSE)</f>
        <v>Electric Utilities</v>
      </c>
    </row>
    <row r="4275" spans="1:5" ht="17" x14ac:dyDescent="0.2">
      <c r="A4275" s="3" t="s">
        <v>359</v>
      </c>
      <c r="B4275" t="s">
        <v>601</v>
      </c>
      <c r="C4275" t="s">
        <v>609</v>
      </c>
      <c r="D4275" s="56" t="str">
        <f>VLOOKUP(A4275, ticker_symbol:gics_sector, 14, FALSE)</f>
        <v>Utilities</v>
      </c>
      <c r="E4275" t="str">
        <f>VLOOKUP(A4275, ticker_symbol:gics_sub, 15, FALSE)</f>
        <v>Electric Utilities</v>
      </c>
    </row>
    <row r="4276" spans="1:5" ht="17" x14ac:dyDescent="0.2">
      <c r="A4276" s="3" t="s">
        <v>359</v>
      </c>
      <c r="B4276" t="s">
        <v>602</v>
      </c>
      <c r="C4276" t="s">
        <v>609</v>
      </c>
      <c r="D4276" s="56" t="str">
        <f>VLOOKUP(A4276, ticker_symbol:gics_sector, 14, FALSE)</f>
        <v>Utilities</v>
      </c>
      <c r="E4276" t="str">
        <f>VLOOKUP(A4276, ticker_symbol:gics_sub, 15, FALSE)</f>
        <v>Electric Utilities</v>
      </c>
    </row>
    <row r="4277" spans="1:5" ht="17" x14ac:dyDescent="0.2">
      <c r="A4277" s="3" t="s">
        <v>359</v>
      </c>
      <c r="B4277" t="s">
        <v>603</v>
      </c>
      <c r="C4277" t="s">
        <v>609</v>
      </c>
      <c r="D4277" s="56" t="str">
        <f>VLOOKUP(A4277, ticker_symbol:gics_sector, 14, FALSE)</f>
        <v>Utilities</v>
      </c>
      <c r="E4277" t="str">
        <f>VLOOKUP(A4277, ticker_symbol:gics_sub, 15, FALSE)</f>
        <v>Electric Utilities</v>
      </c>
    </row>
    <row r="4278" spans="1:5" ht="17" x14ac:dyDescent="0.2">
      <c r="A4278" s="3" t="s">
        <v>359</v>
      </c>
      <c r="B4278" t="s">
        <v>604</v>
      </c>
      <c r="C4278" t="s">
        <v>609</v>
      </c>
      <c r="D4278" s="56" t="str">
        <f>VLOOKUP(A4278, ticker_symbol:gics_sector, 14, FALSE)</f>
        <v>Utilities</v>
      </c>
      <c r="E4278" t="str">
        <f>VLOOKUP(A4278, ticker_symbol:gics_sub, 15, FALSE)</f>
        <v>Electric Utilities</v>
      </c>
    </row>
    <row r="4279" spans="1:5" ht="17" x14ac:dyDescent="0.2">
      <c r="A4279" s="3" t="s">
        <v>359</v>
      </c>
      <c r="B4279" t="s">
        <v>605</v>
      </c>
      <c r="C4279" t="s">
        <v>609</v>
      </c>
      <c r="D4279" s="56" t="str">
        <f>VLOOKUP(A4279, ticker_symbol:gics_sector, 14, FALSE)</f>
        <v>Utilities</v>
      </c>
      <c r="E4279" t="str">
        <f>VLOOKUP(A4279, ticker_symbol:gics_sub, 15, FALSE)</f>
        <v>Electric Utilities</v>
      </c>
    </row>
    <row r="4280" spans="1:5" ht="17" x14ac:dyDescent="0.2">
      <c r="A4280" s="3" t="s">
        <v>359</v>
      </c>
      <c r="B4280" t="s">
        <v>600</v>
      </c>
      <c r="C4280" s="21" t="s">
        <v>608</v>
      </c>
      <c r="D4280" s="56" t="str">
        <f>VLOOKUP(A4280, ticker_symbol:gics_sector, 14, FALSE)</f>
        <v>Utilities</v>
      </c>
      <c r="E4280" t="str">
        <f>VLOOKUP(A4280, ticker_symbol:gics_sub, 15, FALSE)</f>
        <v>Electric Utilities</v>
      </c>
    </row>
    <row r="4281" spans="1:5" ht="17" x14ac:dyDescent="0.2">
      <c r="A4281" s="3" t="s">
        <v>359</v>
      </c>
      <c r="B4281" t="s">
        <v>601</v>
      </c>
      <c r="C4281" s="21" t="s">
        <v>608</v>
      </c>
      <c r="D4281" s="56" t="str">
        <f>VLOOKUP(A4281, ticker_symbol:gics_sector, 14, FALSE)</f>
        <v>Utilities</v>
      </c>
      <c r="E4281" t="str">
        <f>VLOOKUP(A4281, ticker_symbol:gics_sub, 15, FALSE)</f>
        <v>Electric Utilities</v>
      </c>
    </row>
    <row r="4282" spans="1:5" ht="17" x14ac:dyDescent="0.2">
      <c r="A4282" s="3" t="s">
        <v>359</v>
      </c>
      <c r="B4282" t="s">
        <v>602</v>
      </c>
      <c r="C4282" s="21" t="s">
        <v>608</v>
      </c>
      <c r="D4282" s="56" t="str">
        <f>VLOOKUP(A4282, ticker_symbol:gics_sector, 14, FALSE)</f>
        <v>Utilities</v>
      </c>
      <c r="E4282" t="str">
        <f>VLOOKUP(A4282, ticker_symbol:gics_sub, 15, FALSE)</f>
        <v>Electric Utilities</v>
      </c>
    </row>
    <row r="4283" spans="1:5" ht="17" x14ac:dyDescent="0.2">
      <c r="A4283" s="3" t="s">
        <v>359</v>
      </c>
      <c r="B4283" t="s">
        <v>603</v>
      </c>
      <c r="C4283" s="21" t="s">
        <v>608</v>
      </c>
      <c r="D4283" s="56" t="str">
        <f>VLOOKUP(A4283, ticker_symbol:gics_sector, 14, FALSE)</f>
        <v>Utilities</v>
      </c>
      <c r="E4283" t="str">
        <f>VLOOKUP(A4283, ticker_symbol:gics_sub, 15, FALSE)</f>
        <v>Electric Utilities</v>
      </c>
    </row>
    <row r="4284" spans="1:5" ht="17" x14ac:dyDescent="0.2">
      <c r="A4284" s="3" t="s">
        <v>359</v>
      </c>
      <c r="B4284" t="s">
        <v>604</v>
      </c>
      <c r="C4284" s="21" t="s">
        <v>608</v>
      </c>
      <c r="D4284" s="56" t="str">
        <f>VLOOKUP(A4284, ticker_symbol:gics_sector, 14, FALSE)</f>
        <v>Utilities</v>
      </c>
      <c r="E4284" t="str">
        <f>VLOOKUP(A4284, ticker_symbol:gics_sub, 15, FALSE)</f>
        <v>Electric Utilities</v>
      </c>
    </row>
    <row r="4285" spans="1:5" ht="17" x14ac:dyDescent="0.2">
      <c r="A4285" s="3" t="s">
        <v>359</v>
      </c>
      <c r="B4285" t="s">
        <v>605</v>
      </c>
      <c r="C4285" s="21" t="s">
        <v>608</v>
      </c>
      <c r="D4285" s="56" t="str">
        <f>VLOOKUP(A4285, ticker_symbol:gics_sector, 14, FALSE)</f>
        <v>Utilities</v>
      </c>
      <c r="E4285" t="str">
        <f>VLOOKUP(A4285, ticker_symbol:gics_sub, 15, FALSE)</f>
        <v>Electric Utilities</v>
      </c>
    </row>
    <row r="4286" spans="1:5" ht="17" x14ac:dyDescent="0.2">
      <c r="A4286" s="3" t="s">
        <v>360</v>
      </c>
      <c r="B4286" t="s">
        <v>600</v>
      </c>
      <c r="C4286" t="s">
        <v>610</v>
      </c>
      <c r="D4286" s="56" t="str">
        <f>VLOOKUP(A4286, ticker_symbol:gics_sector, 14, FALSE)</f>
        <v>Consumer Discretionary</v>
      </c>
      <c r="E4286" t="str">
        <f>VLOOKUP(A4286, ticker_symbol:gics_sub, 15, FALSE)</f>
        <v>Home Improvement Retail</v>
      </c>
    </row>
    <row r="4287" spans="1:5" ht="17" x14ac:dyDescent="0.2">
      <c r="A4287" s="3" t="s">
        <v>360</v>
      </c>
      <c r="B4287" t="s">
        <v>601</v>
      </c>
      <c r="C4287" t="s">
        <v>610</v>
      </c>
      <c r="D4287" s="56" t="str">
        <f>VLOOKUP(A4287, ticker_symbol:gics_sector, 14, FALSE)</f>
        <v>Consumer Discretionary</v>
      </c>
      <c r="E4287" t="str">
        <f>VLOOKUP(A4287, ticker_symbol:gics_sub, 15, FALSE)</f>
        <v>Home Improvement Retail</v>
      </c>
    </row>
    <row r="4288" spans="1:5" ht="17" x14ac:dyDescent="0.2">
      <c r="A4288" s="3" t="s">
        <v>360</v>
      </c>
      <c r="B4288" t="s">
        <v>602</v>
      </c>
      <c r="C4288" t="s">
        <v>610</v>
      </c>
      <c r="D4288" s="56" t="str">
        <f>VLOOKUP(A4288, ticker_symbol:gics_sector, 14, FALSE)</f>
        <v>Consumer Discretionary</v>
      </c>
      <c r="E4288" t="str">
        <f>VLOOKUP(A4288, ticker_symbol:gics_sub, 15, FALSE)</f>
        <v>Home Improvement Retail</v>
      </c>
    </row>
    <row r="4289" spans="1:5" ht="17" x14ac:dyDescent="0.2">
      <c r="A4289" s="3" t="s">
        <v>360</v>
      </c>
      <c r="B4289" t="s">
        <v>603</v>
      </c>
      <c r="C4289" t="s">
        <v>610</v>
      </c>
      <c r="D4289" s="56" t="str">
        <f>VLOOKUP(A4289, ticker_symbol:gics_sector, 14, FALSE)</f>
        <v>Consumer Discretionary</v>
      </c>
      <c r="E4289" t="str">
        <f>VLOOKUP(A4289, ticker_symbol:gics_sub, 15, FALSE)</f>
        <v>Home Improvement Retail</v>
      </c>
    </row>
    <row r="4290" spans="1:5" ht="17" x14ac:dyDescent="0.2">
      <c r="A4290" s="3" t="s">
        <v>360</v>
      </c>
      <c r="B4290" t="s">
        <v>604</v>
      </c>
      <c r="C4290" t="s">
        <v>610</v>
      </c>
      <c r="D4290" s="56" t="str">
        <f>VLOOKUP(A4290, ticker_symbol:gics_sector, 14, FALSE)</f>
        <v>Consumer Discretionary</v>
      </c>
      <c r="E4290" t="str">
        <f>VLOOKUP(A4290, ticker_symbol:gics_sub, 15, FALSE)</f>
        <v>Home Improvement Retail</v>
      </c>
    </row>
    <row r="4291" spans="1:5" ht="17" x14ac:dyDescent="0.2">
      <c r="A4291" s="3" t="s">
        <v>360</v>
      </c>
      <c r="B4291" t="s">
        <v>605</v>
      </c>
      <c r="C4291" t="s">
        <v>610</v>
      </c>
      <c r="D4291" s="56" t="str">
        <f>VLOOKUP(A4291, ticker_symbol:gics_sector, 14, FALSE)</f>
        <v>Consumer Discretionary</v>
      </c>
      <c r="E4291" t="str">
        <f>VLOOKUP(A4291, ticker_symbol:gics_sub, 15, FALSE)</f>
        <v>Home Improvement Retail</v>
      </c>
    </row>
    <row r="4292" spans="1:5" ht="17" x14ac:dyDescent="0.2">
      <c r="A4292" s="3" t="s">
        <v>360</v>
      </c>
      <c r="B4292" t="s">
        <v>600</v>
      </c>
      <c r="C4292" t="s">
        <v>609</v>
      </c>
      <c r="D4292" s="56" t="str">
        <f>VLOOKUP(A4292, ticker_symbol:gics_sector, 14, FALSE)</f>
        <v>Consumer Discretionary</v>
      </c>
      <c r="E4292" t="str">
        <f>VLOOKUP(A4292, ticker_symbol:gics_sub, 15, FALSE)</f>
        <v>Home Improvement Retail</v>
      </c>
    </row>
    <row r="4293" spans="1:5" ht="17" x14ac:dyDescent="0.2">
      <c r="A4293" s="3" t="s">
        <v>360</v>
      </c>
      <c r="B4293" t="s">
        <v>601</v>
      </c>
      <c r="C4293" t="s">
        <v>609</v>
      </c>
      <c r="D4293" s="56" t="str">
        <f>VLOOKUP(A4293, ticker_symbol:gics_sector, 14, FALSE)</f>
        <v>Consumer Discretionary</v>
      </c>
      <c r="E4293" t="str">
        <f>VLOOKUP(A4293, ticker_symbol:gics_sub, 15, FALSE)</f>
        <v>Home Improvement Retail</v>
      </c>
    </row>
    <row r="4294" spans="1:5" ht="17" x14ac:dyDescent="0.2">
      <c r="A4294" s="3" t="s">
        <v>360</v>
      </c>
      <c r="B4294" t="s">
        <v>602</v>
      </c>
      <c r="C4294" t="s">
        <v>609</v>
      </c>
      <c r="D4294" s="56" t="str">
        <f>VLOOKUP(A4294, ticker_symbol:gics_sector, 14, FALSE)</f>
        <v>Consumer Discretionary</v>
      </c>
      <c r="E4294" t="str">
        <f>VLOOKUP(A4294, ticker_symbol:gics_sub, 15, FALSE)</f>
        <v>Home Improvement Retail</v>
      </c>
    </row>
    <row r="4295" spans="1:5" ht="17" x14ac:dyDescent="0.2">
      <c r="A4295" s="3" t="s">
        <v>360</v>
      </c>
      <c r="B4295" t="s">
        <v>603</v>
      </c>
      <c r="C4295" t="s">
        <v>609</v>
      </c>
      <c r="D4295" s="56" t="str">
        <f>VLOOKUP(A4295, ticker_symbol:gics_sector, 14, FALSE)</f>
        <v>Consumer Discretionary</v>
      </c>
      <c r="E4295" t="str">
        <f>VLOOKUP(A4295, ticker_symbol:gics_sub, 15, FALSE)</f>
        <v>Home Improvement Retail</v>
      </c>
    </row>
    <row r="4296" spans="1:5" ht="17" x14ac:dyDescent="0.2">
      <c r="A4296" s="3" t="s">
        <v>360</v>
      </c>
      <c r="B4296" t="s">
        <v>604</v>
      </c>
      <c r="C4296" t="s">
        <v>609</v>
      </c>
      <c r="D4296" s="56" t="str">
        <f>VLOOKUP(A4296, ticker_symbol:gics_sector, 14, FALSE)</f>
        <v>Consumer Discretionary</v>
      </c>
      <c r="E4296" t="str">
        <f>VLOOKUP(A4296, ticker_symbol:gics_sub, 15, FALSE)</f>
        <v>Home Improvement Retail</v>
      </c>
    </row>
    <row r="4297" spans="1:5" ht="17" x14ac:dyDescent="0.2">
      <c r="A4297" s="3" t="s">
        <v>360</v>
      </c>
      <c r="B4297" t="s">
        <v>605</v>
      </c>
      <c r="C4297" t="s">
        <v>609</v>
      </c>
      <c r="D4297" s="56" t="str">
        <f>VLOOKUP(A4297, ticker_symbol:gics_sector, 14, FALSE)</f>
        <v>Consumer Discretionary</v>
      </c>
      <c r="E4297" t="str">
        <f>VLOOKUP(A4297, ticker_symbol:gics_sub, 15, FALSE)</f>
        <v>Home Improvement Retail</v>
      </c>
    </row>
    <row r="4298" spans="1:5" ht="17" x14ac:dyDescent="0.2">
      <c r="A4298" s="3" t="s">
        <v>360</v>
      </c>
      <c r="B4298" t="s">
        <v>600</v>
      </c>
      <c r="C4298" s="21" t="s">
        <v>608</v>
      </c>
      <c r="D4298" s="56" t="str">
        <f>VLOOKUP(A4298, ticker_symbol:gics_sector, 14, FALSE)</f>
        <v>Consumer Discretionary</v>
      </c>
      <c r="E4298" t="str">
        <f>VLOOKUP(A4298, ticker_symbol:gics_sub, 15, FALSE)</f>
        <v>Home Improvement Retail</v>
      </c>
    </row>
    <row r="4299" spans="1:5" ht="17" x14ac:dyDescent="0.2">
      <c r="A4299" s="3" t="s">
        <v>360</v>
      </c>
      <c r="B4299" t="s">
        <v>601</v>
      </c>
      <c r="C4299" s="21" t="s">
        <v>608</v>
      </c>
      <c r="D4299" s="56" t="str">
        <f>VLOOKUP(A4299, ticker_symbol:gics_sector, 14, FALSE)</f>
        <v>Consumer Discretionary</v>
      </c>
      <c r="E4299" t="str">
        <f>VLOOKUP(A4299, ticker_symbol:gics_sub, 15, FALSE)</f>
        <v>Home Improvement Retail</v>
      </c>
    </row>
    <row r="4300" spans="1:5" ht="17" x14ac:dyDescent="0.2">
      <c r="A4300" s="3" t="s">
        <v>360</v>
      </c>
      <c r="B4300" t="s">
        <v>602</v>
      </c>
      <c r="C4300" s="21" t="s">
        <v>608</v>
      </c>
      <c r="D4300" s="56" t="str">
        <f>VLOOKUP(A4300, ticker_symbol:gics_sector, 14, FALSE)</f>
        <v>Consumer Discretionary</v>
      </c>
      <c r="E4300" t="str">
        <f>VLOOKUP(A4300, ticker_symbol:gics_sub, 15, FALSE)</f>
        <v>Home Improvement Retail</v>
      </c>
    </row>
    <row r="4301" spans="1:5" ht="17" x14ac:dyDescent="0.2">
      <c r="A4301" s="3" t="s">
        <v>360</v>
      </c>
      <c r="B4301" t="s">
        <v>603</v>
      </c>
      <c r="C4301" s="21" t="s">
        <v>608</v>
      </c>
      <c r="D4301" s="56" t="str">
        <f>VLOOKUP(A4301, ticker_symbol:gics_sector, 14, FALSE)</f>
        <v>Consumer Discretionary</v>
      </c>
      <c r="E4301" t="str">
        <f>VLOOKUP(A4301, ticker_symbol:gics_sub, 15, FALSE)</f>
        <v>Home Improvement Retail</v>
      </c>
    </row>
    <row r="4302" spans="1:5" ht="17" x14ac:dyDescent="0.2">
      <c r="A4302" s="3" t="s">
        <v>360</v>
      </c>
      <c r="B4302" t="s">
        <v>604</v>
      </c>
      <c r="C4302" s="21" t="s">
        <v>608</v>
      </c>
      <c r="D4302" s="56" t="str">
        <f>VLOOKUP(A4302, ticker_symbol:gics_sector, 14, FALSE)</f>
        <v>Consumer Discretionary</v>
      </c>
      <c r="E4302" t="str">
        <f>VLOOKUP(A4302, ticker_symbol:gics_sub, 15, FALSE)</f>
        <v>Home Improvement Retail</v>
      </c>
    </row>
    <row r="4303" spans="1:5" ht="17" x14ac:dyDescent="0.2">
      <c r="A4303" s="3" t="s">
        <v>360</v>
      </c>
      <c r="B4303" t="s">
        <v>605</v>
      </c>
      <c r="C4303" s="21" t="s">
        <v>608</v>
      </c>
      <c r="D4303" s="56" t="str">
        <f>VLOOKUP(A4303, ticker_symbol:gics_sector, 14, FALSE)</f>
        <v>Consumer Discretionary</v>
      </c>
      <c r="E4303" t="str">
        <f>VLOOKUP(A4303, ticker_symbol:gics_sub, 15, FALSE)</f>
        <v>Home Improvement Retail</v>
      </c>
    </row>
    <row r="4304" spans="1:5" ht="17" x14ac:dyDescent="0.2">
      <c r="A4304" s="3" t="s">
        <v>361</v>
      </c>
      <c r="B4304" t="s">
        <v>600</v>
      </c>
      <c r="C4304" t="s">
        <v>610</v>
      </c>
      <c r="D4304" s="56" t="str">
        <f>VLOOKUP(A4304, ticker_symbol:gics_sector, 14, FALSE)</f>
        <v>Information Technology</v>
      </c>
      <c r="E4304" t="str">
        <f>VLOOKUP(A4304, ticker_symbol:gics_sub, 15, FALSE)</f>
        <v>Semiconductor Equipment</v>
      </c>
    </row>
    <row r="4305" spans="1:5" ht="17" x14ac:dyDescent="0.2">
      <c r="A4305" s="3" t="s">
        <v>361</v>
      </c>
      <c r="B4305" t="s">
        <v>601</v>
      </c>
      <c r="C4305" t="s">
        <v>610</v>
      </c>
      <c r="D4305" s="56" t="str">
        <f>VLOOKUP(A4305, ticker_symbol:gics_sector, 14, FALSE)</f>
        <v>Information Technology</v>
      </c>
      <c r="E4305" t="str">
        <f>VLOOKUP(A4305, ticker_symbol:gics_sub, 15, FALSE)</f>
        <v>Semiconductor Equipment</v>
      </c>
    </row>
    <row r="4306" spans="1:5" ht="17" x14ac:dyDescent="0.2">
      <c r="A4306" s="3" t="s">
        <v>361</v>
      </c>
      <c r="B4306" t="s">
        <v>602</v>
      </c>
      <c r="C4306" t="s">
        <v>610</v>
      </c>
      <c r="D4306" s="56" t="str">
        <f>VLOOKUP(A4306, ticker_symbol:gics_sector, 14, FALSE)</f>
        <v>Information Technology</v>
      </c>
      <c r="E4306" t="str">
        <f>VLOOKUP(A4306, ticker_symbol:gics_sub, 15, FALSE)</f>
        <v>Semiconductor Equipment</v>
      </c>
    </row>
    <row r="4307" spans="1:5" ht="17" x14ac:dyDescent="0.2">
      <c r="A4307" s="3" t="s">
        <v>361</v>
      </c>
      <c r="B4307" t="s">
        <v>603</v>
      </c>
      <c r="C4307" t="s">
        <v>610</v>
      </c>
      <c r="D4307" s="56" t="str">
        <f>VLOOKUP(A4307, ticker_symbol:gics_sector, 14, FALSE)</f>
        <v>Information Technology</v>
      </c>
      <c r="E4307" t="str">
        <f>VLOOKUP(A4307, ticker_symbol:gics_sub, 15, FALSE)</f>
        <v>Semiconductor Equipment</v>
      </c>
    </row>
    <row r="4308" spans="1:5" ht="17" x14ac:dyDescent="0.2">
      <c r="A4308" s="3" t="s">
        <v>361</v>
      </c>
      <c r="B4308" t="s">
        <v>604</v>
      </c>
      <c r="C4308" t="s">
        <v>610</v>
      </c>
      <c r="D4308" s="56" t="str">
        <f>VLOOKUP(A4308, ticker_symbol:gics_sector, 14, FALSE)</f>
        <v>Information Technology</v>
      </c>
      <c r="E4308" t="str">
        <f>VLOOKUP(A4308, ticker_symbol:gics_sub, 15, FALSE)</f>
        <v>Semiconductor Equipment</v>
      </c>
    </row>
    <row r="4309" spans="1:5" ht="17" x14ac:dyDescent="0.2">
      <c r="A4309" s="3" t="s">
        <v>361</v>
      </c>
      <c r="B4309" t="s">
        <v>605</v>
      </c>
      <c r="C4309" t="s">
        <v>610</v>
      </c>
      <c r="D4309" s="56" t="str">
        <f>VLOOKUP(A4309, ticker_symbol:gics_sector, 14, FALSE)</f>
        <v>Information Technology</v>
      </c>
      <c r="E4309" t="str">
        <f>VLOOKUP(A4309, ticker_symbol:gics_sub, 15, FALSE)</f>
        <v>Semiconductor Equipment</v>
      </c>
    </row>
    <row r="4310" spans="1:5" ht="17" x14ac:dyDescent="0.2">
      <c r="A4310" s="3" t="s">
        <v>361</v>
      </c>
      <c r="B4310" t="s">
        <v>600</v>
      </c>
      <c r="C4310" t="s">
        <v>609</v>
      </c>
      <c r="D4310" s="56" t="str">
        <f>VLOOKUP(A4310, ticker_symbol:gics_sector, 14, FALSE)</f>
        <v>Information Technology</v>
      </c>
      <c r="E4310" t="str">
        <f>VLOOKUP(A4310, ticker_symbol:gics_sub, 15, FALSE)</f>
        <v>Semiconductor Equipment</v>
      </c>
    </row>
    <row r="4311" spans="1:5" ht="17" x14ac:dyDescent="0.2">
      <c r="A4311" s="3" t="s">
        <v>361</v>
      </c>
      <c r="B4311" t="s">
        <v>601</v>
      </c>
      <c r="C4311" t="s">
        <v>609</v>
      </c>
      <c r="D4311" s="56" t="str">
        <f>VLOOKUP(A4311, ticker_symbol:gics_sector, 14, FALSE)</f>
        <v>Information Technology</v>
      </c>
      <c r="E4311" t="str">
        <f>VLOOKUP(A4311, ticker_symbol:gics_sub, 15, FALSE)</f>
        <v>Semiconductor Equipment</v>
      </c>
    </row>
    <row r="4312" spans="1:5" ht="17" x14ac:dyDescent="0.2">
      <c r="A4312" s="3" t="s">
        <v>361</v>
      </c>
      <c r="B4312" t="s">
        <v>602</v>
      </c>
      <c r="C4312" t="s">
        <v>609</v>
      </c>
      <c r="D4312" s="56" t="str">
        <f>VLOOKUP(A4312, ticker_symbol:gics_sector, 14, FALSE)</f>
        <v>Information Technology</v>
      </c>
      <c r="E4312" t="str">
        <f>VLOOKUP(A4312, ticker_symbol:gics_sub, 15, FALSE)</f>
        <v>Semiconductor Equipment</v>
      </c>
    </row>
    <row r="4313" spans="1:5" ht="17" x14ac:dyDescent="0.2">
      <c r="A4313" s="3" t="s">
        <v>361</v>
      </c>
      <c r="B4313" t="s">
        <v>603</v>
      </c>
      <c r="C4313" t="s">
        <v>609</v>
      </c>
      <c r="D4313" s="56" t="str">
        <f>VLOOKUP(A4313, ticker_symbol:gics_sector, 14, FALSE)</f>
        <v>Information Technology</v>
      </c>
      <c r="E4313" t="str">
        <f>VLOOKUP(A4313, ticker_symbol:gics_sub, 15, FALSE)</f>
        <v>Semiconductor Equipment</v>
      </c>
    </row>
    <row r="4314" spans="1:5" ht="17" x14ac:dyDescent="0.2">
      <c r="A4314" s="3" t="s">
        <v>361</v>
      </c>
      <c r="B4314" t="s">
        <v>604</v>
      </c>
      <c r="C4314" t="s">
        <v>609</v>
      </c>
      <c r="D4314" s="56" t="str">
        <f>VLOOKUP(A4314, ticker_symbol:gics_sector, 14, FALSE)</f>
        <v>Information Technology</v>
      </c>
      <c r="E4314" t="str">
        <f>VLOOKUP(A4314, ticker_symbol:gics_sub, 15, FALSE)</f>
        <v>Semiconductor Equipment</v>
      </c>
    </row>
    <row r="4315" spans="1:5" ht="17" x14ac:dyDescent="0.2">
      <c r="A4315" s="3" t="s">
        <v>361</v>
      </c>
      <c r="B4315" t="s">
        <v>605</v>
      </c>
      <c r="C4315" t="s">
        <v>609</v>
      </c>
      <c r="D4315" s="56" t="str">
        <f>VLOOKUP(A4315, ticker_symbol:gics_sector, 14, FALSE)</f>
        <v>Information Technology</v>
      </c>
      <c r="E4315" t="str">
        <f>VLOOKUP(A4315, ticker_symbol:gics_sub, 15, FALSE)</f>
        <v>Semiconductor Equipment</v>
      </c>
    </row>
    <row r="4316" spans="1:5" ht="17" x14ac:dyDescent="0.2">
      <c r="A4316" s="3" t="s">
        <v>361</v>
      </c>
      <c r="B4316" t="s">
        <v>600</v>
      </c>
      <c r="C4316" s="21" t="s">
        <v>608</v>
      </c>
      <c r="D4316" s="56" t="str">
        <f>VLOOKUP(A4316, ticker_symbol:gics_sector, 14, FALSE)</f>
        <v>Information Technology</v>
      </c>
      <c r="E4316" t="str">
        <f>VLOOKUP(A4316, ticker_symbol:gics_sub, 15, FALSE)</f>
        <v>Semiconductor Equipment</v>
      </c>
    </row>
    <row r="4317" spans="1:5" ht="17" x14ac:dyDescent="0.2">
      <c r="A4317" s="3" t="s">
        <v>361</v>
      </c>
      <c r="B4317" t="s">
        <v>601</v>
      </c>
      <c r="C4317" s="21" t="s">
        <v>608</v>
      </c>
      <c r="D4317" s="56" t="str">
        <f>VLOOKUP(A4317, ticker_symbol:gics_sector, 14, FALSE)</f>
        <v>Information Technology</v>
      </c>
      <c r="E4317" t="str">
        <f>VLOOKUP(A4317, ticker_symbol:gics_sub, 15, FALSE)</f>
        <v>Semiconductor Equipment</v>
      </c>
    </row>
    <row r="4318" spans="1:5" ht="17" x14ac:dyDescent="0.2">
      <c r="A4318" s="3" t="s">
        <v>361</v>
      </c>
      <c r="B4318" t="s">
        <v>602</v>
      </c>
      <c r="C4318" s="21" t="s">
        <v>608</v>
      </c>
      <c r="D4318" s="56" t="str">
        <f>VLOOKUP(A4318, ticker_symbol:gics_sector, 14, FALSE)</f>
        <v>Information Technology</v>
      </c>
      <c r="E4318" t="str">
        <f>VLOOKUP(A4318, ticker_symbol:gics_sub, 15, FALSE)</f>
        <v>Semiconductor Equipment</v>
      </c>
    </row>
    <row r="4319" spans="1:5" ht="17" x14ac:dyDescent="0.2">
      <c r="A4319" s="3" t="s">
        <v>361</v>
      </c>
      <c r="B4319" t="s">
        <v>603</v>
      </c>
      <c r="C4319" s="21" t="s">
        <v>608</v>
      </c>
      <c r="D4319" s="56" t="str">
        <f>VLOOKUP(A4319, ticker_symbol:gics_sector, 14, FALSE)</f>
        <v>Information Technology</v>
      </c>
      <c r="E4319" t="str">
        <f>VLOOKUP(A4319, ticker_symbol:gics_sub, 15, FALSE)</f>
        <v>Semiconductor Equipment</v>
      </c>
    </row>
    <row r="4320" spans="1:5" ht="17" x14ac:dyDescent="0.2">
      <c r="A4320" s="3" t="s">
        <v>361</v>
      </c>
      <c r="B4320" t="s">
        <v>604</v>
      </c>
      <c r="C4320" s="21" t="s">
        <v>608</v>
      </c>
      <c r="D4320" s="56" t="str">
        <f>VLOOKUP(A4320, ticker_symbol:gics_sector, 14, FALSE)</f>
        <v>Information Technology</v>
      </c>
      <c r="E4320" t="str">
        <f>VLOOKUP(A4320, ticker_symbol:gics_sub, 15, FALSE)</f>
        <v>Semiconductor Equipment</v>
      </c>
    </row>
    <row r="4321" spans="1:5" ht="17" x14ac:dyDescent="0.2">
      <c r="A4321" s="3" t="s">
        <v>361</v>
      </c>
      <c r="B4321" t="s">
        <v>605</v>
      </c>
      <c r="C4321" s="21" t="s">
        <v>608</v>
      </c>
      <c r="D4321" s="56" t="str">
        <f>VLOOKUP(A4321, ticker_symbol:gics_sector, 14, FALSE)</f>
        <v>Information Technology</v>
      </c>
      <c r="E4321" t="str">
        <f>VLOOKUP(A4321, ticker_symbol:gics_sub, 15, FALSE)</f>
        <v>Semiconductor Equipment</v>
      </c>
    </row>
    <row r="4322" spans="1:5" ht="17" x14ac:dyDescent="0.2">
      <c r="A4322" s="3" t="s">
        <v>362</v>
      </c>
      <c r="B4322" t="s">
        <v>600</v>
      </c>
      <c r="C4322" t="s">
        <v>610</v>
      </c>
      <c r="D4322" s="56" t="str">
        <f>VLOOKUP(A4322, ticker_symbol:gics_sector, 14, FALSE)</f>
        <v>Financials</v>
      </c>
      <c r="E4322" t="str">
        <f>VLOOKUP(A4322, ticker_symbol:gics_sub, 15, FALSE)</f>
        <v>Multi-Sector Holdings</v>
      </c>
    </row>
    <row r="4323" spans="1:5" ht="17" x14ac:dyDescent="0.2">
      <c r="A4323" s="3" t="s">
        <v>362</v>
      </c>
      <c r="B4323" t="s">
        <v>601</v>
      </c>
      <c r="C4323" t="s">
        <v>610</v>
      </c>
      <c r="D4323" s="56" t="str">
        <f>VLOOKUP(A4323, ticker_symbol:gics_sector, 14, FALSE)</f>
        <v>Financials</v>
      </c>
      <c r="E4323" t="str">
        <f>VLOOKUP(A4323, ticker_symbol:gics_sub, 15, FALSE)</f>
        <v>Multi-Sector Holdings</v>
      </c>
    </row>
    <row r="4324" spans="1:5" ht="17" x14ac:dyDescent="0.2">
      <c r="A4324" s="3" t="s">
        <v>362</v>
      </c>
      <c r="B4324" t="s">
        <v>602</v>
      </c>
      <c r="C4324" t="s">
        <v>610</v>
      </c>
      <c r="D4324" s="56" t="str">
        <f>VLOOKUP(A4324, ticker_symbol:gics_sector, 14, FALSE)</f>
        <v>Financials</v>
      </c>
      <c r="E4324" t="str">
        <f>VLOOKUP(A4324, ticker_symbol:gics_sub, 15, FALSE)</f>
        <v>Multi-Sector Holdings</v>
      </c>
    </row>
    <row r="4325" spans="1:5" ht="17" x14ac:dyDescent="0.2">
      <c r="A4325" s="3" t="s">
        <v>362</v>
      </c>
      <c r="B4325" t="s">
        <v>603</v>
      </c>
      <c r="C4325" t="s">
        <v>610</v>
      </c>
      <c r="D4325" s="56" t="str">
        <f>VLOOKUP(A4325, ticker_symbol:gics_sector, 14, FALSE)</f>
        <v>Financials</v>
      </c>
      <c r="E4325" t="str">
        <f>VLOOKUP(A4325, ticker_symbol:gics_sub, 15, FALSE)</f>
        <v>Multi-Sector Holdings</v>
      </c>
    </row>
    <row r="4326" spans="1:5" ht="17" x14ac:dyDescent="0.2">
      <c r="A4326" s="3" t="s">
        <v>362</v>
      </c>
      <c r="B4326" t="s">
        <v>604</v>
      </c>
      <c r="C4326" t="s">
        <v>610</v>
      </c>
      <c r="D4326" s="56" t="str">
        <f>VLOOKUP(A4326, ticker_symbol:gics_sector, 14, FALSE)</f>
        <v>Financials</v>
      </c>
      <c r="E4326" t="str">
        <f>VLOOKUP(A4326, ticker_symbol:gics_sub, 15, FALSE)</f>
        <v>Multi-Sector Holdings</v>
      </c>
    </row>
    <row r="4327" spans="1:5" ht="17" x14ac:dyDescent="0.2">
      <c r="A4327" s="3" t="s">
        <v>362</v>
      </c>
      <c r="B4327" t="s">
        <v>605</v>
      </c>
      <c r="C4327" t="s">
        <v>610</v>
      </c>
      <c r="D4327" s="56" t="str">
        <f>VLOOKUP(A4327, ticker_symbol:gics_sector, 14, FALSE)</f>
        <v>Financials</v>
      </c>
      <c r="E4327" t="str">
        <f>VLOOKUP(A4327, ticker_symbol:gics_sub, 15, FALSE)</f>
        <v>Multi-Sector Holdings</v>
      </c>
    </row>
    <row r="4328" spans="1:5" ht="17" x14ac:dyDescent="0.2">
      <c r="A4328" s="3" t="s">
        <v>362</v>
      </c>
      <c r="B4328" t="s">
        <v>600</v>
      </c>
      <c r="C4328" t="s">
        <v>609</v>
      </c>
      <c r="D4328" s="56" t="str">
        <f>VLOOKUP(A4328, ticker_symbol:gics_sector, 14, FALSE)</f>
        <v>Financials</v>
      </c>
      <c r="E4328" t="str">
        <f>VLOOKUP(A4328, ticker_symbol:gics_sub, 15, FALSE)</f>
        <v>Multi-Sector Holdings</v>
      </c>
    </row>
    <row r="4329" spans="1:5" ht="17" x14ac:dyDescent="0.2">
      <c r="A4329" s="3" t="s">
        <v>362</v>
      </c>
      <c r="B4329" t="s">
        <v>601</v>
      </c>
      <c r="C4329" t="s">
        <v>609</v>
      </c>
      <c r="D4329" s="56" t="str">
        <f>VLOOKUP(A4329, ticker_symbol:gics_sector, 14, FALSE)</f>
        <v>Financials</v>
      </c>
      <c r="E4329" t="str">
        <f>VLOOKUP(A4329, ticker_symbol:gics_sub, 15, FALSE)</f>
        <v>Multi-Sector Holdings</v>
      </c>
    </row>
    <row r="4330" spans="1:5" ht="17" x14ac:dyDescent="0.2">
      <c r="A4330" s="3" t="s">
        <v>362</v>
      </c>
      <c r="B4330" t="s">
        <v>602</v>
      </c>
      <c r="C4330" t="s">
        <v>609</v>
      </c>
      <c r="D4330" s="56" t="str">
        <f>VLOOKUP(A4330, ticker_symbol:gics_sector, 14, FALSE)</f>
        <v>Financials</v>
      </c>
      <c r="E4330" t="str">
        <f>VLOOKUP(A4330, ticker_symbol:gics_sub, 15, FALSE)</f>
        <v>Multi-Sector Holdings</v>
      </c>
    </row>
    <row r="4331" spans="1:5" ht="17" x14ac:dyDescent="0.2">
      <c r="A4331" s="3" t="s">
        <v>362</v>
      </c>
      <c r="B4331" t="s">
        <v>603</v>
      </c>
      <c r="C4331" t="s">
        <v>609</v>
      </c>
      <c r="D4331" s="56" t="str">
        <f>VLOOKUP(A4331, ticker_symbol:gics_sector, 14, FALSE)</f>
        <v>Financials</v>
      </c>
      <c r="E4331" t="str">
        <f>VLOOKUP(A4331, ticker_symbol:gics_sub, 15, FALSE)</f>
        <v>Multi-Sector Holdings</v>
      </c>
    </row>
    <row r="4332" spans="1:5" ht="17" x14ac:dyDescent="0.2">
      <c r="A4332" s="3" t="s">
        <v>362</v>
      </c>
      <c r="B4332" t="s">
        <v>604</v>
      </c>
      <c r="C4332" t="s">
        <v>609</v>
      </c>
      <c r="D4332" s="56" t="str">
        <f>VLOOKUP(A4332, ticker_symbol:gics_sector, 14, FALSE)</f>
        <v>Financials</v>
      </c>
      <c r="E4332" t="str">
        <f>VLOOKUP(A4332, ticker_symbol:gics_sub, 15, FALSE)</f>
        <v>Multi-Sector Holdings</v>
      </c>
    </row>
    <row r="4333" spans="1:5" ht="17" x14ac:dyDescent="0.2">
      <c r="A4333" s="3" t="s">
        <v>362</v>
      </c>
      <c r="B4333" t="s">
        <v>605</v>
      </c>
      <c r="C4333" t="s">
        <v>609</v>
      </c>
      <c r="D4333" s="56" t="str">
        <f>VLOOKUP(A4333, ticker_symbol:gics_sector, 14, FALSE)</f>
        <v>Financials</v>
      </c>
      <c r="E4333" t="str">
        <f>VLOOKUP(A4333, ticker_symbol:gics_sub, 15, FALSE)</f>
        <v>Multi-Sector Holdings</v>
      </c>
    </row>
    <row r="4334" spans="1:5" ht="17" x14ac:dyDescent="0.2">
      <c r="A4334" s="3" t="s">
        <v>362</v>
      </c>
      <c r="B4334" t="s">
        <v>600</v>
      </c>
      <c r="C4334" s="21" t="s">
        <v>608</v>
      </c>
      <c r="D4334" s="56" t="str">
        <f>VLOOKUP(A4334, ticker_symbol:gics_sector, 14, FALSE)</f>
        <v>Financials</v>
      </c>
      <c r="E4334" t="str">
        <f>VLOOKUP(A4334, ticker_symbol:gics_sub, 15, FALSE)</f>
        <v>Multi-Sector Holdings</v>
      </c>
    </row>
    <row r="4335" spans="1:5" ht="17" x14ac:dyDescent="0.2">
      <c r="A4335" s="3" t="s">
        <v>362</v>
      </c>
      <c r="B4335" t="s">
        <v>601</v>
      </c>
      <c r="C4335" s="21" t="s">
        <v>608</v>
      </c>
      <c r="D4335" s="56" t="str">
        <f>VLOOKUP(A4335, ticker_symbol:gics_sector, 14, FALSE)</f>
        <v>Financials</v>
      </c>
      <c r="E4335" t="str">
        <f>VLOOKUP(A4335, ticker_symbol:gics_sub, 15, FALSE)</f>
        <v>Multi-Sector Holdings</v>
      </c>
    </row>
    <row r="4336" spans="1:5" ht="17" x14ac:dyDescent="0.2">
      <c r="A4336" s="3" t="s">
        <v>362</v>
      </c>
      <c r="B4336" t="s">
        <v>602</v>
      </c>
      <c r="C4336" s="21" t="s">
        <v>608</v>
      </c>
      <c r="D4336" s="56" t="str">
        <f>VLOOKUP(A4336, ticker_symbol:gics_sector, 14, FALSE)</f>
        <v>Financials</v>
      </c>
      <c r="E4336" t="str">
        <f>VLOOKUP(A4336, ticker_symbol:gics_sub, 15, FALSE)</f>
        <v>Multi-Sector Holdings</v>
      </c>
    </row>
    <row r="4337" spans="1:5" ht="17" x14ac:dyDescent="0.2">
      <c r="A4337" s="3" t="s">
        <v>362</v>
      </c>
      <c r="B4337" t="s">
        <v>603</v>
      </c>
      <c r="C4337" s="21" t="s">
        <v>608</v>
      </c>
      <c r="D4337" s="56" t="str">
        <f>VLOOKUP(A4337, ticker_symbol:gics_sector, 14, FALSE)</f>
        <v>Financials</v>
      </c>
      <c r="E4337" t="str">
        <f>VLOOKUP(A4337, ticker_symbol:gics_sub, 15, FALSE)</f>
        <v>Multi-Sector Holdings</v>
      </c>
    </row>
    <row r="4338" spans="1:5" ht="17" x14ac:dyDescent="0.2">
      <c r="A4338" s="3" t="s">
        <v>362</v>
      </c>
      <c r="B4338" t="s">
        <v>604</v>
      </c>
      <c r="C4338" s="21" t="s">
        <v>608</v>
      </c>
      <c r="D4338" s="56" t="str">
        <f>VLOOKUP(A4338, ticker_symbol:gics_sector, 14, FALSE)</f>
        <v>Financials</v>
      </c>
      <c r="E4338" t="str">
        <f>VLOOKUP(A4338, ticker_symbol:gics_sub, 15, FALSE)</f>
        <v>Multi-Sector Holdings</v>
      </c>
    </row>
    <row r="4339" spans="1:5" ht="17" x14ac:dyDescent="0.2">
      <c r="A4339" s="3" t="s">
        <v>362</v>
      </c>
      <c r="B4339" t="s">
        <v>605</v>
      </c>
      <c r="C4339" s="21" t="s">
        <v>608</v>
      </c>
      <c r="D4339" s="56" t="str">
        <f>VLOOKUP(A4339, ticker_symbol:gics_sector, 14, FALSE)</f>
        <v>Financials</v>
      </c>
      <c r="E4339" t="str">
        <f>VLOOKUP(A4339, ticker_symbol:gics_sub, 15, FALSE)</f>
        <v>Multi-Sector Holdings</v>
      </c>
    </row>
    <row r="4340" spans="1:5" ht="17" x14ac:dyDescent="0.2">
      <c r="A4340" s="3" t="s">
        <v>364</v>
      </c>
      <c r="B4340" t="s">
        <v>600</v>
      </c>
      <c r="C4340" t="s">
        <v>610</v>
      </c>
      <c r="D4340" s="56" t="str">
        <f>VLOOKUP(A4340, ticker_symbol:gics_sector, 14, FALSE)</f>
        <v>Industrials</v>
      </c>
      <c r="E4340" t="str">
        <f>VLOOKUP(A4340, ticker_symbol:gics_sub, 15, FALSE)</f>
        <v>Airlines</v>
      </c>
    </row>
    <row r="4341" spans="1:5" ht="17" x14ac:dyDescent="0.2">
      <c r="A4341" s="3" t="s">
        <v>364</v>
      </c>
      <c r="B4341" t="s">
        <v>601</v>
      </c>
      <c r="C4341" t="s">
        <v>610</v>
      </c>
      <c r="D4341" s="56" t="str">
        <f>VLOOKUP(A4341, ticker_symbol:gics_sector, 14, FALSE)</f>
        <v>Industrials</v>
      </c>
      <c r="E4341" t="str">
        <f>VLOOKUP(A4341, ticker_symbol:gics_sub, 15, FALSE)</f>
        <v>Airlines</v>
      </c>
    </row>
    <row r="4342" spans="1:5" ht="17" x14ac:dyDescent="0.2">
      <c r="A4342" s="3" t="s">
        <v>364</v>
      </c>
      <c r="B4342" t="s">
        <v>602</v>
      </c>
      <c r="C4342" t="s">
        <v>610</v>
      </c>
      <c r="D4342" s="56" t="str">
        <f>VLOOKUP(A4342, ticker_symbol:gics_sector, 14, FALSE)</f>
        <v>Industrials</v>
      </c>
      <c r="E4342" t="str">
        <f>VLOOKUP(A4342, ticker_symbol:gics_sub, 15, FALSE)</f>
        <v>Airlines</v>
      </c>
    </row>
    <row r="4343" spans="1:5" ht="17" x14ac:dyDescent="0.2">
      <c r="A4343" s="3" t="s">
        <v>364</v>
      </c>
      <c r="B4343" t="s">
        <v>603</v>
      </c>
      <c r="C4343" t="s">
        <v>610</v>
      </c>
      <c r="D4343" s="56" t="str">
        <f>VLOOKUP(A4343, ticker_symbol:gics_sector, 14, FALSE)</f>
        <v>Industrials</v>
      </c>
      <c r="E4343" t="str">
        <f>VLOOKUP(A4343, ticker_symbol:gics_sub, 15, FALSE)</f>
        <v>Airlines</v>
      </c>
    </row>
    <row r="4344" spans="1:5" ht="17" x14ac:dyDescent="0.2">
      <c r="A4344" s="3" t="s">
        <v>364</v>
      </c>
      <c r="B4344" t="s">
        <v>604</v>
      </c>
      <c r="C4344" t="s">
        <v>610</v>
      </c>
      <c r="D4344" s="56" t="str">
        <f>VLOOKUP(A4344, ticker_symbol:gics_sector, 14, FALSE)</f>
        <v>Industrials</v>
      </c>
      <c r="E4344" t="str">
        <f>VLOOKUP(A4344, ticker_symbol:gics_sub, 15, FALSE)</f>
        <v>Airlines</v>
      </c>
    </row>
    <row r="4345" spans="1:5" ht="17" x14ac:dyDescent="0.2">
      <c r="A4345" s="3" t="s">
        <v>364</v>
      </c>
      <c r="B4345" t="s">
        <v>605</v>
      </c>
      <c r="C4345" t="s">
        <v>610</v>
      </c>
      <c r="D4345" s="56" t="str">
        <f>VLOOKUP(A4345, ticker_symbol:gics_sector, 14, FALSE)</f>
        <v>Industrials</v>
      </c>
      <c r="E4345" t="str">
        <f>VLOOKUP(A4345, ticker_symbol:gics_sub, 15, FALSE)</f>
        <v>Airlines</v>
      </c>
    </row>
    <row r="4346" spans="1:5" ht="17" x14ac:dyDescent="0.2">
      <c r="A4346" s="3" t="s">
        <v>364</v>
      </c>
      <c r="B4346" t="s">
        <v>600</v>
      </c>
      <c r="C4346" t="s">
        <v>609</v>
      </c>
      <c r="D4346" s="56" t="str">
        <f>VLOOKUP(A4346, ticker_symbol:gics_sector, 14, FALSE)</f>
        <v>Industrials</v>
      </c>
      <c r="E4346" t="str">
        <f>VLOOKUP(A4346, ticker_symbol:gics_sub, 15, FALSE)</f>
        <v>Airlines</v>
      </c>
    </row>
    <row r="4347" spans="1:5" ht="17" x14ac:dyDescent="0.2">
      <c r="A4347" s="3" t="s">
        <v>364</v>
      </c>
      <c r="B4347" t="s">
        <v>601</v>
      </c>
      <c r="C4347" t="s">
        <v>609</v>
      </c>
      <c r="D4347" s="56" t="str">
        <f>VLOOKUP(A4347, ticker_symbol:gics_sector, 14, FALSE)</f>
        <v>Industrials</v>
      </c>
      <c r="E4347" t="str">
        <f>VLOOKUP(A4347, ticker_symbol:gics_sub, 15, FALSE)</f>
        <v>Airlines</v>
      </c>
    </row>
    <row r="4348" spans="1:5" ht="17" x14ac:dyDescent="0.2">
      <c r="A4348" s="3" t="s">
        <v>364</v>
      </c>
      <c r="B4348" t="s">
        <v>602</v>
      </c>
      <c r="C4348" t="s">
        <v>609</v>
      </c>
      <c r="D4348" s="56" t="str">
        <f>VLOOKUP(A4348, ticker_symbol:gics_sector, 14, FALSE)</f>
        <v>Industrials</v>
      </c>
      <c r="E4348" t="str">
        <f>VLOOKUP(A4348, ticker_symbol:gics_sub, 15, FALSE)</f>
        <v>Airlines</v>
      </c>
    </row>
    <row r="4349" spans="1:5" ht="17" x14ac:dyDescent="0.2">
      <c r="A4349" s="3" t="s">
        <v>364</v>
      </c>
      <c r="B4349" t="s">
        <v>603</v>
      </c>
      <c r="C4349" t="s">
        <v>609</v>
      </c>
      <c r="D4349" s="56" t="str">
        <f>VLOOKUP(A4349, ticker_symbol:gics_sector, 14, FALSE)</f>
        <v>Industrials</v>
      </c>
      <c r="E4349" t="str">
        <f>VLOOKUP(A4349, ticker_symbol:gics_sub, 15, FALSE)</f>
        <v>Airlines</v>
      </c>
    </row>
    <row r="4350" spans="1:5" ht="17" x14ac:dyDescent="0.2">
      <c r="A4350" s="3" t="s">
        <v>364</v>
      </c>
      <c r="B4350" t="s">
        <v>604</v>
      </c>
      <c r="C4350" t="s">
        <v>609</v>
      </c>
      <c r="D4350" s="56" t="str">
        <f>VLOOKUP(A4350, ticker_symbol:gics_sector, 14, FALSE)</f>
        <v>Industrials</v>
      </c>
      <c r="E4350" t="str">
        <f>VLOOKUP(A4350, ticker_symbol:gics_sub, 15, FALSE)</f>
        <v>Airlines</v>
      </c>
    </row>
    <row r="4351" spans="1:5" ht="17" x14ac:dyDescent="0.2">
      <c r="A4351" s="3" t="s">
        <v>364</v>
      </c>
      <c r="B4351" t="s">
        <v>605</v>
      </c>
      <c r="C4351" t="s">
        <v>609</v>
      </c>
      <c r="D4351" s="56" t="str">
        <f>VLOOKUP(A4351, ticker_symbol:gics_sector, 14, FALSE)</f>
        <v>Industrials</v>
      </c>
      <c r="E4351" t="str">
        <f>VLOOKUP(A4351, ticker_symbol:gics_sub, 15, FALSE)</f>
        <v>Airlines</v>
      </c>
    </row>
    <row r="4352" spans="1:5" ht="17" x14ac:dyDescent="0.2">
      <c r="A4352" s="3" t="s">
        <v>364</v>
      </c>
      <c r="B4352" t="s">
        <v>600</v>
      </c>
      <c r="C4352" s="21" t="s">
        <v>608</v>
      </c>
      <c r="D4352" s="56" t="str">
        <f>VLOOKUP(A4352, ticker_symbol:gics_sector, 14, FALSE)</f>
        <v>Industrials</v>
      </c>
      <c r="E4352" t="str">
        <f>VLOOKUP(A4352, ticker_symbol:gics_sub, 15, FALSE)</f>
        <v>Airlines</v>
      </c>
    </row>
    <row r="4353" spans="1:5" ht="17" x14ac:dyDescent="0.2">
      <c r="A4353" s="3" t="s">
        <v>364</v>
      </c>
      <c r="B4353" t="s">
        <v>601</v>
      </c>
      <c r="C4353" s="21" t="s">
        <v>608</v>
      </c>
      <c r="D4353" s="56" t="str">
        <f>VLOOKUP(A4353, ticker_symbol:gics_sector, 14, FALSE)</f>
        <v>Industrials</v>
      </c>
      <c r="E4353" t="str">
        <f>VLOOKUP(A4353, ticker_symbol:gics_sub, 15, FALSE)</f>
        <v>Airlines</v>
      </c>
    </row>
    <row r="4354" spans="1:5" ht="17" x14ac:dyDescent="0.2">
      <c r="A4354" s="3" t="s">
        <v>364</v>
      </c>
      <c r="B4354" t="s">
        <v>602</v>
      </c>
      <c r="C4354" s="21" t="s">
        <v>608</v>
      </c>
      <c r="D4354" s="56" t="str">
        <f>VLOOKUP(A4354, ticker_symbol:gics_sector, 14, FALSE)</f>
        <v>Industrials</v>
      </c>
      <c r="E4354" t="str">
        <f>VLOOKUP(A4354, ticker_symbol:gics_sub, 15, FALSE)</f>
        <v>Airlines</v>
      </c>
    </row>
    <row r="4355" spans="1:5" ht="17" x14ac:dyDescent="0.2">
      <c r="A4355" s="3" t="s">
        <v>364</v>
      </c>
      <c r="B4355" t="s">
        <v>603</v>
      </c>
      <c r="C4355" s="21" t="s">
        <v>608</v>
      </c>
      <c r="D4355" s="56" t="str">
        <f>VLOOKUP(A4355, ticker_symbol:gics_sector, 14, FALSE)</f>
        <v>Industrials</v>
      </c>
      <c r="E4355" t="str">
        <f>VLOOKUP(A4355, ticker_symbol:gics_sub, 15, FALSE)</f>
        <v>Airlines</v>
      </c>
    </row>
    <row r="4356" spans="1:5" ht="17" x14ac:dyDescent="0.2">
      <c r="A4356" s="3" t="s">
        <v>364</v>
      </c>
      <c r="B4356" t="s">
        <v>604</v>
      </c>
      <c r="C4356" s="21" t="s">
        <v>608</v>
      </c>
      <c r="D4356" s="56" t="str">
        <f>VLOOKUP(A4356, ticker_symbol:gics_sector, 14, FALSE)</f>
        <v>Industrials</v>
      </c>
      <c r="E4356" t="str">
        <f>VLOOKUP(A4356, ticker_symbol:gics_sub, 15, FALSE)</f>
        <v>Airlines</v>
      </c>
    </row>
    <row r="4357" spans="1:5" ht="17" x14ac:dyDescent="0.2">
      <c r="A4357" s="3" t="s">
        <v>364</v>
      </c>
      <c r="B4357" t="s">
        <v>605</v>
      </c>
      <c r="C4357" s="21" t="s">
        <v>608</v>
      </c>
      <c r="D4357" s="56" t="str">
        <f>VLOOKUP(A4357, ticker_symbol:gics_sector, 14, FALSE)</f>
        <v>Industrials</v>
      </c>
      <c r="E4357" t="str">
        <f>VLOOKUP(A4357, ticker_symbol:gics_sub, 15, FALSE)</f>
        <v>Airlines</v>
      </c>
    </row>
    <row r="4358" spans="1:5" ht="17" x14ac:dyDescent="0.2">
      <c r="A4358" s="3" t="s">
        <v>365</v>
      </c>
      <c r="B4358" t="s">
        <v>600</v>
      </c>
      <c r="C4358" t="s">
        <v>610</v>
      </c>
      <c r="D4358" s="56" t="str">
        <f>VLOOKUP(A4358, ticker_symbol:gics_sector, 14, FALSE)</f>
        <v>Telecommunications Services</v>
      </c>
      <c r="E4358" t="str">
        <f>VLOOKUP(A4358, ticker_symbol:gics_sub, 15, FALSE)</f>
        <v>Alternative Carriers</v>
      </c>
    </row>
    <row r="4359" spans="1:5" ht="17" x14ac:dyDescent="0.2">
      <c r="A4359" s="3" t="s">
        <v>365</v>
      </c>
      <c r="B4359" t="s">
        <v>601</v>
      </c>
      <c r="C4359" t="s">
        <v>610</v>
      </c>
      <c r="D4359" s="56" t="str">
        <f>VLOOKUP(A4359, ticker_symbol:gics_sector, 14, FALSE)</f>
        <v>Telecommunications Services</v>
      </c>
      <c r="E4359" t="str">
        <f>VLOOKUP(A4359, ticker_symbol:gics_sub, 15, FALSE)</f>
        <v>Alternative Carriers</v>
      </c>
    </row>
    <row r="4360" spans="1:5" ht="17" x14ac:dyDescent="0.2">
      <c r="A4360" s="3" t="s">
        <v>365</v>
      </c>
      <c r="B4360" t="s">
        <v>602</v>
      </c>
      <c r="C4360" t="s">
        <v>610</v>
      </c>
      <c r="D4360" s="56" t="str">
        <f>VLOOKUP(A4360, ticker_symbol:gics_sector, 14, FALSE)</f>
        <v>Telecommunications Services</v>
      </c>
      <c r="E4360" t="str">
        <f>VLOOKUP(A4360, ticker_symbol:gics_sub, 15, FALSE)</f>
        <v>Alternative Carriers</v>
      </c>
    </row>
    <row r="4361" spans="1:5" ht="17" x14ac:dyDescent="0.2">
      <c r="A4361" s="3" t="s">
        <v>365</v>
      </c>
      <c r="B4361" t="s">
        <v>603</v>
      </c>
      <c r="C4361" t="s">
        <v>610</v>
      </c>
      <c r="D4361" s="56" t="str">
        <f>VLOOKUP(A4361, ticker_symbol:gics_sector, 14, FALSE)</f>
        <v>Telecommunications Services</v>
      </c>
      <c r="E4361" t="str">
        <f>VLOOKUP(A4361, ticker_symbol:gics_sub, 15, FALSE)</f>
        <v>Alternative Carriers</v>
      </c>
    </row>
    <row r="4362" spans="1:5" ht="17" x14ac:dyDescent="0.2">
      <c r="A4362" s="3" t="s">
        <v>365</v>
      </c>
      <c r="B4362" t="s">
        <v>604</v>
      </c>
      <c r="C4362" t="s">
        <v>610</v>
      </c>
      <c r="D4362" s="56" t="str">
        <f>VLOOKUP(A4362, ticker_symbol:gics_sector, 14, FALSE)</f>
        <v>Telecommunications Services</v>
      </c>
      <c r="E4362" t="str">
        <f>VLOOKUP(A4362, ticker_symbol:gics_sub, 15, FALSE)</f>
        <v>Alternative Carriers</v>
      </c>
    </row>
    <row r="4363" spans="1:5" ht="17" x14ac:dyDescent="0.2">
      <c r="A4363" s="3" t="s">
        <v>365</v>
      </c>
      <c r="B4363" t="s">
        <v>605</v>
      </c>
      <c r="C4363" t="s">
        <v>610</v>
      </c>
      <c r="D4363" s="56" t="str">
        <f>VLOOKUP(A4363, ticker_symbol:gics_sector, 14, FALSE)</f>
        <v>Telecommunications Services</v>
      </c>
      <c r="E4363" t="str">
        <f>VLOOKUP(A4363, ticker_symbol:gics_sub, 15, FALSE)</f>
        <v>Alternative Carriers</v>
      </c>
    </row>
    <row r="4364" spans="1:5" ht="17" x14ac:dyDescent="0.2">
      <c r="A4364" s="3" t="s">
        <v>365</v>
      </c>
      <c r="B4364" t="s">
        <v>600</v>
      </c>
      <c r="C4364" t="s">
        <v>609</v>
      </c>
      <c r="D4364" s="56" t="str">
        <f>VLOOKUP(A4364, ticker_symbol:gics_sector, 14, FALSE)</f>
        <v>Telecommunications Services</v>
      </c>
      <c r="E4364" t="str">
        <f>VLOOKUP(A4364, ticker_symbol:gics_sub, 15, FALSE)</f>
        <v>Alternative Carriers</v>
      </c>
    </row>
    <row r="4365" spans="1:5" ht="17" x14ac:dyDescent="0.2">
      <c r="A4365" s="3" t="s">
        <v>365</v>
      </c>
      <c r="B4365" t="s">
        <v>601</v>
      </c>
      <c r="C4365" t="s">
        <v>609</v>
      </c>
      <c r="D4365" s="56" t="str">
        <f>VLOOKUP(A4365, ticker_symbol:gics_sector, 14, FALSE)</f>
        <v>Telecommunications Services</v>
      </c>
      <c r="E4365" t="str">
        <f>VLOOKUP(A4365, ticker_symbol:gics_sub, 15, FALSE)</f>
        <v>Alternative Carriers</v>
      </c>
    </row>
    <row r="4366" spans="1:5" ht="17" x14ac:dyDescent="0.2">
      <c r="A4366" s="3" t="s">
        <v>365</v>
      </c>
      <c r="B4366" t="s">
        <v>602</v>
      </c>
      <c r="C4366" t="s">
        <v>609</v>
      </c>
      <c r="D4366" s="56" t="str">
        <f>VLOOKUP(A4366, ticker_symbol:gics_sector, 14, FALSE)</f>
        <v>Telecommunications Services</v>
      </c>
      <c r="E4366" t="str">
        <f>VLOOKUP(A4366, ticker_symbol:gics_sub, 15, FALSE)</f>
        <v>Alternative Carriers</v>
      </c>
    </row>
    <row r="4367" spans="1:5" ht="17" x14ac:dyDescent="0.2">
      <c r="A4367" s="3" t="s">
        <v>365</v>
      </c>
      <c r="B4367" t="s">
        <v>603</v>
      </c>
      <c r="C4367" t="s">
        <v>609</v>
      </c>
      <c r="D4367" s="56" t="str">
        <f>VLOOKUP(A4367, ticker_symbol:gics_sector, 14, FALSE)</f>
        <v>Telecommunications Services</v>
      </c>
      <c r="E4367" t="str">
        <f>VLOOKUP(A4367, ticker_symbol:gics_sub, 15, FALSE)</f>
        <v>Alternative Carriers</v>
      </c>
    </row>
    <row r="4368" spans="1:5" ht="17" x14ac:dyDescent="0.2">
      <c r="A4368" s="3" t="s">
        <v>365</v>
      </c>
      <c r="B4368" t="s">
        <v>604</v>
      </c>
      <c r="C4368" t="s">
        <v>609</v>
      </c>
      <c r="D4368" s="56" t="str">
        <f>VLOOKUP(A4368, ticker_symbol:gics_sector, 14, FALSE)</f>
        <v>Telecommunications Services</v>
      </c>
      <c r="E4368" t="str">
        <f>VLOOKUP(A4368, ticker_symbol:gics_sub, 15, FALSE)</f>
        <v>Alternative Carriers</v>
      </c>
    </row>
    <row r="4369" spans="1:5" ht="17" x14ac:dyDescent="0.2">
      <c r="A4369" s="3" t="s">
        <v>365</v>
      </c>
      <c r="B4369" t="s">
        <v>605</v>
      </c>
      <c r="C4369" t="s">
        <v>609</v>
      </c>
      <c r="D4369" s="56" t="str">
        <f>VLOOKUP(A4369, ticker_symbol:gics_sector, 14, FALSE)</f>
        <v>Telecommunications Services</v>
      </c>
      <c r="E4369" t="str">
        <f>VLOOKUP(A4369, ticker_symbol:gics_sub, 15, FALSE)</f>
        <v>Alternative Carriers</v>
      </c>
    </row>
    <row r="4370" spans="1:5" ht="17" x14ac:dyDescent="0.2">
      <c r="A4370" s="3" t="s">
        <v>365</v>
      </c>
      <c r="B4370" t="s">
        <v>600</v>
      </c>
      <c r="C4370" s="21" t="s">
        <v>608</v>
      </c>
      <c r="D4370" s="56" t="str">
        <f>VLOOKUP(A4370, ticker_symbol:gics_sector, 14, FALSE)</f>
        <v>Telecommunications Services</v>
      </c>
      <c r="E4370" t="str">
        <f>VLOOKUP(A4370, ticker_symbol:gics_sub, 15, FALSE)</f>
        <v>Alternative Carriers</v>
      </c>
    </row>
    <row r="4371" spans="1:5" ht="17" x14ac:dyDescent="0.2">
      <c r="A4371" s="3" t="s">
        <v>365</v>
      </c>
      <c r="B4371" t="s">
        <v>601</v>
      </c>
      <c r="C4371" s="21" t="s">
        <v>608</v>
      </c>
      <c r="D4371" s="56" t="str">
        <f>VLOOKUP(A4371, ticker_symbol:gics_sector, 14, FALSE)</f>
        <v>Telecommunications Services</v>
      </c>
      <c r="E4371" t="str">
        <f>VLOOKUP(A4371, ticker_symbol:gics_sub, 15, FALSE)</f>
        <v>Alternative Carriers</v>
      </c>
    </row>
    <row r="4372" spans="1:5" ht="17" x14ac:dyDescent="0.2">
      <c r="A4372" s="3" t="s">
        <v>365</v>
      </c>
      <c r="B4372" t="s">
        <v>602</v>
      </c>
      <c r="C4372" s="21" t="s">
        <v>608</v>
      </c>
      <c r="D4372" s="56" t="str">
        <f>VLOOKUP(A4372, ticker_symbol:gics_sector, 14, FALSE)</f>
        <v>Telecommunications Services</v>
      </c>
      <c r="E4372" t="str">
        <f>VLOOKUP(A4372, ticker_symbol:gics_sub, 15, FALSE)</f>
        <v>Alternative Carriers</v>
      </c>
    </row>
    <row r="4373" spans="1:5" ht="17" x14ac:dyDescent="0.2">
      <c r="A4373" s="3" t="s">
        <v>365</v>
      </c>
      <c r="B4373" t="s">
        <v>603</v>
      </c>
      <c r="C4373" s="21" t="s">
        <v>608</v>
      </c>
      <c r="D4373" s="56" t="str">
        <f>VLOOKUP(A4373, ticker_symbol:gics_sector, 14, FALSE)</f>
        <v>Telecommunications Services</v>
      </c>
      <c r="E4373" t="str">
        <f>VLOOKUP(A4373, ticker_symbol:gics_sub, 15, FALSE)</f>
        <v>Alternative Carriers</v>
      </c>
    </row>
    <row r="4374" spans="1:5" ht="17" x14ac:dyDescent="0.2">
      <c r="A4374" s="3" t="s">
        <v>365</v>
      </c>
      <c r="B4374" t="s">
        <v>604</v>
      </c>
      <c r="C4374" s="21" t="s">
        <v>608</v>
      </c>
      <c r="D4374" s="56" t="str">
        <f>VLOOKUP(A4374, ticker_symbol:gics_sector, 14, FALSE)</f>
        <v>Telecommunications Services</v>
      </c>
      <c r="E4374" t="str">
        <f>VLOOKUP(A4374, ticker_symbol:gics_sub, 15, FALSE)</f>
        <v>Alternative Carriers</v>
      </c>
    </row>
    <row r="4375" spans="1:5" ht="17" x14ac:dyDescent="0.2">
      <c r="A4375" s="3" t="s">
        <v>365</v>
      </c>
      <c r="B4375" t="s">
        <v>605</v>
      </c>
      <c r="C4375" s="21" t="s">
        <v>608</v>
      </c>
      <c r="D4375" s="56" t="str">
        <f>VLOOKUP(A4375, ticker_symbol:gics_sector, 14, FALSE)</f>
        <v>Telecommunications Services</v>
      </c>
      <c r="E4375" t="str">
        <f>VLOOKUP(A4375, ticker_symbol:gics_sub, 15, FALSE)</f>
        <v>Alternative Carriers</v>
      </c>
    </row>
    <row r="4376" spans="1:5" ht="17" x14ac:dyDescent="0.2">
      <c r="A4376" s="3" t="s">
        <v>367</v>
      </c>
      <c r="B4376" t="s">
        <v>600</v>
      </c>
      <c r="C4376" t="s">
        <v>610</v>
      </c>
      <c r="D4376" s="56" t="str">
        <f>VLOOKUP(A4376, ticker_symbol:gics_sector, 14, FALSE)</f>
        <v>Materials</v>
      </c>
      <c r="E4376" t="str">
        <f>VLOOKUP(A4376, ticker_symbol:gics_sub, 15, FALSE)</f>
        <v>Diversified Chemicals</v>
      </c>
    </row>
    <row r="4377" spans="1:5" ht="17" x14ac:dyDescent="0.2">
      <c r="A4377" s="3" t="s">
        <v>367</v>
      </c>
      <c r="B4377" t="s">
        <v>601</v>
      </c>
      <c r="C4377" t="s">
        <v>610</v>
      </c>
      <c r="D4377" s="56" t="str">
        <f>VLOOKUP(A4377, ticker_symbol:gics_sector, 14, FALSE)</f>
        <v>Materials</v>
      </c>
      <c r="E4377" t="str">
        <f>VLOOKUP(A4377, ticker_symbol:gics_sub, 15, FALSE)</f>
        <v>Diversified Chemicals</v>
      </c>
    </row>
    <row r="4378" spans="1:5" ht="17" x14ac:dyDescent="0.2">
      <c r="A4378" s="3" t="s">
        <v>367</v>
      </c>
      <c r="B4378" t="s">
        <v>602</v>
      </c>
      <c r="C4378" t="s">
        <v>610</v>
      </c>
      <c r="D4378" s="56" t="str">
        <f>VLOOKUP(A4378, ticker_symbol:gics_sector, 14, FALSE)</f>
        <v>Materials</v>
      </c>
      <c r="E4378" t="str">
        <f>VLOOKUP(A4378, ticker_symbol:gics_sub, 15, FALSE)</f>
        <v>Diversified Chemicals</v>
      </c>
    </row>
    <row r="4379" spans="1:5" ht="17" x14ac:dyDescent="0.2">
      <c r="A4379" s="3" t="s">
        <v>367</v>
      </c>
      <c r="B4379" t="s">
        <v>603</v>
      </c>
      <c r="C4379" t="s">
        <v>610</v>
      </c>
      <c r="D4379" s="56" t="str">
        <f>VLOOKUP(A4379, ticker_symbol:gics_sector, 14, FALSE)</f>
        <v>Materials</v>
      </c>
      <c r="E4379" t="str">
        <f>VLOOKUP(A4379, ticker_symbol:gics_sub, 15, FALSE)</f>
        <v>Diversified Chemicals</v>
      </c>
    </row>
    <row r="4380" spans="1:5" ht="17" x14ac:dyDescent="0.2">
      <c r="A4380" s="3" t="s">
        <v>367</v>
      </c>
      <c r="B4380" t="s">
        <v>604</v>
      </c>
      <c r="C4380" t="s">
        <v>610</v>
      </c>
      <c r="D4380" s="56" t="str">
        <f>VLOOKUP(A4380, ticker_symbol:gics_sector, 14, FALSE)</f>
        <v>Materials</v>
      </c>
      <c r="E4380" t="str">
        <f>VLOOKUP(A4380, ticker_symbol:gics_sub, 15, FALSE)</f>
        <v>Diversified Chemicals</v>
      </c>
    </row>
    <row r="4381" spans="1:5" ht="17" x14ac:dyDescent="0.2">
      <c r="A4381" s="3" t="s">
        <v>367</v>
      </c>
      <c r="B4381" t="s">
        <v>605</v>
      </c>
      <c r="C4381" t="s">
        <v>610</v>
      </c>
      <c r="D4381" s="56" t="str">
        <f>VLOOKUP(A4381, ticker_symbol:gics_sector, 14, FALSE)</f>
        <v>Materials</v>
      </c>
      <c r="E4381" t="str">
        <f>VLOOKUP(A4381, ticker_symbol:gics_sub, 15, FALSE)</f>
        <v>Diversified Chemicals</v>
      </c>
    </row>
    <row r="4382" spans="1:5" ht="17" x14ac:dyDescent="0.2">
      <c r="A4382" s="3" t="s">
        <v>367</v>
      </c>
      <c r="B4382" t="s">
        <v>600</v>
      </c>
      <c r="C4382" t="s">
        <v>609</v>
      </c>
      <c r="D4382" s="56" t="str">
        <f>VLOOKUP(A4382, ticker_symbol:gics_sector, 14, FALSE)</f>
        <v>Materials</v>
      </c>
      <c r="E4382" t="str">
        <f>VLOOKUP(A4382, ticker_symbol:gics_sub, 15, FALSE)</f>
        <v>Diversified Chemicals</v>
      </c>
    </row>
    <row r="4383" spans="1:5" ht="17" x14ac:dyDescent="0.2">
      <c r="A4383" s="3" t="s">
        <v>367</v>
      </c>
      <c r="B4383" t="s">
        <v>601</v>
      </c>
      <c r="C4383" t="s">
        <v>609</v>
      </c>
      <c r="D4383" s="56" t="str">
        <f>VLOOKUP(A4383, ticker_symbol:gics_sector, 14, FALSE)</f>
        <v>Materials</v>
      </c>
      <c r="E4383" t="str">
        <f>VLOOKUP(A4383, ticker_symbol:gics_sub, 15, FALSE)</f>
        <v>Diversified Chemicals</v>
      </c>
    </row>
    <row r="4384" spans="1:5" ht="17" x14ac:dyDescent="0.2">
      <c r="A4384" s="3" t="s">
        <v>367</v>
      </c>
      <c r="B4384" t="s">
        <v>602</v>
      </c>
      <c r="C4384" t="s">
        <v>609</v>
      </c>
      <c r="D4384" s="56" t="str">
        <f>VLOOKUP(A4384, ticker_symbol:gics_sector, 14, FALSE)</f>
        <v>Materials</v>
      </c>
      <c r="E4384" t="str">
        <f>VLOOKUP(A4384, ticker_symbol:gics_sub, 15, FALSE)</f>
        <v>Diversified Chemicals</v>
      </c>
    </row>
    <row r="4385" spans="1:5" ht="17" x14ac:dyDescent="0.2">
      <c r="A4385" s="3" t="s">
        <v>367</v>
      </c>
      <c r="B4385" t="s">
        <v>603</v>
      </c>
      <c r="C4385" t="s">
        <v>609</v>
      </c>
      <c r="D4385" s="56" t="str">
        <f>VLOOKUP(A4385, ticker_symbol:gics_sector, 14, FALSE)</f>
        <v>Materials</v>
      </c>
      <c r="E4385" t="str">
        <f>VLOOKUP(A4385, ticker_symbol:gics_sub, 15, FALSE)</f>
        <v>Diversified Chemicals</v>
      </c>
    </row>
    <row r="4386" spans="1:5" ht="17" x14ac:dyDescent="0.2">
      <c r="A4386" s="3" t="s">
        <v>367</v>
      </c>
      <c r="B4386" t="s">
        <v>604</v>
      </c>
      <c r="C4386" t="s">
        <v>609</v>
      </c>
      <c r="D4386" s="56" t="str">
        <f>VLOOKUP(A4386, ticker_symbol:gics_sector, 14, FALSE)</f>
        <v>Materials</v>
      </c>
      <c r="E4386" t="str">
        <f>VLOOKUP(A4386, ticker_symbol:gics_sub, 15, FALSE)</f>
        <v>Diversified Chemicals</v>
      </c>
    </row>
    <row r="4387" spans="1:5" ht="17" x14ac:dyDescent="0.2">
      <c r="A4387" s="3" t="s">
        <v>367</v>
      </c>
      <c r="B4387" t="s">
        <v>605</v>
      </c>
      <c r="C4387" t="s">
        <v>609</v>
      </c>
      <c r="D4387" s="56" t="str">
        <f>VLOOKUP(A4387, ticker_symbol:gics_sector, 14, FALSE)</f>
        <v>Materials</v>
      </c>
      <c r="E4387" t="str">
        <f>VLOOKUP(A4387, ticker_symbol:gics_sub, 15, FALSE)</f>
        <v>Diversified Chemicals</v>
      </c>
    </row>
    <row r="4388" spans="1:5" ht="17" x14ac:dyDescent="0.2">
      <c r="A4388" s="3" t="s">
        <v>367</v>
      </c>
      <c r="B4388" t="s">
        <v>600</v>
      </c>
      <c r="C4388" s="21" t="s">
        <v>608</v>
      </c>
      <c r="D4388" s="56" t="str">
        <f>VLOOKUP(A4388, ticker_symbol:gics_sector, 14, FALSE)</f>
        <v>Materials</v>
      </c>
      <c r="E4388" t="str">
        <f>VLOOKUP(A4388, ticker_symbol:gics_sub, 15, FALSE)</f>
        <v>Diversified Chemicals</v>
      </c>
    </row>
    <row r="4389" spans="1:5" ht="17" x14ac:dyDescent="0.2">
      <c r="A4389" s="3" t="s">
        <v>367</v>
      </c>
      <c r="B4389" t="s">
        <v>601</v>
      </c>
      <c r="C4389" s="21" t="s">
        <v>608</v>
      </c>
      <c r="D4389" s="56" t="str">
        <f>VLOOKUP(A4389, ticker_symbol:gics_sector, 14, FALSE)</f>
        <v>Materials</v>
      </c>
      <c r="E4389" t="str">
        <f>VLOOKUP(A4389, ticker_symbol:gics_sub, 15, FALSE)</f>
        <v>Diversified Chemicals</v>
      </c>
    </row>
    <row r="4390" spans="1:5" ht="17" x14ac:dyDescent="0.2">
      <c r="A4390" s="3" t="s">
        <v>367</v>
      </c>
      <c r="B4390" t="s">
        <v>602</v>
      </c>
      <c r="C4390" s="21" t="s">
        <v>608</v>
      </c>
      <c r="D4390" s="56" t="str">
        <f>VLOOKUP(A4390, ticker_symbol:gics_sector, 14, FALSE)</f>
        <v>Materials</v>
      </c>
      <c r="E4390" t="str">
        <f>VLOOKUP(A4390, ticker_symbol:gics_sub, 15, FALSE)</f>
        <v>Diversified Chemicals</v>
      </c>
    </row>
    <row r="4391" spans="1:5" ht="17" x14ac:dyDescent="0.2">
      <c r="A4391" s="3" t="s">
        <v>367</v>
      </c>
      <c r="B4391" t="s">
        <v>603</v>
      </c>
      <c r="C4391" s="21" t="s">
        <v>608</v>
      </c>
      <c r="D4391" s="56" t="str">
        <f>VLOOKUP(A4391, ticker_symbol:gics_sector, 14, FALSE)</f>
        <v>Materials</v>
      </c>
      <c r="E4391" t="str">
        <f>VLOOKUP(A4391, ticker_symbol:gics_sub, 15, FALSE)</f>
        <v>Diversified Chemicals</v>
      </c>
    </row>
    <row r="4392" spans="1:5" ht="17" x14ac:dyDescent="0.2">
      <c r="A4392" s="3" t="s">
        <v>367</v>
      </c>
      <c r="B4392" t="s">
        <v>604</v>
      </c>
      <c r="C4392" s="21" t="s">
        <v>608</v>
      </c>
      <c r="D4392" s="56" t="str">
        <f>VLOOKUP(A4392, ticker_symbol:gics_sector, 14, FALSE)</f>
        <v>Materials</v>
      </c>
      <c r="E4392" t="str">
        <f>VLOOKUP(A4392, ticker_symbol:gics_sub, 15, FALSE)</f>
        <v>Diversified Chemicals</v>
      </c>
    </row>
    <row r="4393" spans="1:5" ht="17" x14ac:dyDescent="0.2">
      <c r="A4393" s="3" t="s">
        <v>367</v>
      </c>
      <c r="B4393" t="s">
        <v>605</v>
      </c>
      <c r="C4393" s="21" t="s">
        <v>608</v>
      </c>
      <c r="D4393" s="56" t="str">
        <f>VLOOKUP(A4393, ticker_symbol:gics_sector, 14, FALSE)</f>
        <v>Materials</v>
      </c>
      <c r="E4393" t="str">
        <f>VLOOKUP(A4393, ticker_symbol:gics_sub, 15, FALSE)</f>
        <v>Diversified Chemicals</v>
      </c>
    </row>
    <row r="4394" spans="1:5" ht="17" x14ac:dyDescent="0.2">
      <c r="A4394" s="3" t="s">
        <v>368</v>
      </c>
      <c r="B4394" t="s">
        <v>600</v>
      </c>
      <c r="C4394" t="s">
        <v>610</v>
      </c>
      <c r="D4394" s="56" t="str">
        <f>VLOOKUP(A4394, ticker_symbol:gics_sector, 14, FALSE)</f>
        <v>Consumer Discretionary</v>
      </c>
      <c r="E4394" t="str">
        <f>VLOOKUP(A4394, ticker_symbol:gics_sub, 15, FALSE)</f>
        <v>Department Stores</v>
      </c>
    </row>
    <row r="4395" spans="1:5" ht="17" x14ac:dyDescent="0.2">
      <c r="A4395" s="3" t="s">
        <v>368</v>
      </c>
      <c r="B4395" t="s">
        <v>601</v>
      </c>
      <c r="C4395" t="s">
        <v>610</v>
      </c>
      <c r="D4395" s="56" t="str">
        <f>VLOOKUP(A4395, ticker_symbol:gics_sector, 14, FALSE)</f>
        <v>Consumer Discretionary</v>
      </c>
      <c r="E4395" t="str">
        <f>VLOOKUP(A4395, ticker_symbol:gics_sub, 15, FALSE)</f>
        <v>Department Stores</v>
      </c>
    </row>
    <row r="4396" spans="1:5" ht="17" x14ac:dyDescent="0.2">
      <c r="A4396" s="3" t="s">
        <v>368</v>
      </c>
      <c r="B4396" t="s">
        <v>602</v>
      </c>
      <c r="C4396" t="s">
        <v>610</v>
      </c>
      <c r="D4396" s="56" t="str">
        <f>VLOOKUP(A4396, ticker_symbol:gics_sector, 14, FALSE)</f>
        <v>Consumer Discretionary</v>
      </c>
      <c r="E4396" t="str">
        <f>VLOOKUP(A4396, ticker_symbol:gics_sub, 15, FALSE)</f>
        <v>Department Stores</v>
      </c>
    </row>
    <row r="4397" spans="1:5" ht="17" x14ac:dyDescent="0.2">
      <c r="A4397" s="3" t="s">
        <v>368</v>
      </c>
      <c r="B4397" t="s">
        <v>603</v>
      </c>
      <c r="C4397" t="s">
        <v>610</v>
      </c>
      <c r="D4397" s="56" t="str">
        <f>VLOOKUP(A4397, ticker_symbol:gics_sector, 14, FALSE)</f>
        <v>Consumer Discretionary</v>
      </c>
      <c r="E4397" t="str">
        <f>VLOOKUP(A4397, ticker_symbol:gics_sub, 15, FALSE)</f>
        <v>Department Stores</v>
      </c>
    </row>
    <row r="4398" spans="1:5" ht="17" x14ac:dyDescent="0.2">
      <c r="A4398" s="3" t="s">
        <v>368</v>
      </c>
      <c r="B4398" t="s">
        <v>604</v>
      </c>
      <c r="C4398" t="s">
        <v>610</v>
      </c>
      <c r="D4398" s="56" t="str">
        <f>VLOOKUP(A4398, ticker_symbol:gics_sector, 14, FALSE)</f>
        <v>Consumer Discretionary</v>
      </c>
      <c r="E4398" t="str">
        <f>VLOOKUP(A4398, ticker_symbol:gics_sub, 15, FALSE)</f>
        <v>Department Stores</v>
      </c>
    </row>
    <row r="4399" spans="1:5" ht="17" x14ac:dyDescent="0.2">
      <c r="A4399" s="3" t="s">
        <v>368</v>
      </c>
      <c r="B4399" t="s">
        <v>605</v>
      </c>
      <c r="C4399" t="s">
        <v>610</v>
      </c>
      <c r="D4399" s="56" t="str">
        <f>VLOOKUP(A4399, ticker_symbol:gics_sector, 14, FALSE)</f>
        <v>Consumer Discretionary</v>
      </c>
      <c r="E4399" t="str">
        <f>VLOOKUP(A4399, ticker_symbol:gics_sub, 15, FALSE)</f>
        <v>Department Stores</v>
      </c>
    </row>
    <row r="4400" spans="1:5" ht="17" x14ac:dyDescent="0.2">
      <c r="A4400" s="3" t="s">
        <v>368</v>
      </c>
      <c r="B4400" t="s">
        <v>600</v>
      </c>
      <c r="C4400" t="s">
        <v>609</v>
      </c>
      <c r="D4400" s="56" t="str">
        <f>VLOOKUP(A4400, ticker_symbol:gics_sector, 14, FALSE)</f>
        <v>Consumer Discretionary</v>
      </c>
      <c r="E4400" t="str">
        <f>VLOOKUP(A4400, ticker_symbol:gics_sub, 15, FALSE)</f>
        <v>Department Stores</v>
      </c>
    </row>
    <row r="4401" spans="1:5" ht="17" x14ac:dyDescent="0.2">
      <c r="A4401" s="3" t="s">
        <v>368</v>
      </c>
      <c r="B4401" t="s">
        <v>601</v>
      </c>
      <c r="C4401" t="s">
        <v>609</v>
      </c>
      <c r="D4401" s="56" t="str">
        <f>VLOOKUP(A4401, ticker_symbol:gics_sector, 14, FALSE)</f>
        <v>Consumer Discretionary</v>
      </c>
      <c r="E4401" t="str">
        <f>VLOOKUP(A4401, ticker_symbol:gics_sub, 15, FALSE)</f>
        <v>Department Stores</v>
      </c>
    </row>
    <row r="4402" spans="1:5" ht="17" x14ac:dyDescent="0.2">
      <c r="A4402" s="3" t="s">
        <v>368</v>
      </c>
      <c r="B4402" t="s">
        <v>602</v>
      </c>
      <c r="C4402" t="s">
        <v>609</v>
      </c>
      <c r="D4402" s="56" t="str">
        <f>VLOOKUP(A4402, ticker_symbol:gics_sector, 14, FALSE)</f>
        <v>Consumer Discretionary</v>
      </c>
      <c r="E4402" t="str">
        <f>VLOOKUP(A4402, ticker_symbol:gics_sub, 15, FALSE)</f>
        <v>Department Stores</v>
      </c>
    </row>
    <row r="4403" spans="1:5" ht="17" x14ac:dyDescent="0.2">
      <c r="A4403" s="3" t="s">
        <v>368</v>
      </c>
      <c r="B4403" t="s">
        <v>603</v>
      </c>
      <c r="C4403" t="s">
        <v>609</v>
      </c>
      <c r="D4403" s="56" t="str">
        <f>VLOOKUP(A4403, ticker_symbol:gics_sector, 14, FALSE)</f>
        <v>Consumer Discretionary</v>
      </c>
      <c r="E4403" t="str">
        <f>VLOOKUP(A4403, ticker_symbol:gics_sub, 15, FALSE)</f>
        <v>Department Stores</v>
      </c>
    </row>
    <row r="4404" spans="1:5" ht="17" x14ac:dyDescent="0.2">
      <c r="A4404" s="3" t="s">
        <v>368</v>
      </c>
      <c r="B4404" t="s">
        <v>604</v>
      </c>
      <c r="C4404" t="s">
        <v>609</v>
      </c>
      <c r="D4404" s="56" t="str">
        <f>VLOOKUP(A4404, ticker_symbol:gics_sector, 14, FALSE)</f>
        <v>Consumer Discretionary</v>
      </c>
      <c r="E4404" t="str">
        <f>VLOOKUP(A4404, ticker_symbol:gics_sub, 15, FALSE)</f>
        <v>Department Stores</v>
      </c>
    </row>
    <row r="4405" spans="1:5" ht="17" x14ac:dyDescent="0.2">
      <c r="A4405" s="3" t="s">
        <v>368</v>
      </c>
      <c r="B4405" t="s">
        <v>605</v>
      </c>
      <c r="C4405" t="s">
        <v>609</v>
      </c>
      <c r="D4405" s="56" t="str">
        <f>VLOOKUP(A4405, ticker_symbol:gics_sector, 14, FALSE)</f>
        <v>Consumer Discretionary</v>
      </c>
      <c r="E4405" t="str">
        <f>VLOOKUP(A4405, ticker_symbol:gics_sub, 15, FALSE)</f>
        <v>Department Stores</v>
      </c>
    </row>
    <row r="4406" spans="1:5" ht="17" x14ac:dyDescent="0.2">
      <c r="A4406" s="3" t="s">
        <v>368</v>
      </c>
      <c r="B4406" t="s">
        <v>600</v>
      </c>
      <c r="C4406" s="21" t="s">
        <v>608</v>
      </c>
      <c r="D4406" s="56" t="str">
        <f>VLOOKUP(A4406, ticker_symbol:gics_sector, 14, FALSE)</f>
        <v>Consumer Discretionary</v>
      </c>
      <c r="E4406" t="str">
        <f>VLOOKUP(A4406, ticker_symbol:gics_sub, 15, FALSE)</f>
        <v>Department Stores</v>
      </c>
    </row>
    <row r="4407" spans="1:5" ht="17" x14ac:dyDescent="0.2">
      <c r="A4407" s="3" t="s">
        <v>368</v>
      </c>
      <c r="B4407" t="s">
        <v>601</v>
      </c>
      <c r="C4407" s="21" t="s">
        <v>608</v>
      </c>
      <c r="D4407" s="56" t="str">
        <f>VLOOKUP(A4407, ticker_symbol:gics_sector, 14, FALSE)</f>
        <v>Consumer Discretionary</v>
      </c>
      <c r="E4407" t="str">
        <f>VLOOKUP(A4407, ticker_symbol:gics_sub, 15, FALSE)</f>
        <v>Department Stores</v>
      </c>
    </row>
    <row r="4408" spans="1:5" ht="17" x14ac:dyDescent="0.2">
      <c r="A4408" s="3" t="s">
        <v>368</v>
      </c>
      <c r="B4408" t="s">
        <v>602</v>
      </c>
      <c r="C4408" s="21" t="s">
        <v>608</v>
      </c>
      <c r="D4408" s="56" t="str">
        <f>VLOOKUP(A4408, ticker_symbol:gics_sector, 14, FALSE)</f>
        <v>Consumer Discretionary</v>
      </c>
      <c r="E4408" t="str">
        <f>VLOOKUP(A4408, ticker_symbol:gics_sub, 15, FALSE)</f>
        <v>Department Stores</v>
      </c>
    </row>
    <row r="4409" spans="1:5" ht="17" x14ac:dyDescent="0.2">
      <c r="A4409" s="3" t="s">
        <v>368</v>
      </c>
      <c r="B4409" t="s">
        <v>603</v>
      </c>
      <c r="C4409" s="21" t="s">
        <v>608</v>
      </c>
      <c r="D4409" s="56" t="str">
        <f>VLOOKUP(A4409, ticker_symbol:gics_sector, 14, FALSE)</f>
        <v>Consumer Discretionary</v>
      </c>
      <c r="E4409" t="str">
        <f>VLOOKUP(A4409, ticker_symbol:gics_sub, 15, FALSE)</f>
        <v>Department Stores</v>
      </c>
    </row>
    <row r="4410" spans="1:5" ht="17" x14ac:dyDescent="0.2">
      <c r="A4410" s="3" t="s">
        <v>368</v>
      </c>
      <c r="B4410" t="s">
        <v>604</v>
      </c>
      <c r="C4410" s="21" t="s">
        <v>608</v>
      </c>
      <c r="D4410" s="56" t="str">
        <f>VLOOKUP(A4410, ticker_symbol:gics_sector, 14, FALSE)</f>
        <v>Consumer Discretionary</v>
      </c>
      <c r="E4410" t="str">
        <f>VLOOKUP(A4410, ticker_symbol:gics_sub, 15, FALSE)</f>
        <v>Department Stores</v>
      </c>
    </row>
    <row r="4411" spans="1:5" ht="17" x14ac:dyDescent="0.2">
      <c r="A4411" s="3" t="s">
        <v>368</v>
      </c>
      <c r="B4411" t="s">
        <v>605</v>
      </c>
      <c r="C4411" s="21" t="s">
        <v>608</v>
      </c>
      <c r="D4411" s="56" t="str">
        <f>VLOOKUP(A4411, ticker_symbol:gics_sector, 14, FALSE)</f>
        <v>Consumer Discretionary</v>
      </c>
      <c r="E4411" t="str">
        <f>VLOOKUP(A4411, ticker_symbol:gics_sub, 15, FALSE)</f>
        <v>Department Stores</v>
      </c>
    </row>
    <row r="4412" spans="1:5" ht="17" x14ac:dyDescent="0.2">
      <c r="A4412" s="3" t="s">
        <v>369</v>
      </c>
      <c r="B4412" t="s">
        <v>600</v>
      </c>
      <c r="C4412" t="s">
        <v>610</v>
      </c>
      <c r="D4412" s="56" t="str">
        <f>VLOOKUP(A4412, ticker_symbol:gics_sector, 14, FALSE)</f>
        <v>Information Technology</v>
      </c>
      <c r="E4412" t="str">
        <f>VLOOKUP(A4412, ticker_symbol:gics_sub, 15, FALSE)</f>
        <v>Internet Software &amp; Services</v>
      </c>
    </row>
    <row r="4413" spans="1:5" ht="17" x14ac:dyDescent="0.2">
      <c r="A4413" s="3" t="s">
        <v>369</v>
      </c>
      <c r="B4413" t="s">
        <v>601</v>
      </c>
      <c r="C4413" t="s">
        <v>610</v>
      </c>
      <c r="D4413" s="56" t="str">
        <f>VLOOKUP(A4413, ticker_symbol:gics_sector, 14, FALSE)</f>
        <v>Information Technology</v>
      </c>
      <c r="E4413" t="str">
        <f>VLOOKUP(A4413, ticker_symbol:gics_sub, 15, FALSE)</f>
        <v>Internet Software &amp; Services</v>
      </c>
    </row>
    <row r="4414" spans="1:5" ht="17" x14ac:dyDescent="0.2">
      <c r="A4414" s="3" t="s">
        <v>369</v>
      </c>
      <c r="B4414" t="s">
        <v>602</v>
      </c>
      <c r="C4414" t="s">
        <v>610</v>
      </c>
      <c r="D4414" s="56" t="str">
        <f>VLOOKUP(A4414, ticker_symbol:gics_sector, 14, FALSE)</f>
        <v>Information Technology</v>
      </c>
      <c r="E4414" t="str">
        <f>VLOOKUP(A4414, ticker_symbol:gics_sub, 15, FALSE)</f>
        <v>Internet Software &amp; Services</v>
      </c>
    </row>
    <row r="4415" spans="1:5" ht="17" x14ac:dyDescent="0.2">
      <c r="A4415" s="3" t="s">
        <v>369</v>
      </c>
      <c r="B4415" t="s">
        <v>603</v>
      </c>
      <c r="C4415" t="s">
        <v>610</v>
      </c>
      <c r="D4415" s="56" t="str">
        <f>VLOOKUP(A4415, ticker_symbol:gics_sector, 14, FALSE)</f>
        <v>Information Technology</v>
      </c>
      <c r="E4415" t="str">
        <f>VLOOKUP(A4415, ticker_symbol:gics_sub, 15, FALSE)</f>
        <v>Internet Software &amp; Services</v>
      </c>
    </row>
    <row r="4416" spans="1:5" ht="17" x14ac:dyDescent="0.2">
      <c r="A4416" s="3" t="s">
        <v>369</v>
      </c>
      <c r="B4416" t="s">
        <v>604</v>
      </c>
      <c r="C4416" t="s">
        <v>610</v>
      </c>
      <c r="D4416" s="56" t="str">
        <f>VLOOKUP(A4416, ticker_symbol:gics_sector, 14, FALSE)</f>
        <v>Information Technology</v>
      </c>
      <c r="E4416" t="str">
        <f>VLOOKUP(A4416, ticker_symbol:gics_sub, 15, FALSE)</f>
        <v>Internet Software &amp; Services</v>
      </c>
    </row>
    <row r="4417" spans="1:5" ht="17" x14ac:dyDescent="0.2">
      <c r="A4417" s="3" t="s">
        <v>369</v>
      </c>
      <c r="B4417" t="s">
        <v>605</v>
      </c>
      <c r="C4417" t="s">
        <v>610</v>
      </c>
      <c r="D4417" s="56" t="str">
        <f>VLOOKUP(A4417, ticker_symbol:gics_sector, 14, FALSE)</f>
        <v>Information Technology</v>
      </c>
      <c r="E4417" t="str">
        <f>VLOOKUP(A4417, ticker_symbol:gics_sub, 15, FALSE)</f>
        <v>Internet Software &amp; Services</v>
      </c>
    </row>
    <row r="4418" spans="1:5" ht="17" x14ac:dyDescent="0.2">
      <c r="A4418" s="3" t="s">
        <v>369</v>
      </c>
      <c r="B4418" t="s">
        <v>600</v>
      </c>
      <c r="C4418" t="s">
        <v>609</v>
      </c>
      <c r="D4418" s="56" t="str">
        <f>VLOOKUP(A4418, ticker_symbol:gics_sector, 14, FALSE)</f>
        <v>Information Technology</v>
      </c>
      <c r="E4418" t="str">
        <f>VLOOKUP(A4418, ticker_symbol:gics_sub, 15, FALSE)</f>
        <v>Internet Software &amp; Services</v>
      </c>
    </row>
    <row r="4419" spans="1:5" ht="17" x14ac:dyDescent="0.2">
      <c r="A4419" s="3" t="s">
        <v>369</v>
      </c>
      <c r="B4419" t="s">
        <v>601</v>
      </c>
      <c r="C4419" t="s">
        <v>609</v>
      </c>
      <c r="D4419" s="56" t="str">
        <f>VLOOKUP(A4419, ticker_symbol:gics_sector, 14, FALSE)</f>
        <v>Information Technology</v>
      </c>
      <c r="E4419" t="str">
        <f>VLOOKUP(A4419, ticker_symbol:gics_sub, 15, FALSE)</f>
        <v>Internet Software &amp; Services</v>
      </c>
    </row>
    <row r="4420" spans="1:5" ht="17" x14ac:dyDescent="0.2">
      <c r="A4420" s="3" t="s">
        <v>369</v>
      </c>
      <c r="B4420" t="s">
        <v>602</v>
      </c>
      <c r="C4420" t="s">
        <v>609</v>
      </c>
      <c r="D4420" s="56" t="str">
        <f>VLOOKUP(A4420, ticker_symbol:gics_sector, 14, FALSE)</f>
        <v>Information Technology</v>
      </c>
      <c r="E4420" t="str">
        <f>VLOOKUP(A4420, ticker_symbol:gics_sub, 15, FALSE)</f>
        <v>Internet Software &amp; Services</v>
      </c>
    </row>
    <row r="4421" spans="1:5" ht="17" x14ac:dyDescent="0.2">
      <c r="A4421" s="3" t="s">
        <v>369</v>
      </c>
      <c r="B4421" t="s">
        <v>603</v>
      </c>
      <c r="C4421" t="s">
        <v>609</v>
      </c>
      <c r="D4421" s="56" t="str">
        <f>VLOOKUP(A4421, ticker_symbol:gics_sector, 14, FALSE)</f>
        <v>Information Technology</v>
      </c>
      <c r="E4421" t="str">
        <f>VLOOKUP(A4421, ticker_symbol:gics_sub, 15, FALSE)</f>
        <v>Internet Software &amp; Services</v>
      </c>
    </row>
    <row r="4422" spans="1:5" ht="17" x14ac:dyDescent="0.2">
      <c r="A4422" s="3" t="s">
        <v>369</v>
      </c>
      <c r="B4422" t="s">
        <v>604</v>
      </c>
      <c r="C4422" t="s">
        <v>609</v>
      </c>
      <c r="D4422" s="56" t="str">
        <f>VLOOKUP(A4422, ticker_symbol:gics_sector, 14, FALSE)</f>
        <v>Information Technology</v>
      </c>
      <c r="E4422" t="str">
        <f>VLOOKUP(A4422, ticker_symbol:gics_sub, 15, FALSE)</f>
        <v>Internet Software &amp; Services</v>
      </c>
    </row>
    <row r="4423" spans="1:5" ht="17" x14ac:dyDescent="0.2">
      <c r="A4423" s="3" t="s">
        <v>369</v>
      </c>
      <c r="B4423" t="s">
        <v>605</v>
      </c>
      <c r="C4423" t="s">
        <v>609</v>
      </c>
      <c r="D4423" s="56" t="str">
        <f>VLOOKUP(A4423, ticker_symbol:gics_sector, 14, FALSE)</f>
        <v>Information Technology</v>
      </c>
      <c r="E4423" t="str">
        <f>VLOOKUP(A4423, ticker_symbol:gics_sub, 15, FALSE)</f>
        <v>Internet Software &amp; Services</v>
      </c>
    </row>
    <row r="4424" spans="1:5" ht="17" x14ac:dyDescent="0.2">
      <c r="A4424" s="3" t="s">
        <v>369</v>
      </c>
      <c r="B4424" t="s">
        <v>600</v>
      </c>
      <c r="C4424" s="21" t="s">
        <v>608</v>
      </c>
      <c r="D4424" s="56" t="str">
        <f>VLOOKUP(A4424, ticker_symbol:gics_sector, 14, FALSE)</f>
        <v>Information Technology</v>
      </c>
      <c r="E4424" t="str">
        <f>VLOOKUP(A4424, ticker_symbol:gics_sub, 15, FALSE)</f>
        <v>Internet Software &amp; Services</v>
      </c>
    </row>
    <row r="4425" spans="1:5" ht="17" x14ac:dyDescent="0.2">
      <c r="A4425" s="3" t="s">
        <v>369</v>
      </c>
      <c r="B4425" t="s">
        <v>601</v>
      </c>
      <c r="C4425" s="21" t="s">
        <v>608</v>
      </c>
      <c r="D4425" s="56" t="str">
        <f>VLOOKUP(A4425, ticker_symbol:gics_sector, 14, FALSE)</f>
        <v>Information Technology</v>
      </c>
      <c r="E4425" t="str">
        <f>VLOOKUP(A4425, ticker_symbol:gics_sub, 15, FALSE)</f>
        <v>Internet Software &amp; Services</v>
      </c>
    </row>
    <row r="4426" spans="1:5" ht="17" x14ac:dyDescent="0.2">
      <c r="A4426" s="3" t="s">
        <v>369</v>
      </c>
      <c r="B4426" t="s">
        <v>602</v>
      </c>
      <c r="C4426" s="21" t="s">
        <v>608</v>
      </c>
      <c r="D4426" s="56" t="str">
        <f>VLOOKUP(A4426, ticker_symbol:gics_sector, 14, FALSE)</f>
        <v>Information Technology</v>
      </c>
      <c r="E4426" t="str">
        <f>VLOOKUP(A4426, ticker_symbol:gics_sub, 15, FALSE)</f>
        <v>Internet Software &amp; Services</v>
      </c>
    </row>
    <row r="4427" spans="1:5" ht="17" x14ac:dyDescent="0.2">
      <c r="A4427" s="3" t="s">
        <v>369</v>
      </c>
      <c r="B4427" t="s">
        <v>603</v>
      </c>
      <c r="C4427" s="21" t="s">
        <v>608</v>
      </c>
      <c r="D4427" s="56" t="str">
        <f>VLOOKUP(A4427, ticker_symbol:gics_sector, 14, FALSE)</f>
        <v>Information Technology</v>
      </c>
      <c r="E4427" t="str">
        <f>VLOOKUP(A4427, ticker_symbol:gics_sub, 15, FALSE)</f>
        <v>Internet Software &amp; Services</v>
      </c>
    </row>
    <row r="4428" spans="1:5" ht="17" x14ac:dyDescent="0.2">
      <c r="A4428" s="3" t="s">
        <v>369</v>
      </c>
      <c r="B4428" t="s">
        <v>604</v>
      </c>
      <c r="C4428" s="21" t="s">
        <v>608</v>
      </c>
      <c r="D4428" s="56" t="str">
        <f>VLOOKUP(A4428, ticker_symbol:gics_sector, 14, FALSE)</f>
        <v>Information Technology</v>
      </c>
      <c r="E4428" t="str">
        <f>VLOOKUP(A4428, ticker_symbol:gics_sub, 15, FALSE)</f>
        <v>Internet Software &amp; Services</v>
      </c>
    </row>
    <row r="4429" spans="1:5" ht="17" x14ac:dyDescent="0.2">
      <c r="A4429" s="3" t="s">
        <v>369</v>
      </c>
      <c r="B4429" t="s">
        <v>605</v>
      </c>
      <c r="C4429" s="21" t="s">
        <v>608</v>
      </c>
      <c r="D4429" s="56" t="str">
        <f>VLOOKUP(A4429, ticker_symbol:gics_sector, 14, FALSE)</f>
        <v>Information Technology</v>
      </c>
      <c r="E4429" t="str">
        <f>VLOOKUP(A4429, ticker_symbol:gics_sub, 15, FALSE)</f>
        <v>Internet Software &amp; Services</v>
      </c>
    </row>
    <row r="4430" spans="1:5" ht="17" x14ac:dyDescent="0.2">
      <c r="A4430" s="3" t="s">
        <v>370</v>
      </c>
      <c r="B4430" t="s">
        <v>600</v>
      </c>
      <c r="C4430" t="s">
        <v>610</v>
      </c>
      <c r="D4430" s="56" t="str">
        <f>VLOOKUP(A4430, ticker_symbol:gics_sector, 14, FALSE)</f>
        <v>Real Estate</v>
      </c>
      <c r="E4430" t="str">
        <f>VLOOKUP(A4430, ticker_symbol:gics_sub, 15, FALSE)</f>
        <v>Residential REITs</v>
      </c>
    </row>
    <row r="4431" spans="1:5" ht="17" x14ac:dyDescent="0.2">
      <c r="A4431" s="3" t="s">
        <v>370</v>
      </c>
      <c r="B4431" t="s">
        <v>601</v>
      </c>
      <c r="C4431" t="s">
        <v>610</v>
      </c>
      <c r="D4431" s="56" t="str">
        <f>VLOOKUP(A4431, ticker_symbol:gics_sector, 14, FALSE)</f>
        <v>Real Estate</v>
      </c>
      <c r="E4431" t="str">
        <f>VLOOKUP(A4431, ticker_symbol:gics_sub, 15, FALSE)</f>
        <v>Residential REITs</v>
      </c>
    </row>
    <row r="4432" spans="1:5" ht="17" x14ac:dyDescent="0.2">
      <c r="A4432" s="3" t="s">
        <v>370</v>
      </c>
      <c r="B4432" t="s">
        <v>602</v>
      </c>
      <c r="C4432" t="s">
        <v>610</v>
      </c>
      <c r="D4432" s="56" t="str">
        <f>VLOOKUP(A4432, ticker_symbol:gics_sector, 14, FALSE)</f>
        <v>Real Estate</v>
      </c>
      <c r="E4432" t="str">
        <f>VLOOKUP(A4432, ticker_symbol:gics_sub, 15, FALSE)</f>
        <v>Residential REITs</v>
      </c>
    </row>
    <row r="4433" spans="1:5" ht="17" x14ac:dyDescent="0.2">
      <c r="A4433" s="3" t="s">
        <v>370</v>
      </c>
      <c r="B4433" t="s">
        <v>603</v>
      </c>
      <c r="C4433" t="s">
        <v>610</v>
      </c>
      <c r="D4433" s="56" t="str">
        <f>VLOOKUP(A4433, ticker_symbol:gics_sector, 14, FALSE)</f>
        <v>Real Estate</v>
      </c>
      <c r="E4433" t="str">
        <f>VLOOKUP(A4433, ticker_symbol:gics_sub, 15, FALSE)</f>
        <v>Residential REITs</v>
      </c>
    </row>
    <row r="4434" spans="1:5" ht="17" x14ac:dyDescent="0.2">
      <c r="A4434" s="3" t="s">
        <v>370</v>
      </c>
      <c r="B4434" t="s">
        <v>604</v>
      </c>
      <c r="C4434" t="s">
        <v>610</v>
      </c>
      <c r="D4434" s="56" t="str">
        <f>VLOOKUP(A4434, ticker_symbol:gics_sector, 14, FALSE)</f>
        <v>Real Estate</v>
      </c>
      <c r="E4434" t="str">
        <f>VLOOKUP(A4434, ticker_symbol:gics_sub, 15, FALSE)</f>
        <v>Residential REITs</v>
      </c>
    </row>
    <row r="4435" spans="1:5" ht="17" x14ac:dyDescent="0.2">
      <c r="A4435" s="3" t="s">
        <v>370</v>
      </c>
      <c r="B4435" t="s">
        <v>605</v>
      </c>
      <c r="C4435" t="s">
        <v>610</v>
      </c>
      <c r="D4435" s="56" t="str">
        <f>VLOOKUP(A4435, ticker_symbol:gics_sector, 14, FALSE)</f>
        <v>Real Estate</v>
      </c>
      <c r="E4435" t="str">
        <f>VLOOKUP(A4435, ticker_symbol:gics_sub, 15, FALSE)</f>
        <v>Residential REITs</v>
      </c>
    </row>
    <row r="4436" spans="1:5" ht="17" x14ac:dyDescent="0.2">
      <c r="A4436" s="3" t="s">
        <v>370</v>
      </c>
      <c r="B4436" t="s">
        <v>600</v>
      </c>
      <c r="C4436" t="s">
        <v>609</v>
      </c>
      <c r="D4436" s="56" t="str">
        <f>VLOOKUP(A4436, ticker_symbol:gics_sector, 14, FALSE)</f>
        <v>Real Estate</v>
      </c>
      <c r="E4436" t="str">
        <f>VLOOKUP(A4436, ticker_symbol:gics_sub, 15, FALSE)</f>
        <v>Residential REITs</v>
      </c>
    </row>
    <row r="4437" spans="1:5" ht="17" x14ac:dyDescent="0.2">
      <c r="A4437" s="3" t="s">
        <v>370</v>
      </c>
      <c r="B4437" t="s">
        <v>601</v>
      </c>
      <c r="C4437" t="s">
        <v>609</v>
      </c>
      <c r="D4437" s="56" t="str">
        <f>VLOOKUP(A4437, ticker_symbol:gics_sector, 14, FALSE)</f>
        <v>Real Estate</v>
      </c>
      <c r="E4437" t="str">
        <f>VLOOKUP(A4437, ticker_symbol:gics_sub, 15, FALSE)</f>
        <v>Residential REITs</v>
      </c>
    </row>
    <row r="4438" spans="1:5" ht="17" x14ac:dyDescent="0.2">
      <c r="A4438" s="3" t="s">
        <v>370</v>
      </c>
      <c r="B4438" t="s">
        <v>602</v>
      </c>
      <c r="C4438" t="s">
        <v>609</v>
      </c>
      <c r="D4438" s="56" t="str">
        <f>VLOOKUP(A4438, ticker_symbol:gics_sector, 14, FALSE)</f>
        <v>Real Estate</v>
      </c>
      <c r="E4438" t="str">
        <f>VLOOKUP(A4438, ticker_symbol:gics_sub, 15, FALSE)</f>
        <v>Residential REITs</v>
      </c>
    </row>
    <row r="4439" spans="1:5" ht="17" x14ac:dyDescent="0.2">
      <c r="A4439" s="3" t="s">
        <v>370</v>
      </c>
      <c r="B4439" t="s">
        <v>603</v>
      </c>
      <c r="C4439" t="s">
        <v>609</v>
      </c>
      <c r="D4439" s="56" t="str">
        <f>VLOOKUP(A4439, ticker_symbol:gics_sector, 14, FALSE)</f>
        <v>Real Estate</v>
      </c>
      <c r="E4439" t="str">
        <f>VLOOKUP(A4439, ticker_symbol:gics_sub, 15, FALSE)</f>
        <v>Residential REITs</v>
      </c>
    </row>
    <row r="4440" spans="1:5" ht="17" x14ac:dyDescent="0.2">
      <c r="A4440" s="3" t="s">
        <v>370</v>
      </c>
      <c r="B4440" t="s">
        <v>604</v>
      </c>
      <c r="C4440" t="s">
        <v>609</v>
      </c>
      <c r="D4440" s="56" t="str">
        <f>VLOOKUP(A4440, ticker_symbol:gics_sector, 14, FALSE)</f>
        <v>Real Estate</v>
      </c>
      <c r="E4440" t="str">
        <f>VLOOKUP(A4440, ticker_symbol:gics_sub, 15, FALSE)</f>
        <v>Residential REITs</v>
      </c>
    </row>
    <row r="4441" spans="1:5" ht="17" x14ac:dyDescent="0.2">
      <c r="A4441" s="3" t="s">
        <v>370</v>
      </c>
      <c r="B4441" t="s">
        <v>605</v>
      </c>
      <c r="C4441" t="s">
        <v>609</v>
      </c>
      <c r="D4441" s="56" t="str">
        <f>VLOOKUP(A4441, ticker_symbol:gics_sector, 14, FALSE)</f>
        <v>Real Estate</v>
      </c>
      <c r="E4441" t="str">
        <f>VLOOKUP(A4441, ticker_symbol:gics_sub, 15, FALSE)</f>
        <v>Residential REITs</v>
      </c>
    </row>
    <row r="4442" spans="1:5" ht="17" x14ac:dyDescent="0.2">
      <c r="A4442" s="3" t="s">
        <v>370</v>
      </c>
      <c r="B4442" t="s">
        <v>600</v>
      </c>
      <c r="C4442" s="21" t="s">
        <v>608</v>
      </c>
      <c r="D4442" s="56" t="str">
        <f>VLOOKUP(A4442, ticker_symbol:gics_sector, 14, FALSE)</f>
        <v>Real Estate</v>
      </c>
      <c r="E4442" t="str">
        <f>VLOOKUP(A4442, ticker_symbol:gics_sub, 15, FALSE)</f>
        <v>Residential REITs</v>
      </c>
    </row>
    <row r="4443" spans="1:5" ht="17" x14ac:dyDescent="0.2">
      <c r="A4443" s="3" t="s">
        <v>370</v>
      </c>
      <c r="B4443" t="s">
        <v>601</v>
      </c>
      <c r="C4443" s="21" t="s">
        <v>608</v>
      </c>
      <c r="D4443" s="56" t="str">
        <f>VLOOKUP(A4443, ticker_symbol:gics_sector, 14, FALSE)</f>
        <v>Real Estate</v>
      </c>
      <c r="E4443" t="str">
        <f>VLOOKUP(A4443, ticker_symbol:gics_sub, 15, FALSE)</f>
        <v>Residential REITs</v>
      </c>
    </row>
    <row r="4444" spans="1:5" ht="17" x14ac:dyDescent="0.2">
      <c r="A4444" s="3" t="s">
        <v>370</v>
      </c>
      <c r="B4444" t="s">
        <v>602</v>
      </c>
      <c r="C4444" s="21" t="s">
        <v>608</v>
      </c>
      <c r="D4444" s="56" t="str">
        <f>VLOOKUP(A4444, ticker_symbol:gics_sector, 14, FALSE)</f>
        <v>Real Estate</v>
      </c>
      <c r="E4444" t="str">
        <f>VLOOKUP(A4444, ticker_symbol:gics_sub, 15, FALSE)</f>
        <v>Residential REITs</v>
      </c>
    </row>
    <row r="4445" spans="1:5" ht="17" x14ac:dyDescent="0.2">
      <c r="A4445" s="3" t="s">
        <v>370</v>
      </c>
      <c r="B4445" t="s">
        <v>603</v>
      </c>
      <c r="C4445" s="21" t="s">
        <v>608</v>
      </c>
      <c r="D4445" s="56" t="str">
        <f>VLOOKUP(A4445, ticker_symbol:gics_sector, 14, FALSE)</f>
        <v>Real Estate</v>
      </c>
      <c r="E4445" t="str">
        <f>VLOOKUP(A4445, ticker_symbol:gics_sub, 15, FALSE)</f>
        <v>Residential REITs</v>
      </c>
    </row>
    <row r="4446" spans="1:5" ht="17" x14ac:dyDescent="0.2">
      <c r="A4446" s="3" t="s">
        <v>370</v>
      </c>
      <c r="B4446" t="s">
        <v>604</v>
      </c>
      <c r="C4446" s="21" t="s">
        <v>608</v>
      </c>
      <c r="D4446" s="56" t="str">
        <f>VLOOKUP(A4446, ticker_symbol:gics_sector, 14, FALSE)</f>
        <v>Real Estate</v>
      </c>
      <c r="E4446" t="str">
        <f>VLOOKUP(A4446, ticker_symbol:gics_sub, 15, FALSE)</f>
        <v>Residential REITs</v>
      </c>
    </row>
    <row r="4447" spans="1:5" ht="17" x14ac:dyDescent="0.2">
      <c r="A4447" s="3" t="s">
        <v>370</v>
      </c>
      <c r="B4447" t="s">
        <v>605</v>
      </c>
      <c r="C4447" s="21" t="s">
        <v>608</v>
      </c>
      <c r="D4447" s="56" t="str">
        <f>VLOOKUP(A4447, ticker_symbol:gics_sector, 14, FALSE)</f>
        <v>Real Estate</v>
      </c>
      <c r="E4447" t="str">
        <f>VLOOKUP(A4447, ticker_symbol:gics_sub, 15, FALSE)</f>
        <v>Residential REITs</v>
      </c>
    </row>
    <row r="4448" spans="1:5" ht="17" x14ac:dyDescent="0.2">
      <c r="A4448" s="3" t="s">
        <v>371</v>
      </c>
      <c r="B4448" t="s">
        <v>600</v>
      </c>
      <c r="C4448" t="s">
        <v>610</v>
      </c>
      <c r="D4448" s="56" t="str">
        <f>VLOOKUP(A4448, ticker_symbol:gics_sector, 14, FALSE)</f>
        <v>Real Estate</v>
      </c>
      <c r="E4448" t="str">
        <f>VLOOKUP(A4448, ticker_symbol:gics_sub, 15, FALSE)</f>
        <v>Retail REITs</v>
      </c>
    </row>
    <row r="4449" spans="1:5" ht="17" x14ac:dyDescent="0.2">
      <c r="A4449" s="3" t="s">
        <v>371</v>
      </c>
      <c r="B4449" t="s">
        <v>601</v>
      </c>
      <c r="C4449" t="s">
        <v>610</v>
      </c>
      <c r="D4449" s="56" t="str">
        <f>VLOOKUP(A4449, ticker_symbol:gics_sector, 14, FALSE)</f>
        <v>Real Estate</v>
      </c>
      <c r="E4449" t="str">
        <f>VLOOKUP(A4449, ticker_symbol:gics_sub, 15, FALSE)</f>
        <v>Retail REITs</v>
      </c>
    </row>
    <row r="4450" spans="1:5" ht="17" x14ac:dyDescent="0.2">
      <c r="A4450" s="3" t="s">
        <v>371</v>
      </c>
      <c r="B4450" t="s">
        <v>602</v>
      </c>
      <c r="C4450" t="s">
        <v>610</v>
      </c>
      <c r="D4450" s="56" t="str">
        <f>VLOOKUP(A4450, ticker_symbol:gics_sector, 14, FALSE)</f>
        <v>Real Estate</v>
      </c>
      <c r="E4450" t="str">
        <f>VLOOKUP(A4450, ticker_symbol:gics_sub, 15, FALSE)</f>
        <v>Retail REITs</v>
      </c>
    </row>
    <row r="4451" spans="1:5" ht="17" x14ac:dyDescent="0.2">
      <c r="A4451" s="3" t="s">
        <v>371</v>
      </c>
      <c r="B4451" t="s">
        <v>603</v>
      </c>
      <c r="C4451" t="s">
        <v>610</v>
      </c>
      <c r="D4451" s="56" t="str">
        <f>VLOOKUP(A4451, ticker_symbol:gics_sector, 14, FALSE)</f>
        <v>Real Estate</v>
      </c>
      <c r="E4451" t="str">
        <f>VLOOKUP(A4451, ticker_symbol:gics_sub, 15, FALSE)</f>
        <v>Retail REITs</v>
      </c>
    </row>
    <row r="4452" spans="1:5" ht="17" x14ac:dyDescent="0.2">
      <c r="A4452" s="3" t="s">
        <v>371</v>
      </c>
      <c r="B4452" t="s">
        <v>604</v>
      </c>
      <c r="C4452" t="s">
        <v>610</v>
      </c>
      <c r="D4452" s="56" t="str">
        <f>VLOOKUP(A4452, ticker_symbol:gics_sector, 14, FALSE)</f>
        <v>Real Estate</v>
      </c>
      <c r="E4452" t="str">
        <f>VLOOKUP(A4452, ticker_symbol:gics_sub, 15, FALSE)</f>
        <v>Retail REITs</v>
      </c>
    </row>
    <row r="4453" spans="1:5" ht="17" x14ac:dyDescent="0.2">
      <c r="A4453" s="3" t="s">
        <v>371</v>
      </c>
      <c r="B4453" t="s">
        <v>605</v>
      </c>
      <c r="C4453" t="s">
        <v>610</v>
      </c>
      <c r="D4453" s="56" t="str">
        <f>VLOOKUP(A4453, ticker_symbol:gics_sector, 14, FALSE)</f>
        <v>Real Estate</v>
      </c>
      <c r="E4453" t="str">
        <f>VLOOKUP(A4453, ticker_symbol:gics_sub, 15, FALSE)</f>
        <v>Retail REITs</v>
      </c>
    </row>
    <row r="4454" spans="1:5" ht="17" x14ac:dyDescent="0.2">
      <c r="A4454" s="3" t="s">
        <v>371</v>
      </c>
      <c r="B4454" t="s">
        <v>600</v>
      </c>
      <c r="C4454" t="s">
        <v>609</v>
      </c>
      <c r="D4454" s="56" t="str">
        <f>VLOOKUP(A4454, ticker_symbol:gics_sector, 14, FALSE)</f>
        <v>Real Estate</v>
      </c>
      <c r="E4454" t="str">
        <f>VLOOKUP(A4454, ticker_symbol:gics_sub, 15, FALSE)</f>
        <v>Retail REITs</v>
      </c>
    </row>
    <row r="4455" spans="1:5" ht="17" x14ac:dyDescent="0.2">
      <c r="A4455" s="3" t="s">
        <v>371</v>
      </c>
      <c r="B4455" t="s">
        <v>601</v>
      </c>
      <c r="C4455" t="s">
        <v>609</v>
      </c>
      <c r="D4455" s="56" t="str">
        <f>VLOOKUP(A4455, ticker_symbol:gics_sector, 14, FALSE)</f>
        <v>Real Estate</v>
      </c>
      <c r="E4455" t="str">
        <f>VLOOKUP(A4455, ticker_symbol:gics_sub, 15, FALSE)</f>
        <v>Retail REITs</v>
      </c>
    </row>
    <row r="4456" spans="1:5" ht="17" x14ac:dyDescent="0.2">
      <c r="A4456" s="3" t="s">
        <v>371</v>
      </c>
      <c r="B4456" t="s">
        <v>602</v>
      </c>
      <c r="C4456" t="s">
        <v>609</v>
      </c>
      <c r="D4456" s="56" t="str">
        <f>VLOOKUP(A4456, ticker_symbol:gics_sector, 14, FALSE)</f>
        <v>Real Estate</v>
      </c>
      <c r="E4456" t="str">
        <f>VLOOKUP(A4456, ticker_symbol:gics_sub, 15, FALSE)</f>
        <v>Retail REITs</v>
      </c>
    </row>
    <row r="4457" spans="1:5" ht="17" x14ac:dyDescent="0.2">
      <c r="A4457" s="3" t="s">
        <v>371</v>
      </c>
      <c r="B4457" t="s">
        <v>603</v>
      </c>
      <c r="C4457" t="s">
        <v>609</v>
      </c>
      <c r="D4457" s="56" t="str">
        <f>VLOOKUP(A4457, ticker_symbol:gics_sector, 14, FALSE)</f>
        <v>Real Estate</v>
      </c>
      <c r="E4457" t="str">
        <f>VLOOKUP(A4457, ticker_symbol:gics_sub, 15, FALSE)</f>
        <v>Retail REITs</v>
      </c>
    </row>
    <row r="4458" spans="1:5" ht="17" x14ac:dyDescent="0.2">
      <c r="A4458" s="3" t="s">
        <v>371</v>
      </c>
      <c r="B4458" t="s">
        <v>604</v>
      </c>
      <c r="C4458" t="s">
        <v>609</v>
      </c>
      <c r="D4458" s="56" t="str">
        <f>VLOOKUP(A4458, ticker_symbol:gics_sector, 14, FALSE)</f>
        <v>Real Estate</v>
      </c>
      <c r="E4458" t="str">
        <f>VLOOKUP(A4458, ticker_symbol:gics_sub, 15, FALSE)</f>
        <v>Retail REITs</v>
      </c>
    </row>
    <row r="4459" spans="1:5" ht="17" x14ac:dyDescent="0.2">
      <c r="A4459" s="3" t="s">
        <v>371</v>
      </c>
      <c r="B4459" t="s">
        <v>605</v>
      </c>
      <c r="C4459" t="s">
        <v>609</v>
      </c>
      <c r="D4459" s="56" t="str">
        <f>VLOOKUP(A4459, ticker_symbol:gics_sector, 14, FALSE)</f>
        <v>Real Estate</v>
      </c>
      <c r="E4459" t="str">
        <f>VLOOKUP(A4459, ticker_symbol:gics_sub, 15, FALSE)</f>
        <v>Retail REITs</v>
      </c>
    </row>
    <row r="4460" spans="1:5" ht="17" x14ac:dyDescent="0.2">
      <c r="A4460" s="3" t="s">
        <v>371</v>
      </c>
      <c r="B4460" t="s">
        <v>600</v>
      </c>
      <c r="C4460" s="21" t="s">
        <v>608</v>
      </c>
      <c r="D4460" s="56" t="str">
        <f>VLOOKUP(A4460, ticker_symbol:gics_sector, 14, FALSE)</f>
        <v>Real Estate</v>
      </c>
      <c r="E4460" t="str">
        <f>VLOOKUP(A4460, ticker_symbol:gics_sub, 15, FALSE)</f>
        <v>Retail REITs</v>
      </c>
    </row>
    <row r="4461" spans="1:5" ht="17" x14ac:dyDescent="0.2">
      <c r="A4461" s="3" t="s">
        <v>371</v>
      </c>
      <c r="B4461" t="s">
        <v>601</v>
      </c>
      <c r="C4461" s="21" t="s">
        <v>608</v>
      </c>
      <c r="D4461" s="56" t="str">
        <f>VLOOKUP(A4461, ticker_symbol:gics_sector, 14, FALSE)</f>
        <v>Real Estate</v>
      </c>
      <c r="E4461" t="str">
        <f>VLOOKUP(A4461, ticker_symbol:gics_sub, 15, FALSE)</f>
        <v>Retail REITs</v>
      </c>
    </row>
    <row r="4462" spans="1:5" ht="17" x14ac:dyDescent="0.2">
      <c r="A4462" s="3" t="s">
        <v>371</v>
      </c>
      <c r="B4462" t="s">
        <v>602</v>
      </c>
      <c r="C4462" s="21" t="s">
        <v>608</v>
      </c>
      <c r="D4462" s="56" t="str">
        <f>VLOOKUP(A4462, ticker_symbol:gics_sector, 14, FALSE)</f>
        <v>Real Estate</v>
      </c>
      <c r="E4462" t="str">
        <f>VLOOKUP(A4462, ticker_symbol:gics_sub, 15, FALSE)</f>
        <v>Retail REITs</v>
      </c>
    </row>
    <row r="4463" spans="1:5" ht="17" x14ac:dyDescent="0.2">
      <c r="A4463" s="3" t="s">
        <v>371</v>
      </c>
      <c r="B4463" t="s">
        <v>603</v>
      </c>
      <c r="C4463" s="21" t="s">
        <v>608</v>
      </c>
      <c r="D4463" s="56" t="str">
        <f>VLOOKUP(A4463, ticker_symbol:gics_sector, 14, FALSE)</f>
        <v>Real Estate</v>
      </c>
      <c r="E4463" t="str">
        <f>VLOOKUP(A4463, ticker_symbol:gics_sub, 15, FALSE)</f>
        <v>Retail REITs</v>
      </c>
    </row>
    <row r="4464" spans="1:5" ht="17" x14ac:dyDescent="0.2">
      <c r="A4464" s="3" t="s">
        <v>371</v>
      </c>
      <c r="B4464" t="s">
        <v>604</v>
      </c>
      <c r="C4464" s="21" t="s">
        <v>608</v>
      </c>
      <c r="D4464" s="56" t="str">
        <f>VLOOKUP(A4464, ticker_symbol:gics_sector, 14, FALSE)</f>
        <v>Real Estate</v>
      </c>
      <c r="E4464" t="str">
        <f>VLOOKUP(A4464, ticker_symbol:gics_sub, 15, FALSE)</f>
        <v>Retail REITs</v>
      </c>
    </row>
    <row r="4465" spans="1:5" ht="17" x14ac:dyDescent="0.2">
      <c r="A4465" s="3" t="s">
        <v>371</v>
      </c>
      <c r="B4465" t="s">
        <v>605</v>
      </c>
      <c r="C4465" s="21" t="s">
        <v>608</v>
      </c>
      <c r="D4465" s="56" t="str">
        <f>VLOOKUP(A4465, ticker_symbol:gics_sector, 14, FALSE)</f>
        <v>Real Estate</v>
      </c>
      <c r="E4465" t="str">
        <f>VLOOKUP(A4465, ticker_symbol:gics_sub, 15, FALSE)</f>
        <v>Retail REITs</v>
      </c>
    </row>
    <row r="4466" spans="1:5" ht="17" x14ac:dyDescent="0.2">
      <c r="A4466" s="3" t="s">
        <v>372</v>
      </c>
      <c r="B4466" t="s">
        <v>600</v>
      </c>
      <c r="C4466" t="s">
        <v>610</v>
      </c>
      <c r="D4466" s="56" t="str">
        <f>VLOOKUP(A4466, ticker_symbol:gics_sector, 14, FALSE)</f>
        <v>Consumer Discretionary</v>
      </c>
      <c r="E4466" t="str">
        <f>VLOOKUP(A4466, ticker_symbol:gics_sub, 15, FALSE)</f>
        <v>Hotels, Resorts &amp; Cruise Lines</v>
      </c>
    </row>
    <row r="4467" spans="1:5" ht="17" x14ac:dyDescent="0.2">
      <c r="A4467" s="3" t="s">
        <v>372</v>
      </c>
      <c r="B4467" t="s">
        <v>601</v>
      </c>
      <c r="C4467" t="s">
        <v>610</v>
      </c>
      <c r="D4467" s="56" t="str">
        <f>VLOOKUP(A4467, ticker_symbol:gics_sector, 14, FALSE)</f>
        <v>Consumer Discretionary</v>
      </c>
      <c r="E4467" t="str">
        <f>VLOOKUP(A4467, ticker_symbol:gics_sub, 15, FALSE)</f>
        <v>Hotels, Resorts &amp; Cruise Lines</v>
      </c>
    </row>
    <row r="4468" spans="1:5" ht="17" x14ac:dyDescent="0.2">
      <c r="A4468" s="3" t="s">
        <v>372</v>
      </c>
      <c r="B4468" t="s">
        <v>602</v>
      </c>
      <c r="C4468" t="s">
        <v>610</v>
      </c>
      <c r="D4468" s="56" t="str">
        <f>VLOOKUP(A4468, ticker_symbol:gics_sector, 14, FALSE)</f>
        <v>Consumer Discretionary</v>
      </c>
      <c r="E4468" t="str">
        <f>VLOOKUP(A4468, ticker_symbol:gics_sub, 15, FALSE)</f>
        <v>Hotels, Resorts &amp; Cruise Lines</v>
      </c>
    </row>
    <row r="4469" spans="1:5" ht="17" x14ac:dyDescent="0.2">
      <c r="A4469" s="3" t="s">
        <v>372</v>
      </c>
      <c r="B4469" t="s">
        <v>603</v>
      </c>
      <c r="C4469" t="s">
        <v>610</v>
      </c>
      <c r="D4469" s="56" t="str">
        <f>VLOOKUP(A4469, ticker_symbol:gics_sector, 14, FALSE)</f>
        <v>Consumer Discretionary</v>
      </c>
      <c r="E4469" t="str">
        <f>VLOOKUP(A4469, ticker_symbol:gics_sub, 15, FALSE)</f>
        <v>Hotels, Resorts &amp; Cruise Lines</v>
      </c>
    </row>
    <row r="4470" spans="1:5" ht="17" x14ac:dyDescent="0.2">
      <c r="A4470" s="3" t="s">
        <v>372</v>
      </c>
      <c r="B4470" t="s">
        <v>604</v>
      </c>
      <c r="C4470" t="s">
        <v>610</v>
      </c>
      <c r="D4470" s="56" t="str">
        <f>VLOOKUP(A4470, ticker_symbol:gics_sector, 14, FALSE)</f>
        <v>Consumer Discretionary</v>
      </c>
      <c r="E4470" t="str">
        <f>VLOOKUP(A4470, ticker_symbol:gics_sub, 15, FALSE)</f>
        <v>Hotels, Resorts &amp; Cruise Lines</v>
      </c>
    </row>
    <row r="4471" spans="1:5" ht="17" x14ac:dyDescent="0.2">
      <c r="A4471" s="3" t="s">
        <v>372</v>
      </c>
      <c r="B4471" t="s">
        <v>605</v>
      </c>
      <c r="C4471" t="s">
        <v>610</v>
      </c>
      <c r="D4471" s="56" t="str">
        <f>VLOOKUP(A4471, ticker_symbol:gics_sector, 14, FALSE)</f>
        <v>Consumer Discretionary</v>
      </c>
      <c r="E4471" t="str">
        <f>VLOOKUP(A4471, ticker_symbol:gics_sub, 15, FALSE)</f>
        <v>Hotels, Resorts &amp; Cruise Lines</v>
      </c>
    </row>
    <row r="4472" spans="1:5" ht="17" x14ac:dyDescent="0.2">
      <c r="A4472" s="3" t="s">
        <v>372</v>
      </c>
      <c r="B4472" t="s">
        <v>600</v>
      </c>
      <c r="C4472" t="s">
        <v>609</v>
      </c>
      <c r="D4472" s="56" t="str">
        <f>VLOOKUP(A4472, ticker_symbol:gics_sector, 14, FALSE)</f>
        <v>Consumer Discretionary</v>
      </c>
      <c r="E4472" t="str">
        <f>VLOOKUP(A4472, ticker_symbol:gics_sub, 15, FALSE)</f>
        <v>Hotels, Resorts &amp; Cruise Lines</v>
      </c>
    </row>
    <row r="4473" spans="1:5" ht="17" x14ac:dyDescent="0.2">
      <c r="A4473" s="3" t="s">
        <v>372</v>
      </c>
      <c r="B4473" t="s">
        <v>601</v>
      </c>
      <c r="C4473" t="s">
        <v>609</v>
      </c>
      <c r="D4473" s="56" t="str">
        <f>VLOOKUP(A4473, ticker_symbol:gics_sector, 14, FALSE)</f>
        <v>Consumer Discretionary</v>
      </c>
      <c r="E4473" t="str">
        <f>VLOOKUP(A4473, ticker_symbol:gics_sub, 15, FALSE)</f>
        <v>Hotels, Resorts &amp; Cruise Lines</v>
      </c>
    </row>
    <row r="4474" spans="1:5" ht="17" x14ac:dyDescent="0.2">
      <c r="A4474" s="3" t="s">
        <v>372</v>
      </c>
      <c r="B4474" t="s">
        <v>602</v>
      </c>
      <c r="C4474" t="s">
        <v>609</v>
      </c>
      <c r="D4474" s="56" t="str">
        <f>VLOOKUP(A4474, ticker_symbol:gics_sector, 14, FALSE)</f>
        <v>Consumer Discretionary</v>
      </c>
      <c r="E4474" t="str">
        <f>VLOOKUP(A4474, ticker_symbol:gics_sub, 15, FALSE)</f>
        <v>Hotels, Resorts &amp; Cruise Lines</v>
      </c>
    </row>
    <row r="4475" spans="1:5" ht="17" x14ac:dyDescent="0.2">
      <c r="A4475" s="3" t="s">
        <v>372</v>
      </c>
      <c r="B4475" t="s">
        <v>603</v>
      </c>
      <c r="C4475" t="s">
        <v>609</v>
      </c>
      <c r="D4475" s="56" t="str">
        <f>VLOOKUP(A4475, ticker_symbol:gics_sector, 14, FALSE)</f>
        <v>Consumer Discretionary</v>
      </c>
      <c r="E4475" t="str">
        <f>VLOOKUP(A4475, ticker_symbol:gics_sub, 15, FALSE)</f>
        <v>Hotels, Resorts &amp; Cruise Lines</v>
      </c>
    </row>
    <row r="4476" spans="1:5" ht="17" x14ac:dyDescent="0.2">
      <c r="A4476" s="3" t="s">
        <v>372</v>
      </c>
      <c r="B4476" t="s">
        <v>604</v>
      </c>
      <c r="C4476" t="s">
        <v>609</v>
      </c>
      <c r="D4476" s="56" t="str">
        <f>VLOOKUP(A4476, ticker_symbol:gics_sector, 14, FALSE)</f>
        <v>Consumer Discretionary</v>
      </c>
      <c r="E4476" t="str">
        <f>VLOOKUP(A4476, ticker_symbol:gics_sub, 15, FALSE)</f>
        <v>Hotels, Resorts &amp; Cruise Lines</v>
      </c>
    </row>
    <row r="4477" spans="1:5" ht="17" x14ac:dyDescent="0.2">
      <c r="A4477" s="3" t="s">
        <v>372</v>
      </c>
      <c r="B4477" t="s">
        <v>605</v>
      </c>
      <c r="C4477" t="s">
        <v>609</v>
      </c>
      <c r="D4477" s="56" t="str">
        <f>VLOOKUP(A4477, ticker_symbol:gics_sector, 14, FALSE)</f>
        <v>Consumer Discretionary</v>
      </c>
      <c r="E4477" t="str">
        <f>VLOOKUP(A4477, ticker_symbol:gics_sub, 15, FALSE)</f>
        <v>Hotels, Resorts &amp; Cruise Lines</v>
      </c>
    </row>
    <row r="4478" spans="1:5" ht="17" x14ac:dyDescent="0.2">
      <c r="A4478" s="3" t="s">
        <v>372</v>
      </c>
      <c r="B4478" t="s">
        <v>600</v>
      </c>
      <c r="C4478" s="21" t="s">
        <v>608</v>
      </c>
      <c r="D4478" s="56" t="str">
        <f>VLOOKUP(A4478, ticker_symbol:gics_sector, 14, FALSE)</f>
        <v>Consumer Discretionary</v>
      </c>
      <c r="E4478" t="str">
        <f>VLOOKUP(A4478, ticker_symbol:gics_sub, 15, FALSE)</f>
        <v>Hotels, Resorts &amp; Cruise Lines</v>
      </c>
    </row>
    <row r="4479" spans="1:5" ht="17" x14ac:dyDescent="0.2">
      <c r="A4479" s="3" t="s">
        <v>372</v>
      </c>
      <c r="B4479" t="s">
        <v>601</v>
      </c>
      <c r="C4479" s="21" t="s">
        <v>608</v>
      </c>
      <c r="D4479" s="56" t="str">
        <f>VLOOKUP(A4479, ticker_symbol:gics_sector, 14, FALSE)</f>
        <v>Consumer Discretionary</v>
      </c>
      <c r="E4479" t="str">
        <f>VLOOKUP(A4479, ticker_symbol:gics_sub, 15, FALSE)</f>
        <v>Hotels, Resorts &amp; Cruise Lines</v>
      </c>
    </row>
    <row r="4480" spans="1:5" ht="17" x14ac:dyDescent="0.2">
      <c r="A4480" s="3" t="s">
        <v>372</v>
      </c>
      <c r="B4480" t="s">
        <v>602</v>
      </c>
      <c r="C4480" s="21" t="s">
        <v>608</v>
      </c>
      <c r="D4480" s="56" t="str">
        <f>VLOOKUP(A4480, ticker_symbol:gics_sector, 14, FALSE)</f>
        <v>Consumer Discretionary</v>
      </c>
      <c r="E4480" t="str">
        <f>VLOOKUP(A4480, ticker_symbol:gics_sub, 15, FALSE)</f>
        <v>Hotels, Resorts &amp; Cruise Lines</v>
      </c>
    </row>
    <row r="4481" spans="1:5" ht="17" x14ac:dyDescent="0.2">
      <c r="A4481" s="3" t="s">
        <v>372</v>
      </c>
      <c r="B4481" t="s">
        <v>603</v>
      </c>
      <c r="C4481" s="21" t="s">
        <v>608</v>
      </c>
      <c r="D4481" s="56" t="str">
        <f>VLOOKUP(A4481, ticker_symbol:gics_sector, 14, FALSE)</f>
        <v>Consumer Discretionary</v>
      </c>
      <c r="E4481" t="str">
        <f>VLOOKUP(A4481, ticker_symbol:gics_sub, 15, FALSE)</f>
        <v>Hotels, Resorts &amp; Cruise Lines</v>
      </c>
    </row>
    <row r="4482" spans="1:5" ht="17" x14ac:dyDescent="0.2">
      <c r="A4482" s="3" t="s">
        <v>372</v>
      </c>
      <c r="B4482" t="s">
        <v>604</v>
      </c>
      <c r="C4482" s="21" t="s">
        <v>608</v>
      </c>
      <c r="D4482" s="56" t="str">
        <f>VLOOKUP(A4482, ticker_symbol:gics_sector, 14, FALSE)</f>
        <v>Consumer Discretionary</v>
      </c>
      <c r="E4482" t="str">
        <f>VLOOKUP(A4482, ticker_symbol:gics_sub, 15, FALSE)</f>
        <v>Hotels, Resorts &amp; Cruise Lines</v>
      </c>
    </row>
    <row r="4483" spans="1:5" ht="17" x14ac:dyDescent="0.2">
      <c r="A4483" s="3" t="s">
        <v>372</v>
      </c>
      <c r="B4483" t="s">
        <v>605</v>
      </c>
      <c r="C4483" s="21" t="s">
        <v>608</v>
      </c>
      <c r="D4483" s="56" t="str">
        <f>VLOOKUP(A4483, ticker_symbol:gics_sector, 14, FALSE)</f>
        <v>Consumer Discretionary</v>
      </c>
      <c r="E4483" t="str">
        <f>VLOOKUP(A4483, ticker_symbol:gics_sub, 15, FALSE)</f>
        <v>Hotels, Resorts &amp; Cruise Lines</v>
      </c>
    </row>
    <row r="4484" spans="1:5" ht="17" x14ac:dyDescent="0.2">
      <c r="A4484" s="3" t="s">
        <v>372</v>
      </c>
      <c r="B4484" t="s">
        <v>600</v>
      </c>
      <c r="C4484" t="s">
        <v>610</v>
      </c>
      <c r="D4484" s="56" t="str">
        <f>VLOOKUP(A4484, ticker_symbol:gics_sector, 14, FALSE)</f>
        <v>Consumer Discretionary</v>
      </c>
      <c r="E4484" t="str">
        <f>VLOOKUP(A4484, ticker_symbol:gics_sub, 15, FALSE)</f>
        <v>Hotels, Resorts &amp; Cruise Lines</v>
      </c>
    </row>
    <row r="4485" spans="1:5" ht="17" x14ac:dyDescent="0.2">
      <c r="A4485" s="3" t="s">
        <v>372</v>
      </c>
      <c r="B4485" t="s">
        <v>601</v>
      </c>
      <c r="C4485" t="s">
        <v>610</v>
      </c>
      <c r="D4485" s="56" t="str">
        <f>VLOOKUP(A4485, ticker_symbol:gics_sector, 14, FALSE)</f>
        <v>Consumer Discretionary</v>
      </c>
      <c r="E4485" t="str">
        <f>VLOOKUP(A4485, ticker_symbol:gics_sub, 15, FALSE)</f>
        <v>Hotels, Resorts &amp; Cruise Lines</v>
      </c>
    </row>
    <row r="4486" spans="1:5" ht="17" x14ac:dyDescent="0.2">
      <c r="A4486" s="3" t="s">
        <v>373</v>
      </c>
      <c r="B4486" t="s">
        <v>602</v>
      </c>
      <c r="C4486" t="s">
        <v>610</v>
      </c>
      <c r="D4486" s="56" t="str">
        <f>VLOOKUP(A4486, ticker_symbol:gics_sector, 14, FALSE)</f>
        <v>Industrials</v>
      </c>
      <c r="E4486" t="str">
        <f>VLOOKUP(A4486, ticker_symbol:gics_sub, 15, FALSE)</f>
        <v>Building Products</v>
      </c>
    </row>
    <row r="4487" spans="1:5" ht="17" x14ac:dyDescent="0.2">
      <c r="A4487" s="3" t="s">
        <v>373</v>
      </c>
      <c r="B4487" t="s">
        <v>603</v>
      </c>
      <c r="C4487" t="s">
        <v>610</v>
      </c>
      <c r="D4487" s="56" t="str">
        <f>VLOOKUP(A4487, ticker_symbol:gics_sector, 14, FALSE)</f>
        <v>Industrials</v>
      </c>
      <c r="E4487" t="str">
        <f>VLOOKUP(A4487, ticker_symbol:gics_sub, 15, FALSE)</f>
        <v>Building Products</v>
      </c>
    </row>
    <row r="4488" spans="1:5" ht="17" x14ac:dyDescent="0.2">
      <c r="A4488" s="3" t="s">
        <v>373</v>
      </c>
      <c r="B4488" t="s">
        <v>604</v>
      </c>
      <c r="C4488" t="s">
        <v>610</v>
      </c>
      <c r="D4488" s="56" t="str">
        <f>VLOOKUP(A4488, ticker_symbol:gics_sector, 14, FALSE)</f>
        <v>Industrials</v>
      </c>
      <c r="E4488" t="str">
        <f>VLOOKUP(A4488, ticker_symbol:gics_sub, 15, FALSE)</f>
        <v>Building Products</v>
      </c>
    </row>
    <row r="4489" spans="1:5" ht="17" x14ac:dyDescent="0.2">
      <c r="A4489" s="3" t="s">
        <v>373</v>
      </c>
      <c r="B4489" t="s">
        <v>605</v>
      </c>
      <c r="C4489" t="s">
        <v>610</v>
      </c>
      <c r="D4489" s="56" t="str">
        <f>VLOOKUP(A4489, ticker_symbol:gics_sector, 14, FALSE)</f>
        <v>Industrials</v>
      </c>
      <c r="E4489" t="str">
        <f>VLOOKUP(A4489, ticker_symbol:gics_sub, 15, FALSE)</f>
        <v>Building Products</v>
      </c>
    </row>
    <row r="4490" spans="1:5" ht="17" x14ac:dyDescent="0.2">
      <c r="A4490" s="3" t="s">
        <v>373</v>
      </c>
      <c r="B4490" t="s">
        <v>600</v>
      </c>
      <c r="C4490" t="s">
        <v>609</v>
      </c>
      <c r="D4490" s="56" t="str">
        <f>VLOOKUP(A4490, ticker_symbol:gics_sector, 14, FALSE)</f>
        <v>Industrials</v>
      </c>
      <c r="E4490" t="str">
        <f>VLOOKUP(A4490, ticker_symbol:gics_sub, 15, FALSE)</f>
        <v>Building Products</v>
      </c>
    </row>
    <row r="4491" spans="1:5" ht="17" x14ac:dyDescent="0.2">
      <c r="A4491" s="3" t="s">
        <v>373</v>
      </c>
      <c r="B4491" t="s">
        <v>601</v>
      </c>
      <c r="C4491" t="s">
        <v>609</v>
      </c>
      <c r="D4491" s="56" t="str">
        <f>VLOOKUP(A4491, ticker_symbol:gics_sector, 14, FALSE)</f>
        <v>Industrials</v>
      </c>
      <c r="E4491" t="str">
        <f>VLOOKUP(A4491, ticker_symbol:gics_sub, 15, FALSE)</f>
        <v>Building Products</v>
      </c>
    </row>
    <row r="4492" spans="1:5" ht="17" x14ac:dyDescent="0.2">
      <c r="A4492" s="3" t="s">
        <v>373</v>
      </c>
      <c r="B4492" t="s">
        <v>602</v>
      </c>
      <c r="C4492" t="s">
        <v>609</v>
      </c>
      <c r="D4492" s="56" t="str">
        <f>VLOOKUP(A4492, ticker_symbol:gics_sector, 14, FALSE)</f>
        <v>Industrials</v>
      </c>
      <c r="E4492" t="str">
        <f>VLOOKUP(A4492, ticker_symbol:gics_sub, 15, FALSE)</f>
        <v>Building Products</v>
      </c>
    </row>
    <row r="4493" spans="1:5" ht="17" x14ac:dyDescent="0.2">
      <c r="A4493" s="3" t="s">
        <v>373</v>
      </c>
      <c r="B4493" t="s">
        <v>603</v>
      </c>
      <c r="C4493" t="s">
        <v>609</v>
      </c>
      <c r="D4493" s="56" t="str">
        <f>VLOOKUP(A4493, ticker_symbol:gics_sector, 14, FALSE)</f>
        <v>Industrials</v>
      </c>
      <c r="E4493" t="str">
        <f>VLOOKUP(A4493, ticker_symbol:gics_sub, 15, FALSE)</f>
        <v>Building Products</v>
      </c>
    </row>
    <row r="4494" spans="1:5" ht="17" x14ac:dyDescent="0.2">
      <c r="A4494" s="3" t="s">
        <v>373</v>
      </c>
      <c r="B4494" t="s">
        <v>604</v>
      </c>
      <c r="C4494" t="s">
        <v>609</v>
      </c>
      <c r="D4494" s="56" t="str">
        <f>VLOOKUP(A4494, ticker_symbol:gics_sector, 14, FALSE)</f>
        <v>Industrials</v>
      </c>
      <c r="E4494" t="str">
        <f>VLOOKUP(A4494, ticker_symbol:gics_sub, 15, FALSE)</f>
        <v>Building Products</v>
      </c>
    </row>
    <row r="4495" spans="1:5" ht="17" x14ac:dyDescent="0.2">
      <c r="A4495" s="3" t="s">
        <v>373</v>
      </c>
      <c r="B4495" t="s">
        <v>605</v>
      </c>
      <c r="C4495" t="s">
        <v>609</v>
      </c>
      <c r="D4495" s="56" t="str">
        <f>VLOOKUP(A4495, ticker_symbol:gics_sector, 14, FALSE)</f>
        <v>Industrials</v>
      </c>
      <c r="E4495" t="str">
        <f>VLOOKUP(A4495, ticker_symbol:gics_sub, 15, FALSE)</f>
        <v>Building Products</v>
      </c>
    </row>
    <row r="4496" spans="1:5" ht="17" x14ac:dyDescent="0.2">
      <c r="A4496" s="3" t="s">
        <v>373</v>
      </c>
      <c r="B4496" t="s">
        <v>600</v>
      </c>
      <c r="C4496" s="21" t="s">
        <v>608</v>
      </c>
      <c r="D4496" s="56" t="str">
        <f>VLOOKUP(A4496, ticker_symbol:gics_sector, 14, FALSE)</f>
        <v>Industrials</v>
      </c>
      <c r="E4496" t="str">
        <f>VLOOKUP(A4496, ticker_symbol:gics_sub, 15, FALSE)</f>
        <v>Building Products</v>
      </c>
    </row>
    <row r="4497" spans="1:5" ht="17" x14ac:dyDescent="0.2">
      <c r="A4497" s="3" t="s">
        <v>373</v>
      </c>
      <c r="B4497" t="s">
        <v>601</v>
      </c>
      <c r="C4497" s="21" t="s">
        <v>608</v>
      </c>
      <c r="D4497" s="56" t="str">
        <f>VLOOKUP(A4497, ticker_symbol:gics_sector, 14, FALSE)</f>
        <v>Industrials</v>
      </c>
      <c r="E4497" t="str">
        <f>VLOOKUP(A4497, ticker_symbol:gics_sub, 15, FALSE)</f>
        <v>Building Products</v>
      </c>
    </row>
    <row r="4498" spans="1:5" ht="17" x14ac:dyDescent="0.2">
      <c r="A4498" s="3" t="s">
        <v>373</v>
      </c>
      <c r="B4498" t="s">
        <v>602</v>
      </c>
      <c r="C4498" s="21" t="s">
        <v>608</v>
      </c>
      <c r="D4498" s="56" t="str">
        <f>VLOOKUP(A4498, ticker_symbol:gics_sector, 14, FALSE)</f>
        <v>Industrials</v>
      </c>
      <c r="E4498" t="str">
        <f>VLOOKUP(A4498, ticker_symbol:gics_sub, 15, FALSE)</f>
        <v>Building Products</v>
      </c>
    </row>
    <row r="4499" spans="1:5" ht="17" x14ac:dyDescent="0.2">
      <c r="A4499" s="3" t="s">
        <v>373</v>
      </c>
      <c r="B4499" t="s">
        <v>603</v>
      </c>
      <c r="C4499" s="21" t="s">
        <v>608</v>
      </c>
      <c r="D4499" s="56" t="str">
        <f>VLOOKUP(A4499, ticker_symbol:gics_sector, 14, FALSE)</f>
        <v>Industrials</v>
      </c>
      <c r="E4499" t="str">
        <f>VLOOKUP(A4499, ticker_symbol:gics_sub, 15, FALSE)</f>
        <v>Building Products</v>
      </c>
    </row>
    <row r="4500" spans="1:5" ht="17" x14ac:dyDescent="0.2">
      <c r="A4500" s="3" t="s">
        <v>373</v>
      </c>
      <c r="B4500" t="s">
        <v>604</v>
      </c>
      <c r="C4500" s="21" t="s">
        <v>608</v>
      </c>
      <c r="D4500" s="56" t="str">
        <f>VLOOKUP(A4500, ticker_symbol:gics_sector, 14, FALSE)</f>
        <v>Industrials</v>
      </c>
      <c r="E4500" t="str">
        <f>VLOOKUP(A4500, ticker_symbol:gics_sub, 15, FALSE)</f>
        <v>Building Products</v>
      </c>
    </row>
    <row r="4501" spans="1:5" ht="17" x14ac:dyDescent="0.2">
      <c r="A4501" s="3" t="s">
        <v>373</v>
      </c>
      <c r="B4501" t="s">
        <v>605</v>
      </c>
      <c r="C4501" s="21" t="s">
        <v>608</v>
      </c>
      <c r="D4501" s="56" t="str">
        <f>VLOOKUP(A4501, ticker_symbol:gics_sector, 14, FALSE)</f>
        <v>Industrials</v>
      </c>
      <c r="E4501" t="str">
        <f>VLOOKUP(A4501, ticker_symbol:gics_sub, 15, FALSE)</f>
        <v>Building Products</v>
      </c>
    </row>
    <row r="4502" spans="1:5" ht="17" x14ac:dyDescent="0.2">
      <c r="A4502" s="3" t="s">
        <v>374</v>
      </c>
      <c r="B4502" t="s">
        <v>600</v>
      </c>
      <c r="C4502" t="s">
        <v>610</v>
      </c>
      <c r="D4502" s="56" t="str">
        <f>VLOOKUP(A4502, ticker_symbol:gics_sector, 14, FALSE)</f>
        <v>Consumer Discretionary</v>
      </c>
      <c r="E4502" t="str">
        <f>VLOOKUP(A4502, ticker_symbol:gics_sub, 15, FALSE)</f>
        <v>Leisure Products</v>
      </c>
    </row>
    <row r="4503" spans="1:5" ht="17" x14ac:dyDescent="0.2">
      <c r="A4503" s="3" t="s">
        <v>374</v>
      </c>
      <c r="B4503" t="s">
        <v>601</v>
      </c>
      <c r="C4503" t="s">
        <v>610</v>
      </c>
      <c r="D4503" s="56" t="str">
        <f>VLOOKUP(A4503, ticker_symbol:gics_sector, 14, FALSE)</f>
        <v>Consumer Discretionary</v>
      </c>
      <c r="E4503" t="str">
        <f>VLOOKUP(A4503, ticker_symbol:gics_sub, 15, FALSE)</f>
        <v>Leisure Products</v>
      </c>
    </row>
    <row r="4504" spans="1:5" ht="17" x14ac:dyDescent="0.2">
      <c r="A4504" s="3" t="s">
        <v>374</v>
      </c>
      <c r="B4504" t="s">
        <v>602</v>
      </c>
      <c r="C4504" t="s">
        <v>610</v>
      </c>
      <c r="D4504" s="56" t="str">
        <f>VLOOKUP(A4504, ticker_symbol:gics_sector, 14, FALSE)</f>
        <v>Consumer Discretionary</v>
      </c>
      <c r="E4504" t="str">
        <f>VLOOKUP(A4504, ticker_symbol:gics_sub, 15, FALSE)</f>
        <v>Leisure Products</v>
      </c>
    </row>
    <row r="4505" spans="1:5" ht="17" x14ac:dyDescent="0.2">
      <c r="A4505" s="3" t="s">
        <v>374</v>
      </c>
      <c r="B4505" t="s">
        <v>603</v>
      </c>
      <c r="C4505" t="s">
        <v>610</v>
      </c>
      <c r="D4505" s="56" t="str">
        <f>VLOOKUP(A4505, ticker_symbol:gics_sector, 14, FALSE)</f>
        <v>Consumer Discretionary</v>
      </c>
      <c r="E4505" t="str">
        <f>VLOOKUP(A4505, ticker_symbol:gics_sub, 15, FALSE)</f>
        <v>Leisure Products</v>
      </c>
    </row>
    <row r="4506" spans="1:5" ht="17" x14ac:dyDescent="0.2">
      <c r="A4506" s="3" t="s">
        <v>374</v>
      </c>
      <c r="B4506" t="s">
        <v>604</v>
      </c>
      <c r="C4506" t="s">
        <v>610</v>
      </c>
      <c r="D4506" s="56" t="str">
        <f>VLOOKUP(A4506, ticker_symbol:gics_sector, 14, FALSE)</f>
        <v>Consumer Discretionary</v>
      </c>
      <c r="E4506" t="str">
        <f>VLOOKUP(A4506, ticker_symbol:gics_sub, 15, FALSE)</f>
        <v>Leisure Products</v>
      </c>
    </row>
    <row r="4507" spans="1:5" ht="17" x14ac:dyDescent="0.2">
      <c r="A4507" s="3" t="s">
        <v>374</v>
      </c>
      <c r="B4507" t="s">
        <v>605</v>
      </c>
      <c r="C4507" t="s">
        <v>610</v>
      </c>
      <c r="D4507" s="56" t="str">
        <f>VLOOKUP(A4507, ticker_symbol:gics_sector, 14, FALSE)</f>
        <v>Consumer Discretionary</v>
      </c>
      <c r="E4507" t="str">
        <f>VLOOKUP(A4507, ticker_symbol:gics_sub, 15, FALSE)</f>
        <v>Leisure Products</v>
      </c>
    </row>
    <row r="4508" spans="1:5" ht="17" x14ac:dyDescent="0.2">
      <c r="A4508" s="3" t="s">
        <v>374</v>
      </c>
      <c r="B4508" t="s">
        <v>600</v>
      </c>
      <c r="C4508" t="s">
        <v>609</v>
      </c>
      <c r="D4508" s="56" t="str">
        <f>VLOOKUP(A4508, ticker_symbol:gics_sector, 14, FALSE)</f>
        <v>Consumer Discretionary</v>
      </c>
      <c r="E4508" t="str">
        <f>VLOOKUP(A4508, ticker_symbol:gics_sub, 15, FALSE)</f>
        <v>Leisure Products</v>
      </c>
    </row>
    <row r="4509" spans="1:5" ht="17" x14ac:dyDescent="0.2">
      <c r="A4509" s="3" t="s">
        <v>374</v>
      </c>
      <c r="B4509" t="s">
        <v>601</v>
      </c>
      <c r="C4509" t="s">
        <v>609</v>
      </c>
      <c r="D4509" s="56" t="str">
        <f>VLOOKUP(A4509, ticker_symbol:gics_sector, 14, FALSE)</f>
        <v>Consumer Discretionary</v>
      </c>
      <c r="E4509" t="str">
        <f>VLOOKUP(A4509, ticker_symbol:gics_sub, 15, FALSE)</f>
        <v>Leisure Products</v>
      </c>
    </row>
    <row r="4510" spans="1:5" ht="17" x14ac:dyDescent="0.2">
      <c r="A4510" s="3" t="s">
        <v>374</v>
      </c>
      <c r="B4510" t="s">
        <v>602</v>
      </c>
      <c r="C4510" t="s">
        <v>609</v>
      </c>
      <c r="D4510" s="56" t="str">
        <f>VLOOKUP(A4510, ticker_symbol:gics_sector, 14, FALSE)</f>
        <v>Consumer Discretionary</v>
      </c>
      <c r="E4510" t="str">
        <f>VLOOKUP(A4510, ticker_symbol:gics_sub, 15, FALSE)</f>
        <v>Leisure Products</v>
      </c>
    </row>
    <row r="4511" spans="1:5" ht="17" x14ac:dyDescent="0.2">
      <c r="A4511" s="3" t="s">
        <v>374</v>
      </c>
      <c r="B4511" t="s">
        <v>603</v>
      </c>
      <c r="C4511" t="s">
        <v>609</v>
      </c>
      <c r="D4511" s="56" t="str">
        <f>VLOOKUP(A4511, ticker_symbol:gics_sector, 14, FALSE)</f>
        <v>Consumer Discretionary</v>
      </c>
      <c r="E4511" t="str">
        <f>VLOOKUP(A4511, ticker_symbol:gics_sub, 15, FALSE)</f>
        <v>Leisure Products</v>
      </c>
    </row>
    <row r="4512" spans="1:5" ht="17" x14ac:dyDescent="0.2">
      <c r="A4512" s="3" t="s">
        <v>374</v>
      </c>
      <c r="B4512" t="s">
        <v>604</v>
      </c>
      <c r="C4512" t="s">
        <v>609</v>
      </c>
      <c r="D4512" s="56" t="str">
        <f>VLOOKUP(A4512, ticker_symbol:gics_sector, 14, FALSE)</f>
        <v>Consumer Discretionary</v>
      </c>
      <c r="E4512" t="str">
        <f>VLOOKUP(A4512, ticker_symbol:gics_sub, 15, FALSE)</f>
        <v>Leisure Products</v>
      </c>
    </row>
    <row r="4513" spans="1:5" ht="17" x14ac:dyDescent="0.2">
      <c r="A4513" s="3" t="s">
        <v>374</v>
      </c>
      <c r="B4513" t="s">
        <v>605</v>
      </c>
      <c r="C4513" t="s">
        <v>609</v>
      </c>
      <c r="D4513" s="56" t="str">
        <f>VLOOKUP(A4513, ticker_symbol:gics_sector, 14, FALSE)</f>
        <v>Consumer Discretionary</v>
      </c>
      <c r="E4513" t="str">
        <f>VLOOKUP(A4513, ticker_symbol:gics_sub, 15, FALSE)</f>
        <v>Leisure Products</v>
      </c>
    </row>
    <row r="4514" spans="1:5" ht="17" x14ac:dyDescent="0.2">
      <c r="A4514" s="3" t="s">
        <v>374</v>
      </c>
      <c r="B4514" t="s">
        <v>600</v>
      </c>
      <c r="C4514" s="21" t="s">
        <v>608</v>
      </c>
      <c r="D4514" s="56" t="str">
        <f>VLOOKUP(A4514, ticker_symbol:gics_sector, 14, FALSE)</f>
        <v>Consumer Discretionary</v>
      </c>
      <c r="E4514" t="str">
        <f>VLOOKUP(A4514, ticker_symbol:gics_sub, 15, FALSE)</f>
        <v>Leisure Products</v>
      </c>
    </row>
    <row r="4515" spans="1:5" ht="17" x14ac:dyDescent="0.2">
      <c r="A4515" s="3" t="s">
        <v>374</v>
      </c>
      <c r="B4515" t="s">
        <v>601</v>
      </c>
      <c r="C4515" s="21" t="s">
        <v>608</v>
      </c>
      <c r="D4515" s="56" t="str">
        <f>VLOOKUP(A4515, ticker_symbol:gics_sector, 14, FALSE)</f>
        <v>Consumer Discretionary</v>
      </c>
      <c r="E4515" t="str">
        <f>VLOOKUP(A4515, ticker_symbol:gics_sub, 15, FALSE)</f>
        <v>Leisure Products</v>
      </c>
    </row>
    <row r="4516" spans="1:5" ht="17" x14ac:dyDescent="0.2">
      <c r="A4516" s="3" t="s">
        <v>374</v>
      </c>
      <c r="B4516" t="s">
        <v>602</v>
      </c>
      <c r="C4516" s="21" t="s">
        <v>608</v>
      </c>
      <c r="D4516" s="56" t="str">
        <f>VLOOKUP(A4516, ticker_symbol:gics_sector, 14, FALSE)</f>
        <v>Consumer Discretionary</v>
      </c>
      <c r="E4516" t="str">
        <f>VLOOKUP(A4516, ticker_symbol:gics_sub, 15, FALSE)</f>
        <v>Leisure Products</v>
      </c>
    </row>
    <row r="4517" spans="1:5" ht="17" x14ac:dyDescent="0.2">
      <c r="A4517" s="3" t="s">
        <v>374</v>
      </c>
      <c r="B4517" t="s">
        <v>603</v>
      </c>
      <c r="C4517" s="21" t="s">
        <v>608</v>
      </c>
      <c r="D4517" s="56" t="str">
        <f>VLOOKUP(A4517, ticker_symbol:gics_sector, 14, FALSE)</f>
        <v>Consumer Discretionary</v>
      </c>
      <c r="E4517" t="str">
        <f>VLOOKUP(A4517, ticker_symbol:gics_sub, 15, FALSE)</f>
        <v>Leisure Products</v>
      </c>
    </row>
    <row r="4518" spans="1:5" ht="17" x14ac:dyDescent="0.2">
      <c r="A4518" s="3" t="s">
        <v>374</v>
      </c>
      <c r="B4518" t="s">
        <v>604</v>
      </c>
      <c r="C4518" s="21" t="s">
        <v>608</v>
      </c>
      <c r="D4518" s="56" t="str">
        <f>VLOOKUP(A4518, ticker_symbol:gics_sector, 14, FALSE)</f>
        <v>Consumer Discretionary</v>
      </c>
      <c r="E4518" t="str">
        <f>VLOOKUP(A4518, ticker_symbol:gics_sub, 15, FALSE)</f>
        <v>Leisure Products</v>
      </c>
    </row>
    <row r="4519" spans="1:5" ht="17" x14ac:dyDescent="0.2">
      <c r="A4519" s="3" t="s">
        <v>374</v>
      </c>
      <c r="B4519" t="s">
        <v>605</v>
      </c>
      <c r="C4519" s="21" t="s">
        <v>608</v>
      </c>
      <c r="D4519" s="56" t="str">
        <f>VLOOKUP(A4519, ticker_symbol:gics_sector, 14, FALSE)</f>
        <v>Consumer Discretionary</v>
      </c>
      <c r="E4519" t="str">
        <f>VLOOKUP(A4519, ticker_symbol:gics_sub, 15, FALSE)</f>
        <v>Leisure Products</v>
      </c>
    </row>
    <row r="4520" spans="1:5" ht="17" x14ac:dyDescent="0.2">
      <c r="A4520" s="3" t="s">
        <v>375</v>
      </c>
      <c r="B4520" t="s">
        <v>600</v>
      </c>
      <c r="C4520" t="s">
        <v>610</v>
      </c>
      <c r="D4520" s="56" t="str">
        <f>VLOOKUP(A4520, ticker_symbol:gics_sector, 14, FALSE)</f>
        <v>Consumer Discretionary</v>
      </c>
      <c r="E4520" t="str">
        <f>VLOOKUP(A4520, ticker_symbol:gics_sub, 15, FALSE)</f>
        <v>Restaurants</v>
      </c>
    </row>
    <row r="4521" spans="1:5" ht="17" x14ac:dyDescent="0.2">
      <c r="A4521" s="3" t="s">
        <v>375</v>
      </c>
      <c r="B4521" t="s">
        <v>601</v>
      </c>
      <c r="C4521" t="s">
        <v>610</v>
      </c>
      <c r="D4521" s="56" t="str">
        <f>VLOOKUP(A4521, ticker_symbol:gics_sector, 14, FALSE)</f>
        <v>Consumer Discretionary</v>
      </c>
      <c r="E4521" t="str">
        <f>VLOOKUP(A4521, ticker_symbol:gics_sub, 15, FALSE)</f>
        <v>Restaurants</v>
      </c>
    </row>
    <row r="4522" spans="1:5" ht="17" x14ac:dyDescent="0.2">
      <c r="A4522" s="3" t="s">
        <v>375</v>
      </c>
      <c r="B4522" t="s">
        <v>602</v>
      </c>
      <c r="C4522" t="s">
        <v>610</v>
      </c>
      <c r="D4522" s="56" t="str">
        <f>VLOOKUP(A4522, ticker_symbol:gics_sector, 14, FALSE)</f>
        <v>Consumer Discretionary</v>
      </c>
      <c r="E4522" t="str">
        <f>VLOOKUP(A4522, ticker_symbol:gics_sub, 15, FALSE)</f>
        <v>Restaurants</v>
      </c>
    </row>
    <row r="4523" spans="1:5" ht="17" x14ac:dyDescent="0.2">
      <c r="A4523" s="3" t="s">
        <v>375</v>
      </c>
      <c r="B4523" t="s">
        <v>603</v>
      </c>
      <c r="C4523" t="s">
        <v>610</v>
      </c>
      <c r="D4523" s="56" t="str">
        <f>VLOOKUP(A4523, ticker_symbol:gics_sector, 14, FALSE)</f>
        <v>Consumer Discretionary</v>
      </c>
      <c r="E4523" t="str">
        <f>VLOOKUP(A4523, ticker_symbol:gics_sub, 15, FALSE)</f>
        <v>Restaurants</v>
      </c>
    </row>
    <row r="4524" spans="1:5" ht="17" x14ac:dyDescent="0.2">
      <c r="A4524" s="3" t="s">
        <v>375</v>
      </c>
      <c r="B4524" t="s">
        <v>604</v>
      </c>
      <c r="C4524" t="s">
        <v>610</v>
      </c>
      <c r="D4524" s="56" t="str">
        <f>VLOOKUP(A4524, ticker_symbol:gics_sector, 14, FALSE)</f>
        <v>Consumer Discretionary</v>
      </c>
      <c r="E4524" t="str">
        <f>VLOOKUP(A4524, ticker_symbol:gics_sub, 15, FALSE)</f>
        <v>Restaurants</v>
      </c>
    </row>
    <row r="4525" spans="1:5" ht="17" x14ac:dyDescent="0.2">
      <c r="A4525" s="3" t="s">
        <v>375</v>
      </c>
      <c r="B4525" t="s">
        <v>605</v>
      </c>
      <c r="C4525" t="s">
        <v>610</v>
      </c>
      <c r="D4525" s="56" t="str">
        <f>VLOOKUP(A4525, ticker_symbol:gics_sector, 14, FALSE)</f>
        <v>Consumer Discretionary</v>
      </c>
      <c r="E4525" t="str">
        <f>VLOOKUP(A4525, ticker_symbol:gics_sub, 15, FALSE)</f>
        <v>Restaurants</v>
      </c>
    </row>
    <row r="4526" spans="1:5" ht="17" x14ac:dyDescent="0.2">
      <c r="A4526" s="3" t="s">
        <v>375</v>
      </c>
      <c r="B4526" t="s">
        <v>600</v>
      </c>
      <c r="C4526" t="s">
        <v>609</v>
      </c>
      <c r="D4526" s="56" t="str">
        <f>VLOOKUP(A4526, ticker_symbol:gics_sector, 14, FALSE)</f>
        <v>Consumer Discretionary</v>
      </c>
      <c r="E4526" t="str">
        <f>VLOOKUP(A4526, ticker_symbol:gics_sub, 15, FALSE)</f>
        <v>Restaurants</v>
      </c>
    </row>
    <row r="4527" spans="1:5" ht="17" x14ac:dyDescent="0.2">
      <c r="A4527" s="3" t="s">
        <v>375</v>
      </c>
      <c r="B4527" t="s">
        <v>601</v>
      </c>
      <c r="C4527" t="s">
        <v>609</v>
      </c>
      <c r="D4527" s="56" t="str">
        <f>VLOOKUP(A4527, ticker_symbol:gics_sector, 14, FALSE)</f>
        <v>Consumer Discretionary</v>
      </c>
      <c r="E4527" t="str">
        <f>VLOOKUP(A4527, ticker_symbol:gics_sub, 15, FALSE)</f>
        <v>Restaurants</v>
      </c>
    </row>
    <row r="4528" spans="1:5" ht="17" x14ac:dyDescent="0.2">
      <c r="A4528" s="3" t="s">
        <v>375</v>
      </c>
      <c r="B4528" t="s">
        <v>602</v>
      </c>
      <c r="C4528" t="s">
        <v>609</v>
      </c>
      <c r="D4528" s="56" t="str">
        <f>VLOOKUP(A4528, ticker_symbol:gics_sector, 14, FALSE)</f>
        <v>Consumer Discretionary</v>
      </c>
      <c r="E4528" t="str">
        <f>VLOOKUP(A4528, ticker_symbol:gics_sub, 15, FALSE)</f>
        <v>Restaurants</v>
      </c>
    </row>
    <row r="4529" spans="1:5" ht="17" x14ac:dyDescent="0.2">
      <c r="A4529" s="3" t="s">
        <v>375</v>
      </c>
      <c r="B4529" t="s">
        <v>603</v>
      </c>
      <c r="C4529" t="s">
        <v>609</v>
      </c>
      <c r="D4529" s="56" t="str">
        <f>VLOOKUP(A4529, ticker_symbol:gics_sector, 14, FALSE)</f>
        <v>Consumer Discretionary</v>
      </c>
      <c r="E4529" t="str">
        <f>VLOOKUP(A4529, ticker_symbol:gics_sub, 15, FALSE)</f>
        <v>Restaurants</v>
      </c>
    </row>
    <row r="4530" spans="1:5" ht="17" x14ac:dyDescent="0.2">
      <c r="A4530" s="3" t="s">
        <v>375</v>
      </c>
      <c r="B4530" t="s">
        <v>604</v>
      </c>
      <c r="C4530" t="s">
        <v>609</v>
      </c>
      <c r="D4530" s="56" t="str">
        <f>VLOOKUP(A4530, ticker_symbol:gics_sector, 14, FALSE)</f>
        <v>Consumer Discretionary</v>
      </c>
      <c r="E4530" t="str">
        <f>VLOOKUP(A4530, ticker_symbol:gics_sub, 15, FALSE)</f>
        <v>Restaurants</v>
      </c>
    </row>
    <row r="4531" spans="1:5" ht="17" x14ac:dyDescent="0.2">
      <c r="A4531" s="3" t="s">
        <v>375</v>
      </c>
      <c r="B4531" t="s">
        <v>605</v>
      </c>
      <c r="C4531" t="s">
        <v>609</v>
      </c>
      <c r="D4531" s="56" t="str">
        <f>VLOOKUP(A4531, ticker_symbol:gics_sector, 14, FALSE)</f>
        <v>Consumer Discretionary</v>
      </c>
      <c r="E4531" t="str">
        <f>VLOOKUP(A4531, ticker_symbol:gics_sub, 15, FALSE)</f>
        <v>Restaurants</v>
      </c>
    </row>
    <row r="4532" spans="1:5" ht="17" x14ac:dyDescent="0.2">
      <c r="A4532" s="3" t="s">
        <v>375</v>
      </c>
      <c r="B4532" t="s">
        <v>600</v>
      </c>
      <c r="C4532" s="21" t="s">
        <v>608</v>
      </c>
      <c r="D4532" s="56" t="str">
        <f>VLOOKUP(A4532, ticker_symbol:gics_sector, 14, FALSE)</f>
        <v>Consumer Discretionary</v>
      </c>
      <c r="E4532" t="str">
        <f>VLOOKUP(A4532, ticker_symbol:gics_sub, 15, FALSE)</f>
        <v>Restaurants</v>
      </c>
    </row>
    <row r="4533" spans="1:5" ht="17" x14ac:dyDescent="0.2">
      <c r="A4533" s="3" t="s">
        <v>375</v>
      </c>
      <c r="B4533" t="s">
        <v>601</v>
      </c>
      <c r="C4533" s="21" t="s">
        <v>608</v>
      </c>
      <c r="D4533" s="56" t="str">
        <f>VLOOKUP(A4533, ticker_symbol:gics_sector, 14, FALSE)</f>
        <v>Consumer Discretionary</v>
      </c>
      <c r="E4533" t="str">
        <f>VLOOKUP(A4533, ticker_symbol:gics_sub, 15, FALSE)</f>
        <v>Restaurants</v>
      </c>
    </row>
    <row r="4534" spans="1:5" ht="17" x14ac:dyDescent="0.2">
      <c r="A4534" s="3" t="s">
        <v>375</v>
      </c>
      <c r="B4534" t="s">
        <v>602</v>
      </c>
      <c r="C4534" s="21" t="s">
        <v>608</v>
      </c>
      <c r="D4534" s="56" t="str">
        <f>VLOOKUP(A4534, ticker_symbol:gics_sector, 14, FALSE)</f>
        <v>Consumer Discretionary</v>
      </c>
      <c r="E4534" t="str">
        <f>VLOOKUP(A4534, ticker_symbol:gics_sub, 15, FALSE)</f>
        <v>Restaurants</v>
      </c>
    </row>
    <row r="4535" spans="1:5" ht="17" x14ac:dyDescent="0.2">
      <c r="A4535" s="3" t="s">
        <v>375</v>
      </c>
      <c r="B4535" t="s">
        <v>603</v>
      </c>
      <c r="C4535" s="21" t="s">
        <v>608</v>
      </c>
      <c r="D4535" s="56" t="str">
        <f>VLOOKUP(A4535, ticker_symbol:gics_sector, 14, FALSE)</f>
        <v>Consumer Discretionary</v>
      </c>
      <c r="E4535" t="str">
        <f>VLOOKUP(A4535, ticker_symbol:gics_sub, 15, FALSE)</f>
        <v>Restaurants</v>
      </c>
    </row>
    <row r="4536" spans="1:5" ht="17" x14ac:dyDescent="0.2">
      <c r="A4536" s="3" t="s">
        <v>375</v>
      </c>
      <c r="B4536" t="s">
        <v>604</v>
      </c>
      <c r="C4536" s="21" t="s">
        <v>608</v>
      </c>
      <c r="D4536" s="56" t="str">
        <f>VLOOKUP(A4536, ticker_symbol:gics_sector, 14, FALSE)</f>
        <v>Consumer Discretionary</v>
      </c>
      <c r="E4536" t="str">
        <f>VLOOKUP(A4536, ticker_symbol:gics_sub, 15, FALSE)</f>
        <v>Restaurants</v>
      </c>
    </row>
    <row r="4537" spans="1:5" ht="17" x14ac:dyDescent="0.2">
      <c r="A4537" s="3" t="s">
        <v>375</v>
      </c>
      <c r="B4537" t="s">
        <v>605</v>
      </c>
      <c r="C4537" s="21" t="s">
        <v>608</v>
      </c>
      <c r="D4537" s="56" t="str">
        <f>VLOOKUP(A4537, ticker_symbol:gics_sector, 14, FALSE)</f>
        <v>Consumer Discretionary</v>
      </c>
      <c r="E4537" t="str">
        <f>VLOOKUP(A4537, ticker_symbol:gics_sub, 15, FALSE)</f>
        <v>Restaurants</v>
      </c>
    </row>
    <row r="4538" spans="1:5" ht="17" x14ac:dyDescent="0.2">
      <c r="A4538" s="3" t="s">
        <v>376</v>
      </c>
      <c r="B4538" t="s">
        <v>600</v>
      </c>
      <c r="C4538" t="s">
        <v>610</v>
      </c>
      <c r="D4538" s="56" t="str">
        <f>VLOOKUP(A4538, ticker_symbol:gics_sector, 14, FALSE)</f>
        <v>Information Technology</v>
      </c>
      <c r="E4538" t="str">
        <f>VLOOKUP(A4538, ticker_symbol:gics_sub, 15, FALSE)</f>
        <v>Semiconductors</v>
      </c>
    </row>
    <row r="4539" spans="1:5" ht="17" x14ac:dyDescent="0.2">
      <c r="A4539" s="3" t="s">
        <v>376</v>
      </c>
      <c r="B4539" t="s">
        <v>601</v>
      </c>
      <c r="C4539" t="s">
        <v>610</v>
      </c>
      <c r="D4539" s="56" t="str">
        <f>VLOOKUP(A4539, ticker_symbol:gics_sector, 14, FALSE)</f>
        <v>Information Technology</v>
      </c>
      <c r="E4539" t="str">
        <f>VLOOKUP(A4539, ticker_symbol:gics_sub, 15, FALSE)</f>
        <v>Semiconductors</v>
      </c>
    </row>
    <row r="4540" spans="1:5" ht="17" x14ac:dyDescent="0.2">
      <c r="A4540" s="3" t="s">
        <v>376</v>
      </c>
      <c r="B4540" t="s">
        <v>602</v>
      </c>
      <c r="C4540" t="s">
        <v>610</v>
      </c>
      <c r="D4540" s="56" t="str">
        <f>VLOOKUP(A4540, ticker_symbol:gics_sector, 14, FALSE)</f>
        <v>Information Technology</v>
      </c>
      <c r="E4540" t="str">
        <f>VLOOKUP(A4540, ticker_symbol:gics_sub, 15, FALSE)</f>
        <v>Semiconductors</v>
      </c>
    </row>
    <row r="4541" spans="1:5" ht="17" x14ac:dyDescent="0.2">
      <c r="A4541" s="3" t="s">
        <v>376</v>
      </c>
      <c r="B4541" t="s">
        <v>603</v>
      </c>
      <c r="C4541" t="s">
        <v>610</v>
      </c>
      <c r="D4541" s="56" t="str">
        <f>VLOOKUP(A4541, ticker_symbol:gics_sector, 14, FALSE)</f>
        <v>Information Technology</v>
      </c>
      <c r="E4541" t="str">
        <f>VLOOKUP(A4541, ticker_symbol:gics_sub, 15, FALSE)</f>
        <v>Semiconductors</v>
      </c>
    </row>
    <row r="4542" spans="1:5" ht="17" x14ac:dyDescent="0.2">
      <c r="A4542" s="3" t="s">
        <v>376</v>
      </c>
      <c r="B4542" t="s">
        <v>604</v>
      </c>
      <c r="C4542" t="s">
        <v>610</v>
      </c>
      <c r="D4542" s="56" t="str">
        <f>VLOOKUP(A4542, ticker_symbol:gics_sector, 14, FALSE)</f>
        <v>Information Technology</v>
      </c>
      <c r="E4542" t="str">
        <f>VLOOKUP(A4542, ticker_symbol:gics_sub, 15, FALSE)</f>
        <v>Semiconductors</v>
      </c>
    </row>
    <row r="4543" spans="1:5" ht="17" x14ac:dyDescent="0.2">
      <c r="A4543" s="3" t="s">
        <v>376</v>
      </c>
      <c r="B4543" t="s">
        <v>605</v>
      </c>
      <c r="C4543" t="s">
        <v>610</v>
      </c>
      <c r="D4543" s="56" t="str">
        <f>VLOOKUP(A4543, ticker_symbol:gics_sector, 14, FALSE)</f>
        <v>Information Technology</v>
      </c>
      <c r="E4543" t="str">
        <f>VLOOKUP(A4543, ticker_symbol:gics_sub, 15, FALSE)</f>
        <v>Semiconductors</v>
      </c>
    </row>
    <row r="4544" spans="1:5" ht="17" x14ac:dyDescent="0.2">
      <c r="A4544" s="3" t="s">
        <v>376</v>
      </c>
      <c r="B4544" t="s">
        <v>600</v>
      </c>
      <c r="C4544" t="s">
        <v>609</v>
      </c>
      <c r="D4544" s="56" t="str">
        <f>VLOOKUP(A4544, ticker_symbol:gics_sector, 14, FALSE)</f>
        <v>Information Technology</v>
      </c>
      <c r="E4544" t="str">
        <f>VLOOKUP(A4544, ticker_symbol:gics_sub, 15, FALSE)</f>
        <v>Semiconductors</v>
      </c>
    </row>
    <row r="4545" spans="1:5" ht="17" x14ac:dyDescent="0.2">
      <c r="A4545" s="3" t="s">
        <v>376</v>
      </c>
      <c r="B4545" t="s">
        <v>601</v>
      </c>
      <c r="C4545" t="s">
        <v>609</v>
      </c>
      <c r="D4545" s="56" t="str">
        <f>VLOOKUP(A4545, ticker_symbol:gics_sector, 14, FALSE)</f>
        <v>Information Technology</v>
      </c>
      <c r="E4545" t="str">
        <f>VLOOKUP(A4545, ticker_symbol:gics_sub, 15, FALSE)</f>
        <v>Semiconductors</v>
      </c>
    </row>
    <row r="4546" spans="1:5" ht="17" x14ac:dyDescent="0.2">
      <c r="A4546" s="3" t="s">
        <v>376</v>
      </c>
      <c r="B4546" t="s">
        <v>602</v>
      </c>
      <c r="C4546" t="s">
        <v>609</v>
      </c>
      <c r="D4546" s="56" t="str">
        <f>VLOOKUP(A4546, ticker_symbol:gics_sector, 14, FALSE)</f>
        <v>Information Technology</v>
      </c>
      <c r="E4546" t="str">
        <f>VLOOKUP(A4546, ticker_symbol:gics_sub, 15, FALSE)</f>
        <v>Semiconductors</v>
      </c>
    </row>
    <row r="4547" spans="1:5" ht="17" x14ac:dyDescent="0.2">
      <c r="A4547" s="3" t="s">
        <v>376</v>
      </c>
      <c r="B4547" t="s">
        <v>603</v>
      </c>
      <c r="C4547" t="s">
        <v>609</v>
      </c>
      <c r="D4547" s="56" t="str">
        <f>VLOOKUP(A4547, ticker_symbol:gics_sector, 14, FALSE)</f>
        <v>Information Technology</v>
      </c>
      <c r="E4547" t="str">
        <f>VLOOKUP(A4547, ticker_symbol:gics_sub, 15, FALSE)</f>
        <v>Semiconductors</v>
      </c>
    </row>
    <row r="4548" spans="1:5" ht="17" x14ac:dyDescent="0.2">
      <c r="A4548" s="3" t="s">
        <v>376</v>
      </c>
      <c r="B4548" t="s">
        <v>604</v>
      </c>
      <c r="C4548" t="s">
        <v>609</v>
      </c>
      <c r="D4548" s="56" t="str">
        <f>VLOOKUP(A4548, ticker_symbol:gics_sector, 14, FALSE)</f>
        <v>Information Technology</v>
      </c>
      <c r="E4548" t="str">
        <f>VLOOKUP(A4548, ticker_symbol:gics_sub, 15, FALSE)</f>
        <v>Semiconductors</v>
      </c>
    </row>
    <row r="4549" spans="1:5" ht="17" x14ac:dyDescent="0.2">
      <c r="A4549" s="3" t="s">
        <v>376</v>
      </c>
      <c r="B4549" t="s">
        <v>605</v>
      </c>
      <c r="C4549" t="s">
        <v>609</v>
      </c>
      <c r="D4549" s="56" t="str">
        <f>VLOOKUP(A4549, ticker_symbol:gics_sector, 14, FALSE)</f>
        <v>Information Technology</v>
      </c>
      <c r="E4549" t="str">
        <f>VLOOKUP(A4549, ticker_symbol:gics_sub, 15, FALSE)</f>
        <v>Semiconductors</v>
      </c>
    </row>
    <row r="4550" spans="1:5" ht="17" x14ac:dyDescent="0.2">
      <c r="A4550" s="3" t="s">
        <v>376</v>
      </c>
      <c r="B4550" t="s">
        <v>600</v>
      </c>
      <c r="C4550" s="21" t="s">
        <v>608</v>
      </c>
      <c r="D4550" s="56" t="str">
        <f>VLOOKUP(A4550, ticker_symbol:gics_sector, 14, FALSE)</f>
        <v>Information Technology</v>
      </c>
      <c r="E4550" t="str">
        <f>VLOOKUP(A4550, ticker_symbol:gics_sub, 15, FALSE)</f>
        <v>Semiconductors</v>
      </c>
    </row>
    <row r="4551" spans="1:5" ht="17" x14ac:dyDescent="0.2">
      <c r="A4551" s="3" t="s">
        <v>376</v>
      </c>
      <c r="B4551" t="s">
        <v>601</v>
      </c>
      <c r="C4551" s="21" t="s">
        <v>608</v>
      </c>
      <c r="D4551" s="56" t="str">
        <f>VLOOKUP(A4551, ticker_symbol:gics_sector, 14, FALSE)</f>
        <v>Information Technology</v>
      </c>
      <c r="E4551" t="str">
        <f>VLOOKUP(A4551, ticker_symbol:gics_sub, 15, FALSE)</f>
        <v>Semiconductors</v>
      </c>
    </row>
    <row r="4552" spans="1:5" ht="17" x14ac:dyDescent="0.2">
      <c r="A4552" s="3" t="s">
        <v>376</v>
      </c>
      <c r="B4552" t="s">
        <v>602</v>
      </c>
      <c r="C4552" s="21" t="s">
        <v>608</v>
      </c>
      <c r="D4552" s="56" t="str">
        <f>VLOOKUP(A4552, ticker_symbol:gics_sector, 14, FALSE)</f>
        <v>Information Technology</v>
      </c>
      <c r="E4552" t="str">
        <f>VLOOKUP(A4552, ticker_symbol:gics_sub, 15, FALSE)</f>
        <v>Semiconductors</v>
      </c>
    </row>
    <row r="4553" spans="1:5" ht="17" x14ac:dyDescent="0.2">
      <c r="A4553" s="3" t="s">
        <v>376</v>
      </c>
      <c r="B4553" t="s">
        <v>603</v>
      </c>
      <c r="C4553" s="21" t="s">
        <v>608</v>
      </c>
      <c r="D4553" s="56" t="str">
        <f>VLOOKUP(A4553, ticker_symbol:gics_sector, 14, FALSE)</f>
        <v>Information Technology</v>
      </c>
      <c r="E4553" t="str">
        <f>VLOOKUP(A4553, ticker_symbol:gics_sub, 15, FALSE)</f>
        <v>Semiconductors</v>
      </c>
    </row>
    <row r="4554" spans="1:5" ht="17" x14ac:dyDescent="0.2">
      <c r="A4554" s="3" t="s">
        <v>376</v>
      </c>
      <c r="B4554" t="s">
        <v>604</v>
      </c>
      <c r="C4554" s="21" t="s">
        <v>608</v>
      </c>
      <c r="D4554" s="56" t="str">
        <f>VLOOKUP(A4554, ticker_symbol:gics_sector, 14, FALSE)</f>
        <v>Information Technology</v>
      </c>
      <c r="E4554" t="str">
        <f>VLOOKUP(A4554, ticker_symbol:gics_sub, 15, FALSE)</f>
        <v>Semiconductors</v>
      </c>
    </row>
    <row r="4555" spans="1:5" ht="17" x14ac:dyDescent="0.2">
      <c r="A4555" s="3" t="s">
        <v>376</v>
      </c>
      <c r="B4555" t="s">
        <v>605</v>
      </c>
      <c r="C4555" s="21" t="s">
        <v>608</v>
      </c>
      <c r="D4555" s="56" t="str">
        <f>VLOOKUP(A4555, ticker_symbol:gics_sector, 14, FALSE)</f>
        <v>Information Technology</v>
      </c>
      <c r="E4555" t="str">
        <f>VLOOKUP(A4555, ticker_symbol:gics_sub, 15, FALSE)</f>
        <v>Semiconductors</v>
      </c>
    </row>
    <row r="4556" spans="1:5" ht="17" x14ac:dyDescent="0.2">
      <c r="A4556" s="3" t="s">
        <v>377</v>
      </c>
      <c r="B4556" t="s">
        <v>600</v>
      </c>
      <c r="C4556" t="s">
        <v>610</v>
      </c>
      <c r="D4556" s="56" t="str">
        <f>VLOOKUP(A4556, ticker_symbol:gics_sector, 14, FALSE)</f>
        <v>Health Care</v>
      </c>
      <c r="E4556" t="str">
        <f>VLOOKUP(A4556, ticker_symbol:gics_sub, 15, FALSE)</f>
        <v>Health Care Distributors</v>
      </c>
    </row>
    <row r="4557" spans="1:5" ht="17" x14ac:dyDescent="0.2">
      <c r="A4557" s="3" t="s">
        <v>377</v>
      </c>
      <c r="B4557" t="s">
        <v>601</v>
      </c>
      <c r="C4557" t="s">
        <v>610</v>
      </c>
      <c r="D4557" s="56" t="str">
        <f>VLOOKUP(A4557, ticker_symbol:gics_sector, 14, FALSE)</f>
        <v>Health Care</v>
      </c>
      <c r="E4557" t="str">
        <f>VLOOKUP(A4557, ticker_symbol:gics_sub, 15, FALSE)</f>
        <v>Health Care Distributors</v>
      </c>
    </row>
    <row r="4558" spans="1:5" ht="17" x14ac:dyDescent="0.2">
      <c r="A4558" s="3" t="s">
        <v>377</v>
      </c>
      <c r="B4558" t="s">
        <v>602</v>
      </c>
      <c r="C4558" t="s">
        <v>610</v>
      </c>
      <c r="D4558" s="56" t="str">
        <f>VLOOKUP(A4558, ticker_symbol:gics_sector, 14, FALSE)</f>
        <v>Health Care</v>
      </c>
      <c r="E4558" t="str">
        <f>VLOOKUP(A4558, ticker_symbol:gics_sub, 15, FALSE)</f>
        <v>Health Care Distributors</v>
      </c>
    </row>
    <row r="4559" spans="1:5" ht="17" x14ac:dyDescent="0.2">
      <c r="A4559" s="3" t="s">
        <v>377</v>
      </c>
      <c r="B4559" t="s">
        <v>603</v>
      </c>
      <c r="C4559" t="s">
        <v>610</v>
      </c>
      <c r="D4559" s="56" t="str">
        <f>VLOOKUP(A4559, ticker_symbol:gics_sector, 14, FALSE)</f>
        <v>Health Care</v>
      </c>
      <c r="E4559" t="str">
        <f>VLOOKUP(A4559, ticker_symbol:gics_sub, 15, FALSE)</f>
        <v>Health Care Distributors</v>
      </c>
    </row>
    <row r="4560" spans="1:5" ht="17" x14ac:dyDescent="0.2">
      <c r="A4560" s="3" t="s">
        <v>377</v>
      </c>
      <c r="B4560" t="s">
        <v>604</v>
      </c>
      <c r="C4560" t="s">
        <v>610</v>
      </c>
      <c r="D4560" s="56" t="str">
        <f>VLOOKUP(A4560, ticker_symbol:gics_sector, 14, FALSE)</f>
        <v>Health Care</v>
      </c>
      <c r="E4560" t="str">
        <f>VLOOKUP(A4560, ticker_symbol:gics_sub, 15, FALSE)</f>
        <v>Health Care Distributors</v>
      </c>
    </row>
    <row r="4561" spans="1:5" ht="17" x14ac:dyDescent="0.2">
      <c r="A4561" s="3" t="s">
        <v>377</v>
      </c>
      <c r="B4561" t="s">
        <v>605</v>
      </c>
      <c r="C4561" t="s">
        <v>610</v>
      </c>
      <c r="D4561" s="56" t="str">
        <f>VLOOKUP(A4561, ticker_symbol:gics_sector, 14, FALSE)</f>
        <v>Health Care</v>
      </c>
      <c r="E4561" t="str">
        <f>VLOOKUP(A4561, ticker_symbol:gics_sub, 15, FALSE)</f>
        <v>Health Care Distributors</v>
      </c>
    </row>
    <row r="4562" spans="1:5" ht="17" x14ac:dyDescent="0.2">
      <c r="A4562" s="3" t="s">
        <v>377</v>
      </c>
      <c r="B4562" t="s">
        <v>600</v>
      </c>
      <c r="C4562" t="s">
        <v>609</v>
      </c>
      <c r="D4562" s="56" t="str">
        <f>VLOOKUP(A4562, ticker_symbol:gics_sector, 14, FALSE)</f>
        <v>Health Care</v>
      </c>
      <c r="E4562" t="str">
        <f>VLOOKUP(A4562, ticker_symbol:gics_sub, 15, FALSE)</f>
        <v>Health Care Distributors</v>
      </c>
    </row>
    <row r="4563" spans="1:5" ht="17" x14ac:dyDescent="0.2">
      <c r="A4563" s="3" t="s">
        <v>377</v>
      </c>
      <c r="B4563" t="s">
        <v>601</v>
      </c>
      <c r="C4563" t="s">
        <v>609</v>
      </c>
      <c r="D4563" s="56" t="str">
        <f>VLOOKUP(A4563, ticker_symbol:gics_sector, 14, FALSE)</f>
        <v>Health Care</v>
      </c>
      <c r="E4563" t="str">
        <f>VLOOKUP(A4563, ticker_symbol:gics_sub, 15, FALSE)</f>
        <v>Health Care Distributors</v>
      </c>
    </row>
    <row r="4564" spans="1:5" ht="17" x14ac:dyDescent="0.2">
      <c r="A4564" s="3" t="s">
        <v>377</v>
      </c>
      <c r="B4564" t="s">
        <v>602</v>
      </c>
      <c r="C4564" t="s">
        <v>609</v>
      </c>
      <c r="D4564" s="56" t="str">
        <f>VLOOKUP(A4564, ticker_symbol:gics_sector, 14, FALSE)</f>
        <v>Health Care</v>
      </c>
      <c r="E4564" t="str">
        <f>VLOOKUP(A4564, ticker_symbol:gics_sub, 15, FALSE)</f>
        <v>Health Care Distributors</v>
      </c>
    </row>
    <row r="4565" spans="1:5" ht="17" x14ac:dyDescent="0.2">
      <c r="A4565" s="3" t="s">
        <v>377</v>
      </c>
      <c r="B4565" t="s">
        <v>603</v>
      </c>
      <c r="C4565" t="s">
        <v>609</v>
      </c>
      <c r="D4565" s="56" t="str">
        <f>VLOOKUP(A4565, ticker_symbol:gics_sector, 14, FALSE)</f>
        <v>Health Care</v>
      </c>
      <c r="E4565" t="str">
        <f>VLOOKUP(A4565, ticker_symbol:gics_sub, 15, FALSE)</f>
        <v>Health Care Distributors</v>
      </c>
    </row>
    <row r="4566" spans="1:5" ht="17" x14ac:dyDescent="0.2">
      <c r="A4566" s="3" t="s">
        <v>377</v>
      </c>
      <c r="B4566" t="s">
        <v>604</v>
      </c>
      <c r="C4566" t="s">
        <v>609</v>
      </c>
      <c r="D4566" s="56" t="str">
        <f>VLOOKUP(A4566, ticker_symbol:gics_sector, 14, FALSE)</f>
        <v>Health Care</v>
      </c>
      <c r="E4566" t="str">
        <f>VLOOKUP(A4566, ticker_symbol:gics_sub, 15, FALSE)</f>
        <v>Health Care Distributors</v>
      </c>
    </row>
    <row r="4567" spans="1:5" ht="17" x14ac:dyDescent="0.2">
      <c r="A4567" s="3" t="s">
        <v>377</v>
      </c>
      <c r="B4567" t="s">
        <v>605</v>
      </c>
      <c r="C4567" t="s">
        <v>609</v>
      </c>
      <c r="D4567" s="56" t="str">
        <f>VLOOKUP(A4567, ticker_symbol:gics_sector, 14, FALSE)</f>
        <v>Health Care</v>
      </c>
      <c r="E4567" t="str">
        <f>VLOOKUP(A4567, ticker_symbol:gics_sub, 15, FALSE)</f>
        <v>Health Care Distributors</v>
      </c>
    </row>
    <row r="4568" spans="1:5" ht="17" x14ac:dyDescent="0.2">
      <c r="A4568" s="3" t="s">
        <v>377</v>
      </c>
      <c r="B4568" t="s">
        <v>600</v>
      </c>
      <c r="C4568" s="21" t="s">
        <v>608</v>
      </c>
      <c r="D4568" s="56" t="str">
        <f>VLOOKUP(A4568, ticker_symbol:gics_sector, 14, FALSE)</f>
        <v>Health Care</v>
      </c>
      <c r="E4568" t="str">
        <f>VLOOKUP(A4568, ticker_symbol:gics_sub, 15, FALSE)</f>
        <v>Health Care Distributors</v>
      </c>
    </row>
    <row r="4569" spans="1:5" ht="17" x14ac:dyDescent="0.2">
      <c r="A4569" s="3" t="s">
        <v>377</v>
      </c>
      <c r="B4569" t="s">
        <v>601</v>
      </c>
      <c r="C4569" s="21" t="s">
        <v>608</v>
      </c>
      <c r="D4569" s="56" t="str">
        <f>VLOOKUP(A4569, ticker_symbol:gics_sector, 14, FALSE)</f>
        <v>Health Care</v>
      </c>
      <c r="E4569" t="str">
        <f>VLOOKUP(A4569, ticker_symbol:gics_sub, 15, FALSE)</f>
        <v>Health Care Distributors</v>
      </c>
    </row>
    <row r="4570" spans="1:5" ht="17" x14ac:dyDescent="0.2">
      <c r="A4570" s="3" t="s">
        <v>377</v>
      </c>
      <c r="B4570" t="s">
        <v>602</v>
      </c>
      <c r="C4570" s="21" t="s">
        <v>608</v>
      </c>
      <c r="D4570" s="56" t="str">
        <f>VLOOKUP(A4570, ticker_symbol:gics_sector, 14, FALSE)</f>
        <v>Health Care</v>
      </c>
      <c r="E4570" t="str">
        <f>VLOOKUP(A4570, ticker_symbol:gics_sub, 15, FALSE)</f>
        <v>Health Care Distributors</v>
      </c>
    </row>
    <row r="4571" spans="1:5" ht="17" x14ac:dyDescent="0.2">
      <c r="A4571" s="3" t="s">
        <v>377</v>
      </c>
      <c r="B4571" t="s">
        <v>603</v>
      </c>
      <c r="C4571" s="21" t="s">
        <v>608</v>
      </c>
      <c r="D4571" s="56" t="str">
        <f>VLOOKUP(A4571, ticker_symbol:gics_sector, 14, FALSE)</f>
        <v>Health Care</v>
      </c>
      <c r="E4571" t="str">
        <f>VLOOKUP(A4571, ticker_symbol:gics_sub, 15, FALSE)</f>
        <v>Health Care Distributors</v>
      </c>
    </row>
    <row r="4572" spans="1:5" ht="17" x14ac:dyDescent="0.2">
      <c r="A4572" s="3" t="s">
        <v>377</v>
      </c>
      <c r="B4572" t="s">
        <v>604</v>
      </c>
      <c r="C4572" s="21" t="s">
        <v>608</v>
      </c>
      <c r="D4572" s="56" t="str">
        <f>VLOOKUP(A4572, ticker_symbol:gics_sector, 14, FALSE)</f>
        <v>Health Care</v>
      </c>
      <c r="E4572" t="str">
        <f>VLOOKUP(A4572, ticker_symbol:gics_sub, 15, FALSE)</f>
        <v>Health Care Distributors</v>
      </c>
    </row>
    <row r="4573" spans="1:5" ht="17" x14ac:dyDescent="0.2">
      <c r="A4573" s="3" t="s">
        <v>377</v>
      </c>
      <c r="B4573" t="s">
        <v>605</v>
      </c>
      <c r="C4573" s="21" t="s">
        <v>608</v>
      </c>
      <c r="D4573" s="56" t="str">
        <f>VLOOKUP(A4573, ticker_symbol:gics_sector, 14, FALSE)</f>
        <v>Health Care</v>
      </c>
      <c r="E4573" t="str">
        <f>VLOOKUP(A4573, ticker_symbol:gics_sub, 15, FALSE)</f>
        <v>Health Care Distributors</v>
      </c>
    </row>
    <row r="4574" spans="1:5" ht="17" x14ac:dyDescent="0.2">
      <c r="A4574" s="3" t="s">
        <v>378</v>
      </c>
      <c r="B4574" t="s">
        <v>600</v>
      </c>
      <c r="C4574" t="s">
        <v>610</v>
      </c>
      <c r="D4574" s="56" t="str">
        <f>VLOOKUP(A4574, ticker_symbol:gics_sector, 14, FALSE)</f>
        <v>Financials</v>
      </c>
      <c r="E4574" t="str">
        <f>VLOOKUP(A4574, ticker_symbol:gics_sub, 15, FALSE)</f>
        <v>Diversified Financial Services</v>
      </c>
    </row>
    <row r="4575" spans="1:5" ht="17" x14ac:dyDescent="0.2">
      <c r="A4575" s="3" t="s">
        <v>378</v>
      </c>
      <c r="B4575" t="s">
        <v>601</v>
      </c>
      <c r="C4575" t="s">
        <v>610</v>
      </c>
      <c r="D4575" s="56" t="str">
        <f>VLOOKUP(A4575, ticker_symbol:gics_sector, 14, FALSE)</f>
        <v>Financials</v>
      </c>
      <c r="E4575" t="str">
        <f>VLOOKUP(A4575, ticker_symbol:gics_sub, 15, FALSE)</f>
        <v>Diversified Financial Services</v>
      </c>
    </row>
    <row r="4576" spans="1:5" ht="17" x14ac:dyDescent="0.2">
      <c r="A4576" s="3" t="s">
        <v>378</v>
      </c>
      <c r="B4576" t="s">
        <v>602</v>
      </c>
      <c r="C4576" t="s">
        <v>610</v>
      </c>
      <c r="D4576" s="56" t="str">
        <f>VLOOKUP(A4576, ticker_symbol:gics_sector, 14, FALSE)</f>
        <v>Financials</v>
      </c>
      <c r="E4576" t="str">
        <f>VLOOKUP(A4576, ticker_symbol:gics_sub, 15, FALSE)</f>
        <v>Diversified Financial Services</v>
      </c>
    </row>
    <row r="4577" spans="1:5" ht="17" x14ac:dyDescent="0.2">
      <c r="A4577" s="3" t="s">
        <v>378</v>
      </c>
      <c r="B4577" t="s">
        <v>603</v>
      </c>
      <c r="C4577" t="s">
        <v>610</v>
      </c>
      <c r="D4577" s="56" t="str">
        <f>VLOOKUP(A4577, ticker_symbol:gics_sector, 14, FALSE)</f>
        <v>Financials</v>
      </c>
      <c r="E4577" t="str">
        <f>VLOOKUP(A4577, ticker_symbol:gics_sub, 15, FALSE)</f>
        <v>Diversified Financial Services</v>
      </c>
    </row>
    <row r="4578" spans="1:5" ht="17" x14ac:dyDescent="0.2">
      <c r="A4578" s="3" t="s">
        <v>378</v>
      </c>
      <c r="B4578" t="s">
        <v>604</v>
      </c>
      <c r="C4578" t="s">
        <v>610</v>
      </c>
      <c r="D4578" s="56" t="str">
        <f>VLOOKUP(A4578, ticker_symbol:gics_sector, 14, FALSE)</f>
        <v>Financials</v>
      </c>
      <c r="E4578" t="str">
        <f>VLOOKUP(A4578, ticker_symbol:gics_sub, 15, FALSE)</f>
        <v>Diversified Financial Services</v>
      </c>
    </row>
    <row r="4579" spans="1:5" ht="17" x14ac:dyDescent="0.2">
      <c r="A4579" s="3" t="s">
        <v>378</v>
      </c>
      <c r="B4579" t="s">
        <v>605</v>
      </c>
      <c r="C4579" t="s">
        <v>610</v>
      </c>
      <c r="D4579" s="56" t="str">
        <f>VLOOKUP(A4579, ticker_symbol:gics_sector, 14, FALSE)</f>
        <v>Financials</v>
      </c>
      <c r="E4579" t="str">
        <f>VLOOKUP(A4579, ticker_symbol:gics_sub, 15, FALSE)</f>
        <v>Diversified Financial Services</v>
      </c>
    </row>
    <row r="4580" spans="1:5" ht="17" x14ac:dyDescent="0.2">
      <c r="A4580" s="3" t="s">
        <v>378</v>
      </c>
      <c r="B4580" t="s">
        <v>600</v>
      </c>
      <c r="C4580" t="s">
        <v>609</v>
      </c>
      <c r="D4580" s="56" t="str">
        <f>VLOOKUP(A4580, ticker_symbol:gics_sector, 14, FALSE)</f>
        <v>Financials</v>
      </c>
      <c r="E4580" t="str">
        <f>VLOOKUP(A4580, ticker_symbol:gics_sub, 15, FALSE)</f>
        <v>Diversified Financial Services</v>
      </c>
    </row>
    <row r="4581" spans="1:5" ht="17" x14ac:dyDescent="0.2">
      <c r="A4581" s="3" t="s">
        <v>378</v>
      </c>
      <c r="B4581" t="s">
        <v>601</v>
      </c>
      <c r="C4581" t="s">
        <v>609</v>
      </c>
      <c r="D4581" s="56" t="str">
        <f>VLOOKUP(A4581, ticker_symbol:gics_sector, 14, FALSE)</f>
        <v>Financials</v>
      </c>
      <c r="E4581" t="str">
        <f>VLOOKUP(A4581, ticker_symbol:gics_sub, 15, FALSE)</f>
        <v>Diversified Financial Services</v>
      </c>
    </row>
    <row r="4582" spans="1:5" ht="17" x14ac:dyDescent="0.2">
      <c r="A4582" s="3" t="s">
        <v>378</v>
      </c>
      <c r="B4582" t="s">
        <v>602</v>
      </c>
      <c r="C4582" t="s">
        <v>609</v>
      </c>
      <c r="D4582" s="56" t="str">
        <f>VLOOKUP(A4582, ticker_symbol:gics_sector, 14, FALSE)</f>
        <v>Financials</v>
      </c>
      <c r="E4582" t="str">
        <f>VLOOKUP(A4582, ticker_symbol:gics_sub, 15, FALSE)</f>
        <v>Diversified Financial Services</v>
      </c>
    </row>
    <row r="4583" spans="1:5" ht="17" x14ac:dyDescent="0.2">
      <c r="A4583" s="3" t="s">
        <v>378</v>
      </c>
      <c r="B4583" t="s">
        <v>603</v>
      </c>
      <c r="C4583" t="s">
        <v>609</v>
      </c>
      <c r="D4583" s="56" t="str">
        <f>VLOOKUP(A4583, ticker_symbol:gics_sector, 14, FALSE)</f>
        <v>Financials</v>
      </c>
      <c r="E4583" t="str">
        <f>VLOOKUP(A4583, ticker_symbol:gics_sub, 15, FALSE)</f>
        <v>Diversified Financial Services</v>
      </c>
    </row>
    <row r="4584" spans="1:5" ht="17" x14ac:dyDescent="0.2">
      <c r="A4584" s="3" t="s">
        <v>378</v>
      </c>
      <c r="B4584" t="s">
        <v>604</v>
      </c>
      <c r="C4584" t="s">
        <v>609</v>
      </c>
      <c r="D4584" s="56" t="str">
        <f>VLOOKUP(A4584, ticker_symbol:gics_sector, 14, FALSE)</f>
        <v>Financials</v>
      </c>
      <c r="E4584" t="str">
        <f>VLOOKUP(A4584, ticker_symbol:gics_sub, 15, FALSE)</f>
        <v>Diversified Financial Services</v>
      </c>
    </row>
    <row r="4585" spans="1:5" ht="17" x14ac:dyDescent="0.2">
      <c r="A4585" s="3" t="s">
        <v>378</v>
      </c>
      <c r="B4585" t="s">
        <v>605</v>
      </c>
      <c r="C4585" t="s">
        <v>609</v>
      </c>
      <c r="D4585" s="56" t="str">
        <f>VLOOKUP(A4585, ticker_symbol:gics_sector, 14, FALSE)</f>
        <v>Financials</v>
      </c>
      <c r="E4585" t="str">
        <f>VLOOKUP(A4585, ticker_symbol:gics_sub, 15, FALSE)</f>
        <v>Diversified Financial Services</v>
      </c>
    </row>
    <row r="4586" spans="1:5" ht="17" x14ac:dyDescent="0.2">
      <c r="A4586" s="3" t="s">
        <v>378</v>
      </c>
      <c r="B4586" t="s">
        <v>600</v>
      </c>
      <c r="C4586" s="21" t="s">
        <v>608</v>
      </c>
      <c r="D4586" s="56" t="str">
        <f>VLOOKUP(A4586, ticker_symbol:gics_sector, 14, FALSE)</f>
        <v>Financials</v>
      </c>
      <c r="E4586" t="str">
        <f>VLOOKUP(A4586, ticker_symbol:gics_sub, 15, FALSE)</f>
        <v>Diversified Financial Services</v>
      </c>
    </row>
    <row r="4587" spans="1:5" ht="17" x14ac:dyDescent="0.2">
      <c r="A4587" s="3" t="s">
        <v>378</v>
      </c>
      <c r="B4587" t="s">
        <v>601</v>
      </c>
      <c r="C4587" s="21" t="s">
        <v>608</v>
      </c>
      <c r="D4587" s="56" t="str">
        <f>VLOOKUP(A4587, ticker_symbol:gics_sector, 14, FALSE)</f>
        <v>Financials</v>
      </c>
      <c r="E4587" t="str">
        <f>VLOOKUP(A4587, ticker_symbol:gics_sub, 15, FALSE)</f>
        <v>Diversified Financial Services</v>
      </c>
    </row>
    <row r="4588" spans="1:5" ht="17" x14ac:dyDescent="0.2">
      <c r="A4588" s="3" t="s">
        <v>378</v>
      </c>
      <c r="B4588" t="s">
        <v>602</v>
      </c>
      <c r="C4588" s="21" t="s">
        <v>608</v>
      </c>
      <c r="D4588" s="56" t="str">
        <f>VLOOKUP(A4588, ticker_symbol:gics_sector, 14, FALSE)</f>
        <v>Financials</v>
      </c>
      <c r="E4588" t="str">
        <f>VLOOKUP(A4588, ticker_symbol:gics_sub, 15, FALSE)</f>
        <v>Diversified Financial Services</v>
      </c>
    </row>
    <row r="4589" spans="1:5" ht="17" x14ac:dyDescent="0.2">
      <c r="A4589" s="3" t="s">
        <v>378</v>
      </c>
      <c r="B4589" t="s">
        <v>603</v>
      </c>
      <c r="C4589" s="21" t="s">
        <v>608</v>
      </c>
      <c r="D4589" s="56" t="str">
        <f>VLOOKUP(A4589, ticker_symbol:gics_sector, 14, FALSE)</f>
        <v>Financials</v>
      </c>
      <c r="E4589" t="str">
        <f>VLOOKUP(A4589, ticker_symbol:gics_sub, 15, FALSE)</f>
        <v>Diversified Financial Services</v>
      </c>
    </row>
    <row r="4590" spans="1:5" ht="17" x14ac:dyDescent="0.2">
      <c r="A4590" s="3" t="s">
        <v>378</v>
      </c>
      <c r="B4590" t="s">
        <v>604</v>
      </c>
      <c r="C4590" s="21" t="s">
        <v>608</v>
      </c>
      <c r="D4590" s="56" t="str">
        <f>VLOOKUP(A4590, ticker_symbol:gics_sector, 14, FALSE)</f>
        <v>Financials</v>
      </c>
      <c r="E4590" t="str">
        <f>VLOOKUP(A4590, ticker_symbol:gics_sub, 15, FALSE)</f>
        <v>Diversified Financial Services</v>
      </c>
    </row>
    <row r="4591" spans="1:5" ht="17" x14ac:dyDescent="0.2">
      <c r="A4591" s="3" t="s">
        <v>378</v>
      </c>
      <c r="B4591" t="s">
        <v>605</v>
      </c>
      <c r="C4591" s="21" t="s">
        <v>608</v>
      </c>
      <c r="D4591" s="56" t="str">
        <f>VLOOKUP(A4591, ticker_symbol:gics_sector, 14, FALSE)</f>
        <v>Financials</v>
      </c>
      <c r="E4591" t="str">
        <f>VLOOKUP(A4591, ticker_symbol:gics_sub, 15, FALSE)</f>
        <v>Diversified Financial Services</v>
      </c>
    </row>
    <row r="4592" spans="1:5" ht="17" x14ac:dyDescent="0.2">
      <c r="A4592" s="3" t="s">
        <v>380</v>
      </c>
      <c r="B4592" t="s">
        <v>600</v>
      </c>
      <c r="C4592" t="s">
        <v>610</v>
      </c>
      <c r="D4592" s="56" t="str">
        <f>VLOOKUP(A4592, ticker_symbol:gics_sector, 14, FALSE)</f>
        <v>Consumer Staples</v>
      </c>
      <c r="E4592" t="str">
        <f>VLOOKUP(A4592, ticker_symbol:gics_sub, 15, FALSE)</f>
        <v>Packaged Foods &amp; Meats</v>
      </c>
    </row>
    <row r="4593" spans="1:5" ht="17" x14ac:dyDescent="0.2">
      <c r="A4593" s="3" t="s">
        <v>380</v>
      </c>
      <c r="B4593" t="s">
        <v>601</v>
      </c>
      <c r="C4593" t="s">
        <v>610</v>
      </c>
      <c r="D4593" s="56" t="str">
        <f>VLOOKUP(A4593, ticker_symbol:gics_sector, 14, FALSE)</f>
        <v>Consumer Staples</v>
      </c>
      <c r="E4593" t="str">
        <f>VLOOKUP(A4593, ticker_symbol:gics_sub, 15, FALSE)</f>
        <v>Packaged Foods &amp; Meats</v>
      </c>
    </row>
    <row r="4594" spans="1:5" ht="17" x14ac:dyDescent="0.2">
      <c r="A4594" s="3" t="s">
        <v>380</v>
      </c>
      <c r="B4594" t="s">
        <v>602</v>
      </c>
      <c r="C4594" t="s">
        <v>610</v>
      </c>
      <c r="D4594" s="56" t="str">
        <f>VLOOKUP(A4594, ticker_symbol:gics_sector, 14, FALSE)</f>
        <v>Consumer Staples</v>
      </c>
      <c r="E4594" t="str">
        <f>VLOOKUP(A4594, ticker_symbol:gics_sub, 15, FALSE)</f>
        <v>Packaged Foods &amp; Meats</v>
      </c>
    </row>
    <row r="4595" spans="1:5" ht="17" x14ac:dyDescent="0.2">
      <c r="A4595" s="3" t="s">
        <v>380</v>
      </c>
      <c r="B4595" t="s">
        <v>603</v>
      </c>
      <c r="C4595" t="s">
        <v>610</v>
      </c>
      <c r="D4595" s="56" t="str">
        <f>VLOOKUP(A4595, ticker_symbol:gics_sector, 14, FALSE)</f>
        <v>Consumer Staples</v>
      </c>
      <c r="E4595" t="str">
        <f>VLOOKUP(A4595, ticker_symbol:gics_sub, 15, FALSE)</f>
        <v>Packaged Foods &amp; Meats</v>
      </c>
    </row>
    <row r="4596" spans="1:5" ht="17" x14ac:dyDescent="0.2">
      <c r="A4596" s="3" t="s">
        <v>380</v>
      </c>
      <c r="B4596" t="s">
        <v>604</v>
      </c>
      <c r="C4596" t="s">
        <v>610</v>
      </c>
      <c r="D4596" s="56" t="str">
        <f>VLOOKUP(A4596, ticker_symbol:gics_sector, 14, FALSE)</f>
        <v>Consumer Staples</v>
      </c>
      <c r="E4596" t="str">
        <f>VLOOKUP(A4596, ticker_symbol:gics_sub, 15, FALSE)</f>
        <v>Packaged Foods &amp; Meats</v>
      </c>
    </row>
    <row r="4597" spans="1:5" ht="17" x14ac:dyDescent="0.2">
      <c r="A4597" s="3" t="s">
        <v>380</v>
      </c>
      <c r="B4597" t="s">
        <v>605</v>
      </c>
      <c r="C4597" t="s">
        <v>610</v>
      </c>
      <c r="D4597" s="56" t="str">
        <f>VLOOKUP(A4597, ticker_symbol:gics_sector, 14, FALSE)</f>
        <v>Consumer Staples</v>
      </c>
      <c r="E4597" t="str">
        <f>VLOOKUP(A4597, ticker_symbol:gics_sub, 15, FALSE)</f>
        <v>Packaged Foods &amp; Meats</v>
      </c>
    </row>
    <row r="4598" spans="1:5" ht="17" x14ac:dyDescent="0.2">
      <c r="A4598" s="3" t="s">
        <v>380</v>
      </c>
      <c r="B4598" t="s">
        <v>600</v>
      </c>
      <c r="C4598" t="s">
        <v>609</v>
      </c>
      <c r="D4598" s="56" t="str">
        <f>VLOOKUP(A4598, ticker_symbol:gics_sector, 14, FALSE)</f>
        <v>Consumer Staples</v>
      </c>
      <c r="E4598" t="str">
        <f>VLOOKUP(A4598, ticker_symbol:gics_sub, 15, FALSE)</f>
        <v>Packaged Foods &amp; Meats</v>
      </c>
    </row>
    <row r="4599" spans="1:5" ht="17" x14ac:dyDescent="0.2">
      <c r="A4599" s="3" t="s">
        <v>380</v>
      </c>
      <c r="B4599" t="s">
        <v>601</v>
      </c>
      <c r="C4599" t="s">
        <v>609</v>
      </c>
      <c r="D4599" s="56" t="str">
        <f>VLOOKUP(A4599, ticker_symbol:gics_sector, 14, FALSE)</f>
        <v>Consumer Staples</v>
      </c>
      <c r="E4599" t="str">
        <f>VLOOKUP(A4599, ticker_symbol:gics_sub, 15, FALSE)</f>
        <v>Packaged Foods &amp; Meats</v>
      </c>
    </row>
    <row r="4600" spans="1:5" ht="17" x14ac:dyDescent="0.2">
      <c r="A4600" s="3" t="s">
        <v>380</v>
      </c>
      <c r="B4600" t="s">
        <v>602</v>
      </c>
      <c r="C4600" t="s">
        <v>609</v>
      </c>
      <c r="D4600" s="56" t="str">
        <f>VLOOKUP(A4600, ticker_symbol:gics_sector, 14, FALSE)</f>
        <v>Consumer Staples</v>
      </c>
      <c r="E4600" t="str">
        <f>VLOOKUP(A4600, ticker_symbol:gics_sub, 15, FALSE)</f>
        <v>Packaged Foods &amp; Meats</v>
      </c>
    </row>
    <row r="4601" spans="1:5" ht="17" x14ac:dyDescent="0.2">
      <c r="A4601" s="3" t="s">
        <v>380</v>
      </c>
      <c r="B4601" t="s">
        <v>603</v>
      </c>
      <c r="C4601" t="s">
        <v>609</v>
      </c>
      <c r="D4601" s="56" t="str">
        <f>VLOOKUP(A4601, ticker_symbol:gics_sector, 14, FALSE)</f>
        <v>Consumer Staples</v>
      </c>
      <c r="E4601" t="str">
        <f>VLOOKUP(A4601, ticker_symbol:gics_sub, 15, FALSE)</f>
        <v>Packaged Foods &amp; Meats</v>
      </c>
    </row>
    <row r="4602" spans="1:5" ht="17" x14ac:dyDescent="0.2">
      <c r="A4602" s="3" t="s">
        <v>380</v>
      </c>
      <c r="B4602" t="s">
        <v>604</v>
      </c>
      <c r="C4602" t="s">
        <v>609</v>
      </c>
      <c r="D4602" s="56" t="str">
        <f>VLOOKUP(A4602, ticker_symbol:gics_sector, 14, FALSE)</f>
        <v>Consumer Staples</v>
      </c>
      <c r="E4602" t="str">
        <f>VLOOKUP(A4602, ticker_symbol:gics_sub, 15, FALSE)</f>
        <v>Packaged Foods &amp; Meats</v>
      </c>
    </row>
    <row r="4603" spans="1:5" ht="17" x14ac:dyDescent="0.2">
      <c r="A4603" s="3" t="s">
        <v>380</v>
      </c>
      <c r="B4603" t="s">
        <v>605</v>
      </c>
      <c r="C4603" t="s">
        <v>609</v>
      </c>
      <c r="D4603" s="56" t="str">
        <f>VLOOKUP(A4603, ticker_symbol:gics_sector, 14, FALSE)</f>
        <v>Consumer Staples</v>
      </c>
      <c r="E4603" t="str">
        <f>VLOOKUP(A4603, ticker_symbol:gics_sub, 15, FALSE)</f>
        <v>Packaged Foods &amp; Meats</v>
      </c>
    </row>
    <row r="4604" spans="1:5" ht="17" x14ac:dyDescent="0.2">
      <c r="A4604" s="3" t="s">
        <v>380</v>
      </c>
      <c r="B4604" t="s">
        <v>600</v>
      </c>
      <c r="C4604" s="21" t="s">
        <v>608</v>
      </c>
      <c r="D4604" s="56" t="str">
        <f>VLOOKUP(A4604, ticker_symbol:gics_sector, 14, FALSE)</f>
        <v>Consumer Staples</v>
      </c>
      <c r="E4604" t="str">
        <f>VLOOKUP(A4604, ticker_symbol:gics_sub, 15, FALSE)</f>
        <v>Packaged Foods &amp; Meats</v>
      </c>
    </row>
    <row r="4605" spans="1:5" ht="17" x14ac:dyDescent="0.2">
      <c r="A4605" s="3" t="s">
        <v>380</v>
      </c>
      <c r="B4605" t="s">
        <v>601</v>
      </c>
      <c r="C4605" s="21" t="s">
        <v>608</v>
      </c>
      <c r="D4605" s="56" t="str">
        <f>VLOOKUP(A4605, ticker_symbol:gics_sector, 14, FALSE)</f>
        <v>Consumer Staples</v>
      </c>
      <c r="E4605" t="str">
        <f>VLOOKUP(A4605, ticker_symbol:gics_sub, 15, FALSE)</f>
        <v>Packaged Foods &amp; Meats</v>
      </c>
    </row>
    <row r="4606" spans="1:5" ht="17" x14ac:dyDescent="0.2">
      <c r="A4606" s="3" t="s">
        <v>380</v>
      </c>
      <c r="B4606" t="s">
        <v>602</v>
      </c>
      <c r="C4606" s="21" t="s">
        <v>608</v>
      </c>
      <c r="D4606" s="56" t="str">
        <f>VLOOKUP(A4606, ticker_symbol:gics_sector, 14, FALSE)</f>
        <v>Consumer Staples</v>
      </c>
      <c r="E4606" t="str">
        <f>VLOOKUP(A4606, ticker_symbol:gics_sub, 15, FALSE)</f>
        <v>Packaged Foods &amp; Meats</v>
      </c>
    </row>
    <row r="4607" spans="1:5" ht="17" x14ac:dyDescent="0.2">
      <c r="A4607" s="3" t="s">
        <v>380</v>
      </c>
      <c r="B4607" t="s">
        <v>603</v>
      </c>
      <c r="C4607" s="21" t="s">
        <v>608</v>
      </c>
      <c r="D4607" s="56" t="str">
        <f>VLOOKUP(A4607, ticker_symbol:gics_sector, 14, FALSE)</f>
        <v>Consumer Staples</v>
      </c>
      <c r="E4607" t="str">
        <f>VLOOKUP(A4607, ticker_symbol:gics_sub, 15, FALSE)</f>
        <v>Packaged Foods &amp; Meats</v>
      </c>
    </row>
    <row r="4608" spans="1:5" ht="17" x14ac:dyDescent="0.2">
      <c r="A4608" s="3" t="s">
        <v>380</v>
      </c>
      <c r="B4608" t="s">
        <v>604</v>
      </c>
      <c r="C4608" s="21" t="s">
        <v>608</v>
      </c>
      <c r="D4608" s="56" t="str">
        <f>VLOOKUP(A4608, ticker_symbol:gics_sector, 14, FALSE)</f>
        <v>Consumer Staples</v>
      </c>
      <c r="E4608" t="str">
        <f>VLOOKUP(A4608, ticker_symbol:gics_sub, 15, FALSE)</f>
        <v>Packaged Foods &amp; Meats</v>
      </c>
    </row>
    <row r="4609" spans="1:5" ht="17" x14ac:dyDescent="0.2">
      <c r="A4609" s="3" t="s">
        <v>380</v>
      </c>
      <c r="B4609" t="s">
        <v>605</v>
      </c>
      <c r="C4609" s="21" t="s">
        <v>608</v>
      </c>
      <c r="D4609" s="56" t="str">
        <f>VLOOKUP(A4609, ticker_symbol:gics_sector, 14, FALSE)</f>
        <v>Consumer Staples</v>
      </c>
      <c r="E4609" t="str">
        <f>VLOOKUP(A4609, ticker_symbol:gics_sub, 15, FALSE)</f>
        <v>Packaged Foods &amp; Meats</v>
      </c>
    </row>
    <row r="4610" spans="1:5" ht="17" x14ac:dyDescent="0.2">
      <c r="A4610" s="3" t="s">
        <v>381</v>
      </c>
      <c r="B4610" t="s">
        <v>600</v>
      </c>
      <c r="C4610" t="s">
        <v>610</v>
      </c>
      <c r="D4610" s="56" t="str">
        <f>VLOOKUP(A4610, ticker_symbol:gics_sector, 14, FALSE)</f>
        <v>Financials</v>
      </c>
      <c r="E4610" t="str">
        <f>VLOOKUP(A4610, ticker_symbol:gics_sub, 15, FALSE)</f>
        <v>Life &amp; Health Insurance</v>
      </c>
    </row>
    <row r="4611" spans="1:5" ht="17" x14ac:dyDescent="0.2">
      <c r="A4611" s="3" t="s">
        <v>381</v>
      </c>
      <c r="B4611" t="s">
        <v>601</v>
      </c>
      <c r="C4611" t="s">
        <v>610</v>
      </c>
      <c r="D4611" s="56" t="str">
        <f>VLOOKUP(A4611, ticker_symbol:gics_sector, 14, FALSE)</f>
        <v>Financials</v>
      </c>
      <c r="E4611" t="str">
        <f>VLOOKUP(A4611, ticker_symbol:gics_sub, 15, FALSE)</f>
        <v>Life &amp; Health Insurance</v>
      </c>
    </row>
    <row r="4612" spans="1:5" ht="17" x14ac:dyDescent="0.2">
      <c r="A4612" s="3" t="s">
        <v>381</v>
      </c>
      <c r="B4612" t="s">
        <v>602</v>
      </c>
      <c r="C4612" t="s">
        <v>610</v>
      </c>
      <c r="D4612" s="56" t="str">
        <f>VLOOKUP(A4612, ticker_symbol:gics_sector, 14, FALSE)</f>
        <v>Financials</v>
      </c>
      <c r="E4612" t="str">
        <f>VLOOKUP(A4612, ticker_symbol:gics_sub, 15, FALSE)</f>
        <v>Life &amp; Health Insurance</v>
      </c>
    </row>
    <row r="4613" spans="1:5" ht="17" x14ac:dyDescent="0.2">
      <c r="A4613" s="3" t="s">
        <v>381</v>
      </c>
      <c r="B4613" t="s">
        <v>603</v>
      </c>
      <c r="C4613" t="s">
        <v>610</v>
      </c>
      <c r="D4613" s="56" t="str">
        <f>VLOOKUP(A4613, ticker_symbol:gics_sector, 14, FALSE)</f>
        <v>Financials</v>
      </c>
      <c r="E4613" t="str">
        <f>VLOOKUP(A4613, ticker_symbol:gics_sub, 15, FALSE)</f>
        <v>Life &amp; Health Insurance</v>
      </c>
    </row>
    <row r="4614" spans="1:5" ht="17" x14ac:dyDescent="0.2">
      <c r="A4614" s="3" t="s">
        <v>381</v>
      </c>
      <c r="B4614" t="s">
        <v>604</v>
      </c>
      <c r="C4614" t="s">
        <v>610</v>
      </c>
      <c r="D4614" s="56" t="str">
        <f>VLOOKUP(A4614, ticker_symbol:gics_sector, 14, FALSE)</f>
        <v>Financials</v>
      </c>
      <c r="E4614" t="str">
        <f>VLOOKUP(A4614, ticker_symbol:gics_sub, 15, FALSE)</f>
        <v>Life &amp; Health Insurance</v>
      </c>
    </row>
    <row r="4615" spans="1:5" ht="17" x14ac:dyDescent="0.2">
      <c r="A4615" s="3" t="s">
        <v>381</v>
      </c>
      <c r="B4615" t="s">
        <v>605</v>
      </c>
      <c r="C4615" t="s">
        <v>610</v>
      </c>
      <c r="D4615" s="56" t="str">
        <f>VLOOKUP(A4615, ticker_symbol:gics_sector, 14, FALSE)</f>
        <v>Financials</v>
      </c>
      <c r="E4615" t="str">
        <f>VLOOKUP(A4615, ticker_symbol:gics_sub, 15, FALSE)</f>
        <v>Life &amp; Health Insurance</v>
      </c>
    </row>
    <row r="4616" spans="1:5" ht="17" x14ac:dyDescent="0.2">
      <c r="A4616" s="3" t="s">
        <v>381</v>
      </c>
      <c r="B4616" t="s">
        <v>600</v>
      </c>
      <c r="C4616" t="s">
        <v>609</v>
      </c>
      <c r="D4616" s="56" t="str">
        <f>VLOOKUP(A4616, ticker_symbol:gics_sector, 14, FALSE)</f>
        <v>Financials</v>
      </c>
      <c r="E4616" t="str">
        <f>VLOOKUP(A4616, ticker_symbol:gics_sub, 15, FALSE)</f>
        <v>Life &amp; Health Insurance</v>
      </c>
    </row>
    <row r="4617" spans="1:5" ht="17" x14ac:dyDescent="0.2">
      <c r="A4617" s="3" t="s">
        <v>381</v>
      </c>
      <c r="B4617" t="s">
        <v>601</v>
      </c>
      <c r="C4617" t="s">
        <v>609</v>
      </c>
      <c r="D4617" s="56" t="str">
        <f>VLOOKUP(A4617, ticker_symbol:gics_sector, 14, FALSE)</f>
        <v>Financials</v>
      </c>
      <c r="E4617" t="str">
        <f>VLOOKUP(A4617, ticker_symbol:gics_sub, 15, FALSE)</f>
        <v>Life &amp; Health Insurance</v>
      </c>
    </row>
    <row r="4618" spans="1:5" ht="17" x14ac:dyDescent="0.2">
      <c r="A4618" s="3" t="s">
        <v>381</v>
      </c>
      <c r="B4618" t="s">
        <v>602</v>
      </c>
      <c r="C4618" t="s">
        <v>609</v>
      </c>
      <c r="D4618" s="56" t="str">
        <f>VLOOKUP(A4618, ticker_symbol:gics_sector, 14, FALSE)</f>
        <v>Financials</v>
      </c>
      <c r="E4618" t="str">
        <f>VLOOKUP(A4618, ticker_symbol:gics_sub, 15, FALSE)</f>
        <v>Life &amp; Health Insurance</v>
      </c>
    </row>
    <row r="4619" spans="1:5" ht="17" x14ac:dyDescent="0.2">
      <c r="A4619" s="3" t="s">
        <v>381</v>
      </c>
      <c r="B4619" t="s">
        <v>603</v>
      </c>
      <c r="C4619" t="s">
        <v>609</v>
      </c>
      <c r="D4619" s="56" t="str">
        <f>VLOOKUP(A4619, ticker_symbol:gics_sector, 14, FALSE)</f>
        <v>Financials</v>
      </c>
      <c r="E4619" t="str">
        <f>VLOOKUP(A4619, ticker_symbol:gics_sub, 15, FALSE)</f>
        <v>Life &amp; Health Insurance</v>
      </c>
    </row>
    <row r="4620" spans="1:5" ht="17" x14ac:dyDescent="0.2">
      <c r="A4620" s="3" t="s">
        <v>381</v>
      </c>
      <c r="B4620" t="s">
        <v>604</v>
      </c>
      <c r="C4620" t="s">
        <v>609</v>
      </c>
      <c r="D4620" s="56" t="str">
        <f>VLOOKUP(A4620, ticker_symbol:gics_sector, 14, FALSE)</f>
        <v>Financials</v>
      </c>
      <c r="E4620" t="str">
        <f>VLOOKUP(A4620, ticker_symbol:gics_sub, 15, FALSE)</f>
        <v>Life &amp; Health Insurance</v>
      </c>
    </row>
    <row r="4621" spans="1:5" ht="17" x14ac:dyDescent="0.2">
      <c r="A4621" s="3" t="s">
        <v>381</v>
      </c>
      <c r="B4621" t="s">
        <v>605</v>
      </c>
      <c r="C4621" t="s">
        <v>609</v>
      </c>
      <c r="D4621" s="56" t="str">
        <f>VLOOKUP(A4621, ticker_symbol:gics_sector, 14, FALSE)</f>
        <v>Financials</v>
      </c>
      <c r="E4621" t="str">
        <f>VLOOKUP(A4621, ticker_symbol:gics_sub, 15, FALSE)</f>
        <v>Life &amp; Health Insurance</v>
      </c>
    </row>
    <row r="4622" spans="1:5" ht="17" x14ac:dyDescent="0.2">
      <c r="A4622" s="3" t="s">
        <v>381</v>
      </c>
      <c r="B4622" t="s">
        <v>600</v>
      </c>
      <c r="C4622" s="21" t="s">
        <v>608</v>
      </c>
      <c r="D4622" s="56" t="str">
        <f>VLOOKUP(A4622, ticker_symbol:gics_sector, 14, FALSE)</f>
        <v>Financials</v>
      </c>
      <c r="E4622" t="str">
        <f>VLOOKUP(A4622, ticker_symbol:gics_sub, 15, FALSE)</f>
        <v>Life &amp; Health Insurance</v>
      </c>
    </row>
    <row r="4623" spans="1:5" ht="17" x14ac:dyDescent="0.2">
      <c r="A4623" s="3" t="s">
        <v>381</v>
      </c>
      <c r="B4623" t="s">
        <v>601</v>
      </c>
      <c r="C4623" s="21" t="s">
        <v>608</v>
      </c>
      <c r="D4623" s="56" t="str">
        <f>VLOOKUP(A4623, ticker_symbol:gics_sector, 14, FALSE)</f>
        <v>Financials</v>
      </c>
      <c r="E4623" t="str">
        <f>VLOOKUP(A4623, ticker_symbol:gics_sub, 15, FALSE)</f>
        <v>Life &amp; Health Insurance</v>
      </c>
    </row>
    <row r="4624" spans="1:5" ht="17" x14ac:dyDescent="0.2">
      <c r="A4624" s="3" t="s">
        <v>381</v>
      </c>
      <c r="B4624" t="s">
        <v>602</v>
      </c>
      <c r="C4624" s="21" t="s">
        <v>608</v>
      </c>
      <c r="D4624" s="56" t="str">
        <f>VLOOKUP(A4624, ticker_symbol:gics_sector, 14, FALSE)</f>
        <v>Financials</v>
      </c>
      <c r="E4624" t="str">
        <f>VLOOKUP(A4624, ticker_symbol:gics_sub, 15, FALSE)</f>
        <v>Life &amp; Health Insurance</v>
      </c>
    </row>
    <row r="4625" spans="1:5" ht="17" x14ac:dyDescent="0.2">
      <c r="A4625" s="3" t="s">
        <v>381</v>
      </c>
      <c r="B4625" t="s">
        <v>603</v>
      </c>
      <c r="C4625" s="21" t="s">
        <v>608</v>
      </c>
      <c r="D4625" s="56" t="str">
        <f>VLOOKUP(A4625, ticker_symbol:gics_sector, 14, FALSE)</f>
        <v>Financials</v>
      </c>
      <c r="E4625" t="str">
        <f>VLOOKUP(A4625, ticker_symbol:gics_sub, 15, FALSE)</f>
        <v>Life &amp; Health Insurance</v>
      </c>
    </row>
    <row r="4626" spans="1:5" ht="17" x14ac:dyDescent="0.2">
      <c r="A4626" s="3" t="s">
        <v>381</v>
      </c>
      <c r="B4626" t="s">
        <v>604</v>
      </c>
      <c r="C4626" s="21" t="s">
        <v>608</v>
      </c>
      <c r="D4626" s="56" t="str">
        <f>VLOOKUP(A4626, ticker_symbol:gics_sector, 14, FALSE)</f>
        <v>Financials</v>
      </c>
      <c r="E4626" t="str">
        <f>VLOOKUP(A4626, ticker_symbol:gics_sub, 15, FALSE)</f>
        <v>Life &amp; Health Insurance</v>
      </c>
    </row>
    <row r="4627" spans="1:5" ht="17" x14ac:dyDescent="0.2">
      <c r="A4627" s="3" t="s">
        <v>381</v>
      </c>
      <c r="B4627" t="s">
        <v>605</v>
      </c>
      <c r="C4627" s="21" t="s">
        <v>608</v>
      </c>
      <c r="D4627" s="56" t="str">
        <f>VLOOKUP(A4627, ticker_symbol:gics_sector, 14, FALSE)</f>
        <v>Financials</v>
      </c>
      <c r="E4627" t="str">
        <f>VLOOKUP(A4627, ticker_symbol:gics_sub, 15, FALSE)</f>
        <v>Life &amp; Health Insurance</v>
      </c>
    </row>
    <row r="4628" spans="1:5" ht="17" x14ac:dyDescent="0.2">
      <c r="A4628" s="3" t="s">
        <v>382</v>
      </c>
      <c r="B4628" t="s">
        <v>600</v>
      </c>
      <c r="C4628" t="s">
        <v>610</v>
      </c>
      <c r="D4628" s="56" t="str">
        <f>VLOOKUP(A4628, ticker_symbol:gics_sector, 14, FALSE)</f>
        <v>Consumer Discretionary</v>
      </c>
      <c r="E4628" t="str">
        <f>VLOOKUP(A4628, ticker_symbol:gics_sub, 15, FALSE)</f>
        <v>Home Furnishings</v>
      </c>
    </row>
    <row r="4629" spans="1:5" ht="17" x14ac:dyDescent="0.2">
      <c r="A4629" s="3" t="s">
        <v>382</v>
      </c>
      <c r="B4629" t="s">
        <v>601</v>
      </c>
      <c r="C4629" t="s">
        <v>610</v>
      </c>
      <c r="D4629" s="56" t="str">
        <f>VLOOKUP(A4629, ticker_symbol:gics_sector, 14, FALSE)</f>
        <v>Consumer Discretionary</v>
      </c>
      <c r="E4629" t="str">
        <f>VLOOKUP(A4629, ticker_symbol:gics_sub, 15, FALSE)</f>
        <v>Home Furnishings</v>
      </c>
    </row>
    <row r="4630" spans="1:5" ht="17" x14ac:dyDescent="0.2">
      <c r="A4630" s="3" t="s">
        <v>382</v>
      </c>
      <c r="B4630" t="s">
        <v>602</v>
      </c>
      <c r="C4630" t="s">
        <v>610</v>
      </c>
      <c r="D4630" s="56" t="str">
        <f>VLOOKUP(A4630, ticker_symbol:gics_sector, 14, FALSE)</f>
        <v>Consumer Discretionary</v>
      </c>
      <c r="E4630" t="str">
        <f>VLOOKUP(A4630, ticker_symbol:gics_sub, 15, FALSE)</f>
        <v>Home Furnishings</v>
      </c>
    </row>
    <row r="4631" spans="1:5" ht="17" x14ac:dyDescent="0.2">
      <c r="A4631" s="3" t="s">
        <v>382</v>
      </c>
      <c r="B4631" t="s">
        <v>603</v>
      </c>
      <c r="C4631" t="s">
        <v>610</v>
      </c>
      <c r="D4631" s="56" t="str">
        <f>VLOOKUP(A4631, ticker_symbol:gics_sector, 14, FALSE)</f>
        <v>Consumer Discretionary</v>
      </c>
      <c r="E4631" t="str">
        <f>VLOOKUP(A4631, ticker_symbol:gics_sub, 15, FALSE)</f>
        <v>Home Furnishings</v>
      </c>
    </row>
    <row r="4632" spans="1:5" ht="17" x14ac:dyDescent="0.2">
      <c r="A4632" s="3" t="s">
        <v>382</v>
      </c>
      <c r="B4632" t="s">
        <v>604</v>
      </c>
      <c r="C4632" t="s">
        <v>610</v>
      </c>
      <c r="D4632" s="56" t="str">
        <f>VLOOKUP(A4632, ticker_symbol:gics_sector, 14, FALSE)</f>
        <v>Consumer Discretionary</v>
      </c>
      <c r="E4632" t="str">
        <f>VLOOKUP(A4632, ticker_symbol:gics_sub, 15, FALSE)</f>
        <v>Home Furnishings</v>
      </c>
    </row>
    <row r="4633" spans="1:5" ht="17" x14ac:dyDescent="0.2">
      <c r="A4633" s="3" t="s">
        <v>382</v>
      </c>
      <c r="B4633" t="s">
        <v>605</v>
      </c>
      <c r="C4633" t="s">
        <v>610</v>
      </c>
      <c r="D4633" s="56" t="str">
        <f>VLOOKUP(A4633, ticker_symbol:gics_sector, 14, FALSE)</f>
        <v>Consumer Discretionary</v>
      </c>
      <c r="E4633" t="str">
        <f>VLOOKUP(A4633, ticker_symbol:gics_sub, 15, FALSE)</f>
        <v>Home Furnishings</v>
      </c>
    </row>
    <row r="4634" spans="1:5" ht="17" x14ac:dyDescent="0.2">
      <c r="A4634" s="3" t="s">
        <v>382</v>
      </c>
      <c r="B4634" t="s">
        <v>600</v>
      </c>
      <c r="C4634" t="s">
        <v>609</v>
      </c>
      <c r="D4634" s="56" t="str">
        <f>VLOOKUP(A4634, ticker_symbol:gics_sector, 14, FALSE)</f>
        <v>Consumer Discretionary</v>
      </c>
      <c r="E4634" t="str">
        <f>VLOOKUP(A4634, ticker_symbol:gics_sub, 15, FALSE)</f>
        <v>Home Furnishings</v>
      </c>
    </row>
    <row r="4635" spans="1:5" ht="17" x14ac:dyDescent="0.2">
      <c r="A4635" s="3" t="s">
        <v>382</v>
      </c>
      <c r="B4635" t="s">
        <v>601</v>
      </c>
      <c r="C4635" t="s">
        <v>609</v>
      </c>
      <c r="D4635" s="56" t="str">
        <f>VLOOKUP(A4635, ticker_symbol:gics_sector, 14, FALSE)</f>
        <v>Consumer Discretionary</v>
      </c>
      <c r="E4635" t="str">
        <f>VLOOKUP(A4635, ticker_symbol:gics_sub, 15, FALSE)</f>
        <v>Home Furnishings</v>
      </c>
    </row>
    <row r="4636" spans="1:5" ht="17" x14ac:dyDescent="0.2">
      <c r="A4636" s="3" t="s">
        <v>382</v>
      </c>
      <c r="B4636" t="s">
        <v>602</v>
      </c>
      <c r="C4636" t="s">
        <v>609</v>
      </c>
      <c r="D4636" s="56" t="str">
        <f>VLOOKUP(A4636, ticker_symbol:gics_sector, 14, FALSE)</f>
        <v>Consumer Discretionary</v>
      </c>
      <c r="E4636" t="str">
        <f>VLOOKUP(A4636, ticker_symbol:gics_sub, 15, FALSE)</f>
        <v>Home Furnishings</v>
      </c>
    </row>
    <row r="4637" spans="1:5" ht="17" x14ac:dyDescent="0.2">
      <c r="A4637" s="3" t="s">
        <v>382</v>
      </c>
      <c r="B4637" t="s">
        <v>603</v>
      </c>
      <c r="C4637" t="s">
        <v>609</v>
      </c>
      <c r="D4637" s="56" t="str">
        <f>VLOOKUP(A4637, ticker_symbol:gics_sector, 14, FALSE)</f>
        <v>Consumer Discretionary</v>
      </c>
      <c r="E4637" t="str">
        <f>VLOOKUP(A4637, ticker_symbol:gics_sub, 15, FALSE)</f>
        <v>Home Furnishings</v>
      </c>
    </row>
    <row r="4638" spans="1:5" ht="17" x14ac:dyDescent="0.2">
      <c r="A4638" s="3" t="s">
        <v>382</v>
      </c>
      <c r="B4638" t="s">
        <v>604</v>
      </c>
      <c r="C4638" t="s">
        <v>609</v>
      </c>
      <c r="D4638" s="56" t="str">
        <f>VLOOKUP(A4638, ticker_symbol:gics_sector, 14, FALSE)</f>
        <v>Consumer Discretionary</v>
      </c>
      <c r="E4638" t="str">
        <f>VLOOKUP(A4638, ticker_symbol:gics_sub, 15, FALSE)</f>
        <v>Home Furnishings</v>
      </c>
    </row>
    <row r="4639" spans="1:5" ht="17" x14ac:dyDescent="0.2">
      <c r="A4639" s="3" t="s">
        <v>382</v>
      </c>
      <c r="B4639" t="s">
        <v>605</v>
      </c>
      <c r="C4639" t="s">
        <v>609</v>
      </c>
      <c r="D4639" s="56" t="str">
        <f>VLOOKUP(A4639, ticker_symbol:gics_sector, 14, FALSE)</f>
        <v>Consumer Discretionary</v>
      </c>
      <c r="E4639" t="str">
        <f>VLOOKUP(A4639, ticker_symbol:gics_sub, 15, FALSE)</f>
        <v>Home Furnishings</v>
      </c>
    </row>
    <row r="4640" spans="1:5" ht="17" x14ac:dyDescent="0.2">
      <c r="A4640" s="3" t="s">
        <v>382</v>
      </c>
      <c r="B4640" t="s">
        <v>600</v>
      </c>
      <c r="C4640" s="21" t="s">
        <v>608</v>
      </c>
      <c r="D4640" s="56" t="str">
        <f>VLOOKUP(A4640, ticker_symbol:gics_sector, 14, FALSE)</f>
        <v>Consumer Discretionary</v>
      </c>
      <c r="E4640" t="str">
        <f>VLOOKUP(A4640, ticker_symbol:gics_sub, 15, FALSE)</f>
        <v>Home Furnishings</v>
      </c>
    </row>
    <row r="4641" spans="1:5" ht="17" x14ac:dyDescent="0.2">
      <c r="A4641" s="3" t="s">
        <v>382</v>
      </c>
      <c r="B4641" t="s">
        <v>601</v>
      </c>
      <c r="C4641" s="21" t="s">
        <v>608</v>
      </c>
      <c r="D4641" s="56" t="str">
        <f>VLOOKUP(A4641, ticker_symbol:gics_sector, 14, FALSE)</f>
        <v>Consumer Discretionary</v>
      </c>
      <c r="E4641" t="str">
        <f>VLOOKUP(A4641, ticker_symbol:gics_sub, 15, FALSE)</f>
        <v>Home Furnishings</v>
      </c>
    </row>
    <row r="4642" spans="1:5" ht="17" x14ac:dyDescent="0.2">
      <c r="A4642" s="3" t="s">
        <v>382</v>
      </c>
      <c r="B4642" t="s">
        <v>602</v>
      </c>
      <c r="C4642" s="21" t="s">
        <v>608</v>
      </c>
      <c r="D4642" s="56" t="str">
        <f>VLOOKUP(A4642, ticker_symbol:gics_sector, 14, FALSE)</f>
        <v>Consumer Discretionary</v>
      </c>
      <c r="E4642" t="str">
        <f>VLOOKUP(A4642, ticker_symbol:gics_sub, 15, FALSE)</f>
        <v>Home Furnishings</v>
      </c>
    </row>
    <row r="4643" spans="1:5" ht="17" x14ac:dyDescent="0.2">
      <c r="A4643" s="3" t="s">
        <v>382</v>
      </c>
      <c r="B4643" t="s">
        <v>603</v>
      </c>
      <c r="C4643" s="21" t="s">
        <v>608</v>
      </c>
      <c r="D4643" s="56" t="str">
        <f>VLOOKUP(A4643, ticker_symbol:gics_sector, 14, FALSE)</f>
        <v>Consumer Discretionary</v>
      </c>
      <c r="E4643" t="str">
        <f>VLOOKUP(A4643, ticker_symbol:gics_sub, 15, FALSE)</f>
        <v>Home Furnishings</v>
      </c>
    </row>
    <row r="4644" spans="1:5" ht="17" x14ac:dyDescent="0.2">
      <c r="A4644" s="3" t="s">
        <v>382</v>
      </c>
      <c r="B4644" t="s">
        <v>604</v>
      </c>
      <c r="C4644" s="21" t="s">
        <v>608</v>
      </c>
      <c r="D4644" s="56" t="str">
        <f>VLOOKUP(A4644, ticker_symbol:gics_sector, 14, FALSE)</f>
        <v>Consumer Discretionary</v>
      </c>
      <c r="E4644" t="str">
        <f>VLOOKUP(A4644, ticker_symbol:gics_sub, 15, FALSE)</f>
        <v>Home Furnishings</v>
      </c>
    </row>
    <row r="4645" spans="1:5" ht="17" x14ac:dyDescent="0.2">
      <c r="A4645" s="3" t="s">
        <v>382</v>
      </c>
      <c r="B4645" t="s">
        <v>605</v>
      </c>
      <c r="C4645" s="21" t="s">
        <v>608</v>
      </c>
      <c r="D4645" s="56" t="str">
        <f>VLOOKUP(A4645, ticker_symbol:gics_sector, 14, FALSE)</f>
        <v>Consumer Discretionary</v>
      </c>
      <c r="E4645" t="str">
        <f>VLOOKUP(A4645, ticker_symbol:gics_sub, 15, FALSE)</f>
        <v>Home Furnishings</v>
      </c>
    </row>
    <row r="4646" spans="1:5" ht="17" x14ac:dyDescent="0.2">
      <c r="A4646" s="3" t="s">
        <v>384</v>
      </c>
      <c r="B4646" t="s">
        <v>600</v>
      </c>
      <c r="C4646" t="s">
        <v>610</v>
      </c>
      <c r="D4646" s="56" t="str">
        <f>VLOOKUP(A4646, ticker_symbol:gics_sector, 14, FALSE)</f>
        <v>Consumer Staples</v>
      </c>
      <c r="E4646" t="str">
        <f>VLOOKUP(A4646, ticker_symbol:gics_sub, 15, FALSE)</f>
        <v>Packaged Foods &amp; Meats</v>
      </c>
    </row>
    <row r="4647" spans="1:5" ht="17" x14ac:dyDescent="0.2">
      <c r="A4647" s="3" t="s">
        <v>384</v>
      </c>
      <c r="B4647" t="s">
        <v>601</v>
      </c>
      <c r="C4647" t="s">
        <v>610</v>
      </c>
      <c r="D4647" s="56" t="str">
        <f>VLOOKUP(A4647, ticker_symbol:gics_sector, 14, FALSE)</f>
        <v>Consumer Staples</v>
      </c>
      <c r="E4647" t="str">
        <f>VLOOKUP(A4647, ticker_symbol:gics_sub, 15, FALSE)</f>
        <v>Packaged Foods &amp; Meats</v>
      </c>
    </row>
    <row r="4648" spans="1:5" ht="17" x14ac:dyDescent="0.2">
      <c r="A4648" s="3" t="s">
        <v>384</v>
      </c>
      <c r="B4648" t="s">
        <v>602</v>
      </c>
      <c r="C4648" t="s">
        <v>610</v>
      </c>
      <c r="D4648" s="56" t="str">
        <f>VLOOKUP(A4648, ticker_symbol:gics_sector, 14, FALSE)</f>
        <v>Consumer Staples</v>
      </c>
      <c r="E4648" t="str">
        <f>VLOOKUP(A4648, ticker_symbol:gics_sub, 15, FALSE)</f>
        <v>Packaged Foods &amp; Meats</v>
      </c>
    </row>
    <row r="4649" spans="1:5" ht="17" x14ac:dyDescent="0.2">
      <c r="A4649" s="3" t="s">
        <v>384</v>
      </c>
      <c r="B4649" t="s">
        <v>603</v>
      </c>
      <c r="C4649" t="s">
        <v>610</v>
      </c>
      <c r="D4649" s="56" t="str">
        <f>VLOOKUP(A4649, ticker_symbol:gics_sector, 14, FALSE)</f>
        <v>Consumer Staples</v>
      </c>
      <c r="E4649" t="str">
        <f>VLOOKUP(A4649, ticker_symbol:gics_sub, 15, FALSE)</f>
        <v>Packaged Foods &amp; Meats</v>
      </c>
    </row>
    <row r="4650" spans="1:5" ht="17" x14ac:dyDescent="0.2">
      <c r="A4650" s="3" t="s">
        <v>384</v>
      </c>
      <c r="B4650" t="s">
        <v>604</v>
      </c>
      <c r="C4650" t="s">
        <v>610</v>
      </c>
      <c r="D4650" s="56" t="str">
        <f>VLOOKUP(A4650, ticker_symbol:gics_sector, 14, FALSE)</f>
        <v>Consumer Staples</v>
      </c>
      <c r="E4650" t="str">
        <f>VLOOKUP(A4650, ticker_symbol:gics_sub, 15, FALSE)</f>
        <v>Packaged Foods &amp; Meats</v>
      </c>
    </row>
    <row r="4651" spans="1:5" ht="17" x14ac:dyDescent="0.2">
      <c r="A4651" s="3" t="s">
        <v>384</v>
      </c>
      <c r="B4651" t="s">
        <v>605</v>
      </c>
      <c r="C4651" t="s">
        <v>610</v>
      </c>
      <c r="D4651" s="56" t="str">
        <f>VLOOKUP(A4651, ticker_symbol:gics_sector, 14, FALSE)</f>
        <v>Consumer Staples</v>
      </c>
      <c r="E4651" t="str">
        <f>VLOOKUP(A4651, ticker_symbol:gics_sub, 15, FALSE)</f>
        <v>Packaged Foods &amp; Meats</v>
      </c>
    </row>
    <row r="4652" spans="1:5" ht="17" x14ac:dyDescent="0.2">
      <c r="A4652" s="3" t="s">
        <v>384</v>
      </c>
      <c r="B4652" t="s">
        <v>600</v>
      </c>
      <c r="C4652" t="s">
        <v>609</v>
      </c>
      <c r="D4652" s="56" t="str">
        <f>VLOOKUP(A4652, ticker_symbol:gics_sector, 14, FALSE)</f>
        <v>Consumer Staples</v>
      </c>
      <c r="E4652" t="str">
        <f>VLOOKUP(A4652, ticker_symbol:gics_sub, 15, FALSE)</f>
        <v>Packaged Foods &amp; Meats</v>
      </c>
    </row>
    <row r="4653" spans="1:5" ht="17" x14ac:dyDescent="0.2">
      <c r="A4653" s="3" t="s">
        <v>384</v>
      </c>
      <c r="B4653" t="s">
        <v>601</v>
      </c>
      <c r="C4653" t="s">
        <v>609</v>
      </c>
      <c r="D4653" s="56" t="str">
        <f>VLOOKUP(A4653, ticker_symbol:gics_sector, 14, FALSE)</f>
        <v>Consumer Staples</v>
      </c>
      <c r="E4653" t="str">
        <f>VLOOKUP(A4653, ticker_symbol:gics_sub, 15, FALSE)</f>
        <v>Packaged Foods &amp; Meats</v>
      </c>
    </row>
    <row r="4654" spans="1:5" ht="17" x14ac:dyDescent="0.2">
      <c r="A4654" s="3" t="s">
        <v>384</v>
      </c>
      <c r="B4654" t="s">
        <v>602</v>
      </c>
      <c r="C4654" t="s">
        <v>609</v>
      </c>
      <c r="D4654" s="56" t="str">
        <f>VLOOKUP(A4654, ticker_symbol:gics_sector, 14, FALSE)</f>
        <v>Consumer Staples</v>
      </c>
      <c r="E4654" t="str">
        <f>VLOOKUP(A4654, ticker_symbol:gics_sub, 15, FALSE)</f>
        <v>Packaged Foods &amp; Meats</v>
      </c>
    </row>
    <row r="4655" spans="1:5" ht="17" x14ac:dyDescent="0.2">
      <c r="A4655" s="3" t="s">
        <v>384</v>
      </c>
      <c r="B4655" t="s">
        <v>603</v>
      </c>
      <c r="C4655" t="s">
        <v>609</v>
      </c>
      <c r="D4655" s="56" t="str">
        <f>VLOOKUP(A4655, ticker_symbol:gics_sector, 14, FALSE)</f>
        <v>Consumer Staples</v>
      </c>
      <c r="E4655" t="str">
        <f>VLOOKUP(A4655, ticker_symbol:gics_sub, 15, FALSE)</f>
        <v>Packaged Foods &amp; Meats</v>
      </c>
    </row>
    <row r="4656" spans="1:5" ht="17" x14ac:dyDescent="0.2">
      <c r="A4656" s="3" t="s">
        <v>384</v>
      </c>
      <c r="B4656" t="s">
        <v>604</v>
      </c>
      <c r="C4656" t="s">
        <v>609</v>
      </c>
      <c r="D4656" s="56" t="str">
        <f>VLOOKUP(A4656, ticker_symbol:gics_sector, 14, FALSE)</f>
        <v>Consumer Staples</v>
      </c>
      <c r="E4656" t="str">
        <f>VLOOKUP(A4656, ticker_symbol:gics_sub, 15, FALSE)</f>
        <v>Packaged Foods &amp; Meats</v>
      </c>
    </row>
    <row r="4657" spans="1:5" ht="17" x14ac:dyDescent="0.2">
      <c r="A4657" s="3" t="s">
        <v>384</v>
      </c>
      <c r="B4657" t="s">
        <v>605</v>
      </c>
      <c r="C4657" t="s">
        <v>609</v>
      </c>
      <c r="D4657" s="56" t="str">
        <f>VLOOKUP(A4657, ticker_symbol:gics_sector, 14, FALSE)</f>
        <v>Consumer Staples</v>
      </c>
      <c r="E4657" t="str">
        <f>VLOOKUP(A4657, ticker_symbol:gics_sub, 15, FALSE)</f>
        <v>Packaged Foods &amp; Meats</v>
      </c>
    </row>
    <row r="4658" spans="1:5" ht="17" x14ac:dyDescent="0.2">
      <c r="A4658" s="3" t="s">
        <v>384</v>
      </c>
      <c r="B4658" t="s">
        <v>600</v>
      </c>
      <c r="C4658" s="21" t="s">
        <v>608</v>
      </c>
      <c r="D4658" s="56" t="str">
        <f>VLOOKUP(A4658, ticker_symbol:gics_sector, 14, FALSE)</f>
        <v>Consumer Staples</v>
      </c>
      <c r="E4658" t="str">
        <f>VLOOKUP(A4658, ticker_symbol:gics_sub, 15, FALSE)</f>
        <v>Packaged Foods &amp; Meats</v>
      </c>
    </row>
    <row r="4659" spans="1:5" ht="17" x14ac:dyDescent="0.2">
      <c r="A4659" s="3" t="s">
        <v>384</v>
      </c>
      <c r="B4659" t="s">
        <v>601</v>
      </c>
      <c r="C4659" s="21" t="s">
        <v>608</v>
      </c>
      <c r="D4659" s="56" t="str">
        <f>VLOOKUP(A4659, ticker_symbol:gics_sector, 14, FALSE)</f>
        <v>Consumer Staples</v>
      </c>
      <c r="E4659" t="str">
        <f>VLOOKUP(A4659, ticker_symbol:gics_sub, 15, FALSE)</f>
        <v>Packaged Foods &amp; Meats</v>
      </c>
    </row>
    <row r="4660" spans="1:5" ht="17" x14ac:dyDescent="0.2">
      <c r="A4660" s="3" t="s">
        <v>384</v>
      </c>
      <c r="B4660" t="s">
        <v>602</v>
      </c>
      <c r="C4660" s="21" t="s">
        <v>608</v>
      </c>
      <c r="D4660" s="56" t="str">
        <f>VLOOKUP(A4660, ticker_symbol:gics_sector, 14, FALSE)</f>
        <v>Consumer Staples</v>
      </c>
      <c r="E4660" t="str">
        <f>VLOOKUP(A4660, ticker_symbol:gics_sub, 15, FALSE)</f>
        <v>Packaged Foods &amp; Meats</v>
      </c>
    </row>
    <row r="4661" spans="1:5" ht="17" x14ac:dyDescent="0.2">
      <c r="A4661" s="3" t="s">
        <v>384</v>
      </c>
      <c r="B4661" t="s">
        <v>603</v>
      </c>
      <c r="C4661" s="21" t="s">
        <v>608</v>
      </c>
      <c r="D4661" s="56" t="str">
        <f>VLOOKUP(A4661, ticker_symbol:gics_sector, 14, FALSE)</f>
        <v>Consumer Staples</v>
      </c>
      <c r="E4661" t="str">
        <f>VLOOKUP(A4661, ticker_symbol:gics_sub, 15, FALSE)</f>
        <v>Packaged Foods &amp; Meats</v>
      </c>
    </row>
    <row r="4662" spans="1:5" ht="17" x14ac:dyDescent="0.2">
      <c r="A4662" s="3" t="s">
        <v>384</v>
      </c>
      <c r="B4662" t="s">
        <v>604</v>
      </c>
      <c r="C4662" s="21" t="s">
        <v>608</v>
      </c>
      <c r="D4662" s="56" t="str">
        <f>VLOOKUP(A4662, ticker_symbol:gics_sector, 14, FALSE)</f>
        <v>Consumer Staples</v>
      </c>
      <c r="E4662" t="str">
        <f>VLOOKUP(A4662, ticker_symbol:gics_sub, 15, FALSE)</f>
        <v>Packaged Foods &amp; Meats</v>
      </c>
    </row>
    <row r="4663" spans="1:5" ht="17" x14ac:dyDescent="0.2">
      <c r="A4663" s="3" t="s">
        <v>384</v>
      </c>
      <c r="B4663" t="s">
        <v>605</v>
      </c>
      <c r="C4663" s="21" t="s">
        <v>608</v>
      </c>
      <c r="D4663" s="56" t="str">
        <f>VLOOKUP(A4663, ticker_symbol:gics_sector, 14, FALSE)</f>
        <v>Consumer Staples</v>
      </c>
      <c r="E4663" t="str">
        <f>VLOOKUP(A4663, ticker_symbol:gics_sub, 15, FALSE)</f>
        <v>Packaged Foods &amp; Meats</v>
      </c>
    </row>
    <row r="4664" spans="1:5" ht="17" x14ac:dyDescent="0.2">
      <c r="A4664" s="3" t="s">
        <v>385</v>
      </c>
      <c r="B4664" t="s">
        <v>600</v>
      </c>
      <c r="C4664" t="s">
        <v>610</v>
      </c>
      <c r="D4664" s="56" t="str">
        <f>VLOOKUP(A4664, ticker_symbol:gics_sector, 14, FALSE)</f>
        <v>Consumer Staples</v>
      </c>
      <c r="E4664" t="str">
        <f>VLOOKUP(A4664, ticker_symbol:gics_sub, 15, FALSE)</f>
        <v>Packaged Foods &amp; Meats</v>
      </c>
    </row>
    <row r="4665" spans="1:5" ht="17" x14ac:dyDescent="0.2">
      <c r="A4665" s="3" t="s">
        <v>385</v>
      </c>
      <c r="B4665" t="s">
        <v>601</v>
      </c>
      <c r="C4665" t="s">
        <v>610</v>
      </c>
      <c r="D4665" s="56" t="str">
        <f>VLOOKUP(A4665, ticker_symbol:gics_sector, 14, FALSE)</f>
        <v>Consumer Staples</v>
      </c>
      <c r="E4665" t="str">
        <f>VLOOKUP(A4665, ticker_symbol:gics_sub, 15, FALSE)</f>
        <v>Packaged Foods &amp; Meats</v>
      </c>
    </row>
    <row r="4666" spans="1:5" ht="17" x14ac:dyDescent="0.2">
      <c r="A4666" s="3" t="s">
        <v>385</v>
      </c>
      <c r="B4666" t="s">
        <v>602</v>
      </c>
      <c r="C4666" t="s">
        <v>610</v>
      </c>
      <c r="D4666" s="56" t="str">
        <f>VLOOKUP(A4666, ticker_symbol:gics_sector, 14, FALSE)</f>
        <v>Consumer Staples</v>
      </c>
      <c r="E4666" t="str">
        <f>VLOOKUP(A4666, ticker_symbol:gics_sub, 15, FALSE)</f>
        <v>Packaged Foods &amp; Meats</v>
      </c>
    </row>
    <row r="4667" spans="1:5" ht="17" x14ac:dyDescent="0.2">
      <c r="A4667" s="3" t="s">
        <v>385</v>
      </c>
      <c r="B4667" t="s">
        <v>603</v>
      </c>
      <c r="C4667" t="s">
        <v>610</v>
      </c>
      <c r="D4667" s="56" t="str">
        <f>VLOOKUP(A4667, ticker_symbol:gics_sector, 14, FALSE)</f>
        <v>Consumer Staples</v>
      </c>
      <c r="E4667" t="str">
        <f>VLOOKUP(A4667, ticker_symbol:gics_sub, 15, FALSE)</f>
        <v>Packaged Foods &amp; Meats</v>
      </c>
    </row>
    <row r="4668" spans="1:5" ht="17" x14ac:dyDescent="0.2">
      <c r="A4668" s="3" t="s">
        <v>385</v>
      </c>
      <c r="B4668" t="s">
        <v>604</v>
      </c>
      <c r="C4668" t="s">
        <v>610</v>
      </c>
      <c r="D4668" s="56" t="str">
        <f>VLOOKUP(A4668, ticker_symbol:gics_sector, 14, FALSE)</f>
        <v>Consumer Staples</v>
      </c>
      <c r="E4668" t="str">
        <f>VLOOKUP(A4668, ticker_symbol:gics_sub, 15, FALSE)</f>
        <v>Packaged Foods &amp; Meats</v>
      </c>
    </row>
    <row r="4669" spans="1:5" ht="17" x14ac:dyDescent="0.2">
      <c r="A4669" s="3" t="s">
        <v>385</v>
      </c>
      <c r="B4669" t="s">
        <v>605</v>
      </c>
      <c r="C4669" t="s">
        <v>610</v>
      </c>
      <c r="D4669" s="56" t="str">
        <f>VLOOKUP(A4669, ticker_symbol:gics_sector, 14, FALSE)</f>
        <v>Consumer Staples</v>
      </c>
      <c r="E4669" t="str">
        <f>VLOOKUP(A4669, ticker_symbol:gics_sub, 15, FALSE)</f>
        <v>Packaged Foods &amp; Meats</v>
      </c>
    </row>
    <row r="4670" spans="1:5" ht="17" x14ac:dyDescent="0.2">
      <c r="A4670" s="3" t="s">
        <v>385</v>
      </c>
      <c r="B4670" t="s">
        <v>600</v>
      </c>
      <c r="C4670" t="s">
        <v>609</v>
      </c>
      <c r="D4670" s="56" t="str">
        <f>VLOOKUP(A4670, ticker_symbol:gics_sector, 14, FALSE)</f>
        <v>Consumer Staples</v>
      </c>
      <c r="E4670" t="str">
        <f>VLOOKUP(A4670, ticker_symbol:gics_sub, 15, FALSE)</f>
        <v>Packaged Foods &amp; Meats</v>
      </c>
    </row>
    <row r="4671" spans="1:5" ht="17" x14ac:dyDescent="0.2">
      <c r="A4671" s="3" t="s">
        <v>385</v>
      </c>
      <c r="B4671" t="s">
        <v>601</v>
      </c>
      <c r="C4671" t="s">
        <v>609</v>
      </c>
      <c r="D4671" s="56" t="str">
        <f>VLOOKUP(A4671, ticker_symbol:gics_sector, 14, FALSE)</f>
        <v>Consumer Staples</v>
      </c>
      <c r="E4671" t="str">
        <f>VLOOKUP(A4671, ticker_symbol:gics_sub, 15, FALSE)</f>
        <v>Packaged Foods &amp; Meats</v>
      </c>
    </row>
    <row r="4672" spans="1:5" ht="17" x14ac:dyDescent="0.2">
      <c r="A4672" s="3" t="s">
        <v>385</v>
      </c>
      <c r="B4672" t="s">
        <v>602</v>
      </c>
      <c r="C4672" t="s">
        <v>609</v>
      </c>
      <c r="D4672" s="56" t="str">
        <f>VLOOKUP(A4672, ticker_symbol:gics_sector, 14, FALSE)</f>
        <v>Consumer Staples</v>
      </c>
      <c r="E4672" t="str">
        <f>VLOOKUP(A4672, ticker_symbol:gics_sub, 15, FALSE)</f>
        <v>Packaged Foods &amp; Meats</v>
      </c>
    </row>
    <row r="4673" spans="1:5" ht="17" x14ac:dyDescent="0.2">
      <c r="A4673" s="3" t="s">
        <v>385</v>
      </c>
      <c r="B4673" t="s">
        <v>603</v>
      </c>
      <c r="C4673" t="s">
        <v>609</v>
      </c>
      <c r="D4673" s="56" t="str">
        <f>VLOOKUP(A4673, ticker_symbol:gics_sector, 14, FALSE)</f>
        <v>Consumer Staples</v>
      </c>
      <c r="E4673" t="str">
        <f>VLOOKUP(A4673, ticker_symbol:gics_sub, 15, FALSE)</f>
        <v>Packaged Foods &amp; Meats</v>
      </c>
    </row>
    <row r="4674" spans="1:5" ht="17" x14ac:dyDescent="0.2">
      <c r="A4674" s="3" t="s">
        <v>385</v>
      </c>
      <c r="B4674" t="s">
        <v>604</v>
      </c>
      <c r="C4674" t="s">
        <v>609</v>
      </c>
      <c r="D4674" s="56" t="str">
        <f>VLOOKUP(A4674, ticker_symbol:gics_sector, 14, FALSE)</f>
        <v>Consumer Staples</v>
      </c>
      <c r="E4674" t="str">
        <f>VLOOKUP(A4674, ticker_symbol:gics_sub, 15, FALSE)</f>
        <v>Packaged Foods &amp; Meats</v>
      </c>
    </row>
    <row r="4675" spans="1:5" ht="17" x14ac:dyDescent="0.2">
      <c r="A4675" s="3" t="s">
        <v>385</v>
      </c>
      <c r="B4675" t="s">
        <v>605</v>
      </c>
      <c r="C4675" t="s">
        <v>609</v>
      </c>
      <c r="D4675" s="56" t="str">
        <f>VLOOKUP(A4675, ticker_symbol:gics_sector, 14, FALSE)</f>
        <v>Consumer Staples</v>
      </c>
      <c r="E4675" t="str">
        <f>VLOOKUP(A4675, ticker_symbol:gics_sub, 15, FALSE)</f>
        <v>Packaged Foods &amp; Meats</v>
      </c>
    </row>
    <row r="4676" spans="1:5" ht="17" x14ac:dyDescent="0.2">
      <c r="A4676" s="3" t="s">
        <v>385</v>
      </c>
      <c r="B4676" t="s">
        <v>600</v>
      </c>
      <c r="C4676" s="21" t="s">
        <v>608</v>
      </c>
      <c r="D4676" s="56" t="str">
        <f>VLOOKUP(A4676, ticker_symbol:gics_sector, 14, FALSE)</f>
        <v>Consumer Staples</v>
      </c>
      <c r="E4676" t="str">
        <f>VLOOKUP(A4676, ticker_symbol:gics_sub, 15, FALSE)</f>
        <v>Packaged Foods &amp; Meats</v>
      </c>
    </row>
    <row r="4677" spans="1:5" ht="17" x14ac:dyDescent="0.2">
      <c r="A4677" s="3" t="s">
        <v>385</v>
      </c>
      <c r="B4677" t="s">
        <v>601</v>
      </c>
      <c r="C4677" s="21" t="s">
        <v>608</v>
      </c>
      <c r="D4677" s="56" t="str">
        <f>VLOOKUP(A4677, ticker_symbol:gics_sector, 14, FALSE)</f>
        <v>Consumer Staples</v>
      </c>
      <c r="E4677" t="str">
        <f>VLOOKUP(A4677, ticker_symbol:gics_sub, 15, FALSE)</f>
        <v>Packaged Foods &amp; Meats</v>
      </c>
    </row>
    <row r="4678" spans="1:5" ht="17" x14ac:dyDescent="0.2">
      <c r="A4678" s="3" t="s">
        <v>385</v>
      </c>
      <c r="B4678" t="s">
        <v>602</v>
      </c>
      <c r="C4678" s="21" t="s">
        <v>608</v>
      </c>
      <c r="D4678" s="56" t="str">
        <f>VLOOKUP(A4678, ticker_symbol:gics_sector, 14, FALSE)</f>
        <v>Consumer Staples</v>
      </c>
      <c r="E4678" t="str">
        <f>VLOOKUP(A4678, ticker_symbol:gics_sub, 15, FALSE)</f>
        <v>Packaged Foods &amp; Meats</v>
      </c>
    </row>
    <row r="4679" spans="1:5" ht="17" x14ac:dyDescent="0.2">
      <c r="A4679" s="3" t="s">
        <v>385</v>
      </c>
      <c r="B4679" t="s">
        <v>603</v>
      </c>
      <c r="C4679" s="21" t="s">
        <v>608</v>
      </c>
      <c r="D4679" s="56" t="str">
        <f>VLOOKUP(A4679, ticker_symbol:gics_sector, 14, FALSE)</f>
        <v>Consumer Staples</v>
      </c>
      <c r="E4679" t="str">
        <f>VLOOKUP(A4679, ticker_symbol:gics_sub, 15, FALSE)</f>
        <v>Packaged Foods &amp; Meats</v>
      </c>
    </row>
    <row r="4680" spans="1:5" ht="17" x14ac:dyDescent="0.2">
      <c r="A4680" s="3" t="s">
        <v>385</v>
      </c>
      <c r="B4680" t="s">
        <v>604</v>
      </c>
      <c r="C4680" s="21" t="s">
        <v>608</v>
      </c>
      <c r="D4680" s="56" t="str">
        <f>VLOOKUP(A4680, ticker_symbol:gics_sector, 14, FALSE)</f>
        <v>Consumer Staples</v>
      </c>
      <c r="E4680" t="str">
        <f>VLOOKUP(A4680, ticker_symbol:gics_sub, 15, FALSE)</f>
        <v>Packaged Foods &amp; Meats</v>
      </c>
    </row>
    <row r="4681" spans="1:5" ht="17" x14ac:dyDescent="0.2">
      <c r="A4681" s="3" t="s">
        <v>385</v>
      </c>
      <c r="B4681" t="s">
        <v>605</v>
      </c>
      <c r="C4681" s="21" t="s">
        <v>608</v>
      </c>
      <c r="D4681" s="56" t="str">
        <f>VLOOKUP(A4681, ticker_symbol:gics_sector, 14, FALSE)</f>
        <v>Consumer Staples</v>
      </c>
      <c r="E4681" t="str">
        <f>VLOOKUP(A4681, ticker_symbol:gics_sub, 15, FALSE)</f>
        <v>Packaged Foods &amp; Meats</v>
      </c>
    </row>
    <row r="4682" spans="1:5" ht="17" x14ac:dyDescent="0.2">
      <c r="A4682" s="3" t="s">
        <v>386</v>
      </c>
      <c r="B4682" t="s">
        <v>600</v>
      </c>
      <c r="C4682" t="s">
        <v>610</v>
      </c>
      <c r="D4682" s="56" t="str">
        <f>VLOOKUP(A4682, ticker_symbol:gics_sector, 14, FALSE)</f>
        <v>Materials</v>
      </c>
      <c r="E4682" t="str">
        <f>VLOOKUP(A4682, ticker_symbol:gics_sub, 15, FALSE)</f>
        <v>Construction Materials</v>
      </c>
    </row>
    <row r="4683" spans="1:5" ht="17" x14ac:dyDescent="0.2">
      <c r="A4683" s="3" t="s">
        <v>386</v>
      </c>
      <c r="B4683" t="s">
        <v>601</v>
      </c>
      <c r="C4683" t="s">
        <v>610</v>
      </c>
      <c r="D4683" s="56" t="str">
        <f>VLOOKUP(A4683, ticker_symbol:gics_sector, 14, FALSE)</f>
        <v>Materials</v>
      </c>
      <c r="E4683" t="str">
        <f>VLOOKUP(A4683, ticker_symbol:gics_sub, 15, FALSE)</f>
        <v>Construction Materials</v>
      </c>
    </row>
    <row r="4684" spans="1:5" ht="17" x14ac:dyDescent="0.2">
      <c r="A4684" s="3" t="s">
        <v>386</v>
      </c>
      <c r="B4684" t="s">
        <v>602</v>
      </c>
      <c r="C4684" t="s">
        <v>610</v>
      </c>
      <c r="D4684" s="56" t="str">
        <f>VLOOKUP(A4684, ticker_symbol:gics_sector, 14, FALSE)</f>
        <v>Materials</v>
      </c>
      <c r="E4684" t="str">
        <f>VLOOKUP(A4684, ticker_symbol:gics_sub, 15, FALSE)</f>
        <v>Construction Materials</v>
      </c>
    </row>
    <row r="4685" spans="1:5" ht="17" x14ac:dyDescent="0.2">
      <c r="A4685" s="3" t="s">
        <v>386</v>
      </c>
      <c r="B4685" t="s">
        <v>603</v>
      </c>
      <c r="C4685" t="s">
        <v>610</v>
      </c>
      <c r="D4685" s="56" t="str">
        <f>VLOOKUP(A4685, ticker_symbol:gics_sector, 14, FALSE)</f>
        <v>Materials</v>
      </c>
      <c r="E4685" t="str">
        <f>VLOOKUP(A4685, ticker_symbol:gics_sub, 15, FALSE)</f>
        <v>Construction Materials</v>
      </c>
    </row>
    <row r="4686" spans="1:5" ht="17" x14ac:dyDescent="0.2">
      <c r="A4686" s="3" t="s">
        <v>386</v>
      </c>
      <c r="B4686" t="s">
        <v>604</v>
      </c>
      <c r="C4686" t="s">
        <v>610</v>
      </c>
      <c r="D4686" s="56" t="str">
        <f>VLOOKUP(A4686, ticker_symbol:gics_sector, 14, FALSE)</f>
        <v>Materials</v>
      </c>
      <c r="E4686" t="str">
        <f>VLOOKUP(A4686, ticker_symbol:gics_sub, 15, FALSE)</f>
        <v>Construction Materials</v>
      </c>
    </row>
    <row r="4687" spans="1:5" ht="17" x14ac:dyDescent="0.2">
      <c r="A4687" s="3" t="s">
        <v>386</v>
      </c>
      <c r="B4687" t="s">
        <v>605</v>
      </c>
      <c r="C4687" t="s">
        <v>610</v>
      </c>
      <c r="D4687" s="56" t="str">
        <f>VLOOKUP(A4687, ticker_symbol:gics_sector, 14, FALSE)</f>
        <v>Materials</v>
      </c>
      <c r="E4687" t="str">
        <f>VLOOKUP(A4687, ticker_symbol:gics_sub, 15, FALSE)</f>
        <v>Construction Materials</v>
      </c>
    </row>
    <row r="4688" spans="1:5" ht="17" x14ac:dyDescent="0.2">
      <c r="A4688" s="3" t="s">
        <v>386</v>
      </c>
      <c r="B4688" t="s">
        <v>600</v>
      </c>
      <c r="C4688" t="s">
        <v>609</v>
      </c>
      <c r="D4688" s="56" t="str">
        <f>VLOOKUP(A4688, ticker_symbol:gics_sector, 14, FALSE)</f>
        <v>Materials</v>
      </c>
      <c r="E4688" t="str">
        <f>VLOOKUP(A4688, ticker_symbol:gics_sub, 15, FALSE)</f>
        <v>Construction Materials</v>
      </c>
    </row>
    <row r="4689" spans="1:5" ht="17" x14ac:dyDescent="0.2">
      <c r="A4689" s="3" t="s">
        <v>386</v>
      </c>
      <c r="B4689" t="s">
        <v>601</v>
      </c>
      <c r="C4689" t="s">
        <v>609</v>
      </c>
      <c r="D4689" s="56" t="str">
        <f>VLOOKUP(A4689, ticker_symbol:gics_sector, 14, FALSE)</f>
        <v>Materials</v>
      </c>
      <c r="E4689" t="str">
        <f>VLOOKUP(A4689, ticker_symbol:gics_sub, 15, FALSE)</f>
        <v>Construction Materials</v>
      </c>
    </row>
    <row r="4690" spans="1:5" ht="17" x14ac:dyDescent="0.2">
      <c r="A4690" s="3" t="s">
        <v>386</v>
      </c>
      <c r="B4690" t="s">
        <v>602</v>
      </c>
      <c r="C4690" t="s">
        <v>609</v>
      </c>
      <c r="D4690" s="56" t="str">
        <f>VLOOKUP(A4690, ticker_symbol:gics_sector, 14, FALSE)</f>
        <v>Materials</v>
      </c>
      <c r="E4690" t="str">
        <f>VLOOKUP(A4690, ticker_symbol:gics_sub, 15, FALSE)</f>
        <v>Construction Materials</v>
      </c>
    </row>
    <row r="4691" spans="1:5" ht="17" x14ac:dyDescent="0.2">
      <c r="A4691" s="3" t="s">
        <v>386</v>
      </c>
      <c r="B4691" t="s">
        <v>603</v>
      </c>
      <c r="C4691" t="s">
        <v>609</v>
      </c>
      <c r="D4691" s="56" t="str">
        <f>VLOOKUP(A4691, ticker_symbol:gics_sector, 14, FALSE)</f>
        <v>Materials</v>
      </c>
      <c r="E4691" t="str">
        <f>VLOOKUP(A4691, ticker_symbol:gics_sub, 15, FALSE)</f>
        <v>Construction Materials</v>
      </c>
    </row>
    <row r="4692" spans="1:5" ht="17" x14ac:dyDescent="0.2">
      <c r="A4692" s="3" t="s">
        <v>386</v>
      </c>
      <c r="B4692" t="s">
        <v>604</v>
      </c>
      <c r="C4692" t="s">
        <v>609</v>
      </c>
      <c r="D4692" s="56" t="str">
        <f>VLOOKUP(A4692, ticker_symbol:gics_sector, 14, FALSE)</f>
        <v>Materials</v>
      </c>
      <c r="E4692" t="str">
        <f>VLOOKUP(A4692, ticker_symbol:gics_sub, 15, FALSE)</f>
        <v>Construction Materials</v>
      </c>
    </row>
    <row r="4693" spans="1:5" ht="17" x14ac:dyDescent="0.2">
      <c r="A4693" s="3" t="s">
        <v>386</v>
      </c>
      <c r="B4693" t="s">
        <v>605</v>
      </c>
      <c r="C4693" t="s">
        <v>609</v>
      </c>
      <c r="D4693" s="56" t="str">
        <f>VLOOKUP(A4693, ticker_symbol:gics_sector, 14, FALSE)</f>
        <v>Materials</v>
      </c>
      <c r="E4693" t="str">
        <f>VLOOKUP(A4693, ticker_symbol:gics_sub, 15, FALSE)</f>
        <v>Construction Materials</v>
      </c>
    </row>
    <row r="4694" spans="1:5" ht="17" x14ac:dyDescent="0.2">
      <c r="A4694" s="3" t="s">
        <v>386</v>
      </c>
      <c r="B4694" t="s">
        <v>600</v>
      </c>
      <c r="C4694" s="21" t="s">
        <v>608</v>
      </c>
      <c r="D4694" s="56" t="str">
        <f>VLOOKUP(A4694, ticker_symbol:gics_sector, 14, FALSE)</f>
        <v>Materials</v>
      </c>
      <c r="E4694" t="str">
        <f>VLOOKUP(A4694, ticker_symbol:gics_sub, 15, FALSE)</f>
        <v>Construction Materials</v>
      </c>
    </row>
    <row r="4695" spans="1:5" ht="17" x14ac:dyDescent="0.2">
      <c r="A4695" s="3" t="s">
        <v>386</v>
      </c>
      <c r="B4695" t="s">
        <v>601</v>
      </c>
      <c r="C4695" s="21" t="s">
        <v>608</v>
      </c>
      <c r="D4695" s="56" t="str">
        <f>VLOOKUP(A4695, ticker_symbol:gics_sector, 14, FALSE)</f>
        <v>Materials</v>
      </c>
      <c r="E4695" t="str">
        <f>VLOOKUP(A4695, ticker_symbol:gics_sub, 15, FALSE)</f>
        <v>Construction Materials</v>
      </c>
    </row>
    <row r="4696" spans="1:5" ht="17" x14ac:dyDescent="0.2">
      <c r="A4696" s="3" t="s">
        <v>386</v>
      </c>
      <c r="B4696" t="s">
        <v>602</v>
      </c>
      <c r="C4696" s="21" t="s">
        <v>608</v>
      </c>
      <c r="D4696" s="56" t="str">
        <f>VLOOKUP(A4696, ticker_symbol:gics_sector, 14, FALSE)</f>
        <v>Materials</v>
      </c>
      <c r="E4696" t="str">
        <f>VLOOKUP(A4696, ticker_symbol:gics_sub, 15, FALSE)</f>
        <v>Construction Materials</v>
      </c>
    </row>
    <row r="4697" spans="1:5" ht="17" x14ac:dyDescent="0.2">
      <c r="A4697" s="3" t="s">
        <v>386</v>
      </c>
      <c r="B4697" t="s">
        <v>603</v>
      </c>
      <c r="C4697" s="21" t="s">
        <v>608</v>
      </c>
      <c r="D4697" s="56" t="str">
        <f>VLOOKUP(A4697, ticker_symbol:gics_sector, 14, FALSE)</f>
        <v>Materials</v>
      </c>
      <c r="E4697" t="str">
        <f>VLOOKUP(A4697, ticker_symbol:gics_sub, 15, FALSE)</f>
        <v>Construction Materials</v>
      </c>
    </row>
    <row r="4698" spans="1:5" ht="17" x14ac:dyDescent="0.2">
      <c r="A4698" s="3" t="s">
        <v>386</v>
      </c>
      <c r="B4698" t="s">
        <v>604</v>
      </c>
      <c r="C4698" s="21" t="s">
        <v>608</v>
      </c>
      <c r="D4698" s="56" t="str">
        <f>VLOOKUP(A4698, ticker_symbol:gics_sector, 14, FALSE)</f>
        <v>Materials</v>
      </c>
      <c r="E4698" t="str">
        <f>VLOOKUP(A4698, ticker_symbol:gics_sub, 15, FALSE)</f>
        <v>Construction Materials</v>
      </c>
    </row>
    <row r="4699" spans="1:5" ht="17" x14ac:dyDescent="0.2">
      <c r="A4699" s="3" t="s">
        <v>386</v>
      </c>
      <c r="B4699" t="s">
        <v>605</v>
      </c>
      <c r="C4699" s="21" t="s">
        <v>608</v>
      </c>
      <c r="D4699" s="56" t="str">
        <f>VLOOKUP(A4699, ticker_symbol:gics_sector, 14, FALSE)</f>
        <v>Materials</v>
      </c>
      <c r="E4699" t="str">
        <f>VLOOKUP(A4699, ticker_symbol:gics_sub, 15, FALSE)</f>
        <v>Construction Materials</v>
      </c>
    </row>
    <row r="4700" spans="1:5" ht="17" x14ac:dyDescent="0.2">
      <c r="A4700" s="3" t="s">
        <v>388</v>
      </c>
      <c r="B4700" t="s">
        <v>600</v>
      </c>
      <c r="C4700" t="s">
        <v>610</v>
      </c>
      <c r="D4700" s="56" t="str">
        <f>VLOOKUP(A4700, ticker_symbol:gics_sector, 14, FALSE)</f>
        <v>Financials</v>
      </c>
      <c r="E4700" t="str">
        <f>VLOOKUP(A4700, ticker_symbol:gics_sub, 15, FALSE)</f>
        <v>Insurance Brokers</v>
      </c>
    </row>
    <row r="4701" spans="1:5" ht="17" x14ac:dyDescent="0.2">
      <c r="A4701" s="3" t="s">
        <v>388</v>
      </c>
      <c r="B4701" t="s">
        <v>601</v>
      </c>
      <c r="C4701" t="s">
        <v>610</v>
      </c>
      <c r="D4701" s="56" t="str">
        <f>VLOOKUP(A4701, ticker_symbol:gics_sector, 14, FALSE)</f>
        <v>Financials</v>
      </c>
      <c r="E4701" t="str">
        <f>VLOOKUP(A4701, ticker_symbol:gics_sub, 15, FALSE)</f>
        <v>Insurance Brokers</v>
      </c>
    </row>
    <row r="4702" spans="1:5" ht="17" x14ac:dyDescent="0.2">
      <c r="A4702" s="3" t="s">
        <v>388</v>
      </c>
      <c r="B4702" t="s">
        <v>602</v>
      </c>
      <c r="C4702" t="s">
        <v>610</v>
      </c>
      <c r="D4702" s="56" t="str">
        <f>VLOOKUP(A4702, ticker_symbol:gics_sector, 14, FALSE)</f>
        <v>Financials</v>
      </c>
      <c r="E4702" t="str">
        <f>VLOOKUP(A4702, ticker_symbol:gics_sub, 15, FALSE)</f>
        <v>Insurance Brokers</v>
      </c>
    </row>
    <row r="4703" spans="1:5" ht="17" x14ac:dyDescent="0.2">
      <c r="A4703" s="3" t="s">
        <v>388</v>
      </c>
      <c r="B4703" t="s">
        <v>603</v>
      </c>
      <c r="C4703" t="s">
        <v>610</v>
      </c>
      <c r="D4703" s="56" t="str">
        <f>VLOOKUP(A4703, ticker_symbol:gics_sector, 14, FALSE)</f>
        <v>Financials</v>
      </c>
      <c r="E4703" t="str">
        <f>VLOOKUP(A4703, ticker_symbol:gics_sub, 15, FALSE)</f>
        <v>Insurance Brokers</v>
      </c>
    </row>
    <row r="4704" spans="1:5" ht="17" x14ac:dyDescent="0.2">
      <c r="A4704" s="3" t="s">
        <v>388</v>
      </c>
      <c r="B4704" t="s">
        <v>604</v>
      </c>
      <c r="C4704" t="s">
        <v>610</v>
      </c>
      <c r="D4704" s="56" t="str">
        <f>VLOOKUP(A4704, ticker_symbol:gics_sector, 14, FALSE)</f>
        <v>Financials</v>
      </c>
      <c r="E4704" t="str">
        <f>VLOOKUP(A4704, ticker_symbol:gics_sub, 15, FALSE)</f>
        <v>Insurance Brokers</v>
      </c>
    </row>
    <row r="4705" spans="1:5" ht="17" x14ac:dyDescent="0.2">
      <c r="A4705" s="3" t="s">
        <v>388</v>
      </c>
      <c r="B4705" t="s">
        <v>605</v>
      </c>
      <c r="C4705" t="s">
        <v>610</v>
      </c>
      <c r="D4705" s="56" t="str">
        <f>VLOOKUP(A4705, ticker_symbol:gics_sector, 14, FALSE)</f>
        <v>Financials</v>
      </c>
      <c r="E4705" t="str">
        <f>VLOOKUP(A4705, ticker_symbol:gics_sub, 15, FALSE)</f>
        <v>Insurance Brokers</v>
      </c>
    </row>
    <row r="4706" spans="1:5" ht="17" x14ac:dyDescent="0.2">
      <c r="A4706" s="3" t="s">
        <v>388</v>
      </c>
      <c r="B4706" t="s">
        <v>600</v>
      </c>
      <c r="C4706" t="s">
        <v>609</v>
      </c>
      <c r="D4706" s="56" t="str">
        <f>VLOOKUP(A4706, ticker_symbol:gics_sector, 14, FALSE)</f>
        <v>Financials</v>
      </c>
      <c r="E4706" t="str">
        <f>VLOOKUP(A4706, ticker_symbol:gics_sub, 15, FALSE)</f>
        <v>Insurance Brokers</v>
      </c>
    </row>
    <row r="4707" spans="1:5" ht="17" x14ac:dyDescent="0.2">
      <c r="A4707" s="3" t="s">
        <v>388</v>
      </c>
      <c r="B4707" t="s">
        <v>601</v>
      </c>
      <c r="C4707" t="s">
        <v>609</v>
      </c>
      <c r="D4707" s="56" t="str">
        <f>VLOOKUP(A4707, ticker_symbol:gics_sector, 14, FALSE)</f>
        <v>Financials</v>
      </c>
      <c r="E4707" t="str">
        <f>VLOOKUP(A4707, ticker_symbol:gics_sub, 15, FALSE)</f>
        <v>Insurance Brokers</v>
      </c>
    </row>
    <row r="4708" spans="1:5" ht="17" x14ac:dyDescent="0.2">
      <c r="A4708" s="3" t="s">
        <v>388</v>
      </c>
      <c r="B4708" t="s">
        <v>602</v>
      </c>
      <c r="C4708" t="s">
        <v>609</v>
      </c>
      <c r="D4708" s="56" t="str">
        <f>VLOOKUP(A4708, ticker_symbol:gics_sector, 14, FALSE)</f>
        <v>Financials</v>
      </c>
      <c r="E4708" t="str">
        <f>VLOOKUP(A4708, ticker_symbol:gics_sub, 15, FALSE)</f>
        <v>Insurance Brokers</v>
      </c>
    </row>
    <row r="4709" spans="1:5" ht="17" x14ac:dyDescent="0.2">
      <c r="A4709" s="3" t="s">
        <v>388</v>
      </c>
      <c r="B4709" t="s">
        <v>603</v>
      </c>
      <c r="C4709" t="s">
        <v>609</v>
      </c>
      <c r="D4709" s="56" t="str">
        <f>VLOOKUP(A4709, ticker_symbol:gics_sector, 14, FALSE)</f>
        <v>Financials</v>
      </c>
      <c r="E4709" t="str">
        <f>VLOOKUP(A4709, ticker_symbol:gics_sub, 15, FALSE)</f>
        <v>Insurance Brokers</v>
      </c>
    </row>
    <row r="4710" spans="1:5" ht="17" x14ac:dyDescent="0.2">
      <c r="A4710" s="3" t="s">
        <v>388</v>
      </c>
      <c r="B4710" t="s">
        <v>604</v>
      </c>
      <c r="C4710" t="s">
        <v>609</v>
      </c>
      <c r="D4710" s="56" t="str">
        <f>VLOOKUP(A4710, ticker_symbol:gics_sector, 14, FALSE)</f>
        <v>Financials</v>
      </c>
      <c r="E4710" t="str">
        <f>VLOOKUP(A4710, ticker_symbol:gics_sub, 15, FALSE)</f>
        <v>Insurance Brokers</v>
      </c>
    </row>
    <row r="4711" spans="1:5" ht="17" x14ac:dyDescent="0.2">
      <c r="A4711" s="3" t="s">
        <v>388</v>
      </c>
      <c r="B4711" t="s">
        <v>605</v>
      </c>
      <c r="C4711" t="s">
        <v>609</v>
      </c>
      <c r="D4711" s="56" t="str">
        <f>VLOOKUP(A4711, ticker_symbol:gics_sector, 14, FALSE)</f>
        <v>Financials</v>
      </c>
      <c r="E4711" t="str">
        <f>VLOOKUP(A4711, ticker_symbol:gics_sub, 15, FALSE)</f>
        <v>Insurance Brokers</v>
      </c>
    </row>
    <row r="4712" spans="1:5" ht="17" x14ac:dyDescent="0.2">
      <c r="A4712" s="3" t="s">
        <v>388</v>
      </c>
      <c r="B4712" t="s">
        <v>600</v>
      </c>
      <c r="C4712" s="21" t="s">
        <v>608</v>
      </c>
      <c r="D4712" s="56" t="str">
        <f>VLOOKUP(A4712, ticker_symbol:gics_sector, 14, FALSE)</f>
        <v>Financials</v>
      </c>
      <c r="E4712" t="str">
        <f>VLOOKUP(A4712, ticker_symbol:gics_sub, 15, FALSE)</f>
        <v>Insurance Brokers</v>
      </c>
    </row>
    <row r="4713" spans="1:5" ht="17" x14ac:dyDescent="0.2">
      <c r="A4713" s="3" t="s">
        <v>388</v>
      </c>
      <c r="B4713" t="s">
        <v>601</v>
      </c>
      <c r="C4713" s="21" t="s">
        <v>608</v>
      </c>
      <c r="D4713" s="56" t="str">
        <f>VLOOKUP(A4713, ticker_symbol:gics_sector, 14, FALSE)</f>
        <v>Financials</v>
      </c>
      <c r="E4713" t="str">
        <f>VLOOKUP(A4713, ticker_symbol:gics_sub, 15, FALSE)</f>
        <v>Insurance Brokers</v>
      </c>
    </row>
    <row r="4714" spans="1:5" ht="17" x14ac:dyDescent="0.2">
      <c r="A4714" s="3" t="s">
        <v>388</v>
      </c>
      <c r="B4714" t="s">
        <v>602</v>
      </c>
      <c r="C4714" s="21" t="s">
        <v>608</v>
      </c>
      <c r="D4714" s="56" t="str">
        <f>VLOOKUP(A4714, ticker_symbol:gics_sector, 14, FALSE)</f>
        <v>Financials</v>
      </c>
      <c r="E4714" t="str">
        <f>VLOOKUP(A4714, ticker_symbol:gics_sub, 15, FALSE)</f>
        <v>Insurance Brokers</v>
      </c>
    </row>
    <row r="4715" spans="1:5" ht="17" x14ac:dyDescent="0.2">
      <c r="A4715" s="3" t="s">
        <v>388</v>
      </c>
      <c r="B4715" t="s">
        <v>603</v>
      </c>
      <c r="C4715" s="21" t="s">
        <v>608</v>
      </c>
      <c r="D4715" s="56" t="str">
        <f>VLOOKUP(A4715, ticker_symbol:gics_sector, 14, FALSE)</f>
        <v>Financials</v>
      </c>
      <c r="E4715" t="str">
        <f>VLOOKUP(A4715, ticker_symbol:gics_sub, 15, FALSE)</f>
        <v>Insurance Brokers</v>
      </c>
    </row>
    <row r="4716" spans="1:5" ht="17" x14ac:dyDescent="0.2">
      <c r="A4716" s="3" t="s">
        <v>388</v>
      </c>
      <c r="B4716" t="s">
        <v>604</v>
      </c>
      <c r="C4716" s="21" t="s">
        <v>608</v>
      </c>
      <c r="D4716" s="56" t="str">
        <f>VLOOKUP(A4716, ticker_symbol:gics_sector, 14, FALSE)</f>
        <v>Financials</v>
      </c>
      <c r="E4716" t="str">
        <f>VLOOKUP(A4716, ticker_symbol:gics_sub, 15, FALSE)</f>
        <v>Insurance Brokers</v>
      </c>
    </row>
    <row r="4717" spans="1:5" ht="17" x14ac:dyDescent="0.2">
      <c r="A4717" s="3" t="s">
        <v>388</v>
      </c>
      <c r="B4717" t="s">
        <v>605</v>
      </c>
      <c r="C4717" s="21" t="s">
        <v>608</v>
      </c>
      <c r="D4717" s="56" t="str">
        <f>VLOOKUP(A4717, ticker_symbol:gics_sector, 14, FALSE)</f>
        <v>Financials</v>
      </c>
      <c r="E4717" t="str">
        <f>VLOOKUP(A4717, ticker_symbol:gics_sub, 15, FALSE)</f>
        <v>Insurance Brokers</v>
      </c>
    </row>
    <row r="4718" spans="1:5" ht="17" x14ac:dyDescent="0.2">
      <c r="A4718" s="3" t="s">
        <v>390</v>
      </c>
      <c r="B4718" t="s">
        <v>600</v>
      </c>
      <c r="C4718" t="s">
        <v>610</v>
      </c>
      <c r="D4718" s="56" t="str">
        <f>VLOOKUP(A4718, ticker_symbol:gics_sector, 14, FALSE)</f>
        <v>Industrials</v>
      </c>
      <c r="E4718" t="str">
        <f>VLOOKUP(A4718, ticker_symbol:gics_sub, 15, FALSE)</f>
        <v>Industrial Conglomerates</v>
      </c>
    </row>
    <row r="4719" spans="1:5" ht="17" x14ac:dyDescent="0.2">
      <c r="A4719" s="3" t="s">
        <v>390</v>
      </c>
      <c r="B4719" t="s">
        <v>601</v>
      </c>
      <c r="C4719" t="s">
        <v>610</v>
      </c>
      <c r="D4719" s="56" t="str">
        <f>VLOOKUP(A4719, ticker_symbol:gics_sector, 14, FALSE)</f>
        <v>Industrials</v>
      </c>
      <c r="E4719" t="str">
        <f>VLOOKUP(A4719, ticker_symbol:gics_sub, 15, FALSE)</f>
        <v>Industrial Conglomerates</v>
      </c>
    </row>
    <row r="4720" spans="1:5" ht="17" x14ac:dyDescent="0.2">
      <c r="A4720" s="3" t="s">
        <v>390</v>
      </c>
      <c r="B4720" t="s">
        <v>602</v>
      </c>
      <c r="C4720" t="s">
        <v>610</v>
      </c>
      <c r="D4720" s="56" t="str">
        <f>VLOOKUP(A4720, ticker_symbol:gics_sector, 14, FALSE)</f>
        <v>Industrials</v>
      </c>
      <c r="E4720" t="str">
        <f>VLOOKUP(A4720, ticker_symbol:gics_sub, 15, FALSE)</f>
        <v>Industrial Conglomerates</v>
      </c>
    </row>
    <row r="4721" spans="1:5" ht="17" x14ac:dyDescent="0.2">
      <c r="A4721" s="3" t="s">
        <v>390</v>
      </c>
      <c r="B4721" t="s">
        <v>603</v>
      </c>
      <c r="C4721" t="s">
        <v>610</v>
      </c>
      <c r="D4721" s="56" t="str">
        <f>VLOOKUP(A4721, ticker_symbol:gics_sector, 14, FALSE)</f>
        <v>Industrials</v>
      </c>
      <c r="E4721" t="str">
        <f>VLOOKUP(A4721, ticker_symbol:gics_sub, 15, FALSE)</f>
        <v>Industrial Conglomerates</v>
      </c>
    </row>
    <row r="4722" spans="1:5" ht="17" x14ac:dyDescent="0.2">
      <c r="A4722" s="3" t="s">
        <v>390</v>
      </c>
      <c r="B4722" t="s">
        <v>604</v>
      </c>
      <c r="C4722" t="s">
        <v>610</v>
      </c>
      <c r="D4722" s="56" t="str">
        <f>VLOOKUP(A4722, ticker_symbol:gics_sector, 14, FALSE)</f>
        <v>Industrials</v>
      </c>
      <c r="E4722" t="str">
        <f>VLOOKUP(A4722, ticker_symbol:gics_sub, 15, FALSE)</f>
        <v>Industrial Conglomerates</v>
      </c>
    </row>
    <row r="4723" spans="1:5" ht="17" x14ac:dyDescent="0.2">
      <c r="A4723" s="3" t="s">
        <v>390</v>
      </c>
      <c r="B4723" t="s">
        <v>605</v>
      </c>
      <c r="C4723" t="s">
        <v>610</v>
      </c>
      <c r="D4723" s="56" t="str">
        <f>VLOOKUP(A4723, ticker_symbol:gics_sector, 14, FALSE)</f>
        <v>Industrials</v>
      </c>
      <c r="E4723" t="str">
        <f>VLOOKUP(A4723, ticker_symbol:gics_sub, 15, FALSE)</f>
        <v>Industrial Conglomerates</v>
      </c>
    </row>
    <row r="4724" spans="1:5" ht="17" x14ac:dyDescent="0.2">
      <c r="A4724" s="3" t="s">
        <v>390</v>
      </c>
      <c r="B4724" t="s">
        <v>600</v>
      </c>
      <c r="C4724" t="s">
        <v>609</v>
      </c>
      <c r="D4724" s="56" t="str">
        <f>VLOOKUP(A4724, ticker_symbol:gics_sector, 14, FALSE)</f>
        <v>Industrials</v>
      </c>
      <c r="E4724" t="str">
        <f>VLOOKUP(A4724, ticker_symbol:gics_sub, 15, FALSE)</f>
        <v>Industrial Conglomerates</v>
      </c>
    </row>
    <row r="4725" spans="1:5" ht="17" x14ac:dyDescent="0.2">
      <c r="A4725" s="3" t="s">
        <v>390</v>
      </c>
      <c r="B4725" t="s">
        <v>601</v>
      </c>
      <c r="C4725" t="s">
        <v>609</v>
      </c>
      <c r="D4725" s="56" t="str">
        <f>VLOOKUP(A4725, ticker_symbol:gics_sector, 14, FALSE)</f>
        <v>Industrials</v>
      </c>
      <c r="E4725" t="str">
        <f>VLOOKUP(A4725, ticker_symbol:gics_sub, 15, FALSE)</f>
        <v>Industrial Conglomerates</v>
      </c>
    </row>
    <row r="4726" spans="1:5" ht="17" x14ac:dyDescent="0.2">
      <c r="A4726" s="3" t="s">
        <v>390</v>
      </c>
      <c r="B4726" t="s">
        <v>602</v>
      </c>
      <c r="C4726" t="s">
        <v>609</v>
      </c>
      <c r="D4726" s="56" t="str">
        <f>VLOOKUP(A4726, ticker_symbol:gics_sector, 14, FALSE)</f>
        <v>Industrials</v>
      </c>
      <c r="E4726" t="str">
        <f>VLOOKUP(A4726, ticker_symbol:gics_sub, 15, FALSE)</f>
        <v>Industrial Conglomerates</v>
      </c>
    </row>
    <row r="4727" spans="1:5" ht="17" x14ac:dyDescent="0.2">
      <c r="A4727" s="3" t="s">
        <v>390</v>
      </c>
      <c r="B4727" t="s">
        <v>603</v>
      </c>
      <c r="C4727" t="s">
        <v>609</v>
      </c>
      <c r="D4727" s="56" t="str">
        <f>VLOOKUP(A4727, ticker_symbol:gics_sector, 14, FALSE)</f>
        <v>Industrials</v>
      </c>
      <c r="E4727" t="str">
        <f>VLOOKUP(A4727, ticker_symbol:gics_sub, 15, FALSE)</f>
        <v>Industrial Conglomerates</v>
      </c>
    </row>
    <row r="4728" spans="1:5" ht="17" x14ac:dyDescent="0.2">
      <c r="A4728" s="3" t="s">
        <v>390</v>
      </c>
      <c r="B4728" t="s">
        <v>604</v>
      </c>
      <c r="C4728" t="s">
        <v>609</v>
      </c>
      <c r="D4728" s="56" t="str">
        <f>VLOOKUP(A4728, ticker_symbol:gics_sector, 14, FALSE)</f>
        <v>Industrials</v>
      </c>
      <c r="E4728" t="str">
        <f>VLOOKUP(A4728, ticker_symbol:gics_sub, 15, FALSE)</f>
        <v>Industrial Conglomerates</v>
      </c>
    </row>
    <row r="4729" spans="1:5" ht="17" x14ac:dyDescent="0.2">
      <c r="A4729" s="3" t="s">
        <v>390</v>
      </c>
      <c r="B4729" t="s">
        <v>605</v>
      </c>
      <c r="C4729" t="s">
        <v>609</v>
      </c>
      <c r="D4729" s="56" t="str">
        <f>VLOOKUP(A4729, ticker_symbol:gics_sector, 14, FALSE)</f>
        <v>Industrials</v>
      </c>
      <c r="E4729" t="str">
        <f>VLOOKUP(A4729, ticker_symbol:gics_sub, 15, FALSE)</f>
        <v>Industrial Conglomerates</v>
      </c>
    </row>
    <row r="4730" spans="1:5" ht="17" x14ac:dyDescent="0.2">
      <c r="A4730" s="3" t="s">
        <v>390</v>
      </c>
      <c r="B4730" t="s">
        <v>600</v>
      </c>
      <c r="C4730" s="21" t="s">
        <v>608</v>
      </c>
      <c r="D4730" s="56" t="str">
        <f>VLOOKUP(A4730, ticker_symbol:gics_sector, 14, FALSE)</f>
        <v>Industrials</v>
      </c>
      <c r="E4730" t="str">
        <f>VLOOKUP(A4730, ticker_symbol:gics_sub, 15, FALSE)</f>
        <v>Industrial Conglomerates</v>
      </c>
    </row>
    <row r="4731" spans="1:5" ht="17" x14ac:dyDescent="0.2">
      <c r="A4731" s="3" t="s">
        <v>390</v>
      </c>
      <c r="B4731" t="s">
        <v>601</v>
      </c>
      <c r="C4731" s="21" t="s">
        <v>608</v>
      </c>
      <c r="D4731" s="56" t="str">
        <f>VLOOKUP(A4731, ticker_symbol:gics_sector, 14, FALSE)</f>
        <v>Industrials</v>
      </c>
      <c r="E4731" t="str">
        <f>VLOOKUP(A4731, ticker_symbol:gics_sub, 15, FALSE)</f>
        <v>Industrial Conglomerates</v>
      </c>
    </row>
    <row r="4732" spans="1:5" ht="17" x14ac:dyDescent="0.2">
      <c r="A4732" s="3" t="s">
        <v>390</v>
      </c>
      <c r="B4732" t="s">
        <v>602</v>
      </c>
      <c r="C4732" s="21" t="s">
        <v>608</v>
      </c>
      <c r="D4732" s="56" t="str">
        <f>VLOOKUP(A4732, ticker_symbol:gics_sector, 14, FALSE)</f>
        <v>Industrials</v>
      </c>
      <c r="E4732" t="str">
        <f>VLOOKUP(A4732, ticker_symbol:gics_sub, 15, FALSE)</f>
        <v>Industrial Conglomerates</v>
      </c>
    </row>
    <row r="4733" spans="1:5" ht="17" x14ac:dyDescent="0.2">
      <c r="A4733" s="3" t="s">
        <v>390</v>
      </c>
      <c r="B4733" t="s">
        <v>603</v>
      </c>
      <c r="C4733" s="21" t="s">
        <v>608</v>
      </c>
      <c r="D4733" s="56" t="str">
        <f>VLOOKUP(A4733, ticker_symbol:gics_sector, 14, FALSE)</f>
        <v>Industrials</v>
      </c>
      <c r="E4733" t="str">
        <f>VLOOKUP(A4733, ticker_symbol:gics_sub, 15, FALSE)</f>
        <v>Industrial Conglomerates</v>
      </c>
    </row>
    <row r="4734" spans="1:5" ht="17" x14ac:dyDescent="0.2">
      <c r="A4734" s="3" t="s">
        <v>390</v>
      </c>
      <c r="B4734" t="s">
        <v>604</v>
      </c>
      <c r="C4734" s="21" t="s">
        <v>608</v>
      </c>
      <c r="D4734" s="56" t="str">
        <f>VLOOKUP(A4734, ticker_symbol:gics_sector, 14, FALSE)</f>
        <v>Industrials</v>
      </c>
      <c r="E4734" t="str">
        <f>VLOOKUP(A4734, ticker_symbol:gics_sub, 15, FALSE)</f>
        <v>Industrial Conglomerates</v>
      </c>
    </row>
    <row r="4735" spans="1:5" ht="17" x14ac:dyDescent="0.2">
      <c r="A4735" s="3" t="s">
        <v>390</v>
      </c>
      <c r="B4735" t="s">
        <v>605</v>
      </c>
      <c r="C4735" s="21" t="s">
        <v>608</v>
      </c>
      <c r="D4735" s="56" t="str">
        <f>VLOOKUP(A4735, ticker_symbol:gics_sector, 14, FALSE)</f>
        <v>Industrials</v>
      </c>
      <c r="E4735" t="str">
        <f>VLOOKUP(A4735, ticker_symbol:gics_sub, 15, FALSE)</f>
        <v>Industrial Conglomerates</v>
      </c>
    </row>
    <row r="4736" spans="1:5" ht="17" x14ac:dyDescent="0.2">
      <c r="A4736" s="3" t="s">
        <v>391</v>
      </c>
      <c r="B4736" t="s">
        <v>600</v>
      </c>
      <c r="C4736" t="s">
        <v>610</v>
      </c>
      <c r="D4736" s="56" t="str">
        <f>VLOOKUP(A4736, ticker_symbol:gics_sector, 14, FALSE)</f>
        <v>Consumer Staples</v>
      </c>
      <c r="E4736" t="str">
        <f>VLOOKUP(A4736, ticker_symbol:gics_sub, 15, FALSE)</f>
        <v>Soft Drinks</v>
      </c>
    </row>
    <row r="4737" spans="1:5" ht="17" x14ac:dyDescent="0.2">
      <c r="A4737" s="3" t="s">
        <v>391</v>
      </c>
      <c r="B4737" t="s">
        <v>601</v>
      </c>
      <c r="C4737" t="s">
        <v>610</v>
      </c>
      <c r="D4737" s="56" t="str">
        <f>VLOOKUP(A4737, ticker_symbol:gics_sector, 14, FALSE)</f>
        <v>Consumer Staples</v>
      </c>
      <c r="E4737" t="str">
        <f>VLOOKUP(A4737, ticker_symbol:gics_sub, 15, FALSE)</f>
        <v>Soft Drinks</v>
      </c>
    </row>
    <row r="4738" spans="1:5" ht="17" x14ac:dyDescent="0.2">
      <c r="A4738" s="3" t="s">
        <v>391</v>
      </c>
      <c r="B4738" t="s">
        <v>602</v>
      </c>
      <c r="C4738" t="s">
        <v>610</v>
      </c>
      <c r="D4738" s="56" t="str">
        <f>VLOOKUP(A4738, ticker_symbol:gics_sector, 14, FALSE)</f>
        <v>Consumer Staples</v>
      </c>
      <c r="E4738" t="str">
        <f>VLOOKUP(A4738, ticker_symbol:gics_sub, 15, FALSE)</f>
        <v>Soft Drinks</v>
      </c>
    </row>
    <row r="4739" spans="1:5" ht="17" x14ac:dyDescent="0.2">
      <c r="A4739" s="3" t="s">
        <v>391</v>
      </c>
      <c r="B4739" t="s">
        <v>603</v>
      </c>
      <c r="C4739" t="s">
        <v>610</v>
      </c>
      <c r="D4739" s="56" t="str">
        <f>VLOOKUP(A4739, ticker_symbol:gics_sector, 14, FALSE)</f>
        <v>Consumer Staples</v>
      </c>
      <c r="E4739" t="str">
        <f>VLOOKUP(A4739, ticker_symbol:gics_sub, 15, FALSE)</f>
        <v>Soft Drinks</v>
      </c>
    </row>
    <row r="4740" spans="1:5" ht="17" x14ac:dyDescent="0.2">
      <c r="A4740" s="3" t="s">
        <v>391</v>
      </c>
      <c r="B4740" t="s">
        <v>604</v>
      </c>
      <c r="C4740" t="s">
        <v>610</v>
      </c>
      <c r="D4740" s="56" t="str">
        <f>VLOOKUP(A4740, ticker_symbol:gics_sector, 14, FALSE)</f>
        <v>Consumer Staples</v>
      </c>
      <c r="E4740" t="str">
        <f>VLOOKUP(A4740, ticker_symbol:gics_sub, 15, FALSE)</f>
        <v>Soft Drinks</v>
      </c>
    </row>
    <row r="4741" spans="1:5" ht="17" x14ac:dyDescent="0.2">
      <c r="A4741" s="3" t="s">
        <v>391</v>
      </c>
      <c r="B4741" t="s">
        <v>605</v>
      </c>
      <c r="C4741" t="s">
        <v>610</v>
      </c>
      <c r="D4741" s="56" t="str">
        <f>VLOOKUP(A4741, ticker_symbol:gics_sector, 14, FALSE)</f>
        <v>Consumer Staples</v>
      </c>
      <c r="E4741" t="str">
        <f>VLOOKUP(A4741, ticker_symbol:gics_sub, 15, FALSE)</f>
        <v>Soft Drinks</v>
      </c>
    </row>
    <row r="4742" spans="1:5" ht="17" x14ac:dyDescent="0.2">
      <c r="A4742" s="3" t="s">
        <v>391</v>
      </c>
      <c r="B4742" t="s">
        <v>600</v>
      </c>
      <c r="C4742" t="s">
        <v>609</v>
      </c>
      <c r="D4742" s="56" t="str">
        <f>VLOOKUP(A4742, ticker_symbol:gics_sector, 14, FALSE)</f>
        <v>Consumer Staples</v>
      </c>
      <c r="E4742" t="str">
        <f>VLOOKUP(A4742, ticker_symbol:gics_sub, 15, FALSE)</f>
        <v>Soft Drinks</v>
      </c>
    </row>
    <row r="4743" spans="1:5" ht="17" x14ac:dyDescent="0.2">
      <c r="A4743" s="3" t="s">
        <v>391</v>
      </c>
      <c r="B4743" t="s">
        <v>601</v>
      </c>
      <c r="C4743" t="s">
        <v>609</v>
      </c>
      <c r="D4743" s="56" t="str">
        <f>VLOOKUP(A4743, ticker_symbol:gics_sector, 14, FALSE)</f>
        <v>Consumer Staples</v>
      </c>
      <c r="E4743" t="str">
        <f>VLOOKUP(A4743, ticker_symbol:gics_sub, 15, FALSE)</f>
        <v>Soft Drinks</v>
      </c>
    </row>
    <row r="4744" spans="1:5" ht="17" x14ac:dyDescent="0.2">
      <c r="A4744" s="3" t="s">
        <v>391</v>
      </c>
      <c r="B4744" t="s">
        <v>602</v>
      </c>
      <c r="C4744" t="s">
        <v>609</v>
      </c>
      <c r="D4744" s="56" t="str">
        <f>VLOOKUP(A4744, ticker_symbol:gics_sector, 14, FALSE)</f>
        <v>Consumer Staples</v>
      </c>
      <c r="E4744" t="str">
        <f>VLOOKUP(A4744, ticker_symbol:gics_sub, 15, FALSE)</f>
        <v>Soft Drinks</v>
      </c>
    </row>
    <row r="4745" spans="1:5" ht="17" x14ac:dyDescent="0.2">
      <c r="A4745" s="3" t="s">
        <v>391</v>
      </c>
      <c r="B4745" t="s">
        <v>603</v>
      </c>
      <c r="C4745" t="s">
        <v>609</v>
      </c>
      <c r="D4745" s="56" t="str">
        <f>VLOOKUP(A4745, ticker_symbol:gics_sector, 14, FALSE)</f>
        <v>Consumer Staples</v>
      </c>
      <c r="E4745" t="str">
        <f>VLOOKUP(A4745, ticker_symbol:gics_sub, 15, FALSE)</f>
        <v>Soft Drinks</v>
      </c>
    </row>
    <row r="4746" spans="1:5" ht="17" x14ac:dyDescent="0.2">
      <c r="A4746" s="3" t="s">
        <v>391</v>
      </c>
      <c r="B4746" t="s">
        <v>604</v>
      </c>
      <c r="C4746" t="s">
        <v>609</v>
      </c>
      <c r="D4746" s="56" t="str">
        <f>VLOOKUP(A4746, ticker_symbol:gics_sector, 14, FALSE)</f>
        <v>Consumer Staples</v>
      </c>
      <c r="E4746" t="str">
        <f>VLOOKUP(A4746, ticker_symbol:gics_sub, 15, FALSE)</f>
        <v>Soft Drinks</v>
      </c>
    </row>
    <row r="4747" spans="1:5" ht="17" x14ac:dyDescent="0.2">
      <c r="A4747" s="3" t="s">
        <v>391</v>
      </c>
      <c r="B4747" t="s">
        <v>605</v>
      </c>
      <c r="C4747" t="s">
        <v>609</v>
      </c>
      <c r="D4747" s="56" t="str">
        <f>VLOOKUP(A4747, ticker_symbol:gics_sector, 14, FALSE)</f>
        <v>Consumer Staples</v>
      </c>
      <c r="E4747" t="str">
        <f>VLOOKUP(A4747, ticker_symbol:gics_sub, 15, FALSE)</f>
        <v>Soft Drinks</v>
      </c>
    </row>
    <row r="4748" spans="1:5" ht="17" x14ac:dyDescent="0.2">
      <c r="A4748" s="3" t="s">
        <v>391</v>
      </c>
      <c r="B4748" t="s">
        <v>600</v>
      </c>
      <c r="C4748" s="21" t="s">
        <v>608</v>
      </c>
      <c r="D4748" s="56" t="str">
        <f>VLOOKUP(A4748, ticker_symbol:gics_sector, 14, FALSE)</f>
        <v>Consumer Staples</v>
      </c>
      <c r="E4748" t="str">
        <f>VLOOKUP(A4748, ticker_symbol:gics_sub, 15, FALSE)</f>
        <v>Soft Drinks</v>
      </c>
    </row>
    <row r="4749" spans="1:5" ht="17" x14ac:dyDescent="0.2">
      <c r="A4749" s="3" t="s">
        <v>391</v>
      </c>
      <c r="B4749" t="s">
        <v>601</v>
      </c>
      <c r="C4749" s="21" t="s">
        <v>608</v>
      </c>
      <c r="D4749" s="56" t="str">
        <f>VLOOKUP(A4749, ticker_symbol:gics_sector, 14, FALSE)</f>
        <v>Consumer Staples</v>
      </c>
      <c r="E4749" t="str">
        <f>VLOOKUP(A4749, ticker_symbol:gics_sub, 15, FALSE)</f>
        <v>Soft Drinks</v>
      </c>
    </row>
    <row r="4750" spans="1:5" ht="17" x14ac:dyDescent="0.2">
      <c r="A4750" s="3" t="s">
        <v>391</v>
      </c>
      <c r="B4750" t="s">
        <v>602</v>
      </c>
      <c r="C4750" s="21" t="s">
        <v>608</v>
      </c>
      <c r="D4750" s="56" t="str">
        <f>VLOOKUP(A4750, ticker_symbol:gics_sector, 14, FALSE)</f>
        <v>Consumer Staples</v>
      </c>
      <c r="E4750" t="str">
        <f>VLOOKUP(A4750, ticker_symbol:gics_sub, 15, FALSE)</f>
        <v>Soft Drinks</v>
      </c>
    </row>
    <row r="4751" spans="1:5" ht="17" x14ac:dyDescent="0.2">
      <c r="A4751" s="3" t="s">
        <v>391</v>
      </c>
      <c r="B4751" t="s">
        <v>603</v>
      </c>
      <c r="C4751" s="21" t="s">
        <v>608</v>
      </c>
      <c r="D4751" s="56" t="str">
        <f>VLOOKUP(A4751, ticker_symbol:gics_sector, 14, FALSE)</f>
        <v>Consumer Staples</v>
      </c>
      <c r="E4751" t="str">
        <f>VLOOKUP(A4751, ticker_symbol:gics_sub, 15, FALSE)</f>
        <v>Soft Drinks</v>
      </c>
    </row>
    <row r="4752" spans="1:5" ht="17" x14ac:dyDescent="0.2">
      <c r="A4752" s="3" t="s">
        <v>391</v>
      </c>
      <c r="B4752" t="s">
        <v>604</v>
      </c>
      <c r="C4752" s="21" t="s">
        <v>608</v>
      </c>
      <c r="D4752" s="56" t="str">
        <f>VLOOKUP(A4752, ticker_symbol:gics_sector, 14, FALSE)</f>
        <v>Consumer Staples</v>
      </c>
      <c r="E4752" t="str">
        <f>VLOOKUP(A4752, ticker_symbol:gics_sub, 15, FALSE)</f>
        <v>Soft Drinks</v>
      </c>
    </row>
    <row r="4753" spans="1:5" ht="17" x14ac:dyDescent="0.2">
      <c r="A4753" s="3" t="s">
        <v>391</v>
      </c>
      <c r="B4753" t="s">
        <v>605</v>
      </c>
      <c r="C4753" s="21" t="s">
        <v>608</v>
      </c>
      <c r="D4753" s="56" t="str">
        <f>VLOOKUP(A4753, ticker_symbol:gics_sector, 14, FALSE)</f>
        <v>Consumer Staples</v>
      </c>
      <c r="E4753" t="str">
        <f>VLOOKUP(A4753, ticker_symbol:gics_sub, 15, FALSE)</f>
        <v>Soft Drinks</v>
      </c>
    </row>
    <row r="4754" spans="1:5" ht="17" x14ac:dyDescent="0.2">
      <c r="A4754" s="3" t="s">
        <v>392</v>
      </c>
      <c r="B4754" t="s">
        <v>600</v>
      </c>
      <c r="C4754" t="s">
        <v>610</v>
      </c>
      <c r="D4754" s="56" t="str">
        <f>VLOOKUP(A4754, ticker_symbol:gics_sector, 14, FALSE)</f>
        <v>Consumer Staples</v>
      </c>
      <c r="E4754" t="str">
        <f>VLOOKUP(A4754, ticker_symbol:gics_sub, 15, FALSE)</f>
        <v>Tobacco</v>
      </c>
    </row>
    <row r="4755" spans="1:5" ht="17" x14ac:dyDescent="0.2">
      <c r="A4755" s="3" t="s">
        <v>392</v>
      </c>
      <c r="B4755" t="s">
        <v>601</v>
      </c>
      <c r="C4755" t="s">
        <v>610</v>
      </c>
      <c r="D4755" s="56" t="str">
        <f>VLOOKUP(A4755, ticker_symbol:gics_sector, 14, FALSE)</f>
        <v>Consumer Staples</v>
      </c>
      <c r="E4755" t="str">
        <f>VLOOKUP(A4755, ticker_symbol:gics_sub, 15, FALSE)</f>
        <v>Tobacco</v>
      </c>
    </row>
    <row r="4756" spans="1:5" ht="17" x14ac:dyDescent="0.2">
      <c r="A4756" s="3" t="s">
        <v>392</v>
      </c>
      <c r="B4756" t="s">
        <v>602</v>
      </c>
      <c r="C4756" t="s">
        <v>610</v>
      </c>
      <c r="D4756" s="56" t="str">
        <f>VLOOKUP(A4756, ticker_symbol:gics_sector, 14, FALSE)</f>
        <v>Consumer Staples</v>
      </c>
      <c r="E4756" t="str">
        <f>VLOOKUP(A4756, ticker_symbol:gics_sub, 15, FALSE)</f>
        <v>Tobacco</v>
      </c>
    </row>
    <row r="4757" spans="1:5" ht="17" x14ac:dyDescent="0.2">
      <c r="A4757" s="3" t="s">
        <v>392</v>
      </c>
      <c r="B4757" t="s">
        <v>603</v>
      </c>
      <c r="C4757" t="s">
        <v>610</v>
      </c>
      <c r="D4757" s="56" t="str">
        <f>VLOOKUP(A4757, ticker_symbol:gics_sector, 14, FALSE)</f>
        <v>Consumer Staples</v>
      </c>
      <c r="E4757" t="str">
        <f>VLOOKUP(A4757, ticker_symbol:gics_sub, 15, FALSE)</f>
        <v>Tobacco</v>
      </c>
    </row>
    <row r="4758" spans="1:5" ht="17" x14ac:dyDescent="0.2">
      <c r="A4758" s="3" t="s">
        <v>392</v>
      </c>
      <c r="B4758" t="s">
        <v>604</v>
      </c>
      <c r="C4758" t="s">
        <v>610</v>
      </c>
      <c r="D4758" s="56" t="str">
        <f>VLOOKUP(A4758, ticker_symbol:gics_sector, 14, FALSE)</f>
        <v>Consumer Staples</v>
      </c>
      <c r="E4758" t="str">
        <f>VLOOKUP(A4758, ticker_symbol:gics_sub, 15, FALSE)</f>
        <v>Tobacco</v>
      </c>
    </row>
    <row r="4759" spans="1:5" ht="17" x14ac:dyDescent="0.2">
      <c r="A4759" s="3" t="s">
        <v>392</v>
      </c>
      <c r="B4759" t="s">
        <v>605</v>
      </c>
      <c r="C4759" t="s">
        <v>610</v>
      </c>
      <c r="D4759" s="56" t="str">
        <f>VLOOKUP(A4759, ticker_symbol:gics_sector, 14, FALSE)</f>
        <v>Consumer Staples</v>
      </c>
      <c r="E4759" t="str">
        <f>VLOOKUP(A4759, ticker_symbol:gics_sub, 15, FALSE)</f>
        <v>Tobacco</v>
      </c>
    </row>
    <row r="4760" spans="1:5" ht="17" x14ac:dyDescent="0.2">
      <c r="A4760" s="3" t="s">
        <v>392</v>
      </c>
      <c r="B4760" t="s">
        <v>600</v>
      </c>
      <c r="C4760" t="s">
        <v>609</v>
      </c>
      <c r="D4760" s="56" t="str">
        <f>VLOOKUP(A4760, ticker_symbol:gics_sector, 14, FALSE)</f>
        <v>Consumer Staples</v>
      </c>
      <c r="E4760" t="str">
        <f>VLOOKUP(A4760, ticker_symbol:gics_sub, 15, FALSE)</f>
        <v>Tobacco</v>
      </c>
    </row>
    <row r="4761" spans="1:5" ht="17" x14ac:dyDescent="0.2">
      <c r="A4761" s="3" t="s">
        <v>392</v>
      </c>
      <c r="B4761" t="s">
        <v>601</v>
      </c>
      <c r="C4761" t="s">
        <v>609</v>
      </c>
      <c r="D4761" s="56" t="str">
        <f>VLOOKUP(A4761, ticker_symbol:gics_sector, 14, FALSE)</f>
        <v>Consumer Staples</v>
      </c>
      <c r="E4761" t="str">
        <f>VLOOKUP(A4761, ticker_symbol:gics_sub, 15, FALSE)</f>
        <v>Tobacco</v>
      </c>
    </row>
    <row r="4762" spans="1:5" ht="17" x14ac:dyDescent="0.2">
      <c r="A4762" s="3" t="s">
        <v>392</v>
      </c>
      <c r="B4762" t="s">
        <v>602</v>
      </c>
      <c r="C4762" t="s">
        <v>609</v>
      </c>
      <c r="D4762" s="56" t="str">
        <f>VLOOKUP(A4762, ticker_symbol:gics_sector, 14, FALSE)</f>
        <v>Consumer Staples</v>
      </c>
      <c r="E4762" t="str">
        <f>VLOOKUP(A4762, ticker_symbol:gics_sub, 15, FALSE)</f>
        <v>Tobacco</v>
      </c>
    </row>
    <row r="4763" spans="1:5" ht="17" x14ac:dyDescent="0.2">
      <c r="A4763" s="3" t="s">
        <v>392</v>
      </c>
      <c r="B4763" t="s">
        <v>603</v>
      </c>
      <c r="C4763" t="s">
        <v>609</v>
      </c>
      <c r="D4763" s="56" t="str">
        <f>VLOOKUP(A4763, ticker_symbol:gics_sector, 14, FALSE)</f>
        <v>Consumer Staples</v>
      </c>
      <c r="E4763" t="str">
        <f>VLOOKUP(A4763, ticker_symbol:gics_sub, 15, FALSE)</f>
        <v>Tobacco</v>
      </c>
    </row>
    <row r="4764" spans="1:5" ht="17" x14ac:dyDescent="0.2">
      <c r="A4764" s="3" t="s">
        <v>392</v>
      </c>
      <c r="B4764" t="s">
        <v>604</v>
      </c>
      <c r="C4764" t="s">
        <v>609</v>
      </c>
      <c r="D4764" s="56" t="str">
        <f>VLOOKUP(A4764, ticker_symbol:gics_sector, 14, FALSE)</f>
        <v>Consumer Staples</v>
      </c>
      <c r="E4764" t="str">
        <f>VLOOKUP(A4764, ticker_symbol:gics_sub, 15, FALSE)</f>
        <v>Tobacco</v>
      </c>
    </row>
    <row r="4765" spans="1:5" ht="17" x14ac:dyDescent="0.2">
      <c r="A4765" s="3" t="s">
        <v>392</v>
      </c>
      <c r="B4765" t="s">
        <v>605</v>
      </c>
      <c r="C4765" t="s">
        <v>609</v>
      </c>
      <c r="D4765" s="56" t="str">
        <f>VLOOKUP(A4765, ticker_symbol:gics_sector, 14, FALSE)</f>
        <v>Consumer Staples</v>
      </c>
      <c r="E4765" t="str">
        <f>VLOOKUP(A4765, ticker_symbol:gics_sub, 15, FALSE)</f>
        <v>Tobacco</v>
      </c>
    </row>
    <row r="4766" spans="1:5" ht="17" x14ac:dyDescent="0.2">
      <c r="A4766" s="3" t="s">
        <v>392</v>
      </c>
      <c r="B4766" t="s">
        <v>600</v>
      </c>
      <c r="C4766" s="21" t="s">
        <v>608</v>
      </c>
      <c r="D4766" s="56" t="str">
        <f>VLOOKUP(A4766, ticker_symbol:gics_sector, 14, FALSE)</f>
        <v>Consumer Staples</v>
      </c>
      <c r="E4766" t="str">
        <f>VLOOKUP(A4766, ticker_symbol:gics_sub, 15, FALSE)</f>
        <v>Tobacco</v>
      </c>
    </row>
    <row r="4767" spans="1:5" ht="17" x14ac:dyDescent="0.2">
      <c r="A4767" s="3" t="s">
        <v>392</v>
      </c>
      <c r="B4767" t="s">
        <v>601</v>
      </c>
      <c r="C4767" s="21" t="s">
        <v>608</v>
      </c>
      <c r="D4767" s="56" t="str">
        <f>VLOOKUP(A4767, ticker_symbol:gics_sector, 14, FALSE)</f>
        <v>Consumer Staples</v>
      </c>
      <c r="E4767" t="str">
        <f>VLOOKUP(A4767, ticker_symbol:gics_sub, 15, FALSE)</f>
        <v>Tobacco</v>
      </c>
    </row>
    <row r="4768" spans="1:5" ht="17" x14ac:dyDescent="0.2">
      <c r="A4768" s="3" t="s">
        <v>392</v>
      </c>
      <c r="B4768" t="s">
        <v>602</v>
      </c>
      <c r="C4768" s="21" t="s">
        <v>608</v>
      </c>
      <c r="D4768" s="56" t="str">
        <f>VLOOKUP(A4768, ticker_symbol:gics_sector, 14, FALSE)</f>
        <v>Consumer Staples</v>
      </c>
      <c r="E4768" t="str">
        <f>VLOOKUP(A4768, ticker_symbol:gics_sub, 15, FALSE)</f>
        <v>Tobacco</v>
      </c>
    </row>
    <row r="4769" spans="1:5" ht="17" x14ac:dyDescent="0.2">
      <c r="A4769" s="3" t="s">
        <v>392</v>
      </c>
      <c r="B4769" t="s">
        <v>603</v>
      </c>
      <c r="C4769" s="21" t="s">
        <v>608</v>
      </c>
      <c r="D4769" s="56" t="str">
        <f>VLOOKUP(A4769, ticker_symbol:gics_sector, 14, FALSE)</f>
        <v>Consumer Staples</v>
      </c>
      <c r="E4769" t="str">
        <f>VLOOKUP(A4769, ticker_symbol:gics_sub, 15, FALSE)</f>
        <v>Tobacco</v>
      </c>
    </row>
    <row r="4770" spans="1:5" ht="17" x14ac:dyDescent="0.2">
      <c r="A4770" s="3" t="s">
        <v>392</v>
      </c>
      <c r="B4770" t="s">
        <v>604</v>
      </c>
      <c r="C4770" s="21" t="s">
        <v>608</v>
      </c>
      <c r="D4770" s="56" t="str">
        <f>VLOOKUP(A4770, ticker_symbol:gics_sector, 14, FALSE)</f>
        <v>Consumer Staples</v>
      </c>
      <c r="E4770" t="str">
        <f>VLOOKUP(A4770, ticker_symbol:gics_sub, 15, FALSE)</f>
        <v>Tobacco</v>
      </c>
    </row>
    <row r="4771" spans="1:5" ht="17" x14ac:dyDescent="0.2">
      <c r="A4771" s="3" t="s">
        <v>392</v>
      </c>
      <c r="B4771" t="s">
        <v>605</v>
      </c>
      <c r="C4771" s="21" t="s">
        <v>608</v>
      </c>
      <c r="D4771" s="56" t="str">
        <f>VLOOKUP(A4771, ticker_symbol:gics_sector, 14, FALSE)</f>
        <v>Consumer Staples</v>
      </c>
      <c r="E4771" t="str">
        <f>VLOOKUP(A4771, ticker_symbol:gics_sub, 15, FALSE)</f>
        <v>Tobacco</v>
      </c>
    </row>
    <row r="4772" spans="1:5" ht="17" x14ac:dyDescent="0.2">
      <c r="A4772" s="3" t="s">
        <v>394</v>
      </c>
      <c r="B4772" t="s">
        <v>600</v>
      </c>
      <c r="C4772" t="s">
        <v>610</v>
      </c>
      <c r="D4772" s="56" t="str">
        <f>VLOOKUP(A4772, ticker_symbol:gics_sector, 14, FALSE)</f>
        <v>Materials</v>
      </c>
      <c r="E4772" t="str">
        <f>VLOOKUP(A4772, ticker_symbol:gics_sub, 15, FALSE)</f>
        <v>Fertilizers &amp; Agricultural Chemicals</v>
      </c>
    </row>
    <row r="4773" spans="1:5" ht="17" x14ac:dyDescent="0.2">
      <c r="A4773" s="3" t="s">
        <v>394</v>
      </c>
      <c r="B4773" t="s">
        <v>601</v>
      </c>
      <c r="C4773" t="s">
        <v>610</v>
      </c>
      <c r="D4773" s="56" t="str">
        <f>VLOOKUP(A4773, ticker_symbol:gics_sector, 14, FALSE)</f>
        <v>Materials</v>
      </c>
      <c r="E4773" t="str">
        <f>VLOOKUP(A4773, ticker_symbol:gics_sub, 15, FALSE)</f>
        <v>Fertilizers &amp; Agricultural Chemicals</v>
      </c>
    </row>
    <row r="4774" spans="1:5" ht="17" x14ac:dyDescent="0.2">
      <c r="A4774" s="3" t="s">
        <v>394</v>
      </c>
      <c r="B4774" t="s">
        <v>602</v>
      </c>
      <c r="C4774" t="s">
        <v>610</v>
      </c>
      <c r="D4774" s="56" t="str">
        <f>VLOOKUP(A4774, ticker_symbol:gics_sector, 14, FALSE)</f>
        <v>Materials</v>
      </c>
      <c r="E4774" t="str">
        <f>VLOOKUP(A4774, ticker_symbol:gics_sub, 15, FALSE)</f>
        <v>Fertilizers &amp; Agricultural Chemicals</v>
      </c>
    </row>
    <row r="4775" spans="1:5" ht="17" x14ac:dyDescent="0.2">
      <c r="A4775" s="3" t="s">
        <v>394</v>
      </c>
      <c r="B4775" t="s">
        <v>603</v>
      </c>
      <c r="C4775" t="s">
        <v>610</v>
      </c>
      <c r="D4775" s="56" t="str">
        <f>VLOOKUP(A4775, ticker_symbol:gics_sector, 14, FALSE)</f>
        <v>Materials</v>
      </c>
      <c r="E4775" t="str">
        <f>VLOOKUP(A4775, ticker_symbol:gics_sub, 15, FALSE)</f>
        <v>Fertilizers &amp; Agricultural Chemicals</v>
      </c>
    </row>
    <row r="4776" spans="1:5" ht="17" x14ac:dyDescent="0.2">
      <c r="A4776" s="3" t="s">
        <v>394</v>
      </c>
      <c r="B4776" t="s">
        <v>604</v>
      </c>
      <c r="C4776" t="s">
        <v>610</v>
      </c>
      <c r="D4776" s="56" t="str">
        <f>VLOOKUP(A4776, ticker_symbol:gics_sector, 14, FALSE)</f>
        <v>Materials</v>
      </c>
      <c r="E4776" t="str">
        <f>VLOOKUP(A4776, ticker_symbol:gics_sub, 15, FALSE)</f>
        <v>Fertilizers &amp; Agricultural Chemicals</v>
      </c>
    </row>
    <row r="4777" spans="1:5" ht="17" x14ac:dyDescent="0.2">
      <c r="A4777" s="3" t="s">
        <v>394</v>
      </c>
      <c r="B4777" t="s">
        <v>605</v>
      </c>
      <c r="C4777" t="s">
        <v>610</v>
      </c>
      <c r="D4777" s="56" t="str">
        <f>VLOOKUP(A4777, ticker_symbol:gics_sector, 14, FALSE)</f>
        <v>Materials</v>
      </c>
      <c r="E4777" t="str">
        <f>VLOOKUP(A4777, ticker_symbol:gics_sub, 15, FALSE)</f>
        <v>Fertilizers &amp; Agricultural Chemicals</v>
      </c>
    </row>
    <row r="4778" spans="1:5" ht="17" x14ac:dyDescent="0.2">
      <c r="A4778" s="3" t="s">
        <v>394</v>
      </c>
      <c r="B4778" t="s">
        <v>600</v>
      </c>
      <c r="C4778" t="s">
        <v>609</v>
      </c>
      <c r="D4778" s="56" t="str">
        <f>VLOOKUP(A4778, ticker_symbol:gics_sector, 14, FALSE)</f>
        <v>Materials</v>
      </c>
      <c r="E4778" t="str">
        <f>VLOOKUP(A4778, ticker_symbol:gics_sub, 15, FALSE)</f>
        <v>Fertilizers &amp; Agricultural Chemicals</v>
      </c>
    </row>
    <row r="4779" spans="1:5" ht="17" x14ac:dyDescent="0.2">
      <c r="A4779" s="3" t="s">
        <v>394</v>
      </c>
      <c r="B4779" t="s">
        <v>601</v>
      </c>
      <c r="C4779" t="s">
        <v>609</v>
      </c>
      <c r="D4779" s="56" t="str">
        <f>VLOOKUP(A4779, ticker_symbol:gics_sector, 14, FALSE)</f>
        <v>Materials</v>
      </c>
      <c r="E4779" t="str">
        <f>VLOOKUP(A4779, ticker_symbol:gics_sub, 15, FALSE)</f>
        <v>Fertilizers &amp; Agricultural Chemicals</v>
      </c>
    </row>
    <row r="4780" spans="1:5" ht="17" x14ac:dyDescent="0.2">
      <c r="A4780" s="3" t="s">
        <v>394</v>
      </c>
      <c r="B4780" t="s">
        <v>602</v>
      </c>
      <c r="C4780" t="s">
        <v>609</v>
      </c>
      <c r="D4780" s="56" t="str">
        <f>VLOOKUP(A4780, ticker_symbol:gics_sector, 14, FALSE)</f>
        <v>Materials</v>
      </c>
      <c r="E4780" t="str">
        <f>VLOOKUP(A4780, ticker_symbol:gics_sub, 15, FALSE)</f>
        <v>Fertilizers &amp; Agricultural Chemicals</v>
      </c>
    </row>
    <row r="4781" spans="1:5" ht="17" x14ac:dyDescent="0.2">
      <c r="A4781" s="3" t="s">
        <v>394</v>
      </c>
      <c r="B4781" t="s">
        <v>603</v>
      </c>
      <c r="C4781" t="s">
        <v>609</v>
      </c>
      <c r="D4781" s="56" t="str">
        <f>VLOOKUP(A4781, ticker_symbol:gics_sector, 14, FALSE)</f>
        <v>Materials</v>
      </c>
      <c r="E4781" t="str">
        <f>VLOOKUP(A4781, ticker_symbol:gics_sub, 15, FALSE)</f>
        <v>Fertilizers &amp; Agricultural Chemicals</v>
      </c>
    </row>
    <row r="4782" spans="1:5" ht="17" x14ac:dyDescent="0.2">
      <c r="A4782" s="3" t="s">
        <v>394</v>
      </c>
      <c r="B4782" t="s">
        <v>604</v>
      </c>
      <c r="C4782" t="s">
        <v>609</v>
      </c>
      <c r="D4782" s="56" t="str">
        <f>VLOOKUP(A4782, ticker_symbol:gics_sector, 14, FALSE)</f>
        <v>Materials</v>
      </c>
      <c r="E4782" t="str">
        <f>VLOOKUP(A4782, ticker_symbol:gics_sub, 15, FALSE)</f>
        <v>Fertilizers &amp; Agricultural Chemicals</v>
      </c>
    </row>
    <row r="4783" spans="1:5" ht="17" x14ac:dyDescent="0.2">
      <c r="A4783" s="3" t="s">
        <v>394</v>
      </c>
      <c r="B4783" t="s">
        <v>605</v>
      </c>
      <c r="C4783" t="s">
        <v>609</v>
      </c>
      <c r="D4783" s="56" t="str">
        <f>VLOOKUP(A4783, ticker_symbol:gics_sector, 14, FALSE)</f>
        <v>Materials</v>
      </c>
      <c r="E4783" t="str">
        <f>VLOOKUP(A4783, ticker_symbol:gics_sub, 15, FALSE)</f>
        <v>Fertilizers &amp; Agricultural Chemicals</v>
      </c>
    </row>
    <row r="4784" spans="1:5" ht="17" x14ac:dyDescent="0.2">
      <c r="A4784" s="3" t="s">
        <v>394</v>
      </c>
      <c r="B4784" t="s">
        <v>600</v>
      </c>
      <c r="C4784" s="21" t="s">
        <v>608</v>
      </c>
      <c r="D4784" s="56" t="str">
        <f>VLOOKUP(A4784, ticker_symbol:gics_sector, 14, FALSE)</f>
        <v>Materials</v>
      </c>
      <c r="E4784" t="str">
        <f>VLOOKUP(A4784, ticker_symbol:gics_sub, 15, FALSE)</f>
        <v>Fertilizers &amp; Agricultural Chemicals</v>
      </c>
    </row>
    <row r="4785" spans="1:5" ht="17" x14ac:dyDescent="0.2">
      <c r="A4785" s="3" t="s">
        <v>394</v>
      </c>
      <c r="B4785" t="s">
        <v>601</v>
      </c>
      <c r="C4785" s="21" t="s">
        <v>608</v>
      </c>
      <c r="D4785" s="56" t="str">
        <f>VLOOKUP(A4785, ticker_symbol:gics_sector, 14, FALSE)</f>
        <v>Materials</v>
      </c>
      <c r="E4785" t="str">
        <f>VLOOKUP(A4785, ticker_symbol:gics_sub, 15, FALSE)</f>
        <v>Fertilizers &amp; Agricultural Chemicals</v>
      </c>
    </row>
    <row r="4786" spans="1:5" ht="17" x14ac:dyDescent="0.2">
      <c r="A4786" s="3" t="s">
        <v>394</v>
      </c>
      <c r="B4786" t="s">
        <v>602</v>
      </c>
      <c r="C4786" s="21" t="s">
        <v>608</v>
      </c>
      <c r="D4786" s="56" t="str">
        <f>VLOOKUP(A4786, ticker_symbol:gics_sector, 14, FALSE)</f>
        <v>Materials</v>
      </c>
      <c r="E4786" t="str">
        <f>VLOOKUP(A4786, ticker_symbol:gics_sub, 15, FALSE)</f>
        <v>Fertilizers &amp; Agricultural Chemicals</v>
      </c>
    </row>
    <row r="4787" spans="1:5" ht="17" x14ac:dyDescent="0.2">
      <c r="A4787" s="3" t="s">
        <v>394</v>
      </c>
      <c r="B4787" t="s">
        <v>603</v>
      </c>
      <c r="C4787" s="21" t="s">
        <v>608</v>
      </c>
      <c r="D4787" s="56" t="str">
        <f>VLOOKUP(A4787, ticker_symbol:gics_sector, 14, FALSE)</f>
        <v>Materials</v>
      </c>
      <c r="E4787" t="str">
        <f>VLOOKUP(A4787, ticker_symbol:gics_sub, 15, FALSE)</f>
        <v>Fertilizers &amp; Agricultural Chemicals</v>
      </c>
    </row>
    <row r="4788" spans="1:5" ht="17" x14ac:dyDescent="0.2">
      <c r="A4788" s="3" t="s">
        <v>394</v>
      </c>
      <c r="B4788" t="s">
        <v>604</v>
      </c>
      <c r="C4788" s="21" t="s">
        <v>608</v>
      </c>
      <c r="D4788" s="56" t="str">
        <f>VLOOKUP(A4788, ticker_symbol:gics_sector, 14, FALSE)</f>
        <v>Materials</v>
      </c>
      <c r="E4788" t="str">
        <f>VLOOKUP(A4788, ticker_symbol:gics_sub, 15, FALSE)</f>
        <v>Fertilizers &amp; Agricultural Chemicals</v>
      </c>
    </row>
    <row r="4789" spans="1:5" ht="17" x14ac:dyDescent="0.2">
      <c r="A4789" s="3" t="s">
        <v>394</v>
      </c>
      <c r="B4789" t="s">
        <v>605</v>
      </c>
      <c r="C4789" s="21" t="s">
        <v>608</v>
      </c>
      <c r="D4789" s="56" t="str">
        <f>VLOOKUP(A4789, ticker_symbol:gics_sector, 14, FALSE)</f>
        <v>Materials</v>
      </c>
      <c r="E4789" t="str">
        <f>VLOOKUP(A4789, ticker_symbol:gics_sub, 15, FALSE)</f>
        <v>Fertilizers &amp; Agricultural Chemicals</v>
      </c>
    </row>
    <row r="4790" spans="1:5" ht="17" x14ac:dyDescent="0.2">
      <c r="A4790" s="3" t="s">
        <v>395</v>
      </c>
      <c r="B4790" s="21" t="s">
        <v>600</v>
      </c>
      <c r="C4790" s="21" t="s">
        <v>610</v>
      </c>
      <c r="D4790" s="56" t="str">
        <f>VLOOKUP(A4790, ticker_symbol:gics_sector, 14, FALSE)</f>
        <v>Materials</v>
      </c>
      <c r="E4790" t="str">
        <f>VLOOKUP(A4790, ticker_symbol:gics_sub, 15, FALSE)</f>
        <v>Fertilizers &amp; Agricultural Chemicals</v>
      </c>
    </row>
    <row r="4791" spans="1:5" ht="17" x14ac:dyDescent="0.2">
      <c r="A4791" s="3" t="s">
        <v>395</v>
      </c>
      <c r="B4791" s="21" t="s">
        <v>601</v>
      </c>
      <c r="C4791" s="21" t="s">
        <v>610</v>
      </c>
      <c r="D4791" s="56" t="str">
        <f>VLOOKUP(A4791, ticker_symbol:gics_sector, 14, FALSE)</f>
        <v>Materials</v>
      </c>
      <c r="E4791" t="str">
        <f>VLOOKUP(A4791, ticker_symbol:gics_sub, 15, FALSE)</f>
        <v>Fertilizers &amp; Agricultural Chemicals</v>
      </c>
    </row>
    <row r="4792" spans="1:5" ht="17" x14ac:dyDescent="0.2">
      <c r="A4792" s="3" t="s">
        <v>395</v>
      </c>
      <c r="B4792" s="21" t="s">
        <v>602</v>
      </c>
      <c r="C4792" s="21" t="s">
        <v>610</v>
      </c>
      <c r="D4792" s="56" t="str">
        <f>VLOOKUP(A4792, ticker_symbol:gics_sector, 14, FALSE)</f>
        <v>Materials</v>
      </c>
      <c r="E4792" t="str">
        <f>VLOOKUP(A4792, ticker_symbol:gics_sub, 15, FALSE)</f>
        <v>Fertilizers &amp; Agricultural Chemicals</v>
      </c>
    </row>
    <row r="4793" spans="1:5" ht="17" x14ac:dyDescent="0.2">
      <c r="A4793" s="3" t="s">
        <v>395</v>
      </c>
      <c r="B4793" s="21" t="s">
        <v>603</v>
      </c>
      <c r="C4793" s="21" t="s">
        <v>610</v>
      </c>
      <c r="D4793" s="56" t="str">
        <f>VLOOKUP(A4793, ticker_symbol:gics_sector, 14, FALSE)</f>
        <v>Materials</v>
      </c>
      <c r="E4793" t="str">
        <f>VLOOKUP(A4793, ticker_symbol:gics_sub, 15, FALSE)</f>
        <v>Fertilizers &amp; Agricultural Chemicals</v>
      </c>
    </row>
    <row r="4794" spans="1:5" ht="17" x14ac:dyDescent="0.2">
      <c r="A4794" s="3" t="s">
        <v>395</v>
      </c>
      <c r="B4794" s="21" t="s">
        <v>604</v>
      </c>
      <c r="C4794" s="21" t="s">
        <v>610</v>
      </c>
      <c r="D4794" s="56" t="str">
        <f>VLOOKUP(A4794, ticker_symbol:gics_sector, 14, FALSE)</f>
        <v>Materials</v>
      </c>
      <c r="E4794" t="str">
        <f>VLOOKUP(A4794, ticker_symbol:gics_sub, 15, FALSE)</f>
        <v>Fertilizers &amp; Agricultural Chemicals</v>
      </c>
    </row>
    <row r="4795" spans="1:5" ht="17" x14ac:dyDescent="0.2">
      <c r="A4795" s="3" t="s">
        <v>395</v>
      </c>
      <c r="B4795" s="21" t="s">
        <v>605</v>
      </c>
      <c r="C4795" s="21" t="s">
        <v>610</v>
      </c>
      <c r="D4795" s="56" t="str">
        <f>VLOOKUP(A4795, ticker_symbol:gics_sector, 14, FALSE)</f>
        <v>Materials</v>
      </c>
      <c r="E4795" t="str">
        <f>VLOOKUP(A4795, ticker_symbol:gics_sub, 15, FALSE)</f>
        <v>Fertilizers &amp; Agricultural Chemicals</v>
      </c>
    </row>
    <row r="4796" spans="1:5" ht="17" x14ac:dyDescent="0.2">
      <c r="A4796" s="3" t="s">
        <v>395</v>
      </c>
      <c r="B4796" s="21" t="s">
        <v>600</v>
      </c>
      <c r="C4796" s="21" t="s">
        <v>609</v>
      </c>
      <c r="D4796" s="56" t="str">
        <f>VLOOKUP(A4796, ticker_symbol:gics_sector, 14, FALSE)</f>
        <v>Materials</v>
      </c>
      <c r="E4796" t="str">
        <f>VLOOKUP(A4796, ticker_symbol:gics_sub, 15, FALSE)</f>
        <v>Fertilizers &amp; Agricultural Chemicals</v>
      </c>
    </row>
    <row r="4797" spans="1:5" ht="17" x14ac:dyDescent="0.2">
      <c r="A4797" s="3" t="s">
        <v>395</v>
      </c>
      <c r="B4797" s="21" t="s">
        <v>601</v>
      </c>
      <c r="C4797" s="21" t="s">
        <v>609</v>
      </c>
      <c r="D4797" s="56" t="str">
        <f>VLOOKUP(A4797, ticker_symbol:gics_sector, 14, FALSE)</f>
        <v>Materials</v>
      </c>
      <c r="E4797" t="str">
        <f>VLOOKUP(A4797, ticker_symbol:gics_sub, 15, FALSE)</f>
        <v>Fertilizers &amp; Agricultural Chemicals</v>
      </c>
    </row>
    <row r="4798" spans="1:5" ht="17" x14ac:dyDescent="0.2">
      <c r="A4798" s="3" t="s">
        <v>395</v>
      </c>
      <c r="B4798" s="21" t="s">
        <v>602</v>
      </c>
      <c r="C4798" s="21" t="s">
        <v>609</v>
      </c>
      <c r="D4798" s="56" t="str">
        <f>VLOOKUP(A4798, ticker_symbol:gics_sector, 14, FALSE)</f>
        <v>Materials</v>
      </c>
      <c r="E4798" t="str">
        <f>VLOOKUP(A4798, ticker_symbol:gics_sub, 15, FALSE)</f>
        <v>Fertilizers &amp; Agricultural Chemicals</v>
      </c>
    </row>
    <row r="4799" spans="1:5" ht="17" x14ac:dyDescent="0.2">
      <c r="A4799" s="3" t="s">
        <v>395</v>
      </c>
      <c r="B4799" s="21" t="s">
        <v>603</v>
      </c>
      <c r="C4799" s="21" t="s">
        <v>609</v>
      </c>
      <c r="D4799" s="56" t="str">
        <f>VLOOKUP(A4799, ticker_symbol:gics_sector, 14, FALSE)</f>
        <v>Materials</v>
      </c>
      <c r="E4799" t="str">
        <f>VLOOKUP(A4799, ticker_symbol:gics_sub, 15, FALSE)</f>
        <v>Fertilizers &amp; Agricultural Chemicals</v>
      </c>
    </row>
    <row r="4800" spans="1:5" ht="17" x14ac:dyDescent="0.2">
      <c r="A4800" s="3" t="s">
        <v>395</v>
      </c>
      <c r="B4800" s="21" t="s">
        <v>604</v>
      </c>
      <c r="C4800" s="21" t="s">
        <v>609</v>
      </c>
      <c r="D4800" s="56" t="str">
        <f>VLOOKUP(A4800, ticker_symbol:gics_sector, 14, FALSE)</f>
        <v>Materials</v>
      </c>
      <c r="E4800" t="str">
        <f>VLOOKUP(A4800, ticker_symbol:gics_sub, 15, FALSE)</f>
        <v>Fertilizers &amp; Agricultural Chemicals</v>
      </c>
    </row>
    <row r="4801" spans="1:5" ht="17" x14ac:dyDescent="0.2">
      <c r="A4801" s="3" t="s">
        <v>395</v>
      </c>
      <c r="B4801" s="21" t="s">
        <v>605</v>
      </c>
      <c r="C4801" s="21" t="s">
        <v>609</v>
      </c>
      <c r="D4801" s="56" t="str">
        <f>VLOOKUP(A4801, ticker_symbol:gics_sector, 14, FALSE)</f>
        <v>Materials</v>
      </c>
      <c r="E4801" t="str">
        <f>VLOOKUP(A4801, ticker_symbol:gics_sub, 15, FALSE)</f>
        <v>Fertilizers &amp; Agricultural Chemicals</v>
      </c>
    </row>
    <row r="4802" spans="1:5" ht="17" x14ac:dyDescent="0.2">
      <c r="A4802" s="3" t="s">
        <v>395</v>
      </c>
      <c r="B4802" s="21" t="s">
        <v>600</v>
      </c>
      <c r="C4802" s="21" t="s">
        <v>608</v>
      </c>
      <c r="D4802" s="56" t="str">
        <f>VLOOKUP(A4802, ticker_symbol:gics_sector, 14, FALSE)</f>
        <v>Materials</v>
      </c>
      <c r="E4802" t="str">
        <f>VLOOKUP(A4802, ticker_symbol:gics_sub, 15, FALSE)</f>
        <v>Fertilizers &amp; Agricultural Chemicals</v>
      </c>
    </row>
    <row r="4803" spans="1:5" ht="17" x14ac:dyDescent="0.2">
      <c r="A4803" s="3" t="s">
        <v>395</v>
      </c>
      <c r="B4803" s="21" t="s">
        <v>601</v>
      </c>
      <c r="C4803" s="21" t="s">
        <v>608</v>
      </c>
      <c r="D4803" s="56" t="str">
        <f>VLOOKUP(A4803, ticker_symbol:gics_sector, 14, FALSE)</f>
        <v>Materials</v>
      </c>
      <c r="E4803" t="str">
        <f>VLOOKUP(A4803, ticker_symbol:gics_sub, 15, FALSE)</f>
        <v>Fertilizers &amp; Agricultural Chemicals</v>
      </c>
    </row>
    <row r="4804" spans="1:5" ht="17" x14ac:dyDescent="0.2">
      <c r="A4804" s="3" t="s">
        <v>395</v>
      </c>
      <c r="B4804" s="21" t="s">
        <v>602</v>
      </c>
      <c r="C4804" s="21" t="s">
        <v>608</v>
      </c>
      <c r="D4804" s="56" t="str">
        <f>VLOOKUP(A4804, ticker_symbol:gics_sector, 14, FALSE)</f>
        <v>Materials</v>
      </c>
      <c r="E4804" t="str">
        <f>VLOOKUP(A4804, ticker_symbol:gics_sub, 15, FALSE)</f>
        <v>Fertilizers &amp; Agricultural Chemicals</v>
      </c>
    </row>
    <row r="4805" spans="1:5" ht="17" x14ac:dyDescent="0.2">
      <c r="A4805" s="3" t="s">
        <v>395</v>
      </c>
      <c r="B4805" s="21" t="s">
        <v>603</v>
      </c>
      <c r="C4805" s="21" t="s">
        <v>608</v>
      </c>
      <c r="D4805" s="56" t="str">
        <f>VLOOKUP(A4805, ticker_symbol:gics_sector, 14, FALSE)</f>
        <v>Materials</v>
      </c>
      <c r="E4805" t="str">
        <f>VLOOKUP(A4805, ticker_symbol:gics_sub, 15, FALSE)</f>
        <v>Fertilizers &amp; Agricultural Chemicals</v>
      </c>
    </row>
    <row r="4806" spans="1:5" ht="17" x14ac:dyDescent="0.2">
      <c r="A4806" s="3" t="s">
        <v>395</v>
      </c>
      <c r="B4806" s="21" t="s">
        <v>604</v>
      </c>
      <c r="C4806" s="21" t="s">
        <v>608</v>
      </c>
      <c r="D4806" s="56" t="str">
        <f>VLOOKUP(A4806, ticker_symbol:gics_sector, 14, FALSE)</f>
        <v>Materials</v>
      </c>
      <c r="E4806" t="str">
        <f>VLOOKUP(A4806, ticker_symbol:gics_sub, 15, FALSE)</f>
        <v>Fertilizers &amp; Agricultural Chemicals</v>
      </c>
    </row>
    <row r="4807" spans="1:5" ht="17" x14ac:dyDescent="0.2">
      <c r="A4807" s="3" t="s">
        <v>395</v>
      </c>
      <c r="B4807" s="21" t="s">
        <v>605</v>
      </c>
      <c r="C4807" s="21" t="s">
        <v>608</v>
      </c>
      <c r="D4807" s="56" t="str">
        <f>VLOOKUP(A4807, ticker_symbol:gics_sector, 14, FALSE)</f>
        <v>Materials</v>
      </c>
      <c r="E4807" t="str">
        <f>VLOOKUP(A4807, ticker_symbol:gics_sub, 15, FALSE)</f>
        <v>Fertilizers &amp; Agricultural Chemicals</v>
      </c>
    </row>
    <row r="4808" spans="1:5" ht="17" x14ac:dyDescent="0.2">
      <c r="A4808" s="3" t="s">
        <v>396</v>
      </c>
      <c r="B4808" s="21" t="s">
        <v>600</v>
      </c>
      <c r="C4808" s="21" t="s">
        <v>610</v>
      </c>
      <c r="D4808" s="56" t="str">
        <f>VLOOKUP(A4808, ticker_symbol:gics_sector, 14, FALSE)</f>
        <v>Energy</v>
      </c>
      <c r="E4808" t="str">
        <f>VLOOKUP(A4808, ticker_symbol:gics_sub, 15, FALSE)</f>
        <v>Oil &amp; Gas Refining &amp; Marketing &amp; Transportation</v>
      </c>
    </row>
    <row r="4809" spans="1:5" ht="17" x14ac:dyDescent="0.2">
      <c r="A4809" s="3" t="s">
        <v>396</v>
      </c>
      <c r="B4809" s="21" t="s">
        <v>601</v>
      </c>
      <c r="C4809" s="21" t="s">
        <v>610</v>
      </c>
      <c r="D4809" s="56" t="str">
        <f>VLOOKUP(A4809, ticker_symbol:gics_sector, 14, FALSE)</f>
        <v>Energy</v>
      </c>
      <c r="E4809" t="str">
        <f>VLOOKUP(A4809, ticker_symbol:gics_sub, 15, FALSE)</f>
        <v>Oil &amp; Gas Refining &amp; Marketing &amp; Transportation</v>
      </c>
    </row>
    <row r="4810" spans="1:5" ht="17" x14ac:dyDescent="0.2">
      <c r="A4810" s="3" t="s">
        <v>396</v>
      </c>
      <c r="B4810" s="21" t="s">
        <v>602</v>
      </c>
      <c r="C4810" s="21" t="s">
        <v>610</v>
      </c>
      <c r="D4810" s="56" t="str">
        <f>VLOOKUP(A4810, ticker_symbol:gics_sector, 14, FALSE)</f>
        <v>Energy</v>
      </c>
      <c r="E4810" t="str">
        <f>VLOOKUP(A4810, ticker_symbol:gics_sub, 15, FALSE)</f>
        <v>Oil &amp; Gas Refining &amp; Marketing &amp; Transportation</v>
      </c>
    </row>
    <row r="4811" spans="1:5" ht="17" x14ac:dyDescent="0.2">
      <c r="A4811" s="3" t="s">
        <v>396</v>
      </c>
      <c r="B4811" s="21" t="s">
        <v>603</v>
      </c>
      <c r="C4811" s="21" t="s">
        <v>610</v>
      </c>
      <c r="D4811" s="56" t="str">
        <f>VLOOKUP(A4811, ticker_symbol:gics_sector, 14, FALSE)</f>
        <v>Energy</v>
      </c>
      <c r="E4811" t="str">
        <f>VLOOKUP(A4811, ticker_symbol:gics_sub, 15, FALSE)</f>
        <v>Oil &amp; Gas Refining &amp; Marketing &amp; Transportation</v>
      </c>
    </row>
    <row r="4812" spans="1:5" ht="17" x14ac:dyDescent="0.2">
      <c r="A4812" s="3" t="s">
        <v>396</v>
      </c>
      <c r="B4812" s="21" t="s">
        <v>604</v>
      </c>
      <c r="C4812" s="21" t="s">
        <v>610</v>
      </c>
      <c r="D4812" s="56" t="str">
        <f>VLOOKUP(A4812, ticker_symbol:gics_sector, 14, FALSE)</f>
        <v>Energy</v>
      </c>
      <c r="E4812" t="str">
        <f>VLOOKUP(A4812, ticker_symbol:gics_sub, 15, FALSE)</f>
        <v>Oil &amp; Gas Refining &amp; Marketing &amp; Transportation</v>
      </c>
    </row>
    <row r="4813" spans="1:5" ht="17" x14ac:dyDescent="0.2">
      <c r="A4813" s="3" t="s">
        <v>396</v>
      </c>
      <c r="B4813" s="21" t="s">
        <v>605</v>
      </c>
      <c r="C4813" s="21" t="s">
        <v>610</v>
      </c>
      <c r="D4813" s="56" t="str">
        <f>VLOOKUP(A4813, ticker_symbol:gics_sector, 14, FALSE)</f>
        <v>Energy</v>
      </c>
      <c r="E4813" t="str">
        <f>VLOOKUP(A4813, ticker_symbol:gics_sub, 15, FALSE)</f>
        <v>Oil &amp; Gas Refining &amp; Marketing &amp; Transportation</v>
      </c>
    </row>
    <row r="4814" spans="1:5" ht="17" x14ac:dyDescent="0.2">
      <c r="A4814" s="3" t="s">
        <v>396</v>
      </c>
      <c r="B4814" s="21" t="s">
        <v>600</v>
      </c>
      <c r="C4814" s="21" t="s">
        <v>609</v>
      </c>
      <c r="D4814" s="56" t="str">
        <f>VLOOKUP(A4814, ticker_symbol:gics_sector, 14, FALSE)</f>
        <v>Energy</v>
      </c>
      <c r="E4814" t="str">
        <f>VLOOKUP(A4814, ticker_symbol:gics_sub, 15, FALSE)</f>
        <v>Oil &amp; Gas Refining &amp; Marketing &amp; Transportation</v>
      </c>
    </row>
    <row r="4815" spans="1:5" ht="17" x14ac:dyDescent="0.2">
      <c r="A4815" s="3" t="s">
        <v>396</v>
      </c>
      <c r="B4815" s="21" t="s">
        <v>601</v>
      </c>
      <c r="C4815" s="21" t="s">
        <v>609</v>
      </c>
      <c r="D4815" s="56" t="str">
        <f>VLOOKUP(A4815, ticker_symbol:gics_sector, 14, FALSE)</f>
        <v>Energy</v>
      </c>
      <c r="E4815" t="str">
        <f>VLOOKUP(A4815, ticker_symbol:gics_sub, 15, FALSE)</f>
        <v>Oil &amp; Gas Refining &amp; Marketing &amp; Transportation</v>
      </c>
    </row>
    <row r="4816" spans="1:5" ht="17" x14ac:dyDescent="0.2">
      <c r="A4816" s="3" t="s">
        <v>396</v>
      </c>
      <c r="B4816" s="21" t="s">
        <v>602</v>
      </c>
      <c r="C4816" s="21" t="s">
        <v>609</v>
      </c>
      <c r="D4816" s="56" t="str">
        <f>VLOOKUP(A4816, ticker_symbol:gics_sector, 14, FALSE)</f>
        <v>Energy</v>
      </c>
      <c r="E4816" t="str">
        <f>VLOOKUP(A4816, ticker_symbol:gics_sub, 15, FALSE)</f>
        <v>Oil &amp; Gas Refining &amp; Marketing &amp; Transportation</v>
      </c>
    </row>
    <row r="4817" spans="1:5" ht="17" x14ac:dyDescent="0.2">
      <c r="A4817" s="3" t="s">
        <v>396</v>
      </c>
      <c r="B4817" s="21" t="s">
        <v>603</v>
      </c>
      <c r="C4817" s="21" t="s">
        <v>609</v>
      </c>
      <c r="D4817" s="56" t="str">
        <f>VLOOKUP(A4817, ticker_symbol:gics_sector, 14, FALSE)</f>
        <v>Energy</v>
      </c>
      <c r="E4817" t="str">
        <f>VLOOKUP(A4817, ticker_symbol:gics_sub, 15, FALSE)</f>
        <v>Oil &amp; Gas Refining &amp; Marketing &amp; Transportation</v>
      </c>
    </row>
    <row r="4818" spans="1:5" ht="17" x14ac:dyDescent="0.2">
      <c r="A4818" s="3" t="s">
        <v>396</v>
      </c>
      <c r="B4818" s="21" t="s">
        <v>604</v>
      </c>
      <c r="C4818" s="21" t="s">
        <v>609</v>
      </c>
      <c r="D4818" s="56" t="str">
        <f>VLOOKUP(A4818, ticker_symbol:gics_sector, 14, FALSE)</f>
        <v>Energy</v>
      </c>
      <c r="E4818" t="str">
        <f>VLOOKUP(A4818, ticker_symbol:gics_sub, 15, FALSE)</f>
        <v>Oil &amp; Gas Refining &amp; Marketing &amp; Transportation</v>
      </c>
    </row>
    <row r="4819" spans="1:5" ht="17" x14ac:dyDescent="0.2">
      <c r="A4819" s="3" t="s">
        <v>396</v>
      </c>
      <c r="B4819" s="21" t="s">
        <v>605</v>
      </c>
      <c r="C4819" s="21" t="s">
        <v>609</v>
      </c>
      <c r="D4819" s="56" t="str">
        <f>VLOOKUP(A4819, ticker_symbol:gics_sector, 14, FALSE)</f>
        <v>Energy</v>
      </c>
      <c r="E4819" t="str">
        <f>VLOOKUP(A4819, ticker_symbol:gics_sub, 15, FALSE)</f>
        <v>Oil &amp; Gas Refining &amp; Marketing &amp; Transportation</v>
      </c>
    </row>
    <row r="4820" spans="1:5" ht="17" x14ac:dyDescent="0.2">
      <c r="A4820" s="3" t="s">
        <v>396</v>
      </c>
      <c r="B4820" s="21" t="s">
        <v>600</v>
      </c>
      <c r="C4820" s="21" t="s">
        <v>608</v>
      </c>
      <c r="D4820" s="56" t="str">
        <f>VLOOKUP(A4820, ticker_symbol:gics_sector, 14, FALSE)</f>
        <v>Energy</v>
      </c>
      <c r="E4820" t="str">
        <f>VLOOKUP(A4820, ticker_symbol:gics_sub, 15, FALSE)</f>
        <v>Oil &amp; Gas Refining &amp; Marketing &amp; Transportation</v>
      </c>
    </row>
    <row r="4821" spans="1:5" ht="17" x14ac:dyDescent="0.2">
      <c r="A4821" s="3" t="s">
        <v>396</v>
      </c>
      <c r="B4821" s="21" t="s">
        <v>601</v>
      </c>
      <c r="C4821" s="21" t="s">
        <v>608</v>
      </c>
      <c r="D4821" s="56" t="str">
        <f>VLOOKUP(A4821, ticker_symbol:gics_sector, 14, FALSE)</f>
        <v>Energy</v>
      </c>
      <c r="E4821" t="str">
        <f>VLOOKUP(A4821, ticker_symbol:gics_sub, 15, FALSE)</f>
        <v>Oil &amp; Gas Refining &amp; Marketing &amp; Transportation</v>
      </c>
    </row>
    <row r="4822" spans="1:5" ht="17" x14ac:dyDescent="0.2">
      <c r="A4822" s="3" t="s">
        <v>396</v>
      </c>
      <c r="B4822" s="21" t="s">
        <v>602</v>
      </c>
      <c r="C4822" s="21" t="s">
        <v>608</v>
      </c>
      <c r="D4822" s="56" t="str">
        <f>VLOOKUP(A4822, ticker_symbol:gics_sector, 14, FALSE)</f>
        <v>Energy</v>
      </c>
      <c r="E4822" t="str">
        <f>VLOOKUP(A4822, ticker_symbol:gics_sub, 15, FALSE)</f>
        <v>Oil &amp; Gas Refining &amp; Marketing &amp; Transportation</v>
      </c>
    </row>
    <row r="4823" spans="1:5" ht="17" x14ac:dyDescent="0.2">
      <c r="A4823" s="3" t="s">
        <v>396</v>
      </c>
      <c r="B4823" s="21" t="s">
        <v>603</v>
      </c>
      <c r="C4823" s="21" t="s">
        <v>608</v>
      </c>
      <c r="D4823" s="56" t="str">
        <f>VLOOKUP(A4823, ticker_symbol:gics_sector, 14, FALSE)</f>
        <v>Energy</v>
      </c>
      <c r="E4823" t="str">
        <f>VLOOKUP(A4823, ticker_symbol:gics_sub, 15, FALSE)</f>
        <v>Oil &amp; Gas Refining &amp; Marketing &amp; Transportation</v>
      </c>
    </row>
    <row r="4824" spans="1:5" ht="17" x14ac:dyDescent="0.2">
      <c r="A4824" s="3" t="s">
        <v>396</v>
      </c>
      <c r="B4824" s="21" t="s">
        <v>604</v>
      </c>
      <c r="C4824" s="21" t="s">
        <v>608</v>
      </c>
      <c r="D4824" s="56" t="str">
        <f>VLOOKUP(A4824, ticker_symbol:gics_sector, 14, FALSE)</f>
        <v>Energy</v>
      </c>
      <c r="E4824" t="str">
        <f>VLOOKUP(A4824, ticker_symbol:gics_sub, 15, FALSE)</f>
        <v>Oil &amp; Gas Refining &amp; Marketing &amp; Transportation</v>
      </c>
    </row>
    <row r="4825" spans="1:5" ht="17" x14ac:dyDescent="0.2">
      <c r="A4825" s="3" t="s">
        <v>396</v>
      </c>
      <c r="B4825" s="21" t="s">
        <v>605</v>
      </c>
      <c r="C4825" s="21" t="s">
        <v>608</v>
      </c>
      <c r="D4825" s="56" t="str">
        <f>VLOOKUP(A4825, ticker_symbol:gics_sector, 14, FALSE)</f>
        <v>Energy</v>
      </c>
      <c r="E4825" t="str">
        <f>VLOOKUP(A4825, ticker_symbol:gics_sub, 15, FALSE)</f>
        <v>Oil &amp; Gas Refining &amp; Marketing &amp; Transportation</v>
      </c>
    </row>
    <row r="4826" spans="1:5" ht="17" x14ac:dyDescent="0.2">
      <c r="A4826" s="3" t="s">
        <v>397</v>
      </c>
      <c r="B4826" s="21" t="s">
        <v>600</v>
      </c>
      <c r="C4826" s="21" t="s">
        <v>610</v>
      </c>
      <c r="D4826" s="56" t="str">
        <f>VLOOKUP(A4826, ticker_symbol:gics_sector, 14, FALSE)</f>
        <v>Health Care</v>
      </c>
      <c r="E4826" t="str">
        <f>VLOOKUP(A4826, ticker_symbol:gics_sub, 15, FALSE)</f>
        <v>Pharmaceuticals</v>
      </c>
    </row>
    <row r="4827" spans="1:5" ht="17" x14ac:dyDescent="0.2">
      <c r="A4827" s="3" t="s">
        <v>397</v>
      </c>
      <c r="B4827" s="21" t="s">
        <v>601</v>
      </c>
      <c r="C4827" s="21" t="s">
        <v>610</v>
      </c>
      <c r="D4827" s="56" t="str">
        <f>VLOOKUP(A4827, ticker_symbol:gics_sector, 14, FALSE)</f>
        <v>Health Care</v>
      </c>
      <c r="E4827" t="str">
        <f>VLOOKUP(A4827, ticker_symbol:gics_sub, 15, FALSE)</f>
        <v>Pharmaceuticals</v>
      </c>
    </row>
    <row r="4828" spans="1:5" ht="17" x14ac:dyDescent="0.2">
      <c r="A4828" s="3" t="s">
        <v>397</v>
      </c>
      <c r="B4828" s="21" t="s">
        <v>602</v>
      </c>
      <c r="C4828" s="21" t="s">
        <v>610</v>
      </c>
      <c r="D4828" s="56" t="str">
        <f>VLOOKUP(A4828, ticker_symbol:gics_sector, 14, FALSE)</f>
        <v>Health Care</v>
      </c>
      <c r="E4828" t="str">
        <f>VLOOKUP(A4828, ticker_symbol:gics_sub, 15, FALSE)</f>
        <v>Pharmaceuticals</v>
      </c>
    </row>
    <row r="4829" spans="1:5" ht="17" x14ac:dyDescent="0.2">
      <c r="A4829" s="3" t="s">
        <v>397</v>
      </c>
      <c r="B4829" s="21" t="s">
        <v>603</v>
      </c>
      <c r="C4829" s="21" t="s">
        <v>610</v>
      </c>
      <c r="D4829" s="56" t="str">
        <f>VLOOKUP(A4829, ticker_symbol:gics_sector, 14, FALSE)</f>
        <v>Health Care</v>
      </c>
      <c r="E4829" t="str">
        <f>VLOOKUP(A4829, ticker_symbol:gics_sub, 15, FALSE)</f>
        <v>Pharmaceuticals</v>
      </c>
    </row>
    <row r="4830" spans="1:5" ht="17" x14ac:dyDescent="0.2">
      <c r="A4830" s="3" t="s">
        <v>397</v>
      </c>
      <c r="B4830" s="21" t="s">
        <v>604</v>
      </c>
      <c r="C4830" s="21" t="s">
        <v>610</v>
      </c>
      <c r="D4830" s="56" t="str">
        <f>VLOOKUP(A4830, ticker_symbol:gics_sector, 14, FALSE)</f>
        <v>Health Care</v>
      </c>
      <c r="E4830" t="str">
        <f>VLOOKUP(A4830, ticker_symbol:gics_sub, 15, FALSE)</f>
        <v>Pharmaceuticals</v>
      </c>
    </row>
    <row r="4831" spans="1:5" ht="17" x14ac:dyDescent="0.2">
      <c r="A4831" s="3" t="s">
        <v>397</v>
      </c>
      <c r="B4831" s="21" t="s">
        <v>605</v>
      </c>
      <c r="C4831" s="21" t="s">
        <v>610</v>
      </c>
      <c r="D4831" s="56" t="str">
        <f>VLOOKUP(A4831, ticker_symbol:gics_sector, 14, FALSE)</f>
        <v>Health Care</v>
      </c>
      <c r="E4831" t="str">
        <f>VLOOKUP(A4831, ticker_symbol:gics_sub, 15, FALSE)</f>
        <v>Pharmaceuticals</v>
      </c>
    </row>
    <row r="4832" spans="1:5" ht="17" x14ac:dyDescent="0.2">
      <c r="A4832" s="3" t="s">
        <v>397</v>
      </c>
      <c r="B4832" s="21" t="s">
        <v>600</v>
      </c>
      <c r="C4832" s="21" t="s">
        <v>609</v>
      </c>
      <c r="D4832" s="56" t="str">
        <f>VLOOKUP(A4832, ticker_symbol:gics_sector, 14, FALSE)</f>
        <v>Health Care</v>
      </c>
      <c r="E4832" t="str">
        <f>VLOOKUP(A4832, ticker_symbol:gics_sub, 15, FALSE)</f>
        <v>Pharmaceuticals</v>
      </c>
    </row>
    <row r="4833" spans="1:5" ht="17" x14ac:dyDescent="0.2">
      <c r="A4833" s="3" t="s">
        <v>397</v>
      </c>
      <c r="B4833" s="21" t="s">
        <v>601</v>
      </c>
      <c r="C4833" s="21" t="s">
        <v>609</v>
      </c>
      <c r="D4833" s="56" t="str">
        <f>VLOOKUP(A4833, ticker_symbol:gics_sector, 14, FALSE)</f>
        <v>Health Care</v>
      </c>
      <c r="E4833" t="str">
        <f>VLOOKUP(A4833, ticker_symbol:gics_sub, 15, FALSE)</f>
        <v>Pharmaceuticals</v>
      </c>
    </row>
    <row r="4834" spans="1:5" ht="17" x14ac:dyDescent="0.2">
      <c r="A4834" s="3" t="s">
        <v>397</v>
      </c>
      <c r="B4834" s="21" t="s">
        <v>602</v>
      </c>
      <c r="C4834" s="21" t="s">
        <v>609</v>
      </c>
      <c r="D4834" s="56" t="str">
        <f>VLOOKUP(A4834, ticker_symbol:gics_sector, 14, FALSE)</f>
        <v>Health Care</v>
      </c>
      <c r="E4834" t="str">
        <f>VLOOKUP(A4834, ticker_symbol:gics_sub, 15, FALSE)</f>
        <v>Pharmaceuticals</v>
      </c>
    </row>
    <row r="4835" spans="1:5" ht="17" x14ac:dyDescent="0.2">
      <c r="A4835" s="3" t="s">
        <v>397</v>
      </c>
      <c r="B4835" s="21" t="s">
        <v>603</v>
      </c>
      <c r="C4835" s="21" t="s">
        <v>609</v>
      </c>
      <c r="D4835" s="56" t="str">
        <f>VLOOKUP(A4835, ticker_symbol:gics_sector, 14, FALSE)</f>
        <v>Health Care</v>
      </c>
      <c r="E4835" t="str">
        <f>VLOOKUP(A4835, ticker_symbol:gics_sub, 15, FALSE)</f>
        <v>Pharmaceuticals</v>
      </c>
    </row>
    <row r="4836" spans="1:5" ht="17" x14ac:dyDescent="0.2">
      <c r="A4836" s="3" t="s">
        <v>397</v>
      </c>
      <c r="B4836" s="21" t="s">
        <v>604</v>
      </c>
      <c r="C4836" s="21" t="s">
        <v>609</v>
      </c>
      <c r="D4836" s="56" t="str">
        <f>VLOOKUP(A4836, ticker_symbol:gics_sector, 14, FALSE)</f>
        <v>Health Care</v>
      </c>
      <c r="E4836" t="str">
        <f>VLOOKUP(A4836, ticker_symbol:gics_sub, 15, FALSE)</f>
        <v>Pharmaceuticals</v>
      </c>
    </row>
    <row r="4837" spans="1:5" ht="17" x14ac:dyDescent="0.2">
      <c r="A4837" s="3" t="s">
        <v>397</v>
      </c>
      <c r="B4837" s="21" t="s">
        <v>605</v>
      </c>
      <c r="C4837" s="21" t="s">
        <v>609</v>
      </c>
      <c r="D4837" s="56" t="str">
        <f>VLOOKUP(A4837, ticker_symbol:gics_sector, 14, FALSE)</f>
        <v>Health Care</v>
      </c>
      <c r="E4837" t="str">
        <f>VLOOKUP(A4837, ticker_symbol:gics_sub, 15, FALSE)</f>
        <v>Pharmaceuticals</v>
      </c>
    </row>
    <row r="4838" spans="1:5" ht="17" x14ac:dyDescent="0.2">
      <c r="A4838" s="3" t="s">
        <v>397</v>
      </c>
      <c r="B4838" s="21" t="s">
        <v>600</v>
      </c>
      <c r="C4838" s="21" t="s">
        <v>608</v>
      </c>
      <c r="D4838" s="56" t="str">
        <f>VLOOKUP(A4838, ticker_symbol:gics_sector, 14, FALSE)</f>
        <v>Health Care</v>
      </c>
      <c r="E4838" t="str">
        <f>VLOOKUP(A4838, ticker_symbol:gics_sub, 15, FALSE)</f>
        <v>Pharmaceuticals</v>
      </c>
    </row>
    <row r="4839" spans="1:5" ht="17" x14ac:dyDescent="0.2">
      <c r="A4839" s="3" t="s">
        <v>397</v>
      </c>
      <c r="B4839" s="21" t="s">
        <v>601</v>
      </c>
      <c r="C4839" s="21" t="s">
        <v>608</v>
      </c>
      <c r="D4839" s="56" t="str">
        <f>VLOOKUP(A4839, ticker_symbol:gics_sector, 14, FALSE)</f>
        <v>Health Care</v>
      </c>
      <c r="E4839" t="str">
        <f>VLOOKUP(A4839, ticker_symbol:gics_sub, 15, FALSE)</f>
        <v>Pharmaceuticals</v>
      </c>
    </row>
    <row r="4840" spans="1:5" ht="17" x14ac:dyDescent="0.2">
      <c r="A4840" s="3" t="s">
        <v>397</v>
      </c>
      <c r="B4840" s="21" t="s">
        <v>602</v>
      </c>
      <c r="C4840" s="21" t="s">
        <v>608</v>
      </c>
      <c r="D4840" s="56" t="str">
        <f>VLOOKUP(A4840, ticker_symbol:gics_sector, 14, FALSE)</f>
        <v>Health Care</v>
      </c>
      <c r="E4840" t="str">
        <f>VLOOKUP(A4840, ticker_symbol:gics_sub, 15, FALSE)</f>
        <v>Pharmaceuticals</v>
      </c>
    </row>
    <row r="4841" spans="1:5" ht="17" x14ac:dyDescent="0.2">
      <c r="A4841" s="3" t="s">
        <v>397</v>
      </c>
      <c r="B4841" s="21" t="s">
        <v>603</v>
      </c>
      <c r="C4841" s="21" t="s">
        <v>608</v>
      </c>
      <c r="D4841" s="56" t="str">
        <f>VLOOKUP(A4841, ticker_symbol:gics_sector, 14, FALSE)</f>
        <v>Health Care</v>
      </c>
      <c r="E4841" t="str">
        <f>VLOOKUP(A4841, ticker_symbol:gics_sub, 15, FALSE)</f>
        <v>Pharmaceuticals</v>
      </c>
    </row>
    <row r="4842" spans="1:5" ht="17" x14ac:dyDescent="0.2">
      <c r="A4842" s="3" t="s">
        <v>397</v>
      </c>
      <c r="B4842" s="21" t="s">
        <v>604</v>
      </c>
      <c r="C4842" s="21" t="s">
        <v>608</v>
      </c>
      <c r="D4842" s="56" t="str">
        <f>VLOOKUP(A4842, ticker_symbol:gics_sector, 14, FALSE)</f>
        <v>Health Care</v>
      </c>
      <c r="E4842" t="str">
        <f>VLOOKUP(A4842, ticker_symbol:gics_sub, 15, FALSE)</f>
        <v>Pharmaceuticals</v>
      </c>
    </row>
    <row r="4843" spans="1:5" ht="17" x14ac:dyDescent="0.2">
      <c r="A4843" s="3" t="s">
        <v>397</v>
      </c>
      <c r="B4843" s="21" t="s">
        <v>605</v>
      </c>
      <c r="C4843" s="21" t="s">
        <v>608</v>
      </c>
      <c r="D4843" s="56" t="str">
        <f>VLOOKUP(A4843, ticker_symbol:gics_sector, 14, FALSE)</f>
        <v>Health Care</v>
      </c>
      <c r="E4843" t="str">
        <f>VLOOKUP(A4843, ticker_symbol:gics_sub, 15, FALSE)</f>
        <v>Pharmaceuticals</v>
      </c>
    </row>
    <row r="4844" spans="1:5" ht="17" x14ac:dyDescent="0.2">
      <c r="A4844" s="3" t="s">
        <v>398</v>
      </c>
      <c r="B4844" s="21" t="s">
        <v>600</v>
      </c>
      <c r="C4844" s="21" t="s">
        <v>610</v>
      </c>
      <c r="D4844" s="56" t="str">
        <f>VLOOKUP(A4844, ticker_symbol:gics_sector, 14, FALSE)</f>
        <v>Energy</v>
      </c>
      <c r="E4844" t="str">
        <f>VLOOKUP(A4844, ticker_symbol:gics_sub, 15, FALSE)</f>
        <v>Oil &amp; Gas Exploration &amp; Production</v>
      </c>
    </row>
    <row r="4845" spans="1:5" ht="17" x14ac:dyDescent="0.2">
      <c r="A4845" s="3" t="s">
        <v>398</v>
      </c>
      <c r="B4845" s="21" t="s">
        <v>601</v>
      </c>
      <c r="C4845" s="21" t="s">
        <v>610</v>
      </c>
      <c r="D4845" s="56" t="str">
        <f>VLOOKUP(A4845, ticker_symbol:gics_sector, 14, FALSE)</f>
        <v>Energy</v>
      </c>
      <c r="E4845" t="str">
        <f>VLOOKUP(A4845, ticker_symbol:gics_sub, 15, FALSE)</f>
        <v>Oil &amp; Gas Exploration &amp; Production</v>
      </c>
    </row>
    <row r="4846" spans="1:5" ht="17" x14ac:dyDescent="0.2">
      <c r="A4846" s="3" t="s">
        <v>398</v>
      </c>
      <c r="B4846" s="21" t="s">
        <v>602</v>
      </c>
      <c r="C4846" s="21" t="s">
        <v>610</v>
      </c>
      <c r="D4846" s="56" t="str">
        <f>VLOOKUP(A4846, ticker_symbol:gics_sector, 14, FALSE)</f>
        <v>Energy</v>
      </c>
      <c r="E4846" t="str">
        <f>VLOOKUP(A4846, ticker_symbol:gics_sub, 15, FALSE)</f>
        <v>Oil &amp; Gas Exploration &amp; Production</v>
      </c>
    </row>
    <row r="4847" spans="1:5" ht="17" x14ac:dyDescent="0.2">
      <c r="A4847" s="3" t="s">
        <v>398</v>
      </c>
      <c r="B4847" s="21" t="s">
        <v>603</v>
      </c>
      <c r="C4847" s="21" t="s">
        <v>610</v>
      </c>
      <c r="D4847" s="56" t="str">
        <f>VLOOKUP(A4847, ticker_symbol:gics_sector, 14, FALSE)</f>
        <v>Energy</v>
      </c>
      <c r="E4847" t="str">
        <f>VLOOKUP(A4847, ticker_symbol:gics_sub, 15, FALSE)</f>
        <v>Oil &amp; Gas Exploration &amp; Production</v>
      </c>
    </row>
    <row r="4848" spans="1:5" ht="17" x14ac:dyDescent="0.2">
      <c r="A4848" s="3" t="s">
        <v>398</v>
      </c>
      <c r="B4848" s="21" t="s">
        <v>604</v>
      </c>
      <c r="C4848" s="21" t="s">
        <v>610</v>
      </c>
      <c r="D4848" s="56" t="str">
        <f>VLOOKUP(A4848, ticker_symbol:gics_sector, 14, FALSE)</f>
        <v>Energy</v>
      </c>
      <c r="E4848" t="str">
        <f>VLOOKUP(A4848, ticker_symbol:gics_sub, 15, FALSE)</f>
        <v>Oil &amp; Gas Exploration &amp; Production</v>
      </c>
    </row>
    <row r="4849" spans="1:5" ht="17" x14ac:dyDescent="0.2">
      <c r="A4849" s="3" t="s">
        <v>398</v>
      </c>
      <c r="B4849" s="21" t="s">
        <v>605</v>
      </c>
      <c r="C4849" s="21" t="s">
        <v>610</v>
      </c>
      <c r="D4849" s="56" t="str">
        <f>VLOOKUP(A4849, ticker_symbol:gics_sector, 14, FALSE)</f>
        <v>Energy</v>
      </c>
      <c r="E4849" t="str">
        <f>VLOOKUP(A4849, ticker_symbol:gics_sub, 15, FALSE)</f>
        <v>Oil &amp; Gas Exploration &amp; Production</v>
      </c>
    </row>
    <row r="4850" spans="1:5" ht="17" x14ac:dyDescent="0.2">
      <c r="A4850" s="3" t="s">
        <v>398</v>
      </c>
      <c r="B4850" s="21" t="s">
        <v>600</v>
      </c>
      <c r="C4850" s="21" t="s">
        <v>609</v>
      </c>
      <c r="D4850" s="56" t="str">
        <f>VLOOKUP(A4850, ticker_symbol:gics_sector, 14, FALSE)</f>
        <v>Energy</v>
      </c>
      <c r="E4850" t="str">
        <f>VLOOKUP(A4850, ticker_symbol:gics_sub, 15, FALSE)</f>
        <v>Oil &amp; Gas Exploration &amp; Production</v>
      </c>
    </row>
    <row r="4851" spans="1:5" ht="17" x14ac:dyDescent="0.2">
      <c r="A4851" s="3" t="s">
        <v>398</v>
      </c>
      <c r="B4851" s="21" t="s">
        <v>601</v>
      </c>
      <c r="C4851" s="21" t="s">
        <v>609</v>
      </c>
      <c r="D4851" s="56" t="str">
        <f>VLOOKUP(A4851, ticker_symbol:gics_sector, 14, FALSE)</f>
        <v>Energy</v>
      </c>
      <c r="E4851" t="str">
        <f>VLOOKUP(A4851, ticker_symbol:gics_sub, 15, FALSE)</f>
        <v>Oil &amp; Gas Exploration &amp; Production</v>
      </c>
    </row>
    <row r="4852" spans="1:5" ht="17" x14ac:dyDescent="0.2">
      <c r="A4852" s="3" t="s">
        <v>398</v>
      </c>
      <c r="B4852" s="21" t="s">
        <v>602</v>
      </c>
      <c r="C4852" s="21" t="s">
        <v>609</v>
      </c>
      <c r="D4852" s="56" t="str">
        <f>VLOOKUP(A4852, ticker_symbol:gics_sector, 14, FALSE)</f>
        <v>Energy</v>
      </c>
      <c r="E4852" t="str">
        <f>VLOOKUP(A4852, ticker_symbol:gics_sub, 15, FALSE)</f>
        <v>Oil &amp; Gas Exploration &amp; Production</v>
      </c>
    </row>
    <row r="4853" spans="1:5" ht="17" x14ac:dyDescent="0.2">
      <c r="A4853" s="3" t="s">
        <v>398</v>
      </c>
      <c r="B4853" s="21" t="s">
        <v>603</v>
      </c>
      <c r="C4853" s="21" t="s">
        <v>609</v>
      </c>
      <c r="D4853" s="56" t="str">
        <f>VLOOKUP(A4853, ticker_symbol:gics_sector, 14, FALSE)</f>
        <v>Energy</v>
      </c>
      <c r="E4853" t="str">
        <f>VLOOKUP(A4853, ticker_symbol:gics_sub, 15, FALSE)</f>
        <v>Oil &amp; Gas Exploration &amp; Production</v>
      </c>
    </row>
    <row r="4854" spans="1:5" ht="17" x14ac:dyDescent="0.2">
      <c r="A4854" s="3" t="s">
        <v>398</v>
      </c>
      <c r="B4854" s="21" t="s">
        <v>604</v>
      </c>
      <c r="C4854" s="21" t="s">
        <v>609</v>
      </c>
      <c r="D4854" s="56" t="str">
        <f>VLOOKUP(A4854, ticker_symbol:gics_sector, 14, FALSE)</f>
        <v>Energy</v>
      </c>
      <c r="E4854" t="str">
        <f>VLOOKUP(A4854, ticker_symbol:gics_sub, 15, FALSE)</f>
        <v>Oil &amp; Gas Exploration &amp; Production</v>
      </c>
    </row>
    <row r="4855" spans="1:5" ht="17" x14ac:dyDescent="0.2">
      <c r="A4855" s="3" t="s">
        <v>398</v>
      </c>
      <c r="B4855" s="21" t="s">
        <v>605</v>
      </c>
      <c r="C4855" s="21" t="s">
        <v>609</v>
      </c>
      <c r="D4855" s="56" t="str">
        <f>VLOOKUP(A4855, ticker_symbol:gics_sector, 14, FALSE)</f>
        <v>Energy</v>
      </c>
      <c r="E4855" t="str">
        <f>VLOOKUP(A4855, ticker_symbol:gics_sub, 15, FALSE)</f>
        <v>Oil &amp; Gas Exploration &amp; Production</v>
      </c>
    </row>
    <row r="4856" spans="1:5" ht="17" x14ac:dyDescent="0.2">
      <c r="A4856" s="3" t="s">
        <v>398</v>
      </c>
      <c r="B4856" s="21" t="s">
        <v>600</v>
      </c>
      <c r="C4856" s="21" t="s">
        <v>608</v>
      </c>
      <c r="D4856" s="56" t="str">
        <f>VLOOKUP(A4856, ticker_symbol:gics_sector, 14, FALSE)</f>
        <v>Energy</v>
      </c>
      <c r="E4856" t="str">
        <f>VLOOKUP(A4856, ticker_symbol:gics_sub, 15, FALSE)</f>
        <v>Oil &amp; Gas Exploration &amp; Production</v>
      </c>
    </row>
    <row r="4857" spans="1:5" ht="17" x14ac:dyDescent="0.2">
      <c r="A4857" s="3" t="s">
        <v>398</v>
      </c>
      <c r="B4857" s="21" t="s">
        <v>601</v>
      </c>
      <c r="C4857" s="21" t="s">
        <v>608</v>
      </c>
      <c r="D4857" s="56" t="str">
        <f>VLOOKUP(A4857, ticker_symbol:gics_sector, 14, FALSE)</f>
        <v>Energy</v>
      </c>
      <c r="E4857" t="str">
        <f>VLOOKUP(A4857, ticker_symbol:gics_sub, 15, FALSE)</f>
        <v>Oil &amp; Gas Exploration &amp; Production</v>
      </c>
    </row>
    <row r="4858" spans="1:5" ht="17" x14ac:dyDescent="0.2">
      <c r="A4858" s="3" t="s">
        <v>398</v>
      </c>
      <c r="B4858" s="21" t="s">
        <v>602</v>
      </c>
      <c r="C4858" s="21" t="s">
        <v>608</v>
      </c>
      <c r="D4858" s="56" t="str">
        <f>VLOOKUP(A4858, ticker_symbol:gics_sector, 14, FALSE)</f>
        <v>Energy</v>
      </c>
      <c r="E4858" t="str">
        <f>VLOOKUP(A4858, ticker_symbol:gics_sub, 15, FALSE)</f>
        <v>Oil &amp; Gas Exploration &amp; Production</v>
      </c>
    </row>
    <row r="4859" spans="1:5" ht="17" x14ac:dyDescent="0.2">
      <c r="A4859" s="3" t="s">
        <v>398</v>
      </c>
      <c r="B4859" s="21" t="s">
        <v>603</v>
      </c>
      <c r="C4859" s="21" t="s">
        <v>608</v>
      </c>
      <c r="D4859" s="56" t="str">
        <f>VLOOKUP(A4859, ticker_symbol:gics_sector, 14, FALSE)</f>
        <v>Energy</v>
      </c>
      <c r="E4859" t="str">
        <f>VLOOKUP(A4859, ticker_symbol:gics_sub, 15, FALSE)</f>
        <v>Oil &amp; Gas Exploration &amp; Production</v>
      </c>
    </row>
    <row r="4860" spans="1:5" ht="17" x14ac:dyDescent="0.2">
      <c r="A4860" s="3" t="s">
        <v>398</v>
      </c>
      <c r="B4860" s="21" t="s">
        <v>604</v>
      </c>
      <c r="C4860" s="21" t="s">
        <v>608</v>
      </c>
      <c r="D4860" s="56" t="str">
        <f>VLOOKUP(A4860, ticker_symbol:gics_sector, 14, FALSE)</f>
        <v>Energy</v>
      </c>
      <c r="E4860" t="str">
        <f>VLOOKUP(A4860, ticker_symbol:gics_sub, 15, FALSE)</f>
        <v>Oil &amp; Gas Exploration &amp; Production</v>
      </c>
    </row>
    <row r="4861" spans="1:5" ht="17" x14ac:dyDescent="0.2">
      <c r="A4861" s="3" t="s">
        <v>398</v>
      </c>
      <c r="B4861" s="21" t="s">
        <v>605</v>
      </c>
      <c r="C4861" s="21" t="s">
        <v>608</v>
      </c>
      <c r="D4861" s="56" t="str">
        <f>VLOOKUP(A4861, ticker_symbol:gics_sector, 14, FALSE)</f>
        <v>Energy</v>
      </c>
      <c r="E4861" t="str">
        <f>VLOOKUP(A4861, ticker_symbol:gics_sub, 15, FALSE)</f>
        <v>Oil &amp; Gas Exploration &amp; Production</v>
      </c>
    </row>
    <row r="4862" spans="1:5" ht="17" x14ac:dyDescent="0.2">
      <c r="A4862" s="3" t="s">
        <v>399</v>
      </c>
      <c r="B4862" s="21" t="s">
        <v>600</v>
      </c>
      <c r="C4862" s="21" t="s">
        <v>610</v>
      </c>
      <c r="D4862" s="56" t="str">
        <f>VLOOKUP(A4862, ticker_symbol:gics_sector, 14, FALSE)</f>
        <v>Information Technology</v>
      </c>
      <c r="E4862" t="str">
        <f>VLOOKUP(A4862, ticker_symbol:gics_sub, 15, FALSE)</f>
        <v>Systems Software</v>
      </c>
    </row>
    <row r="4863" spans="1:5" ht="17" x14ac:dyDescent="0.2">
      <c r="A4863" s="3" t="s">
        <v>399</v>
      </c>
      <c r="B4863" s="21" t="s">
        <v>601</v>
      </c>
      <c r="C4863" s="21" t="s">
        <v>610</v>
      </c>
      <c r="D4863" s="56" t="str">
        <f>VLOOKUP(A4863, ticker_symbol:gics_sector, 14, FALSE)</f>
        <v>Information Technology</v>
      </c>
      <c r="E4863" t="str">
        <f>VLOOKUP(A4863, ticker_symbol:gics_sub, 15, FALSE)</f>
        <v>Systems Software</v>
      </c>
    </row>
    <row r="4864" spans="1:5" ht="17" x14ac:dyDescent="0.2">
      <c r="A4864" s="3" t="s">
        <v>399</v>
      </c>
      <c r="B4864" s="21" t="s">
        <v>602</v>
      </c>
      <c r="C4864" s="21" t="s">
        <v>610</v>
      </c>
      <c r="D4864" s="56" t="str">
        <f>VLOOKUP(A4864, ticker_symbol:gics_sector, 14, FALSE)</f>
        <v>Information Technology</v>
      </c>
      <c r="E4864" t="str">
        <f>VLOOKUP(A4864, ticker_symbol:gics_sub, 15, FALSE)</f>
        <v>Systems Software</v>
      </c>
    </row>
    <row r="4865" spans="1:5" ht="17" x14ac:dyDescent="0.2">
      <c r="A4865" s="3" t="s">
        <v>399</v>
      </c>
      <c r="B4865" s="21" t="s">
        <v>603</v>
      </c>
      <c r="C4865" s="21" t="s">
        <v>610</v>
      </c>
      <c r="D4865" s="56" t="str">
        <f>VLOOKUP(A4865, ticker_symbol:gics_sector, 14, FALSE)</f>
        <v>Information Technology</v>
      </c>
      <c r="E4865" t="str">
        <f>VLOOKUP(A4865, ticker_symbol:gics_sub, 15, FALSE)</f>
        <v>Systems Software</v>
      </c>
    </row>
    <row r="4866" spans="1:5" ht="17" x14ac:dyDescent="0.2">
      <c r="A4866" s="3" t="s">
        <v>399</v>
      </c>
      <c r="B4866" s="21" t="s">
        <v>604</v>
      </c>
      <c r="C4866" s="21" t="s">
        <v>610</v>
      </c>
      <c r="D4866" s="56" t="str">
        <f>VLOOKUP(A4866, ticker_symbol:gics_sector, 14, FALSE)</f>
        <v>Information Technology</v>
      </c>
      <c r="E4866" t="str">
        <f>VLOOKUP(A4866, ticker_symbol:gics_sub, 15, FALSE)</f>
        <v>Systems Software</v>
      </c>
    </row>
    <row r="4867" spans="1:5" ht="17" x14ac:dyDescent="0.2">
      <c r="A4867" s="3" t="s">
        <v>399</v>
      </c>
      <c r="B4867" s="21" t="s">
        <v>605</v>
      </c>
      <c r="C4867" s="21" t="s">
        <v>610</v>
      </c>
      <c r="D4867" s="56" t="str">
        <f>VLOOKUP(A4867, ticker_symbol:gics_sector, 14, FALSE)</f>
        <v>Information Technology</v>
      </c>
      <c r="E4867" t="str">
        <f>VLOOKUP(A4867, ticker_symbol:gics_sub, 15, FALSE)</f>
        <v>Systems Software</v>
      </c>
    </row>
    <row r="4868" spans="1:5" ht="17" x14ac:dyDescent="0.2">
      <c r="A4868" s="3" t="s">
        <v>399</v>
      </c>
      <c r="B4868" s="21" t="s">
        <v>600</v>
      </c>
      <c r="C4868" s="21" t="s">
        <v>609</v>
      </c>
      <c r="D4868" s="56" t="str">
        <f>VLOOKUP(A4868, ticker_symbol:gics_sector, 14, FALSE)</f>
        <v>Information Technology</v>
      </c>
      <c r="E4868" t="str">
        <f>VLOOKUP(A4868, ticker_symbol:gics_sub, 15, FALSE)</f>
        <v>Systems Software</v>
      </c>
    </row>
    <row r="4869" spans="1:5" ht="17" x14ac:dyDescent="0.2">
      <c r="A4869" s="3" t="s">
        <v>399</v>
      </c>
      <c r="B4869" s="21" t="s">
        <v>601</v>
      </c>
      <c r="C4869" s="21" t="s">
        <v>609</v>
      </c>
      <c r="D4869" s="56" t="str">
        <f>VLOOKUP(A4869, ticker_symbol:gics_sector, 14, FALSE)</f>
        <v>Information Technology</v>
      </c>
      <c r="E4869" t="str">
        <f>VLOOKUP(A4869, ticker_symbol:gics_sub, 15, FALSE)</f>
        <v>Systems Software</v>
      </c>
    </row>
    <row r="4870" spans="1:5" ht="17" x14ac:dyDescent="0.2">
      <c r="A4870" s="3" t="s">
        <v>399</v>
      </c>
      <c r="B4870" s="21" t="s">
        <v>602</v>
      </c>
      <c r="C4870" s="21" t="s">
        <v>609</v>
      </c>
      <c r="D4870" s="56" t="str">
        <f>VLOOKUP(A4870, ticker_symbol:gics_sector, 14, FALSE)</f>
        <v>Information Technology</v>
      </c>
      <c r="E4870" t="str">
        <f>VLOOKUP(A4870, ticker_symbol:gics_sub, 15, FALSE)</f>
        <v>Systems Software</v>
      </c>
    </row>
    <row r="4871" spans="1:5" ht="17" x14ac:dyDescent="0.2">
      <c r="A4871" s="3" t="s">
        <v>399</v>
      </c>
      <c r="B4871" s="21" t="s">
        <v>603</v>
      </c>
      <c r="C4871" s="21" t="s">
        <v>609</v>
      </c>
      <c r="D4871" s="56" t="str">
        <f>VLOOKUP(A4871, ticker_symbol:gics_sector, 14, FALSE)</f>
        <v>Information Technology</v>
      </c>
      <c r="E4871" t="str">
        <f>VLOOKUP(A4871, ticker_symbol:gics_sub, 15, FALSE)</f>
        <v>Systems Software</v>
      </c>
    </row>
    <row r="4872" spans="1:5" ht="17" x14ac:dyDescent="0.2">
      <c r="A4872" s="3" t="s">
        <v>399</v>
      </c>
      <c r="B4872" s="21" t="s">
        <v>604</v>
      </c>
      <c r="C4872" s="21" t="s">
        <v>609</v>
      </c>
      <c r="D4872" s="56" t="str">
        <f>VLOOKUP(A4872, ticker_symbol:gics_sector, 14, FALSE)</f>
        <v>Information Technology</v>
      </c>
      <c r="E4872" t="str">
        <f>VLOOKUP(A4872, ticker_symbol:gics_sub, 15, FALSE)</f>
        <v>Systems Software</v>
      </c>
    </row>
    <row r="4873" spans="1:5" ht="17" x14ac:dyDescent="0.2">
      <c r="A4873" s="3" t="s">
        <v>399</v>
      </c>
      <c r="B4873" s="21" t="s">
        <v>605</v>
      </c>
      <c r="C4873" s="21" t="s">
        <v>609</v>
      </c>
      <c r="D4873" s="56" t="str">
        <f>VLOOKUP(A4873, ticker_symbol:gics_sector, 14, FALSE)</f>
        <v>Information Technology</v>
      </c>
      <c r="E4873" t="str">
        <f>VLOOKUP(A4873, ticker_symbol:gics_sub, 15, FALSE)</f>
        <v>Systems Software</v>
      </c>
    </row>
    <row r="4874" spans="1:5" ht="17" x14ac:dyDescent="0.2">
      <c r="A4874" s="3" t="s">
        <v>399</v>
      </c>
      <c r="B4874" s="21" t="s">
        <v>600</v>
      </c>
      <c r="C4874" s="21" t="s">
        <v>608</v>
      </c>
      <c r="D4874" s="56" t="str">
        <f>VLOOKUP(A4874, ticker_symbol:gics_sector, 14, FALSE)</f>
        <v>Information Technology</v>
      </c>
      <c r="E4874" t="str">
        <f>VLOOKUP(A4874, ticker_symbol:gics_sub, 15, FALSE)</f>
        <v>Systems Software</v>
      </c>
    </row>
    <row r="4875" spans="1:5" ht="17" x14ac:dyDescent="0.2">
      <c r="A4875" s="3" t="s">
        <v>399</v>
      </c>
      <c r="B4875" s="21" t="s">
        <v>601</v>
      </c>
      <c r="C4875" s="21" t="s">
        <v>608</v>
      </c>
      <c r="D4875" s="56" t="str">
        <f>VLOOKUP(A4875, ticker_symbol:gics_sector, 14, FALSE)</f>
        <v>Information Technology</v>
      </c>
      <c r="E4875" t="str">
        <f>VLOOKUP(A4875, ticker_symbol:gics_sub, 15, FALSE)</f>
        <v>Systems Software</v>
      </c>
    </row>
    <row r="4876" spans="1:5" ht="17" x14ac:dyDescent="0.2">
      <c r="A4876" s="3" t="s">
        <v>399</v>
      </c>
      <c r="B4876" s="21" t="s">
        <v>602</v>
      </c>
      <c r="C4876" s="21" t="s">
        <v>608</v>
      </c>
      <c r="D4876" s="56" t="str">
        <f>VLOOKUP(A4876, ticker_symbol:gics_sector, 14, FALSE)</f>
        <v>Information Technology</v>
      </c>
      <c r="E4876" t="str">
        <f>VLOOKUP(A4876, ticker_symbol:gics_sub, 15, FALSE)</f>
        <v>Systems Software</v>
      </c>
    </row>
    <row r="4877" spans="1:5" ht="17" x14ac:dyDescent="0.2">
      <c r="A4877" s="3" t="s">
        <v>399</v>
      </c>
      <c r="B4877" s="21" t="s">
        <v>603</v>
      </c>
      <c r="C4877" s="21" t="s">
        <v>608</v>
      </c>
      <c r="D4877" s="56" t="str">
        <f>VLOOKUP(A4877, ticker_symbol:gics_sector, 14, FALSE)</f>
        <v>Information Technology</v>
      </c>
      <c r="E4877" t="str">
        <f>VLOOKUP(A4877, ticker_symbol:gics_sub, 15, FALSE)</f>
        <v>Systems Software</v>
      </c>
    </row>
    <row r="4878" spans="1:5" ht="17" x14ac:dyDescent="0.2">
      <c r="A4878" s="3" t="s">
        <v>399</v>
      </c>
      <c r="B4878" s="21" t="s">
        <v>604</v>
      </c>
      <c r="C4878" s="21" t="s">
        <v>608</v>
      </c>
      <c r="D4878" s="56" t="str">
        <f>VLOOKUP(A4878, ticker_symbol:gics_sector, 14, FALSE)</f>
        <v>Information Technology</v>
      </c>
      <c r="E4878" t="str">
        <f>VLOOKUP(A4878, ticker_symbol:gics_sub, 15, FALSE)</f>
        <v>Systems Software</v>
      </c>
    </row>
    <row r="4879" spans="1:5" ht="17" x14ac:dyDescent="0.2">
      <c r="A4879" s="3" t="s">
        <v>399</v>
      </c>
      <c r="B4879" s="21" t="s">
        <v>605</v>
      </c>
      <c r="C4879" s="21" t="s">
        <v>608</v>
      </c>
      <c r="D4879" s="56" t="str">
        <f>VLOOKUP(A4879, ticker_symbol:gics_sector, 14, FALSE)</f>
        <v>Information Technology</v>
      </c>
      <c r="E4879" t="str">
        <f>VLOOKUP(A4879, ticker_symbol:gics_sub, 15, FALSE)</f>
        <v>Systems Software</v>
      </c>
    </row>
    <row r="4880" spans="1:5" ht="17" x14ac:dyDescent="0.2">
      <c r="A4880" s="3" t="s">
        <v>401</v>
      </c>
      <c r="B4880" s="21" t="s">
        <v>600</v>
      </c>
      <c r="C4880" s="21" t="s">
        <v>610</v>
      </c>
      <c r="D4880" s="56" t="str">
        <f>VLOOKUP(A4880, ticker_symbol:gics_sector, 14, FALSE)</f>
        <v>Financials</v>
      </c>
      <c r="E4880" t="str">
        <f>VLOOKUP(A4880, ticker_symbol:gics_sub, 15, FALSE)</f>
        <v>Banks</v>
      </c>
    </row>
    <row r="4881" spans="1:5" ht="17" x14ac:dyDescent="0.2">
      <c r="A4881" s="3" t="s">
        <v>401</v>
      </c>
      <c r="B4881" s="21" t="s">
        <v>601</v>
      </c>
      <c r="C4881" s="21" t="s">
        <v>610</v>
      </c>
      <c r="D4881" s="56" t="str">
        <f>VLOOKUP(A4881, ticker_symbol:gics_sector, 14, FALSE)</f>
        <v>Financials</v>
      </c>
      <c r="E4881" t="str">
        <f>VLOOKUP(A4881, ticker_symbol:gics_sub, 15, FALSE)</f>
        <v>Banks</v>
      </c>
    </row>
    <row r="4882" spans="1:5" ht="17" x14ac:dyDescent="0.2">
      <c r="A4882" s="3" t="s">
        <v>401</v>
      </c>
      <c r="B4882" s="21" t="s">
        <v>602</v>
      </c>
      <c r="C4882" s="21" t="s">
        <v>610</v>
      </c>
      <c r="D4882" s="56" t="str">
        <f>VLOOKUP(A4882, ticker_symbol:gics_sector, 14, FALSE)</f>
        <v>Financials</v>
      </c>
      <c r="E4882" t="str">
        <f>VLOOKUP(A4882, ticker_symbol:gics_sub, 15, FALSE)</f>
        <v>Banks</v>
      </c>
    </row>
    <row r="4883" spans="1:5" ht="17" x14ac:dyDescent="0.2">
      <c r="A4883" s="3" t="s">
        <v>401</v>
      </c>
      <c r="B4883" s="21" t="s">
        <v>603</v>
      </c>
      <c r="C4883" s="21" t="s">
        <v>610</v>
      </c>
      <c r="D4883" s="56" t="str">
        <f>VLOOKUP(A4883, ticker_symbol:gics_sector, 14, FALSE)</f>
        <v>Financials</v>
      </c>
      <c r="E4883" t="str">
        <f>VLOOKUP(A4883, ticker_symbol:gics_sub, 15, FALSE)</f>
        <v>Banks</v>
      </c>
    </row>
    <row r="4884" spans="1:5" ht="17" x14ac:dyDescent="0.2">
      <c r="A4884" s="3" t="s">
        <v>401</v>
      </c>
      <c r="B4884" s="21" t="s">
        <v>604</v>
      </c>
      <c r="C4884" s="21" t="s">
        <v>610</v>
      </c>
      <c r="D4884" s="56" t="str">
        <f>VLOOKUP(A4884, ticker_symbol:gics_sector, 14, FALSE)</f>
        <v>Financials</v>
      </c>
      <c r="E4884" t="str">
        <f>VLOOKUP(A4884, ticker_symbol:gics_sub, 15, FALSE)</f>
        <v>Banks</v>
      </c>
    </row>
    <row r="4885" spans="1:5" ht="17" x14ac:dyDescent="0.2">
      <c r="A4885" s="3" t="s">
        <v>401</v>
      </c>
      <c r="B4885" s="21" t="s">
        <v>605</v>
      </c>
      <c r="C4885" s="21" t="s">
        <v>610</v>
      </c>
      <c r="D4885" s="56" t="str">
        <f>VLOOKUP(A4885, ticker_symbol:gics_sector, 14, FALSE)</f>
        <v>Financials</v>
      </c>
      <c r="E4885" t="str">
        <f>VLOOKUP(A4885, ticker_symbol:gics_sub, 15, FALSE)</f>
        <v>Banks</v>
      </c>
    </row>
    <row r="4886" spans="1:5" ht="17" x14ac:dyDescent="0.2">
      <c r="A4886" s="3" t="s">
        <v>401</v>
      </c>
      <c r="B4886" s="21" t="s">
        <v>600</v>
      </c>
      <c r="C4886" s="21" t="s">
        <v>609</v>
      </c>
      <c r="D4886" s="56" t="str">
        <f>VLOOKUP(A4886, ticker_symbol:gics_sector, 14, FALSE)</f>
        <v>Financials</v>
      </c>
      <c r="E4886" t="str">
        <f>VLOOKUP(A4886, ticker_symbol:gics_sub, 15, FALSE)</f>
        <v>Banks</v>
      </c>
    </row>
    <row r="4887" spans="1:5" ht="17" x14ac:dyDescent="0.2">
      <c r="A4887" s="3" t="s">
        <v>401</v>
      </c>
      <c r="B4887" s="21" t="s">
        <v>601</v>
      </c>
      <c r="C4887" s="21" t="s">
        <v>609</v>
      </c>
      <c r="D4887" s="56" t="str">
        <f>VLOOKUP(A4887, ticker_symbol:gics_sector, 14, FALSE)</f>
        <v>Financials</v>
      </c>
      <c r="E4887" t="str">
        <f>VLOOKUP(A4887, ticker_symbol:gics_sub, 15, FALSE)</f>
        <v>Banks</v>
      </c>
    </row>
    <row r="4888" spans="1:5" ht="17" x14ac:dyDescent="0.2">
      <c r="A4888" s="3" t="s">
        <v>401</v>
      </c>
      <c r="B4888" s="21" t="s">
        <v>602</v>
      </c>
      <c r="C4888" s="21" t="s">
        <v>609</v>
      </c>
      <c r="D4888" s="56" t="str">
        <f>VLOOKUP(A4888, ticker_symbol:gics_sector, 14, FALSE)</f>
        <v>Financials</v>
      </c>
      <c r="E4888" t="str">
        <f>VLOOKUP(A4888, ticker_symbol:gics_sub, 15, FALSE)</f>
        <v>Banks</v>
      </c>
    </row>
    <row r="4889" spans="1:5" ht="17" x14ac:dyDescent="0.2">
      <c r="A4889" s="3" t="s">
        <v>401</v>
      </c>
      <c r="B4889" s="21" t="s">
        <v>603</v>
      </c>
      <c r="C4889" s="21" t="s">
        <v>609</v>
      </c>
      <c r="D4889" s="56" t="str">
        <f>VLOOKUP(A4889, ticker_symbol:gics_sector, 14, FALSE)</f>
        <v>Financials</v>
      </c>
      <c r="E4889" t="str">
        <f>VLOOKUP(A4889, ticker_symbol:gics_sub, 15, FALSE)</f>
        <v>Banks</v>
      </c>
    </row>
    <row r="4890" spans="1:5" ht="17" x14ac:dyDescent="0.2">
      <c r="A4890" s="3" t="s">
        <v>401</v>
      </c>
      <c r="B4890" s="21" t="s">
        <v>604</v>
      </c>
      <c r="C4890" s="21" t="s">
        <v>609</v>
      </c>
      <c r="D4890" s="56" t="str">
        <f>VLOOKUP(A4890, ticker_symbol:gics_sector, 14, FALSE)</f>
        <v>Financials</v>
      </c>
      <c r="E4890" t="str">
        <f>VLOOKUP(A4890, ticker_symbol:gics_sub, 15, FALSE)</f>
        <v>Banks</v>
      </c>
    </row>
    <row r="4891" spans="1:5" ht="17" x14ac:dyDescent="0.2">
      <c r="A4891" s="3" t="s">
        <v>401</v>
      </c>
      <c r="B4891" s="21" t="s">
        <v>605</v>
      </c>
      <c r="C4891" s="21" t="s">
        <v>609</v>
      </c>
      <c r="D4891" s="56" t="str">
        <f>VLOOKUP(A4891, ticker_symbol:gics_sector, 14, FALSE)</f>
        <v>Financials</v>
      </c>
      <c r="E4891" t="str">
        <f>VLOOKUP(A4891, ticker_symbol:gics_sub, 15, FALSE)</f>
        <v>Banks</v>
      </c>
    </row>
    <row r="4892" spans="1:5" ht="17" x14ac:dyDescent="0.2">
      <c r="A4892" s="3" t="s">
        <v>401</v>
      </c>
      <c r="B4892" s="21" t="s">
        <v>600</v>
      </c>
      <c r="C4892" s="21" t="s">
        <v>608</v>
      </c>
      <c r="D4892" s="56" t="str">
        <f>VLOOKUP(A4892, ticker_symbol:gics_sector, 14, FALSE)</f>
        <v>Financials</v>
      </c>
      <c r="E4892" t="str">
        <f>VLOOKUP(A4892, ticker_symbol:gics_sub, 15, FALSE)</f>
        <v>Banks</v>
      </c>
    </row>
    <row r="4893" spans="1:5" ht="17" x14ac:dyDescent="0.2">
      <c r="A4893" s="3" t="s">
        <v>401</v>
      </c>
      <c r="B4893" s="21" t="s">
        <v>601</v>
      </c>
      <c r="C4893" s="21" t="s">
        <v>608</v>
      </c>
      <c r="D4893" s="56" t="str">
        <f>VLOOKUP(A4893, ticker_symbol:gics_sector, 14, FALSE)</f>
        <v>Financials</v>
      </c>
      <c r="E4893" t="str">
        <f>VLOOKUP(A4893, ticker_symbol:gics_sub, 15, FALSE)</f>
        <v>Banks</v>
      </c>
    </row>
    <row r="4894" spans="1:5" ht="17" x14ac:dyDescent="0.2">
      <c r="A4894" s="3" t="s">
        <v>401</v>
      </c>
      <c r="B4894" s="21" t="s">
        <v>602</v>
      </c>
      <c r="C4894" s="21" t="s">
        <v>608</v>
      </c>
      <c r="D4894" s="56" t="str">
        <f>VLOOKUP(A4894, ticker_symbol:gics_sector, 14, FALSE)</f>
        <v>Financials</v>
      </c>
      <c r="E4894" t="str">
        <f>VLOOKUP(A4894, ticker_symbol:gics_sub, 15, FALSE)</f>
        <v>Banks</v>
      </c>
    </row>
    <row r="4895" spans="1:5" ht="17" x14ac:dyDescent="0.2">
      <c r="A4895" s="3" t="s">
        <v>401</v>
      </c>
      <c r="B4895" s="21" t="s">
        <v>603</v>
      </c>
      <c r="C4895" s="21" t="s">
        <v>608</v>
      </c>
      <c r="D4895" s="56" t="str">
        <f>VLOOKUP(A4895, ticker_symbol:gics_sector, 14, FALSE)</f>
        <v>Financials</v>
      </c>
      <c r="E4895" t="str">
        <f>VLOOKUP(A4895, ticker_symbol:gics_sub, 15, FALSE)</f>
        <v>Banks</v>
      </c>
    </row>
    <row r="4896" spans="1:5" ht="17" x14ac:dyDescent="0.2">
      <c r="A4896" s="3" t="s">
        <v>401</v>
      </c>
      <c r="B4896" s="21" t="s">
        <v>604</v>
      </c>
      <c r="C4896" s="21" t="s">
        <v>608</v>
      </c>
      <c r="D4896" s="56" t="str">
        <f>VLOOKUP(A4896, ticker_symbol:gics_sector, 14, FALSE)</f>
        <v>Financials</v>
      </c>
      <c r="E4896" t="str">
        <f>VLOOKUP(A4896, ticker_symbol:gics_sub, 15, FALSE)</f>
        <v>Banks</v>
      </c>
    </row>
    <row r="4897" spans="1:5" ht="17" x14ac:dyDescent="0.2">
      <c r="A4897" s="3" t="s">
        <v>401</v>
      </c>
      <c r="B4897" s="21" t="s">
        <v>605</v>
      </c>
      <c r="C4897" s="21" t="s">
        <v>608</v>
      </c>
      <c r="D4897" s="56" t="str">
        <f>VLOOKUP(A4897, ticker_symbol:gics_sector, 14, FALSE)</f>
        <v>Financials</v>
      </c>
      <c r="E4897" t="str">
        <f>VLOOKUP(A4897, ticker_symbol:gics_sub, 15, FALSE)</f>
        <v>Banks</v>
      </c>
    </row>
    <row r="4898" spans="1:5" ht="17" x14ac:dyDescent="0.2">
      <c r="A4898" s="3" t="s">
        <v>402</v>
      </c>
      <c r="B4898" s="21" t="s">
        <v>600</v>
      </c>
      <c r="C4898" s="21" t="s">
        <v>610</v>
      </c>
      <c r="D4898" s="56" t="str">
        <f>VLOOKUP(A4898, ticker_symbol:gics_sector, 14, FALSE)</f>
        <v>Health Care</v>
      </c>
      <c r="E4898" t="str">
        <f>VLOOKUP(A4898, ticker_symbol:gics_sub, 15, FALSE)</f>
        <v>Life Sciences Tools &amp; Services</v>
      </c>
    </row>
    <row r="4899" spans="1:5" ht="17" x14ac:dyDescent="0.2">
      <c r="A4899" s="3" t="s">
        <v>402</v>
      </c>
      <c r="B4899" s="21" t="s">
        <v>601</v>
      </c>
      <c r="C4899" s="21" t="s">
        <v>610</v>
      </c>
      <c r="D4899" s="56" t="str">
        <f>VLOOKUP(A4899, ticker_symbol:gics_sector, 14, FALSE)</f>
        <v>Health Care</v>
      </c>
      <c r="E4899" t="str">
        <f>VLOOKUP(A4899, ticker_symbol:gics_sub, 15, FALSE)</f>
        <v>Life Sciences Tools &amp; Services</v>
      </c>
    </row>
    <row r="4900" spans="1:5" ht="17" x14ac:dyDescent="0.2">
      <c r="A4900" s="3" t="s">
        <v>402</v>
      </c>
      <c r="B4900" s="21" t="s">
        <v>602</v>
      </c>
      <c r="C4900" s="21" t="s">
        <v>610</v>
      </c>
      <c r="D4900" s="56" t="str">
        <f>VLOOKUP(A4900, ticker_symbol:gics_sector, 14, FALSE)</f>
        <v>Health Care</v>
      </c>
      <c r="E4900" t="str">
        <f>VLOOKUP(A4900, ticker_symbol:gics_sub, 15, FALSE)</f>
        <v>Life Sciences Tools &amp; Services</v>
      </c>
    </row>
    <row r="4901" spans="1:5" ht="17" x14ac:dyDescent="0.2">
      <c r="A4901" s="3" t="s">
        <v>402</v>
      </c>
      <c r="B4901" s="21" t="s">
        <v>603</v>
      </c>
      <c r="C4901" s="21" t="s">
        <v>610</v>
      </c>
      <c r="D4901" s="56" t="str">
        <f>VLOOKUP(A4901, ticker_symbol:gics_sector, 14, FALSE)</f>
        <v>Health Care</v>
      </c>
      <c r="E4901" t="str">
        <f>VLOOKUP(A4901, ticker_symbol:gics_sub, 15, FALSE)</f>
        <v>Life Sciences Tools &amp; Services</v>
      </c>
    </row>
    <row r="4902" spans="1:5" ht="17" x14ac:dyDescent="0.2">
      <c r="A4902" s="3" t="s">
        <v>402</v>
      </c>
      <c r="B4902" s="21" t="s">
        <v>604</v>
      </c>
      <c r="C4902" s="21" t="s">
        <v>610</v>
      </c>
      <c r="D4902" s="56" t="str">
        <f>VLOOKUP(A4902, ticker_symbol:gics_sector, 14, FALSE)</f>
        <v>Health Care</v>
      </c>
      <c r="E4902" t="str">
        <f>VLOOKUP(A4902, ticker_symbol:gics_sub, 15, FALSE)</f>
        <v>Life Sciences Tools &amp; Services</v>
      </c>
    </row>
    <row r="4903" spans="1:5" ht="17" x14ac:dyDescent="0.2">
      <c r="A4903" s="3" t="s">
        <v>402</v>
      </c>
      <c r="B4903" s="21" t="s">
        <v>605</v>
      </c>
      <c r="C4903" s="21" t="s">
        <v>610</v>
      </c>
      <c r="D4903" s="56" t="str">
        <f>VLOOKUP(A4903, ticker_symbol:gics_sector, 14, FALSE)</f>
        <v>Health Care</v>
      </c>
      <c r="E4903" t="str">
        <f>VLOOKUP(A4903, ticker_symbol:gics_sub, 15, FALSE)</f>
        <v>Life Sciences Tools &amp; Services</v>
      </c>
    </row>
    <row r="4904" spans="1:5" ht="17" x14ac:dyDescent="0.2">
      <c r="A4904" s="3" t="s">
        <v>402</v>
      </c>
      <c r="B4904" s="21" t="s">
        <v>600</v>
      </c>
      <c r="C4904" s="21" t="s">
        <v>609</v>
      </c>
      <c r="D4904" s="56" t="str">
        <f>VLOOKUP(A4904, ticker_symbol:gics_sector, 14, FALSE)</f>
        <v>Health Care</v>
      </c>
      <c r="E4904" t="str">
        <f>VLOOKUP(A4904, ticker_symbol:gics_sub, 15, FALSE)</f>
        <v>Life Sciences Tools &amp; Services</v>
      </c>
    </row>
    <row r="4905" spans="1:5" ht="17" x14ac:dyDescent="0.2">
      <c r="A4905" s="3" t="s">
        <v>402</v>
      </c>
      <c r="B4905" s="21" t="s">
        <v>601</v>
      </c>
      <c r="C4905" s="21" t="s">
        <v>609</v>
      </c>
      <c r="D4905" s="56" t="str">
        <f>VLOOKUP(A4905, ticker_symbol:gics_sector, 14, FALSE)</f>
        <v>Health Care</v>
      </c>
      <c r="E4905" t="str">
        <f>VLOOKUP(A4905, ticker_symbol:gics_sub, 15, FALSE)</f>
        <v>Life Sciences Tools &amp; Services</v>
      </c>
    </row>
    <row r="4906" spans="1:5" ht="17" x14ac:dyDescent="0.2">
      <c r="A4906" s="3" t="s">
        <v>402</v>
      </c>
      <c r="B4906" s="21" t="s">
        <v>602</v>
      </c>
      <c r="C4906" s="21" t="s">
        <v>609</v>
      </c>
      <c r="D4906" s="56" t="str">
        <f>VLOOKUP(A4906, ticker_symbol:gics_sector, 14, FALSE)</f>
        <v>Health Care</v>
      </c>
      <c r="E4906" t="str">
        <f>VLOOKUP(A4906, ticker_symbol:gics_sub, 15, FALSE)</f>
        <v>Life Sciences Tools &amp; Services</v>
      </c>
    </row>
    <row r="4907" spans="1:5" ht="17" x14ac:dyDescent="0.2">
      <c r="A4907" s="3" t="s">
        <v>402</v>
      </c>
      <c r="B4907" s="21" t="s">
        <v>603</v>
      </c>
      <c r="C4907" s="21" t="s">
        <v>609</v>
      </c>
      <c r="D4907" s="56" t="str">
        <f>VLOOKUP(A4907, ticker_symbol:gics_sector, 14, FALSE)</f>
        <v>Health Care</v>
      </c>
      <c r="E4907" t="str">
        <f>VLOOKUP(A4907, ticker_symbol:gics_sub, 15, FALSE)</f>
        <v>Life Sciences Tools &amp; Services</v>
      </c>
    </row>
    <row r="4908" spans="1:5" ht="17" x14ac:dyDescent="0.2">
      <c r="A4908" s="3" t="s">
        <v>402</v>
      </c>
      <c r="B4908" s="21" t="s">
        <v>604</v>
      </c>
      <c r="C4908" s="21" t="s">
        <v>609</v>
      </c>
      <c r="D4908" s="56" t="str">
        <f>VLOOKUP(A4908, ticker_symbol:gics_sector, 14, FALSE)</f>
        <v>Health Care</v>
      </c>
      <c r="E4908" t="str">
        <f>VLOOKUP(A4908, ticker_symbol:gics_sub, 15, FALSE)</f>
        <v>Life Sciences Tools &amp; Services</v>
      </c>
    </row>
    <row r="4909" spans="1:5" ht="17" x14ac:dyDescent="0.2">
      <c r="A4909" s="3" t="s">
        <v>402</v>
      </c>
      <c r="B4909" s="21" t="s">
        <v>605</v>
      </c>
      <c r="C4909" s="21" t="s">
        <v>609</v>
      </c>
      <c r="D4909" s="56" t="str">
        <f>VLOOKUP(A4909, ticker_symbol:gics_sector, 14, FALSE)</f>
        <v>Health Care</v>
      </c>
      <c r="E4909" t="str">
        <f>VLOOKUP(A4909, ticker_symbol:gics_sub, 15, FALSE)</f>
        <v>Life Sciences Tools &amp; Services</v>
      </c>
    </row>
    <row r="4910" spans="1:5" ht="17" x14ac:dyDescent="0.2">
      <c r="A4910" s="3" t="s">
        <v>402</v>
      </c>
      <c r="B4910" s="21" t="s">
        <v>600</v>
      </c>
      <c r="C4910" s="21" t="s">
        <v>608</v>
      </c>
      <c r="D4910" s="56" t="str">
        <f>VLOOKUP(A4910, ticker_symbol:gics_sector, 14, FALSE)</f>
        <v>Health Care</v>
      </c>
      <c r="E4910" t="str">
        <f>VLOOKUP(A4910, ticker_symbol:gics_sub, 15, FALSE)</f>
        <v>Life Sciences Tools &amp; Services</v>
      </c>
    </row>
    <row r="4911" spans="1:5" ht="17" x14ac:dyDescent="0.2">
      <c r="A4911" s="3" t="s">
        <v>402</v>
      </c>
      <c r="B4911" s="21" t="s">
        <v>601</v>
      </c>
      <c r="C4911" s="21" t="s">
        <v>608</v>
      </c>
      <c r="D4911" s="56" t="str">
        <f>VLOOKUP(A4911, ticker_symbol:gics_sector, 14, FALSE)</f>
        <v>Health Care</v>
      </c>
      <c r="E4911" t="str">
        <f>VLOOKUP(A4911, ticker_symbol:gics_sub, 15, FALSE)</f>
        <v>Life Sciences Tools &amp; Services</v>
      </c>
    </row>
    <row r="4912" spans="1:5" ht="17" x14ac:dyDescent="0.2">
      <c r="A4912" s="3" t="s">
        <v>402</v>
      </c>
      <c r="B4912" s="21" t="s">
        <v>602</v>
      </c>
      <c r="C4912" s="21" t="s">
        <v>608</v>
      </c>
      <c r="D4912" s="56" t="str">
        <f>VLOOKUP(A4912, ticker_symbol:gics_sector, 14, FALSE)</f>
        <v>Health Care</v>
      </c>
      <c r="E4912" t="str">
        <f>VLOOKUP(A4912, ticker_symbol:gics_sub, 15, FALSE)</f>
        <v>Life Sciences Tools &amp; Services</v>
      </c>
    </row>
    <row r="4913" spans="1:5" ht="17" x14ac:dyDescent="0.2">
      <c r="A4913" s="3" t="s">
        <v>402</v>
      </c>
      <c r="B4913" s="21" t="s">
        <v>603</v>
      </c>
      <c r="C4913" s="21" t="s">
        <v>608</v>
      </c>
      <c r="D4913" s="56" t="str">
        <f>VLOOKUP(A4913, ticker_symbol:gics_sector, 14, FALSE)</f>
        <v>Health Care</v>
      </c>
      <c r="E4913" t="str">
        <f>VLOOKUP(A4913, ticker_symbol:gics_sub, 15, FALSE)</f>
        <v>Life Sciences Tools &amp; Services</v>
      </c>
    </row>
    <row r="4914" spans="1:5" ht="17" x14ac:dyDescent="0.2">
      <c r="A4914" s="3" t="s">
        <v>402</v>
      </c>
      <c r="B4914" s="21" t="s">
        <v>604</v>
      </c>
      <c r="C4914" s="21" t="s">
        <v>608</v>
      </c>
      <c r="D4914" s="56" t="str">
        <f>VLOOKUP(A4914, ticker_symbol:gics_sector, 14, FALSE)</f>
        <v>Health Care</v>
      </c>
      <c r="E4914" t="str">
        <f>VLOOKUP(A4914, ticker_symbol:gics_sub, 15, FALSE)</f>
        <v>Life Sciences Tools &amp; Services</v>
      </c>
    </row>
    <row r="4915" spans="1:5" ht="17" x14ac:dyDescent="0.2">
      <c r="A4915" s="3" t="s">
        <v>402</v>
      </c>
      <c r="B4915" s="21" t="s">
        <v>605</v>
      </c>
      <c r="C4915" s="21" t="s">
        <v>608</v>
      </c>
      <c r="D4915" s="56" t="str">
        <f>VLOOKUP(A4915, ticker_symbol:gics_sector, 14, FALSE)</f>
        <v>Health Care</v>
      </c>
      <c r="E4915" t="str">
        <f>VLOOKUP(A4915, ticker_symbol:gics_sub, 15, FALSE)</f>
        <v>Life Sciences Tools &amp; Services</v>
      </c>
    </row>
    <row r="4916" spans="1:5" ht="17" x14ac:dyDescent="0.2">
      <c r="A4916" s="3" t="s">
        <v>403</v>
      </c>
      <c r="B4916" s="21" t="s">
        <v>600</v>
      </c>
      <c r="C4916" s="21" t="s">
        <v>610</v>
      </c>
      <c r="D4916" s="56" t="str">
        <f>VLOOKUP(A4916, ticker_symbol:gics_sector, 14, FALSE)</f>
        <v>Information Technology</v>
      </c>
      <c r="E4916" t="str">
        <f>VLOOKUP(A4916, ticker_symbol:gics_sub, 15, FALSE)</f>
        <v>Semiconductors</v>
      </c>
    </row>
    <row r="4917" spans="1:5" ht="17" x14ac:dyDescent="0.2">
      <c r="A4917" s="3" t="s">
        <v>403</v>
      </c>
      <c r="B4917" s="21" t="s">
        <v>601</v>
      </c>
      <c r="C4917" s="21" t="s">
        <v>610</v>
      </c>
      <c r="D4917" s="56" t="str">
        <f>VLOOKUP(A4917, ticker_symbol:gics_sector, 14, FALSE)</f>
        <v>Information Technology</v>
      </c>
      <c r="E4917" t="str">
        <f>VLOOKUP(A4917, ticker_symbol:gics_sub, 15, FALSE)</f>
        <v>Semiconductors</v>
      </c>
    </row>
    <row r="4918" spans="1:5" ht="17" x14ac:dyDescent="0.2">
      <c r="A4918" s="3" t="s">
        <v>403</v>
      </c>
      <c r="B4918" s="21" t="s">
        <v>602</v>
      </c>
      <c r="C4918" s="21" t="s">
        <v>610</v>
      </c>
      <c r="D4918" s="56" t="str">
        <f>VLOOKUP(A4918, ticker_symbol:gics_sector, 14, FALSE)</f>
        <v>Information Technology</v>
      </c>
      <c r="E4918" t="str">
        <f>VLOOKUP(A4918, ticker_symbol:gics_sub, 15, FALSE)</f>
        <v>Semiconductors</v>
      </c>
    </row>
    <row r="4919" spans="1:5" ht="17" x14ac:dyDescent="0.2">
      <c r="A4919" s="3" t="s">
        <v>403</v>
      </c>
      <c r="B4919" s="21" t="s">
        <v>603</v>
      </c>
      <c r="C4919" s="21" t="s">
        <v>610</v>
      </c>
      <c r="D4919" s="56" t="str">
        <f>VLOOKUP(A4919, ticker_symbol:gics_sector, 14, FALSE)</f>
        <v>Information Technology</v>
      </c>
      <c r="E4919" t="str">
        <f>VLOOKUP(A4919, ticker_symbol:gics_sub, 15, FALSE)</f>
        <v>Semiconductors</v>
      </c>
    </row>
    <row r="4920" spans="1:5" ht="17" x14ac:dyDescent="0.2">
      <c r="A4920" s="3" t="s">
        <v>403</v>
      </c>
      <c r="B4920" s="21" t="s">
        <v>604</v>
      </c>
      <c r="C4920" s="21" t="s">
        <v>610</v>
      </c>
      <c r="D4920" s="56" t="str">
        <f>VLOOKUP(A4920, ticker_symbol:gics_sector, 14, FALSE)</f>
        <v>Information Technology</v>
      </c>
      <c r="E4920" t="str">
        <f>VLOOKUP(A4920, ticker_symbol:gics_sub, 15, FALSE)</f>
        <v>Semiconductors</v>
      </c>
    </row>
    <row r="4921" spans="1:5" ht="17" x14ac:dyDescent="0.2">
      <c r="A4921" s="3" t="s">
        <v>403</v>
      </c>
      <c r="B4921" s="21" t="s">
        <v>605</v>
      </c>
      <c r="C4921" s="21" t="s">
        <v>610</v>
      </c>
      <c r="D4921" s="56" t="str">
        <f>VLOOKUP(A4921, ticker_symbol:gics_sector, 14, FALSE)</f>
        <v>Information Technology</v>
      </c>
      <c r="E4921" t="str">
        <f>VLOOKUP(A4921, ticker_symbol:gics_sub, 15, FALSE)</f>
        <v>Semiconductors</v>
      </c>
    </row>
    <row r="4922" spans="1:5" ht="17" x14ac:dyDescent="0.2">
      <c r="A4922" s="3" t="s">
        <v>403</v>
      </c>
      <c r="B4922" s="21" t="s">
        <v>600</v>
      </c>
      <c r="C4922" s="21" t="s">
        <v>609</v>
      </c>
      <c r="D4922" s="56" t="str">
        <f>VLOOKUP(A4922, ticker_symbol:gics_sector, 14, FALSE)</f>
        <v>Information Technology</v>
      </c>
      <c r="E4922" t="str">
        <f>VLOOKUP(A4922, ticker_symbol:gics_sub, 15, FALSE)</f>
        <v>Semiconductors</v>
      </c>
    </row>
    <row r="4923" spans="1:5" ht="17" x14ac:dyDescent="0.2">
      <c r="A4923" s="3" t="s">
        <v>403</v>
      </c>
      <c r="B4923" s="21" t="s">
        <v>601</v>
      </c>
      <c r="C4923" s="21" t="s">
        <v>609</v>
      </c>
      <c r="D4923" s="56" t="str">
        <f>VLOOKUP(A4923, ticker_symbol:gics_sector, 14, FALSE)</f>
        <v>Information Technology</v>
      </c>
      <c r="E4923" t="str">
        <f>VLOOKUP(A4923, ticker_symbol:gics_sub, 15, FALSE)</f>
        <v>Semiconductors</v>
      </c>
    </row>
    <row r="4924" spans="1:5" ht="17" x14ac:dyDescent="0.2">
      <c r="A4924" s="3" t="s">
        <v>403</v>
      </c>
      <c r="B4924" s="21" t="s">
        <v>602</v>
      </c>
      <c r="C4924" s="21" t="s">
        <v>609</v>
      </c>
      <c r="D4924" s="56" t="str">
        <f>VLOOKUP(A4924, ticker_symbol:gics_sector, 14, FALSE)</f>
        <v>Information Technology</v>
      </c>
      <c r="E4924" t="str">
        <f>VLOOKUP(A4924, ticker_symbol:gics_sub, 15, FALSE)</f>
        <v>Semiconductors</v>
      </c>
    </row>
    <row r="4925" spans="1:5" ht="17" x14ac:dyDescent="0.2">
      <c r="A4925" s="3" t="s">
        <v>403</v>
      </c>
      <c r="B4925" s="21" t="s">
        <v>603</v>
      </c>
      <c r="C4925" s="21" t="s">
        <v>609</v>
      </c>
      <c r="D4925" s="56" t="str">
        <f>VLOOKUP(A4925, ticker_symbol:gics_sector, 14, FALSE)</f>
        <v>Information Technology</v>
      </c>
      <c r="E4925" t="str">
        <f>VLOOKUP(A4925, ticker_symbol:gics_sub, 15, FALSE)</f>
        <v>Semiconductors</v>
      </c>
    </row>
    <row r="4926" spans="1:5" ht="17" x14ac:dyDescent="0.2">
      <c r="A4926" s="3" t="s">
        <v>403</v>
      </c>
      <c r="B4926" s="21" t="s">
        <v>604</v>
      </c>
      <c r="C4926" s="21" t="s">
        <v>609</v>
      </c>
      <c r="D4926" s="56" t="str">
        <f>VLOOKUP(A4926, ticker_symbol:gics_sector, 14, FALSE)</f>
        <v>Information Technology</v>
      </c>
      <c r="E4926" t="str">
        <f>VLOOKUP(A4926, ticker_symbol:gics_sub, 15, FALSE)</f>
        <v>Semiconductors</v>
      </c>
    </row>
    <row r="4927" spans="1:5" ht="17" x14ac:dyDescent="0.2">
      <c r="A4927" s="3" t="s">
        <v>403</v>
      </c>
      <c r="B4927" s="21" t="s">
        <v>605</v>
      </c>
      <c r="C4927" s="21" t="s">
        <v>609</v>
      </c>
      <c r="D4927" s="56" t="str">
        <f>VLOOKUP(A4927, ticker_symbol:gics_sector, 14, FALSE)</f>
        <v>Information Technology</v>
      </c>
      <c r="E4927" t="str">
        <f>VLOOKUP(A4927, ticker_symbol:gics_sub, 15, FALSE)</f>
        <v>Semiconductors</v>
      </c>
    </row>
    <row r="4928" spans="1:5" ht="17" x14ac:dyDescent="0.2">
      <c r="A4928" s="3" t="s">
        <v>403</v>
      </c>
      <c r="B4928" s="21" t="s">
        <v>600</v>
      </c>
      <c r="C4928" s="21" t="s">
        <v>608</v>
      </c>
      <c r="D4928" s="56" t="str">
        <f>VLOOKUP(A4928, ticker_symbol:gics_sector, 14, FALSE)</f>
        <v>Information Technology</v>
      </c>
      <c r="E4928" t="str">
        <f>VLOOKUP(A4928, ticker_symbol:gics_sub, 15, FALSE)</f>
        <v>Semiconductors</v>
      </c>
    </row>
    <row r="4929" spans="1:5" ht="17" x14ac:dyDescent="0.2">
      <c r="A4929" s="3" t="s">
        <v>403</v>
      </c>
      <c r="B4929" s="21" t="s">
        <v>601</v>
      </c>
      <c r="C4929" s="21" t="s">
        <v>608</v>
      </c>
      <c r="D4929" s="56" t="str">
        <f>VLOOKUP(A4929, ticker_symbol:gics_sector, 14, FALSE)</f>
        <v>Information Technology</v>
      </c>
      <c r="E4929" t="str">
        <f>VLOOKUP(A4929, ticker_symbol:gics_sub, 15, FALSE)</f>
        <v>Semiconductors</v>
      </c>
    </row>
    <row r="4930" spans="1:5" ht="17" x14ac:dyDescent="0.2">
      <c r="A4930" s="3" t="s">
        <v>403</v>
      </c>
      <c r="B4930" s="21" t="s">
        <v>602</v>
      </c>
      <c r="C4930" s="21" t="s">
        <v>608</v>
      </c>
      <c r="D4930" s="56" t="str">
        <f>VLOOKUP(A4930, ticker_symbol:gics_sector, 14, FALSE)</f>
        <v>Information Technology</v>
      </c>
      <c r="E4930" t="str">
        <f>VLOOKUP(A4930, ticker_symbol:gics_sub, 15, FALSE)</f>
        <v>Semiconductors</v>
      </c>
    </row>
    <row r="4931" spans="1:5" ht="17" x14ac:dyDescent="0.2">
      <c r="A4931" s="3" t="s">
        <v>403</v>
      </c>
      <c r="B4931" s="21" t="s">
        <v>603</v>
      </c>
      <c r="C4931" s="21" t="s">
        <v>608</v>
      </c>
      <c r="D4931" s="56" t="str">
        <f>VLOOKUP(A4931, ticker_symbol:gics_sector, 14, FALSE)</f>
        <v>Information Technology</v>
      </c>
      <c r="E4931" t="str">
        <f>VLOOKUP(A4931, ticker_symbol:gics_sub, 15, FALSE)</f>
        <v>Semiconductors</v>
      </c>
    </row>
    <row r="4932" spans="1:5" ht="17" x14ac:dyDescent="0.2">
      <c r="A4932" s="3" t="s">
        <v>403</v>
      </c>
      <c r="B4932" s="21" t="s">
        <v>604</v>
      </c>
      <c r="C4932" s="21" t="s">
        <v>608</v>
      </c>
      <c r="D4932" s="56" t="str">
        <f>VLOOKUP(A4932, ticker_symbol:gics_sector, 14, FALSE)</f>
        <v>Information Technology</v>
      </c>
      <c r="E4932" t="str">
        <f>VLOOKUP(A4932, ticker_symbol:gics_sub, 15, FALSE)</f>
        <v>Semiconductors</v>
      </c>
    </row>
    <row r="4933" spans="1:5" ht="17" x14ac:dyDescent="0.2">
      <c r="A4933" s="3" t="s">
        <v>403</v>
      </c>
      <c r="B4933" s="21" t="s">
        <v>605</v>
      </c>
      <c r="C4933" s="21" t="s">
        <v>608</v>
      </c>
      <c r="D4933" s="56" t="str">
        <f>VLOOKUP(A4933, ticker_symbol:gics_sector, 14, FALSE)</f>
        <v>Information Technology</v>
      </c>
      <c r="E4933" t="str">
        <f>VLOOKUP(A4933, ticker_symbol:gics_sub, 15, FALSE)</f>
        <v>Semiconductors</v>
      </c>
    </row>
    <row r="4934" spans="1:5" ht="17" x14ac:dyDescent="0.2">
      <c r="A4934" s="3" t="s">
        <v>404</v>
      </c>
      <c r="B4934" s="21" t="s">
        <v>600</v>
      </c>
      <c r="C4934" s="21" t="s">
        <v>610</v>
      </c>
      <c r="D4934" s="56" t="str">
        <f>VLOOKUP(A4934, ticker_symbol:gics_sector, 14, FALSE)</f>
        <v>Energy</v>
      </c>
      <c r="E4934" t="str">
        <f>VLOOKUP(A4934, ticker_symbol:gics_sub, 15, FALSE)</f>
        <v>Integrated Oil &amp; Gas</v>
      </c>
    </row>
    <row r="4935" spans="1:5" ht="17" x14ac:dyDescent="0.2">
      <c r="A4935" s="3" t="s">
        <v>404</v>
      </c>
      <c r="B4935" s="21" t="s">
        <v>601</v>
      </c>
      <c r="C4935" s="21" t="s">
        <v>610</v>
      </c>
      <c r="D4935" s="56" t="str">
        <f>VLOOKUP(A4935, ticker_symbol:gics_sector, 14, FALSE)</f>
        <v>Energy</v>
      </c>
      <c r="E4935" t="str">
        <f>VLOOKUP(A4935, ticker_symbol:gics_sub, 15, FALSE)</f>
        <v>Integrated Oil &amp; Gas</v>
      </c>
    </row>
    <row r="4936" spans="1:5" ht="17" x14ac:dyDescent="0.2">
      <c r="A4936" s="3" t="s">
        <v>404</v>
      </c>
      <c r="B4936" s="21" t="s">
        <v>602</v>
      </c>
      <c r="C4936" s="21" t="s">
        <v>610</v>
      </c>
      <c r="D4936" s="56" t="str">
        <f>VLOOKUP(A4936, ticker_symbol:gics_sector, 14, FALSE)</f>
        <v>Energy</v>
      </c>
      <c r="E4936" t="str">
        <f>VLOOKUP(A4936, ticker_symbol:gics_sub, 15, FALSE)</f>
        <v>Integrated Oil &amp; Gas</v>
      </c>
    </row>
    <row r="4937" spans="1:5" ht="17" x14ac:dyDescent="0.2">
      <c r="A4937" s="3" t="s">
        <v>404</v>
      </c>
      <c r="B4937" s="21" t="s">
        <v>603</v>
      </c>
      <c r="C4937" s="21" t="s">
        <v>610</v>
      </c>
      <c r="D4937" s="56" t="str">
        <f>VLOOKUP(A4937, ticker_symbol:gics_sector, 14, FALSE)</f>
        <v>Energy</v>
      </c>
      <c r="E4937" t="str">
        <f>VLOOKUP(A4937, ticker_symbol:gics_sub, 15, FALSE)</f>
        <v>Integrated Oil &amp; Gas</v>
      </c>
    </row>
    <row r="4938" spans="1:5" ht="17" x14ac:dyDescent="0.2">
      <c r="A4938" s="3" t="s">
        <v>404</v>
      </c>
      <c r="B4938" s="21" t="s">
        <v>604</v>
      </c>
      <c r="C4938" s="21" t="s">
        <v>610</v>
      </c>
      <c r="D4938" s="56" t="str">
        <f>VLOOKUP(A4938, ticker_symbol:gics_sector, 14, FALSE)</f>
        <v>Energy</v>
      </c>
      <c r="E4938" t="str">
        <f>VLOOKUP(A4938, ticker_symbol:gics_sub, 15, FALSE)</f>
        <v>Integrated Oil &amp; Gas</v>
      </c>
    </row>
    <row r="4939" spans="1:5" ht="17" x14ac:dyDescent="0.2">
      <c r="A4939" s="3" t="s">
        <v>404</v>
      </c>
      <c r="B4939" s="21" t="s">
        <v>605</v>
      </c>
      <c r="C4939" s="21" t="s">
        <v>610</v>
      </c>
      <c r="D4939" s="56" t="str">
        <f>VLOOKUP(A4939, ticker_symbol:gics_sector, 14, FALSE)</f>
        <v>Energy</v>
      </c>
      <c r="E4939" t="str">
        <f>VLOOKUP(A4939, ticker_symbol:gics_sub, 15, FALSE)</f>
        <v>Integrated Oil &amp; Gas</v>
      </c>
    </row>
    <row r="4940" spans="1:5" ht="17" x14ac:dyDescent="0.2">
      <c r="A4940" s="3" t="s">
        <v>404</v>
      </c>
      <c r="B4940" s="21" t="s">
        <v>600</v>
      </c>
      <c r="C4940" s="21" t="s">
        <v>609</v>
      </c>
      <c r="D4940" s="56" t="str">
        <f>VLOOKUP(A4940, ticker_symbol:gics_sector, 14, FALSE)</f>
        <v>Energy</v>
      </c>
      <c r="E4940" t="str">
        <f>VLOOKUP(A4940, ticker_symbol:gics_sub, 15, FALSE)</f>
        <v>Integrated Oil &amp; Gas</v>
      </c>
    </row>
    <row r="4941" spans="1:5" ht="17" x14ac:dyDescent="0.2">
      <c r="A4941" s="3" t="s">
        <v>404</v>
      </c>
      <c r="B4941" s="21" t="s">
        <v>601</v>
      </c>
      <c r="C4941" s="21" t="s">
        <v>609</v>
      </c>
      <c r="D4941" s="56" t="str">
        <f>VLOOKUP(A4941, ticker_symbol:gics_sector, 14, FALSE)</f>
        <v>Energy</v>
      </c>
      <c r="E4941" t="str">
        <f>VLOOKUP(A4941, ticker_symbol:gics_sub, 15, FALSE)</f>
        <v>Integrated Oil &amp; Gas</v>
      </c>
    </row>
    <row r="4942" spans="1:5" ht="17" x14ac:dyDescent="0.2">
      <c r="A4942" s="3" t="s">
        <v>404</v>
      </c>
      <c r="B4942" s="21" t="s">
        <v>602</v>
      </c>
      <c r="C4942" s="21" t="s">
        <v>609</v>
      </c>
      <c r="D4942" s="56" t="str">
        <f>VLOOKUP(A4942, ticker_symbol:gics_sector, 14, FALSE)</f>
        <v>Energy</v>
      </c>
      <c r="E4942" t="str">
        <f>VLOOKUP(A4942, ticker_symbol:gics_sub, 15, FALSE)</f>
        <v>Integrated Oil &amp; Gas</v>
      </c>
    </row>
    <row r="4943" spans="1:5" ht="17" x14ac:dyDescent="0.2">
      <c r="A4943" s="3" t="s">
        <v>404</v>
      </c>
      <c r="B4943" s="21" t="s">
        <v>603</v>
      </c>
      <c r="C4943" s="21" t="s">
        <v>609</v>
      </c>
      <c r="D4943" s="56" t="str">
        <f>VLOOKUP(A4943, ticker_symbol:gics_sector, 14, FALSE)</f>
        <v>Energy</v>
      </c>
      <c r="E4943" t="str">
        <f>VLOOKUP(A4943, ticker_symbol:gics_sub, 15, FALSE)</f>
        <v>Integrated Oil &amp; Gas</v>
      </c>
    </row>
    <row r="4944" spans="1:5" ht="17" x14ac:dyDescent="0.2">
      <c r="A4944" s="3" t="s">
        <v>404</v>
      </c>
      <c r="B4944" s="21" t="s">
        <v>604</v>
      </c>
      <c r="C4944" s="21" t="s">
        <v>609</v>
      </c>
      <c r="D4944" s="56" t="str">
        <f>VLOOKUP(A4944, ticker_symbol:gics_sector, 14, FALSE)</f>
        <v>Energy</v>
      </c>
      <c r="E4944" t="str">
        <f>VLOOKUP(A4944, ticker_symbol:gics_sub, 15, FALSE)</f>
        <v>Integrated Oil &amp; Gas</v>
      </c>
    </row>
    <row r="4945" spans="1:5" ht="17" x14ac:dyDescent="0.2">
      <c r="A4945" s="3" t="s">
        <v>404</v>
      </c>
      <c r="B4945" s="21" t="s">
        <v>605</v>
      </c>
      <c r="C4945" s="21" t="s">
        <v>609</v>
      </c>
      <c r="D4945" s="56" t="str">
        <f>VLOOKUP(A4945, ticker_symbol:gics_sector, 14, FALSE)</f>
        <v>Energy</v>
      </c>
      <c r="E4945" t="str">
        <f>VLOOKUP(A4945, ticker_symbol:gics_sub, 15, FALSE)</f>
        <v>Integrated Oil &amp; Gas</v>
      </c>
    </row>
    <row r="4946" spans="1:5" ht="17" x14ac:dyDescent="0.2">
      <c r="A4946" s="3" t="s">
        <v>404</v>
      </c>
      <c r="B4946" s="21" t="s">
        <v>600</v>
      </c>
      <c r="C4946" s="21" t="s">
        <v>608</v>
      </c>
      <c r="D4946" s="56" t="str">
        <f>VLOOKUP(A4946, ticker_symbol:gics_sector, 14, FALSE)</f>
        <v>Energy</v>
      </c>
      <c r="E4946" t="str">
        <f>VLOOKUP(A4946, ticker_symbol:gics_sub, 15, FALSE)</f>
        <v>Integrated Oil &amp; Gas</v>
      </c>
    </row>
    <row r="4947" spans="1:5" ht="17" x14ac:dyDescent="0.2">
      <c r="A4947" s="3" t="s">
        <v>404</v>
      </c>
      <c r="B4947" s="21" t="s">
        <v>601</v>
      </c>
      <c r="C4947" s="21" t="s">
        <v>608</v>
      </c>
      <c r="D4947" s="56" t="str">
        <f>VLOOKUP(A4947, ticker_symbol:gics_sector, 14, FALSE)</f>
        <v>Energy</v>
      </c>
      <c r="E4947" t="str">
        <f>VLOOKUP(A4947, ticker_symbol:gics_sub, 15, FALSE)</f>
        <v>Integrated Oil &amp; Gas</v>
      </c>
    </row>
    <row r="4948" spans="1:5" ht="17" x14ac:dyDescent="0.2">
      <c r="A4948" s="3" t="s">
        <v>404</v>
      </c>
      <c r="B4948" s="21" t="s">
        <v>602</v>
      </c>
      <c r="C4948" s="21" t="s">
        <v>608</v>
      </c>
      <c r="D4948" s="56" t="str">
        <f>VLOOKUP(A4948, ticker_symbol:gics_sector, 14, FALSE)</f>
        <v>Energy</v>
      </c>
      <c r="E4948" t="str">
        <f>VLOOKUP(A4948, ticker_symbol:gics_sub, 15, FALSE)</f>
        <v>Integrated Oil &amp; Gas</v>
      </c>
    </row>
    <row r="4949" spans="1:5" ht="17" x14ac:dyDescent="0.2">
      <c r="A4949" s="3" t="s">
        <v>404</v>
      </c>
      <c r="B4949" s="21" t="s">
        <v>603</v>
      </c>
      <c r="C4949" s="21" t="s">
        <v>608</v>
      </c>
      <c r="D4949" s="56" t="str">
        <f>VLOOKUP(A4949, ticker_symbol:gics_sector, 14, FALSE)</f>
        <v>Energy</v>
      </c>
      <c r="E4949" t="str">
        <f>VLOOKUP(A4949, ticker_symbol:gics_sub, 15, FALSE)</f>
        <v>Integrated Oil &amp; Gas</v>
      </c>
    </row>
    <row r="4950" spans="1:5" ht="17" x14ac:dyDescent="0.2">
      <c r="A4950" s="3" t="s">
        <v>404</v>
      </c>
      <c r="B4950" s="21" t="s">
        <v>604</v>
      </c>
      <c r="C4950" s="21" t="s">
        <v>608</v>
      </c>
      <c r="D4950" s="56" t="str">
        <f>VLOOKUP(A4950, ticker_symbol:gics_sector, 14, FALSE)</f>
        <v>Energy</v>
      </c>
      <c r="E4950" t="str">
        <f>VLOOKUP(A4950, ticker_symbol:gics_sub, 15, FALSE)</f>
        <v>Integrated Oil &amp; Gas</v>
      </c>
    </row>
    <row r="4951" spans="1:5" ht="17" x14ac:dyDescent="0.2">
      <c r="A4951" s="3" t="s">
        <v>404</v>
      </c>
      <c r="B4951" s="21" t="s">
        <v>605</v>
      </c>
      <c r="C4951" s="21" t="s">
        <v>608</v>
      </c>
      <c r="D4951" s="56" t="str">
        <f>VLOOKUP(A4951, ticker_symbol:gics_sector, 14, FALSE)</f>
        <v>Energy</v>
      </c>
      <c r="E4951" t="str">
        <f>VLOOKUP(A4951, ticker_symbol:gics_sub, 15, FALSE)</f>
        <v>Integrated Oil &amp; Gas</v>
      </c>
    </row>
    <row r="4952" spans="1:5" ht="17" x14ac:dyDescent="0.2">
      <c r="A4952" s="3" t="s">
        <v>405</v>
      </c>
      <c r="B4952" s="21" t="s">
        <v>600</v>
      </c>
      <c r="C4952" s="21" t="s">
        <v>610</v>
      </c>
      <c r="D4952" s="56" t="str">
        <f>VLOOKUP(A4952, ticker_symbol:gics_sector, 14, FALSE)</f>
        <v>Health Care</v>
      </c>
      <c r="E4952" t="str">
        <f>VLOOKUP(A4952, ticker_symbol:gics_sub, 15, FALSE)</f>
        <v>Pharmaceuticals</v>
      </c>
    </row>
    <row r="4953" spans="1:5" ht="17" x14ac:dyDescent="0.2">
      <c r="A4953" s="3" t="s">
        <v>405</v>
      </c>
      <c r="B4953" s="21" t="s">
        <v>601</v>
      </c>
      <c r="C4953" s="21" t="s">
        <v>610</v>
      </c>
      <c r="D4953" s="56" t="str">
        <f>VLOOKUP(A4953, ticker_symbol:gics_sector, 14, FALSE)</f>
        <v>Health Care</v>
      </c>
      <c r="E4953" t="str">
        <f>VLOOKUP(A4953, ticker_symbol:gics_sub, 15, FALSE)</f>
        <v>Pharmaceuticals</v>
      </c>
    </row>
    <row r="4954" spans="1:5" ht="17" x14ac:dyDescent="0.2">
      <c r="A4954" s="3" t="s">
        <v>405</v>
      </c>
      <c r="B4954" s="21" t="s">
        <v>602</v>
      </c>
      <c r="C4954" s="21" t="s">
        <v>610</v>
      </c>
      <c r="D4954" s="56" t="str">
        <f>VLOOKUP(A4954, ticker_symbol:gics_sector, 14, FALSE)</f>
        <v>Health Care</v>
      </c>
      <c r="E4954" t="str">
        <f>VLOOKUP(A4954, ticker_symbol:gics_sub, 15, FALSE)</f>
        <v>Pharmaceuticals</v>
      </c>
    </row>
    <row r="4955" spans="1:5" ht="17" x14ac:dyDescent="0.2">
      <c r="A4955" s="3" t="s">
        <v>405</v>
      </c>
      <c r="B4955" s="21" t="s">
        <v>603</v>
      </c>
      <c r="C4955" s="21" t="s">
        <v>610</v>
      </c>
      <c r="D4955" s="56" t="str">
        <f>VLOOKUP(A4955, ticker_symbol:gics_sector, 14, FALSE)</f>
        <v>Health Care</v>
      </c>
      <c r="E4955" t="str">
        <f>VLOOKUP(A4955, ticker_symbol:gics_sub, 15, FALSE)</f>
        <v>Pharmaceuticals</v>
      </c>
    </row>
    <row r="4956" spans="1:5" ht="17" x14ac:dyDescent="0.2">
      <c r="A4956" s="3" t="s">
        <v>405</v>
      </c>
      <c r="B4956" s="21" t="s">
        <v>604</v>
      </c>
      <c r="C4956" s="21" t="s">
        <v>610</v>
      </c>
      <c r="D4956" s="56" t="str">
        <f>VLOOKUP(A4956, ticker_symbol:gics_sector, 14, FALSE)</f>
        <v>Health Care</v>
      </c>
      <c r="E4956" t="str">
        <f>VLOOKUP(A4956, ticker_symbol:gics_sub, 15, FALSE)</f>
        <v>Pharmaceuticals</v>
      </c>
    </row>
    <row r="4957" spans="1:5" ht="17" x14ac:dyDescent="0.2">
      <c r="A4957" s="3" t="s">
        <v>405</v>
      </c>
      <c r="B4957" s="21" t="s">
        <v>605</v>
      </c>
      <c r="C4957" s="21" t="s">
        <v>610</v>
      </c>
      <c r="D4957" s="56" t="str">
        <f>VLOOKUP(A4957, ticker_symbol:gics_sector, 14, FALSE)</f>
        <v>Health Care</v>
      </c>
      <c r="E4957" t="str">
        <f>VLOOKUP(A4957, ticker_symbol:gics_sub, 15, FALSE)</f>
        <v>Pharmaceuticals</v>
      </c>
    </row>
    <row r="4958" spans="1:5" ht="17" x14ac:dyDescent="0.2">
      <c r="A4958" s="3" t="s">
        <v>405</v>
      </c>
      <c r="B4958" s="21" t="s">
        <v>600</v>
      </c>
      <c r="C4958" s="21" t="s">
        <v>609</v>
      </c>
      <c r="D4958" s="56" t="str">
        <f>VLOOKUP(A4958, ticker_symbol:gics_sector, 14, FALSE)</f>
        <v>Health Care</v>
      </c>
      <c r="E4958" t="str">
        <f>VLOOKUP(A4958, ticker_symbol:gics_sub, 15, FALSE)</f>
        <v>Pharmaceuticals</v>
      </c>
    </row>
    <row r="4959" spans="1:5" ht="17" x14ac:dyDescent="0.2">
      <c r="A4959" s="3" t="s">
        <v>405</v>
      </c>
      <c r="B4959" s="21" t="s">
        <v>601</v>
      </c>
      <c r="C4959" s="21" t="s">
        <v>609</v>
      </c>
      <c r="D4959" s="56" t="str">
        <f>VLOOKUP(A4959, ticker_symbol:gics_sector, 14, FALSE)</f>
        <v>Health Care</v>
      </c>
      <c r="E4959" t="str">
        <f>VLOOKUP(A4959, ticker_symbol:gics_sub, 15, FALSE)</f>
        <v>Pharmaceuticals</v>
      </c>
    </row>
    <row r="4960" spans="1:5" ht="17" x14ac:dyDescent="0.2">
      <c r="A4960" s="3" t="s">
        <v>405</v>
      </c>
      <c r="B4960" s="21" t="s">
        <v>602</v>
      </c>
      <c r="C4960" s="21" t="s">
        <v>609</v>
      </c>
      <c r="D4960" s="56" t="str">
        <f>VLOOKUP(A4960, ticker_symbol:gics_sector, 14, FALSE)</f>
        <v>Health Care</v>
      </c>
      <c r="E4960" t="str">
        <f>VLOOKUP(A4960, ticker_symbol:gics_sub, 15, FALSE)</f>
        <v>Pharmaceuticals</v>
      </c>
    </row>
    <row r="4961" spans="1:5" ht="17" x14ac:dyDescent="0.2">
      <c r="A4961" s="3" t="s">
        <v>405</v>
      </c>
      <c r="B4961" s="21" t="s">
        <v>603</v>
      </c>
      <c r="C4961" s="21" t="s">
        <v>609</v>
      </c>
      <c r="D4961" s="56" t="str">
        <f>VLOOKUP(A4961, ticker_symbol:gics_sector, 14, FALSE)</f>
        <v>Health Care</v>
      </c>
      <c r="E4961" t="str">
        <f>VLOOKUP(A4961, ticker_symbol:gics_sub, 15, FALSE)</f>
        <v>Pharmaceuticals</v>
      </c>
    </row>
    <row r="4962" spans="1:5" ht="17" x14ac:dyDescent="0.2">
      <c r="A4962" s="3" t="s">
        <v>405</v>
      </c>
      <c r="B4962" s="21" t="s">
        <v>604</v>
      </c>
      <c r="C4962" s="21" t="s">
        <v>609</v>
      </c>
      <c r="D4962" s="56" t="str">
        <f>VLOOKUP(A4962, ticker_symbol:gics_sector, 14, FALSE)</f>
        <v>Health Care</v>
      </c>
      <c r="E4962" t="str">
        <f>VLOOKUP(A4962, ticker_symbol:gics_sub, 15, FALSE)</f>
        <v>Pharmaceuticals</v>
      </c>
    </row>
    <row r="4963" spans="1:5" ht="17" x14ac:dyDescent="0.2">
      <c r="A4963" s="3" t="s">
        <v>405</v>
      </c>
      <c r="B4963" s="21" t="s">
        <v>605</v>
      </c>
      <c r="C4963" s="21" t="s">
        <v>609</v>
      </c>
      <c r="D4963" s="56" t="str">
        <f>VLOOKUP(A4963, ticker_symbol:gics_sector, 14, FALSE)</f>
        <v>Health Care</v>
      </c>
      <c r="E4963" t="str">
        <f>VLOOKUP(A4963, ticker_symbol:gics_sub, 15, FALSE)</f>
        <v>Pharmaceuticals</v>
      </c>
    </row>
    <row r="4964" spans="1:5" ht="17" x14ac:dyDescent="0.2">
      <c r="A4964" s="3" t="s">
        <v>405</v>
      </c>
      <c r="B4964" s="21" t="s">
        <v>600</v>
      </c>
      <c r="C4964" s="21" t="s">
        <v>608</v>
      </c>
      <c r="D4964" s="56" t="str">
        <f>VLOOKUP(A4964, ticker_symbol:gics_sector, 14, FALSE)</f>
        <v>Health Care</v>
      </c>
      <c r="E4964" t="str">
        <f>VLOOKUP(A4964, ticker_symbol:gics_sub, 15, FALSE)</f>
        <v>Pharmaceuticals</v>
      </c>
    </row>
    <row r="4965" spans="1:5" ht="17" x14ac:dyDescent="0.2">
      <c r="A4965" s="3" t="s">
        <v>405</v>
      </c>
      <c r="B4965" s="21" t="s">
        <v>601</v>
      </c>
      <c r="C4965" s="21" t="s">
        <v>608</v>
      </c>
      <c r="D4965" s="56" t="str">
        <f>VLOOKUP(A4965, ticker_symbol:gics_sector, 14, FALSE)</f>
        <v>Health Care</v>
      </c>
      <c r="E4965" t="str">
        <f>VLOOKUP(A4965, ticker_symbol:gics_sub, 15, FALSE)</f>
        <v>Pharmaceuticals</v>
      </c>
    </row>
    <row r="4966" spans="1:5" ht="17" x14ac:dyDescent="0.2">
      <c r="A4966" s="3" t="s">
        <v>405</v>
      </c>
      <c r="B4966" s="21" t="s">
        <v>602</v>
      </c>
      <c r="C4966" s="21" t="s">
        <v>608</v>
      </c>
      <c r="D4966" s="56" t="str">
        <f>VLOOKUP(A4966, ticker_symbol:gics_sector, 14, FALSE)</f>
        <v>Health Care</v>
      </c>
      <c r="E4966" t="str">
        <f>VLOOKUP(A4966, ticker_symbol:gics_sub, 15, FALSE)</f>
        <v>Pharmaceuticals</v>
      </c>
    </row>
    <row r="4967" spans="1:5" ht="17" x14ac:dyDescent="0.2">
      <c r="A4967" s="3" t="s">
        <v>405</v>
      </c>
      <c r="B4967" s="21" t="s">
        <v>603</v>
      </c>
      <c r="C4967" s="21" t="s">
        <v>608</v>
      </c>
      <c r="D4967" s="56" t="str">
        <f>VLOOKUP(A4967, ticker_symbol:gics_sector, 14, FALSE)</f>
        <v>Health Care</v>
      </c>
      <c r="E4967" t="str">
        <f>VLOOKUP(A4967, ticker_symbol:gics_sub, 15, FALSE)</f>
        <v>Pharmaceuticals</v>
      </c>
    </row>
    <row r="4968" spans="1:5" ht="17" x14ac:dyDescent="0.2">
      <c r="A4968" s="3" t="s">
        <v>405</v>
      </c>
      <c r="B4968" s="21" t="s">
        <v>604</v>
      </c>
      <c r="C4968" s="21" t="s">
        <v>608</v>
      </c>
      <c r="D4968" s="56" t="str">
        <f>VLOOKUP(A4968, ticker_symbol:gics_sector, 14, FALSE)</f>
        <v>Health Care</v>
      </c>
      <c r="E4968" t="str">
        <f>VLOOKUP(A4968, ticker_symbol:gics_sub, 15, FALSE)</f>
        <v>Pharmaceuticals</v>
      </c>
    </row>
    <row r="4969" spans="1:5" ht="17" x14ac:dyDescent="0.2">
      <c r="A4969" s="3" t="s">
        <v>405</v>
      </c>
      <c r="B4969" s="21" t="s">
        <v>605</v>
      </c>
      <c r="C4969" s="21" t="s">
        <v>608</v>
      </c>
      <c r="D4969" s="56" t="str">
        <f>VLOOKUP(A4969, ticker_symbol:gics_sector, 14, FALSE)</f>
        <v>Health Care</v>
      </c>
      <c r="E4969" t="str">
        <f>VLOOKUP(A4969, ticker_symbol:gics_sub, 15, FALSE)</f>
        <v>Pharmaceuticals</v>
      </c>
    </row>
    <row r="4970" spans="1:5" ht="17" x14ac:dyDescent="0.2">
      <c r="A4970" s="3" t="s">
        <v>406</v>
      </c>
      <c r="B4970" s="21" t="s">
        <v>600</v>
      </c>
      <c r="C4970" s="21" t="s">
        <v>610</v>
      </c>
      <c r="D4970" s="56" t="str">
        <f>VLOOKUP(A4970, ticker_symbol:gics_sector, 14, FALSE)</f>
        <v>Energy</v>
      </c>
      <c r="E4970" t="str">
        <f>VLOOKUP(A4970, ticker_symbol:gics_sub, 15, FALSE)</f>
        <v>Oil &amp; Gas Exploration &amp; Production</v>
      </c>
    </row>
    <row r="4971" spans="1:5" ht="17" x14ac:dyDescent="0.2">
      <c r="A4971" s="3" t="s">
        <v>406</v>
      </c>
      <c r="B4971" s="21" t="s">
        <v>601</v>
      </c>
      <c r="C4971" s="21" t="s">
        <v>610</v>
      </c>
      <c r="D4971" s="56" t="str">
        <f>VLOOKUP(A4971, ticker_symbol:gics_sector, 14, FALSE)</f>
        <v>Energy</v>
      </c>
      <c r="E4971" t="str">
        <f>VLOOKUP(A4971, ticker_symbol:gics_sub, 15, FALSE)</f>
        <v>Oil &amp; Gas Exploration &amp; Production</v>
      </c>
    </row>
    <row r="4972" spans="1:5" ht="17" x14ac:dyDescent="0.2">
      <c r="A4972" s="3" t="s">
        <v>406</v>
      </c>
      <c r="B4972" s="21" t="s">
        <v>602</v>
      </c>
      <c r="C4972" s="21" t="s">
        <v>610</v>
      </c>
      <c r="D4972" s="56" t="str">
        <f>VLOOKUP(A4972, ticker_symbol:gics_sector, 14, FALSE)</f>
        <v>Energy</v>
      </c>
      <c r="E4972" t="str">
        <f>VLOOKUP(A4972, ticker_symbol:gics_sub, 15, FALSE)</f>
        <v>Oil &amp; Gas Exploration &amp; Production</v>
      </c>
    </row>
    <row r="4973" spans="1:5" ht="17" x14ac:dyDescent="0.2">
      <c r="A4973" s="3" t="s">
        <v>406</v>
      </c>
      <c r="B4973" s="21" t="s">
        <v>603</v>
      </c>
      <c r="C4973" s="21" t="s">
        <v>610</v>
      </c>
      <c r="D4973" s="56" t="str">
        <f>VLOOKUP(A4973, ticker_symbol:gics_sector, 14, FALSE)</f>
        <v>Energy</v>
      </c>
      <c r="E4973" t="str">
        <f>VLOOKUP(A4973, ticker_symbol:gics_sub, 15, FALSE)</f>
        <v>Oil &amp; Gas Exploration &amp; Production</v>
      </c>
    </row>
    <row r="4974" spans="1:5" ht="17" x14ac:dyDescent="0.2">
      <c r="A4974" s="3" t="s">
        <v>406</v>
      </c>
      <c r="B4974" s="21" t="s">
        <v>604</v>
      </c>
      <c r="C4974" s="21" t="s">
        <v>610</v>
      </c>
      <c r="D4974" s="56" t="str">
        <f>VLOOKUP(A4974, ticker_symbol:gics_sector, 14, FALSE)</f>
        <v>Energy</v>
      </c>
      <c r="E4974" t="str">
        <f>VLOOKUP(A4974, ticker_symbol:gics_sub, 15, FALSE)</f>
        <v>Oil &amp; Gas Exploration &amp; Production</v>
      </c>
    </row>
    <row r="4975" spans="1:5" ht="17" x14ac:dyDescent="0.2">
      <c r="A4975" s="3" t="s">
        <v>406</v>
      </c>
      <c r="B4975" s="21" t="s">
        <v>605</v>
      </c>
      <c r="C4975" s="21" t="s">
        <v>610</v>
      </c>
      <c r="D4975" s="56" t="str">
        <f>VLOOKUP(A4975, ticker_symbol:gics_sector, 14, FALSE)</f>
        <v>Energy</v>
      </c>
      <c r="E4975" t="str">
        <f>VLOOKUP(A4975, ticker_symbol:gics_sub, 15, FALSE)</f>
        <v>Oil &amp; Gas Exploration &amp; Production</v>
      </c>
    </row>
    <row r="4976" spans="1:5" ht="17" x14ac:dyDescent="0.2">
      <c r="A4976" s="3" t="s">
        <v>406</v>
      </c>
      <c r="B4976" s="21" t="s">
        <v>600</v>
      </c>
      <c r="C4976" s="21" t="s">
        <v>609</v>
      </c>
      <c r="D4976" s="56" t="str">
        <f>VLOOKUP(A4976, ticker_symbol:gics_sector, 14, FALSE)</f>
        <v>Energy</v>
      </c>
      <c r="E4976" t="str">
        <f>VLOOKUP(A4976, ticker_symbol:gics_sub, 15, FALSE)</f>
        <v>Oil &amp; Gas Exploration &amp; Production</v>
      </c>
    </row>
    <row r="4977" spans="1:5" ht="17" x14ac:dyDescent="0.2">
      <c r="A4977" s="3" t="s">
        <v>406</v>
      </c>
      <c r="B4977" s="21" t="s">
        <v>601</v>
      </c>
      <c r="C4977" s="21" t="s">
        <v>609</v>
      </c>
      <c r="D4977" s="56" t="str">
        <f>VLOOKUP(A4977, ticker_symbol:gics_sector, 14, FALSE)</f>
        <v>Energy</v>
      </c>
      <c r="E4977" t="str">
        <f>VLOOKUP(A4977, ticker_symbol:gics_sub, 15, FALSE)</f>
        <v>Oil &amp; Gas Exploration &amp; Production</v>
      </c>
    </row>
    <row r="4978" spans="1:5" ht="17" x14ac:dyDescent="0.2">
      <c r="A4978" s="3" t="s">
        <v>406</v>
      </c>
      <c r="B4978" s="21" t="s">
        <v>602</v>
      </c>
      <c r="C4978" s="21" t="s">
        <v>609</v>
      </c>
      <c r="D4978" s="56" t="str">
        <f>VLOOKUP(A4978, ticker_symbol:gics_sector, 14, FALSE)</f>
        <v>Energy</v>
      </c>
      <c r="E4978" t="str">
        <f>VLOOKUP(A4978, ticker_symbol:gics_sub, 15, FALSE)</f>
        <v>Oil &amp; Gas Exploration &amp; Production</v>
      </c>
    </row>
    <row r="4979" spans="1:5" ht="17" x14ac:dyDescent="0.2">
      <c r="A4979" s="3" t="s">
        <v>406</v>
      </c>
      <c r="B4979" s="21" t="s">
        <v>603</v>
      </c>
      <c r="C4979" s="21" t="s">
        <v>609</v>
      </c>
      <c r="D4979" s="56" t="str">
        <f>VLOOKUP(A4979, ticker_symbol:gics_sector, 14, FALSE)</f>
        <v>Energy</v>
      </c>
      <c r="E4979" t="str">
        <f>VLOOKUP(A4979, ticker_symbol:gics_sub, 15, FALSE)</f>
        <v>Oil &amp; Gas Exploration &amp; Production</v>
      </c>
    </row>
    <row r="4980" spans="1:5" ht="17" x14ac:dyDescent="0.2">
      <c r="A4980" s="3" t="s">
        <v>406</v>
      </c>
      <c r="B4980" s="21" t="s">
        <v>604</v>
      </c>
      <c r="C4980" s="21" t="s">
        <v>609</v>
      </c>
      <c r="D4980" s="56" t="str">
        <f>VLOOKUP(A4980, ticker_symbol:gics_sector, 14, FALSE)</f>
        <v>Energy</v>
      </c>
      <c r="E4980" t="str">
        <f>VLOOKUP(A4980, ticker_symbol:gics_sub, 15, FALSE)</f>
        <v>Oil &amp; Gas Exploration &amp; Production</v>
      </c>
    </row>
    <row r="4981" spans="1:5" ht="17" x14ac:dyDescent="0.2">
      <c r="A4981" s="3" t="s">
        <v>406</v>
      </c>
      <c r="B4981" s="21" t="s">
        <v>605</v>
      </c>
      <c r="C4981" s="21" t="s">
        <v>609</v>
      </c>
      <c r="D4981" s="56" t="str">
        <f>VLOOKUP(A4981, ticker_symbol:gics_sector, 14, FALSE)</f>
        <v>Energy</v>
      </c>
      <c r="E4981" t="str">
        <f>VLOOKUP(A4981, ticker_symbol:gics_sub, 15, FALSE)</f>
        <v>Oil &amp; Gas Exploration &amp; Production</v>
      </c>
    </row>
    <row r="4982" spans="1:5" ht="17" x14ac:dyDescent="0.2">
      <c r="A4982" s="3" t="s">
        <v>406</v>
      </c>
      <c r="B4982" s="21" t="s">
        <v>600</v>
      </c>
      <c r="C4982" s="21" t="s">
        <v>608</v>
      </c>
      <c r="D4982" s="56" t="str">
        <f>VLOOKUP(A4982, ticker_symbol:gics_sector, 14, FALSE)</f>
        <v>Energy</v>
      </c>
      <c r="E4982" t="str">
        <f>VLOOKUP(A4982, ticker_symbol:gics_sub, 15, FALSE)</f>
        <v>Oil &amp; Gas Exploration &amp; Production</v>
      </c>
    </row>
    <row r="4983" spans="1:5" ht="17" x14ac:dyDescent="0.2">
      <c r="A4983" s="3" t="s">
        <v>406</v>
      </c>
      <c r="B4983" s="21" t="s">
        <v>601</v>
      </c>
      <c r="C4983" s="21" t="s">
        <v>608</v>
      </c>
      <c r="D4983" s="56" t="str">
        <f>VLOOKUP(A4983, ticker_symbol:gics_sector, 14, FALSE)</f>
        <v>Energy</v>
      </c>
      <c r="E4983" t="str">
        <f>VLOOKUP(A4983, ticker_symbol:gics_sub, 15, FALSE)</f>
        <v>Oil &amp; Gas Exploration &amp; Production</v>
      </c>
    </row>
    <row r="4984" spans="1:5" ht="17" x14ac:dyDescent="0.2">
      <c r="A4984" s="3" t="s">
        <v>406</v>
      </c>
      <c r="B4984" s="21" t="s">
        <v>602</v>
      </c>
      <c r="C4984" s="21" t="s">
        <v>608</v>
      </c>
      <c r="D4984" s="56" t="str">
        <f>VLOOKUP(A4984, ticker_symbol:gics_sector, 14, FALSE)</f>
        <v>Energy</v>
      </c>
      <c r="E4984" t="str">
        <f>VLOOKUP(A4984, ticker_symbol:gics_sub, 15, FALSE)</f>
        <v>Oil &amp; Gas Exploration &amp; Production</v>
      </c>
    </row>
    <row r="4985" spans="1:5" ht="17" x14ac:dyDescent="0.2">
      <c r="A4985" s="3" t="s">
        <v>406</v>
      </c>
      <c r="B4985" s="21" t="s">
        <v>603</v>
      </c>
      <c r="C4985" s="21" t="s">
        <v>608</v>
      </c>
      <c r="D4985" s="56" t="str">
        <f>VLOOKUP(A4985, ticker_symbol:gics_sector, 14, FALSE)</f>
        <v>Energy</v>
      </c>
      <c r="E4985" t="str">
        <f>VLOOKUP(A4985, ticker_symbol:gics_sub, 15, FALSE)</f>
        <v>Oil &amp; Gas Exploration &amp; Production</v>
      </c>
    </row>
    <row r="4986" spans="1:5" ht="17" x14ac:dyDescent="0.2">
      <c r="A4986" s="3" t="s">
        <v>406</v>
      </c>
      <c r="B4986" s="21" t="s">
        <v>604</v>
      </c>
      <c r="C4986" s="21" t="s">
        <v>608</v>
      </c>
      <c r="D4986" s="56" t="str">
        <f>VLOOKUP(A4986, ticker_symbol:gics_sector, 14, FALSE)</f>
        <v>Energy</v>
      </c>
      <c r="E4986" t="str">
        <f>VLOOKUP(A4986, ticker_symbol:gics_sub, 15, FALSE)</f>
        <v>Oil &amp; Gas Exploration &amp; Production</v>
      </c>
    </row>
    <row r="4987" spans="1:5" ht="17" x14ac:dyDescent="0.2">
      <c r="A4987" s="3" t="s">
        <v>406</v>
      </c>
      <c r="B4987" s="21" t="s">
        <v>605</v>
      </c>
      <c r="C4987" s="21" t="s">
        <v>608</v>
      </c>
      <c r="D4987" s="56" t="str">
        <f>VLOOKUP(A4987, ticker_symbol:gics_sector, 14, FALSE)</f>
        <v>Energy</v>
      </c>
      <c r="E4987" t="str">
        <f>VLOOKUP(A4987, ticker_symbol:gics_sub, 15, FALSE)</f>
        <v>Oil &amp; Gas Exploration &amp; Production</v>
      </c>
    </row>
    <row r="4988" spans="1:5" ht="17" x14ac:dyDescent="0.2">
      <c r="A4988" s="3" t="s">
        <v>407</v>
      </c>
      <c r="B4988" s="21" t="s">
        <v>600</v>
      </c>
      <c r="C4988" s="21" t="s">
        <v>610</v>
      </c>
      <c r="D4988" s="56" t="str">
        <f>VLOOKUP(A4988, ticker_symbol:gics_sector, 14, FALSE)</f>
        <v>Financials</v>
      </c>
      <c r="E4988" t="str">
        <f>VLOOKUP(A4988, ticker_symbol:gics_sub, 15, FALSE)</f>
        <v>Diversified Financial Services</v>
      </c>
    </row>
    <row r="4989" spans="1:5" ht="17" x14ac:dyDescent="0.2">
      <c r="A4989" s="3" t="s">
        <v>407</v>
      </c>
      <c r="B4989" s="21" t="s">
        <v>601</v>
      </c>
      <c r="C4989" s="21" t="s">
        <v>610</v>
      </c>
      <c r="D4989" s="56" t="str">
        <f>VLOOKUP(A4989, ticker_symbol:gics_sector, 14, FALSE)</f>
        <v>Financials</v>
      </c>
      <c r="E4989" t="str">
        <f>VLOOKUP(A4989, ticker_symbol:gics_sub, 15, FALSE)</f>
        <v>Diversified Financial Services</v>
      </c>
    </row>
    <row r="4990" spans="1:5" ht="17" x14ac:dyDescent="0.2">
      <c r="A4990" s="3" t="s">
        <v>407</v>
      </c>
      <c r="B4990" s="21" t="s">
        <v>602</v>
      </c>
      <c r="C4990" s="21" t="s">
        <v>610</v>
      </c>
      <c r="D4990" s="56" t="str">
        <f>VLOOKUP(A4990, ticker_symbol:gics_sector, 14, FALSE)</f>
        <v>Financials</v>
      </c>
      <c r="E4990" t="str">
        <f>VLOOKUP(A4990, ticker_symbol:gics_sub, 15, FALSE)</f>
        <v>Diversified Financial Services</v>
      </c>
    </row>
    <row r="4991" spans="1:5" ht="17" x14ac:dyDescent="0.2">
      <c r="A4991" s="3" t="s">
        <v>407</v>
      </c>
      <c r="B4991" s="21" t="s">
        <v>603</v>
      </c>
      <c r="C4991" s="21" t="s">
        <v>610</v>
      </c>
      <c r="D4991" s="56" t="str">
        <f>VLOOKUP(A4991, ticker_symbol:gics_sector, 14, FALSE)</f>
        <v>Financials</v>
      </c>
      <c r="E4991" t="str">
        <f>VLOOKUP(A4991, ticker_symbol:gics_sub, 15, FALSE)</f>
        <v>Diversified Financial Services</v>
      </c>
    </row>
    <row r="4992" spans="1:5" ht="17" x14ac:dyDescent="0.2">
      <c r="A4992" s="3" t="s">
        <v>407</v>
      </c>
      <c r="B4992" s="21" t="s">
        <v>604</v>
      </c>
      <c r="C4992" s="21" t="s">
        <v>610</v>
      </c>
      <c r="D4992" s="56" t="str">
        <f>VLOOKUP(A4992, ticker_symbol:gics_sector, 14, FALSE)</f>
        <v>Financials</v>
      </c>
      <c r="E4992" t="str">
        <f>VLOOKUP(A4992, ticker_symbol:gics_sub, 15, FALSE)</f>
        <v>Diversified Financial Services</v>
      </c>
    </row>
    <row r="4993" spans="1:5" ht="17" x14ac:dyDescent="0.2">
      <c r="A4993" s="3" t="s">
        <v>407</v>
      </c>
      <c r="B4993" s="21" t="s">
        <v>605</v>
      </c>
      <c r="C4993" s="21" t="s">
        <v>610</v>
      </c>
      <c r="D4993" s="56" t="str">
        <f>VLOOKUP(A4993, ticker_symbol:gics_sector, 14, FALSE)</f>
        <v>Financials</v>
      </c>
      <c r="E4993" t="str">
        <f>VLOOKUP(A4993, ticker_symbol:gics_sub, 15, FALSE)</f>
        <v>Diversified Financial Services</v>
      </c>
    </row>
    <row r="4994" spans="1:5" ht="17" x14ac:dyDescent="0.2">
      <c r="A4994" s="3" t="s">
        <v>407</v>
      </c>
      <c r="B4994" s="21" t="s">
        <v>600</v>
      </c>
      <c r="C4994" s="21" t="s">
        <v>609</v>
      </c>
      <c r="D4994" s="56" t="str">
        <f>VLOOKUP(A4994, ticker_symbol:gics_sector, 14, FALSE)</f>
        <v>Financials</v>
      </c>
      <c r="E4994" t="str">
        <f>VLOOKUP(A4994, ticker_symbol:gics_sub, 15, FALSE)</f>
        <v>Diversified Financial Services</v>
      </c>
    </row>
    <row r="4995" spans="1:5" ht="17" x14ac:dyDescent="0.2">
      <c r="A4995" s="3" t="s">
        <v>407</v>
      </c>
      <c r="B4995" s="21" t="s">
        <v>601</v>
      </c>
      <c r="C4995" s="21" t="s">
        <v>609</v>
      </c>
      <c r="D4995" s="56" t="str">
        <f>VLOOKUP(A4995, ticker_symbol:gics_sector, 14, FALSE)</f>
        <v>Financials</v>
      </c>
      <c r="E4995" t="str">
        <f>VLOOKUP(A4995, ticker_symbol:gics_sub, 15, FALSE)</f>
        <v>Diversified Financial Services</v>
      </c>
    </row>
    <row r="4996" spans="1:5" ht="17" x14ac:dyDescent="0.2">
      <c r="A4996" s="3" t="s">
        <v>407</v>
      </c>
      <c r="B4996" s="21" t="s">
        <v>602</v>
      </c>
      <c r="C4996" s="21" t="s">
        <v>609</v>
      </c>
      <c r="D4996" s="56" t="str">
        <f>VLOOKUP(A4996, ticker_symbol:gics_sector, 14, FALSE)</f>
        <v>Financials</v>
      </c>
      <c r="E4996" t="str">
        <f>VLOOKUP(A4996, ticker_symbol:gics_sub, 15, FALSE)</f>
        <v>Diversified Financial Services</v>
      </c>
    </row>
    <row r="4997" spans="1:5" ht="17" x14ac:dyDescent="0.2">
      <c r="A4997" s="3" t="s">
        <v>407</v>
      </c>
      <c r="B4997" s="21" t="s">
        <v>603</v>
      </c>
      <c r="C4997" s="21" t="s">
        <v>609</v>
      </c>
      <c r="D4997" s="56" t="str">
        <f>VLOOKUP(A4997, ticker_symbol:gics_sector, 14, FALSE)</f>
        <v>Financials</v>
      </c>
      <c r="E4997" t="str">
        <f>VLOOKUP(A4997, ticker_symbol:gics_sub, 15, FALSE)</f>
        <v>Diversified Financial Services</v>
      </c>
    </row>
    <row r="4998" spans="1:5" ht="17" x14ac:dyDescent="0.2">
      <c r="A4998" s="3" t="s">
        <v>407</v>
      </c>
      <c r="B4998" s="21" t="s">
        <v>604</v>
      </c>
      <c r="C4998" s="21" t="s">
        <v>609</v>
      </c>
      <c r="D4998" s="56" t="str">
        <f>VLOOKUP(A4998, ticker_symbol:gics_sector, 14, FALSE)</f>
        <v>Financials</v>
      </c>
      <c r="E4998" t="str">
        <f>VLOOKUP(A4998, ticker_symbol:gics_sub, 15, FALSE)</f>
        <v>Diversified Financial Services</v>
      </c>
    </row>
    <row r="4999" spans="1:5" ht="17" x14ac:dyDescent="0.2">
      <c r="A4999" s="3" t="s">
        <v>407</v>
      </c>
      <c r="B4999" s="21" t="s">
        <v>605</v>
      </c>
      <c r="C4999" s="21" t="s">
        <v>609</v>
      </c>
      <c r="D4999" s="56" t="str">
        <f>VLOOKUP(A4999, ticker_symbol:gics_sector, 14, FALSE)</f>
        <v>Financials</v>
      </c>
      <c r="E4999" t="str">
        <f>VLOOKUP(A4999, ticker_symbol:gics_sub, 15, FALSE)</f>
        <v>Diversified Financial Services</v>
      </c>
    </row>
    <row r="5000" spans="1:5" ht="17" x14ac:dyDescent="0.2">
      <c r="A5000" s="3" t="s">
        <v>407</v>
      </c>
      <c r="B5000" s="21" t="s">
        <v>600</v>
      </c>
      <c r="C5000" s="21" t="s">
        <v>608</v>
      </c>
      <c r="D5000" s="56" t="str">
        <f>VLOOKUP(A5000, ticker_symbol:gics_sector, 14, FALSE)</f>
        <v>Financials</v>
      </c>
      <c r="E5000" t="str">
        <f>VLOOKUP(A5000, ticker_symbol:gics_sub, 15, FALSE)</f>
        <v>Diversified Financial Services</v>
      </c>
    </row>
    <row r="5001" spans="1:5" ht="17" x14ac:dyDescent="0.2">
      <c r="A5001" s="3" t="s">
        <v>407</v>
      </c>
      <c r="B5001" s="21" t="s">
        <v>601</v>
      </c>
      <c r="C5001" s="21" t="s">
        <v>608</v>
      </c>
      <c r="D5001" s="56" t="str">
        <f>VLOOKUP(A5001, ticker_symbol:gics_sector, 14, FALSE)</f>
        <v>Financials</v>
      </c>
      <c r="E5001" t="str">
        <f>VLOOKUP(A5001, ticker_symbol:gics_sub, 15, FALSE)</f>
        <v>Diversified Financial Services</v>
      </c>
    </row>
    <row r="5002" spans="1:5" ht="17" x14ac:dyDescent="0.2">
      <c r="A5002" s="3" t="s">
        <v>407</v>
      </c>
      <c r="B5002" s="21" t="s">
        <v>602</v>
      </c>
      <c r="C5002" s="21" t="s">
        <v>608</v>
      </c>
      <c r="D5002" s="56" t="str">
        <f>VLOOKUP(A5002, ticker_symbol:gics_sector, 14, FALSE)</f>
        <v>Financials</v>
      </c>
      <c r="E5002" t="str">
        <f>VLOOKUP(A5002, ticker_symbol:gics_sub, 15, FALSE)</f>
        <v>Diversified Financial Services</v>
      </c>
    </row>
    <row r="5003" spans="1:5" ht="17" x14ac:dyDescent="0.2">
      <c r="A5003" s="3" t="s">
        <v>407</v>
      </c>
      <c r="B5003" s="21" t="s">
        <v>603</v>
      </c>
      <c r="C5003" s="21" t="s">
        <v>608</v>
      </c>
      <c r="D5003" s="56" t="str">
        <f>VLOOKUP(A5003, ticker_symbol:gics_sector, 14, FALSE)</f>
        <v>Financials</v>
      </c>
      <c r="E5003" t="str">
        <f>VLOOKUP(A5003, ticker_symbol:gics_sub, 15, FALSE)</f>
        <v>Diversified Financial Services</v>
      </c>
    </row>
    <row r="5004" spans="1:5" ht="17" x14ac:dyDescent="0.2">
      <c r="A5004" s="3" t="s">
        <v>407</v>
      </c>
      <c r="B5004" s="21" t="s">
        <v>604</v>
      </c>
      <c r="C5004" s="21" t="s">
        <v>608</v>
      </c>
      <c r="D5004" s="56" t="str">
        <f>VLOOKUP(A5004, ticker_symbol:gics_sector, 14, FALSE)</f>
        <v>Financials</v>
      </c>
      <c r="E5004" t="str">
        <f>VLOOKUP(A5004, ticker_symbol:gics_sub, 15, FALSE)</f>
        <v>Diversified Financial Services</v>
      </c>
    </row>
    <row r="5005" spans="1:5" ht="17" x14ac:dyDescent="0.2">
      <c r="A5005" s="3" t="s">
        <v>407</v>
      </c>
      <c r="B5005" s="21" t="s">
        <v>605</v>
      </c>
      <c r="C5005" s="21" t="s">
        <v>608</v>
      </c>
      <c r="D5005" s="56" t="str">
        <f>VLOOKUP(A5005, ticker_symbol:gics_sector, 14, FALSE)</f>
        <v>Financials</v>
      </c>
      <c r="E5005" t="str">
        <f>VLOOKUP(A5005, ticker_symbol:gics_sub, 15, FALSE)</f>
        <v>Diversified Financial Services</v>
      </c>
    </row>
    <row r="5006" spans="1:5" ht="17" x14ac:dyDescent="0.2">
      <c r="A5006" s="3" t="s">
        <v>408</v>
      </c>
      <c r="B5006" s="21" t="s">
        <v>600</v>
      </c>
      <c r="C5006" s="21" t="s">
        <v>610</v>
      </c>
      <c r="D5006" s="56" t="str">
        <f>VLOOKUP(A5006, ticker_symbol:gics_sector, 14, FALSE)</f>
        <v>Utilities</v>
      </c>
      <c r="E5006" t="str">
        <f>VLOOKUP(A5006, ticker_symbol:gics_sub, 15, FALSE)</f>
        <v>MultiUtilities</v>
      </c>
    </row>
    <row r="5007" spans="1:5" ht="17" x14ac:dyDescent="0.2">
      <c r="A5007" s="3" t="s">
        <v>408</v>
      </c>
      <c r="B5007" s="21" t="s">
        <v>601</v>
      </c>
      <c r="C5007" s="21" t="s">
        <v>610</v>
      </c>
      <c r="D5007" s="56" t="str">
        <f>VLOOKUP(A5007, ticker_symbol:gics_sector, 14, FALSE)</f>
        <v>Utilities</v>
      </c>
      <c r="E5007" t="str">
        <f>VLOOKUP(A5007, ticker_symbol:gics_sub, 15, FALSE)</f>
        <v>MultiUtilities</v>
      </c>
    </row>
    <row r="5008" spans="1:5" ht="17" x14ac:dyDescent="0.2">
      <c r="A5008" s="3" t="s">
        <v>408</v>
      </c>
      <c r="B5008" s="21" t="s">
        <v>602</v>
      </c>
      <c r="C5008" s="21" t="s">
        <v>610</v>
      </c>
      <c r="D5008" s="56" t="str">
        <f>VLOOKUP(A5008, ticker_symbol:gics_sector, 14, FALSE)</f>
        <v>Utilities</v>
      </c>
      <c r="E5008" t="str">
        <f>VLOOKUP(A5008, ticker_symbol:gics_sub, 15, FALSE)</f>
        <v>MultiUtilities</v>
      </c>
    </row>
    <row r="5009" spans="1:5" ht="17" x14ac:dyDescent="0.2">
      <c r="A5009" s="3" t="s">
        <v>408</v>
      </c>
      <c r="B5009" s="21" t="s">
        <v>603</v>
      </c>
      <c r="C5009" s="21" t="s">
        <v>610</v>
      </c>
      <c r="D5009" s="56" t="str">
        <f>VLOOKUP(A5009, ticker_symbol:gics_sector, 14, FALSE)</f>
        <v>Utilities</v>
      </c>
      <c r="E5009" t="str">
        <f>VLOOKUP(A5009, ticker_symbol:gics_sub, 15, FALSE)</f>
        <v>MultiUtilities</v>
      </c>
    </row>
    <row r="5010" spans="1:5" ht="17" x14ac:dyDescent="0.2">
      <c r="A5010" s="3" t="s">
        <v>408</v>
      </c>
      <c r="B5010" s="21" t="s">
        <v>604</v>
      </c>
      <c r="C5010" s="21" t="s">
        <v>610</v>
      </c>
      <c r="D5010" s="56" t="str">
        <f>VLOOKUP(A5010, ticker_symbol:gics_sector, 14, FALSE)</f>
        <v>Utilities</v>
      </c>
      <c r="E5010" t="str">
        <f>VLOOKUP(A5010, ticker_symbol:gics_sub, 15, FALSE)</f>
        <v>MultiUtilities</v>
      </c>
    </row>
    <row r="5011" spans="1:5" ht="17" x14ac:dyDescent="0.2">
      <c r="A5011" s="3" t="s">
        <v>408</v>
      </c>
      <c r="B5011" s="21" t="s">
        <v>605</v>
      </c>
      <c r="C5011" s="21" t="s">
        <v>610</v>
      </c>
      <c r="D5011" s="56" t="str">
        <f>VLOOKUP(A5011, ticker_symbol:gics_sector, 14, FALSE)</f>
        <v>Utilities</v>
      </c>
      <c r="E5011" t="str">
        <f>VLOOKUP(A5011, ticker_symbol:gics_sub, 15, FALSE)</f>
        <v>MultiUtilities</v>
      </c>
    </row>
    <row r="5012" spans="1:5" ht="17" x14ac:dyDescent="0.2">
      <c r="A5012" s="3" t="s">
        <v>408</v>
      </c>
      <c r="B5012" s="21" t="s">
        <v>600</v>
      </c>
      <c r="C5012" s="21" t="s">
        <v>609</v>
      </c>
      <c r="D5012" s="56" t="str">
        <f>VLOOKUP(A5012, ticker_symbol:gics_sector, 14, FALSE)</f>
        <v>Utilities</v>
      </c>
      <c r="E5012" t="str">
        <f>VLOOKUP(A5012, ticker_symbol:gics_sub, 15, FALSE)</f>
        <v>MultiUtilities</v>
      </c>
    </row>
    <row r="5013" spans="1:5" ht="17" x14ac:dyDescent="0.2">
      <c r="A5013" s="3" t="s">
        <v>408</v>
      </c>
      <c r="B5013" s="21" t="s">
        <v>601</v>
      </c>
      <c r="C5013" s="21" t="s">
        <v>609</v>
      </c>
      <c r="D5013" s="56" t="str">
        <f>VLOOKUP(A5013, ticker_symbol:gics_sector, 14, FALSE)</f>
        <v>Utilities</v>
      </c>
      <c r="E5013" t="str">
        <f>VLOOKUP(A5013, ticker_symbol:gics_sub, 15, FALSE)</f>
        <v>MultiUtilities</v>
      </c>
    </row>
    <row r="5014" spans="1:5" ht="17" x14ac:dyDescent="0.2">
      <c r="A5014" s="3" t="s">
        <v>408</v>
      </c>
      <c r="B5014" s="21" t="s">
        <v>602</v>
      </c>
      <c r="C5014" s="21" t="s">
        <v>609</v>
      </c>
      <c r="D5014" s="56" t="str">
        <f>VLOOKUP(A5014, ticker_symbol:gics_sector, 14, FALSE)</f>
        <v>Utilities</v>
      </c>
      <c r="E5014" t="str">
        <f>VLOOKUP(A5014, ticker_symbol:gics_sub, 15, FALSE)</f>
        <v>MultiUtilities</v>
      </c>
    </row>
    <row r="5015" spans="1:5" ht="17" x14ac:dyDescent="0.2">
      <c r="A5015" s="3" t="s">
        <v>408</v>
      </c>
      <c r="B5015" s="21" t="s">
        <v>603</v>
      </c>
      <c r="C5015" s="21" t="s">
        <v>609</v>
      </c>
      <c r="D5015" s="56" t="str">
        <f>VLOOKUP(A5015, ticker_symbol:gics_sector, 14, FALSE)</f>
        <v>Utilities</v>
      </c>
      <c r="E5015" t="str">
        <f>VLOOKUP(A5015, ticker_symbol:gics_sub, 15, FALSE)</f>
        <v>MultiUtilities</v>
      </c>
    </row>
    <row r="5016" spans="1:5" ht="17" x14ac:dyDescent="0.2">
      <c r="A5016" s="3" t="s">
        <v>408</v>
      </c>
      <c r="B5016" s="21" t="s">
        <v>604</v>
      </c>
      <c r="C5016" s="21" t="s">
        <v>609</v>
      </c>
      <c r="D5016" s="56" t="str">
        <f>VLOOKUP(A5016, ticker_symbol:gics_sector, 14, FALSE)</f>
        <v>Utilities</v>
      </c>
      <c r="E5016" t="str">
        <f>VLOOKUP(A5016, ticker_symbol:gics_sub, 15, FALSE)</f>
        <v>MultiUtilities</v>
      </c>
    </row>
    <row r="5017" spans="1:5" ht="17" x14ac:dyDescent="0.2">
      <c r="A5017" s="3" t="s">
        <v>408</v>
      </c>
      <c r="B5017" s="21" t="s">
        <v>605</v>
      </c>
      <c r="C5017" s="21" t="s">
        <v>609</v>
      </c>
      <c r="D5017" s="56" t="str">
        <f>VLOOKUP(A5017, ticker_symbol:gics_sector, 14, FALSE)</f>
        <v>Utilities</v>
      </c>
      <c r="E5017" t="str">
        <f>VLOOKUP(A5017, ticker_symbol:gics_sub, 15, FALSE)</f>
        <v>MultiUtilities</v>
      </c>
    </row>
    <row r="5018" spans="1:5" ht="17" x14ac:dyDescent="0.2">
      <c r="A5018" s="3" t="s">
        <v>408</v>
      </c>
      <c r="B5018" s="21" t="s">
        <v>600</v>
      </c>
      <c r="C5018" s="21" t="s">
        <v>608</v>
      </c>
      <c r="D5018" s="56" t="str">
        <f>VLOOKUP(A5018, ticker_symbol:gics_sector, 14, FALSE)</f>
        <v>Utilities</v>
      </c>
      <c r="E5018" t="str">
        <f>VLOOKUP(A5018, ticker_symbol:gics_sub, 15, FALSE)</f>
        <v>MultiUtilities</v>
      </c>
    </row>
    <row r="5019" spans="1:5" ht="17" x14ac:dyDescent="0.2">
      <c r="A5019" s="3" t="s">
        <v>408</v>
      </c>
      <c r="B5019" s="21" t="s">
        <v>601</v>
      </c>
      <c r="C5019" s="21" t="s">
        <v>608</v>
      </c>
      <c r="D5019" s="56" t="str">
        <f>VLOOKUP(A5019, ticker_symbol:gics_sector, 14, FALSE)</f>
        <v>Utilities</v>
      </c>
      <c r="E5019" t="str">
        <f>VLOOKUP(A5019, ticker_symbol:gics_sub, 15, FALSE)</f>
        <v>MultiUtilities</v>
      </c>
    </row>
    <row r="5020" spans="1:5" ht="17" x14ac:dyDescent="0.2">
      <c r="A5020" s="3" t="s">
        <v>408</v>
      </c>
      <c r="B5020" s="21" t="s">
        <v>602</v>
      </c>
      <c r="C5020" s="21" t="s">
        <v>608</v>
      </c>
      <c r="D5020" s="56" t="str">
        <f>VLOOKUP(A5020, ticker_symbol:gics_sector, 14, FALSE)</f>
        <v>Utilities</v>
      </c>
      <c r="E5020" t="str">
        <f>VLOOKUP(A5020, ticker_symbol:gics_sub, 15, FALSE)</f>
        <v>MultiUtilities</v>
      </c>
    </row>
    <row r="5021" spans="1:5" ht="17" x14ac:dyDescent="0.2">
      <c r="A5021" s="3" t="s">
        <v>408</v>
      </c>
      <c r="B5021" s="21" t="s">
        <v>603</v>
      </c>
      <c r="C5021" s="21" t="s">
        <v>608</v>
      </c>
      <c r="D5021" s="56" t="str">
        <f>VLOOKUP(A5021, ticker_symbol:gics_sector, 14, FALSE)</f>
        <v>Utilities</v>
      </c>
      <c r="E5021" t="str">
        <f>VLOOKUP(A5021, ticker_symbol:gics_sub, 15, FALSE)</f>
        <v>MultiUtilities</v>
      </c>
    </row>
    <row r="5022" spans="1:5" ht="17" x14ac:dyDescent="0.2">
      <c r="A5022" s="3" t="s">
        <v>408</v>
      </c>
      <c r="B5022" s="21" t="s">
        <v>604</v>
      </c>
      <c r="C5022" s="21" t="s">
        <v>608</v>
      </c>
      <c r="D5022" s="56" t="str">
        <f>VLOOKUP(A5022, ticker_symbol:gics_sector, 14, FALSE)</f>
        <v>Utilities</v>
      </c>
      <c r="E5022" t="str">
        <f>VLOOKUP(A5022, ticker_symbol:gics_sub, 15, FALSE)</f>
        <v>MultiUtilities</v>
      </c>
    </row>
    <row r="5023" spans="1:5" ht="17" x14ac:dyDescent="0.2">
      <c r="A5023" s="3" t="s">
        <v>408</v>
      </c>
      <c r="B5023" s="21" t="s">
        <v>605</v>
      </c>
      <c r="C5023" s="21" t="s">
        <v>608</v>
      </c>
      <c r="D5023" s="56" t="str">
        <f>VLOOKUP(A5023, ticker_symbol:gics_sector, 14, FALSE)</f>
        <v>Utilities</v>
      </c>
      <c r="E5023" t="str">
        <f>VLOOKUP(A5023, ticker_symbol:gics_sub, 15, FALSE)</f>
        <v>MultiUtilities</v>
      </c>
    </row>
    <row r="5024" spans="1:5" ht="17" x14ac:dyDescent="0.2">
      <c r="A5024" s="3" t="s">
        <v>409</v>
      </c>
      <c r="B5024" s="21" t="s">
        <v>600</v>
      </c>
      <c r="C5024" s="21" t="s">
        <v>610</v>
      </c>
      <c r="D5024" s="56" t="str">
        <f>VLOOKUP(A5024, ticker_symbol:gics_sector, 14, FALSE)</f>
        <v>Materials</v>
      </c>
      <c r="E5024" t="str">
        <f>VLOOKUP(A5024, ticker_symbol:gics_sub, 15, FALSE)</f>
        <v>Gold</v>
      </c>
    </row>
    <row r="5025" spans="1:5" ht="17" x14ac:dyDescent="0.2">
      <c r="A5025" s="3" t="s">
        <v>409</v>
      </c>
      <c r="B5025" s="21" t="s">
        <v>601</v>
      </c>
      <c r="C5025" s="21" t="s">
        <v>610</v>
      </c>
      <c r="D5025" s="56" t="str">
        <f>VLOOKUP(A5025, ticker_symbol:gics_sector, 14, FALSE)</f>
        <v>Materials</v>
      </c>
      <c r="E5025" t="str">
        <f>VLOOKUP(A5025, ticker_symbol:gics_sub, 15, FALSE)</f>
        <v>Gold</v>
      </c>
    </row>
    <row r="5026" spans="1:5" ht="17" x14ac:dyDescent="0.2">
      <c r="A5026" s="3" t="s">
        <v>409</v>
      </c>
      <c r="B5026" s="21" t="s">
        <v>602</v>
      </c>
      <c r="C5026" s="21" t="s">
        <v>610</v>
      </c>
      <c r="D5026" s="56" t="str">
        <f>VLOOKUP(A5026, ticker_symbol:gics_sector, 14, FALSE)</f>
        <v>Materials</v>
      </c>
      <c r="E5026" t="str">
        <f>VLOOKUP(A5026, ticker_symbol:gics_sub, 15, FALSE)</f>
        <v>Gold</v>
      </c>
    </row>
    <row r="5027" spans="1:5" ht="17" x14ac:dyDescent="0.2">
      <c r="A5027" s="3" t="s">
        <v>409</v>
      </c>
      <c r="B5027" s="21" t="s">
        <v>603</v>
      </c>
      <c r="C5027" s="21" t="s">
        <v>610</v>
      </c>
      <c r="D5027" s="56" t="str">
        <f>VLOOKUP(A5027, ticker_symbol:gics_sector, 14, FALSE)</f>
        <v>Materials</v>
      </c>
      <c r="E5027" t="str">
        <f>VLOOKUP(A5027, ticker_symbol:gics_sub, 15, FALSE)</f>
        <v>Gold</v>
      </c>
    </row>
    <row r="5028" spans="1:5" ht="17" x14ac:dyDescent="0.2">
      <c r="A5028" s="3" t="s">
        <v>409</v>
      </c>
      <c r="B5028" s="21" t="s">
        <v>604</v>
      </c>
      <c r="C5028" s="21" t="s">
        <v>610</v>
      </c>
      <c r="D5028" s="56" t="str">
        <f>VLOOKUP(A5028, ticker_symbol:gics_sector, 14, FALSE)</f>
        <v>Materials</v>
      </c>
      <c r="E5028" t="str">
        <f>VLOOKUP(A5028, ticker_symbol:gics_sub, 15, FALSE)</f>
        <v>Gold</v>
      </c>
    </row>
    <row r="5029" spans="1:5" ht="17" x14ac:dyDescent="0.2">
      <c r="A5029" s="3" t="s">
        <v>409</v>
      </c>
      <c r="B5029" s="21" t="s">
        <v>605</v>
      </c>
      <c r="C5029" s="21" t="s">
        <v>610</v>
      </c>
      <c r="D5029" s="56" t="str">
        <f>VLOOKUP(A5029, ticker_symbol:gics_sector, 14, FALSE)</f>
        <v>Materials</v>
      </c>
      <c r="E5029" t="str">
        <f>VLOOKUP(A5029, ticker_symbol:gics_sub, 15, FALSE)</f>
        <v>Gold</v>
      </c>
    </row>
    <row r="5030" spans="1:5" ht="17" x14ac:dyDescent="0.2">
      <c r="A5030" s="3" t="s">
        <v>409</v>
      </c>
      <c r="B5030" s="21" t="s">
        <v>600</v>
      </c>
      <c r="C5030" s="21" t="s">
        <v>609</v>
      </c>
      <c r="D5030" s="56" t="str">
        <f>VLOOKUP(A5030, ticker_symbol:gics_sector, 14, FALSE)</f>
        <v>Materials</v>
      </c>
      <c r="E5030" t="str">
        <f>VLOOKUP(A5030, ticker_symbol:gics_sub, 15, FALSE)</f>
        <v>Gold</v>
      </c>
    </row>
    <row r="5031" spans="1:5" ht="17" x14ac:dyDescent="0.2">
      <c r="A5031" s="3" t="s">
        <v>409</v>
      </c>
      <c r="B5031" s="21" t="s">
        <v>601</v>
      </c>
      <c r="C5031" s="21" t="s">
        <v>609</v>
      </c>
      <c r="D5031" s="56" t="str">
        <f>VLOOKUP(A5031, ticker_symbol:gics_sector, 14, FALSE)</f>
        <v>Materials</v>
      </c>
      <c r="E5031" t="str">
        <f>VLOOKUP(A5031, ticker_symbol:gics_sub, 15, FALSE)</f>
        <v>Gold</v>
      </c>
    </row>
    <row r="5032" spans="1:5" ht="17" x14ac:dyDescent="0.2">
      <c r="A5032" s="3" t="s">
        <v>409</v>
      </c>
      <c r="B5032" s="21" t="s">
        <v>602</v>
      </c>
      <c r="C5032" s="21" t="s">
        <v>609</v>
      </c>
      <c r="D5032" s="56" t="str">
        <f>VLOOKUP(A5032, ticker_symbol:gics_sector, 14, FALSE)</f>
        <v>Materials</v>
      </c>
      <c r="E5032" t="str">
        <f>VLOOKUP(A5032, ticker_symbol:gics_sub, 15, FALSE)</f>
        <v>Gold</v>
      </c>
    </row>
    <row r="5033" spans="1:5" ht="17" x14ac:dyDescent="0.2">
      <c r="A5033" s="3" t="s">
        <v>409</v>
      </c>
      <c r="B5033" s="21" t="s">
        <v>603</v>
      </c>
      <c r="C5033" s="21" t="s">
        <v>609</v>
      </c>
      <c r="D5033" s="56" t="str">
        <f>VLOOKUP(A5033, ticker_symbol:gics_sector, 14, FALSE)</f>
        <v>Materials</v>
      </c>
      <c r="E5033" t="str">
        <f>VLOOKUP(A5033, ticker_symbol:gics_sub, 15, FALSE)</f>
        <v>Gold</v>
      </c>
    </row>
    <row r="5034" spans="1:5" ht="17" x14ac:dyDescent="0.2">
      <c r="A5034" s="3" t="s">
        <v>409</v>
      </c>
      <c r="B5034" s="21" t="s">
        <v>604</v>
      </c>
      <c r="C5034" s="21" t="s">
        <v>609</v>
      </c>
      <c r="D5034" s="56" t="str">
        <f>VLOOKUP(A5034, ticker_symbol:gics_sector, 14, FALSE)</f>
        <v>Materials</v>
      </c>
      <c r="E5034" t="str">
        <f>VLOOKUP(A5034, ticker_symbol:gics_sub, 15, FALSE)</f>
        <v>Gold</v>
      </c>
    </row>
    <row r="5035" spans="1:5" ht="17" x14ac:dyDescent="0.2">
      <c r="A5035" s="3" t="s">
        <v>409</v>
      </c>
      <c r="B5035" s="21" t="s">
        <v>605</v>
      </c>
      <c r="C5035" s="21" t="s">
        <v>609</v>
      </c>
      <c r="D5035" s="56" t="str">
        <f>VLOOKUP(A5035, ticker_symbol:gics_sector, 14, FALSE)</f>
        <v>Materials</v>
      </c>
      <c r="E5035" t="str">
        <f>VLOOKUP(A5035, ticker_symbol:gics_sub, 15, FALSE)</f>
        <v>Gold</v>
      </c>
    </row>
    <row r="5036" spans="1:5" ht="17" x14ac:dyDescent="0.2">
      <c r="A5036" s="3" t="s">
        <v>409</v>
      </c>
      <c r="B5036" s="21" t="s">
        <v>600</v>
      </c>
      <c r="C5036" s="21" t="s">
        <v>608</v>
      </c>
      <c r="D5036" s="56" t="str">
        <f>VLOOKUP(A5036, ticker_symbol:gics_sector, 14, FALSE)</f>
        <v>Materials</v>
      </c>
      <c r="E5036" t="str">
        <f>VLOOKUP(A5036, ticker_symbol:gics_sub, 15, FALSE)</f>
        <v>Gold</v>
      </c>
    </row>
    <row r="5037" spans="1:5" ht="17" x14ac:dyDescent="0.2">
      <c r="A5037" s="3" t="s">
        <v>409</v>
      </c>
      <c r="B5037" s="21" t="s">
        <v>601</v>
      </c>
      <c r="C5037" s="21" t="s">
        <v>608</v>
      </c>
      <c r="D5037" s="56" t="str">
        <f>VLOOKUP(A5037, ticker_symbol:gics_sector, 14, FALSE)</f>
        <v>Materials</v>
      </c>
      <c r="E5037" t="str">
        <f>VLOOKUP(A5037, ticker_symbol:gics_sub, 15, FALSE)</f>
        <v>Gold</v>
      </c>
    </row>
    <row r="5038" spans="1:5" ht="17" x14ac:dyDescent="0.2">
      <c r="A5038" s="3" t="s">
        <v>409</v>
      </c>
      <c r="B5038" s="21" t="s">
        <v>602</v>
      </c>
      <c r="C5038" s="21" t="s">
        <v>608</v>
      </c>
      <c r="D5038" s="56" t="str">
        <f>VLOOKUP(A5038, ticker_symbol:gics_sector, 14, FALSE)</f>
        <v>Materials</v>
      </c>
      <c r="E5038" t="str">
        <f>VLOOKUP(A5038, ticker_symbol:gics_sub, 15, FALSE)</f>
        <v>Gold</v>
      </c>
    </row>
    <row r="5039" spans="1:5" ht="17" x14ac:dyDescent="0.2">
      <c r="A5039" s="3" t="s">
        <v>409</v>
      </c>
      <c r="B5039" s="21" t="s">
        <v>603</v>
      </c>
      <c r="C5039" s="21" t="s">
        <v>608</v>
      </c>
      <c r="D5039" s="56" t="str">
        <f>VLOOKUP(A5039, ticker_symbol:gics_sector, 14, FALSE)</f>
        <v>Materials</v>
      </c>
      <c r="E5039" t="str">
        <f>VLOOKUP(A5039, ticker_symbol:gics_sub, 15, FALSE)</f>
        <v>Gold</v>
      </c>
    </row>
    <row r="5040" spans="1:5" ht="17" x14ac:dyDescent="0.2">
      <c r="A5040" s="3" t="s">
        <v>409</v>
      </c>
      <c r="B5040" s="21" t="s">
        <v>604</v>
      </c>
      <c r="C5040" s="21" t="s">
        <v>608</v>
      </c>
      <c r="D5040" s="56" t="str">
        <f>VLOOKUP(A5040, ticker_symbol:gics_sector, 14, FALSE)</f>
        <v>Materials</v>
      </c>
      <c r="E5040" t="str">
        <f>VLOOKUP(A5040, ticker_symbol:gics_sub, 15, FALSE)</f>
        <v>Gold</v>
      </c>
    </row>
    <row r="5041" spans="1:5" ht="17" x14ac:dyDescent="0.2">
      <c r="A5041" s="3" t="s">
        <v>409</v>
      </c>
      <c r="B5041" s="21" t="s">
        <v>605</v>
      </c>
      <c r="C5041" s="21" t="s">
        <v>608</v>
      </c>
      <c r="D5041" s="56" t="str">
        <f>VLOOKUP(A5041, ticker_symbol:gics_sector, 14, FALSE)</f>
        <v>Materials</v>
      </c>
      <c r="E5041" t="str">
        <f>VLOOKUP(A5041, ticker_symbol:gics_sub, 15, FALSE)</f>
        <v>Gold</v>
      </c>
    </row>
    <row r="5042" spans="1:5" ht="17" x14ac:dyDescent="0.2">
      <c r="A5042" s="3" t="s">
        <v>411</v>
      </c>
      <c r="B5042" s="21" t="s">
        <v>600</v>
      </c>
      <c r="C5042" s="21" t="s">
        <v>610</v>
      </c>
      <c r="D5042" s="56" t="str">
        <f>VLOOKUP(A5042, ticker_symbol:gics_sector, 14, FALSE)</f>
        <v>Information Technology</v>
      </c>
      <c r="E5042" t="str">
        <f>VLOOKUP(A5042, ticker_symbol:gics_sub, 15, FALSE)</f>
        <v>Internet Software &amp; Services</v>
      </c>
    </row>
    <row r="5043" spans="1:5" ht="17" x14ac:dyDescent="0.2">
      <c r="A5043" s="3" t="s">
        <v>411</v>
      </c>
      <c r="B5043" s="21" t="s">
        <v>601</v>
      </c>
      <c r="C5043" s="21" t="s">
        <v>610</v>
      </c>
      <c r="D5043" s="56" t="str">
        <f>VLOOKUP(A5043, ticker_symbol:gics_sector, 14, FALSE)</f>
        <v>Information Technology</v>
      </c>
      <c r="E5043" t="str">
        <f>VLOOKUP(A5043, ticker_symbol:gics_sub, 15, FALSE)</f>
        <v>Internet Software &amp; Services</v>
      </c>
    </row>
    <row r="5044" spans="1:5" ht="17" x14ac:dyDescent="0.2">
      <c r="A5044" s="3" t="s">
        <v>411</v>
      </c>
      <c r="B5044" s="21" t="s">
        <v>602</v>
      </c>
      <c r="C5044" s="21" t="s">
        <v>610</v>
      </c>
      <c r="D5044" s="56" t="str">
        <f>VLOOKUP(A5044, ticker_symbol:gics_sector, 14, FALSE)</f>
        <v>Information Technology</v>
      </c>
      <c r="E5044" t="str">
        <f>VLOOKUP(A5044, ticker_symbol:gics_sub, 15, FALSE)</f>
        <v>Internet Software &amp; Services</v>
      </c>
    </row>
    <row r="5045" spans="1:5" ht="17" x14ac:dyDescent="0.2">
      <c r="A5045" s="3" t="s">
        <v>411</v>
      </c>
      <c r="B5045" s="21" t="s">
        <v>603</v>
      </c>
      <c r="C5045" s="21" t="s">
        <v>610</v>
      </c>
      <c r="D5045" s="56" t="str">
        <f>VLOOKUP(A5045, ticker_symbol:gics_sector, 14, FALSE)</f>
        <v>Information Technology</v>
      </c>
      <c r="E5045" t="str">
        <f>VLOOKUP(A5045, ticker_symbol:gics_sub, 15, FALSE)</f>
        <v>Internet Software &amp; Services</v>
      </c>
    </row>
    <row r="5046" spans="1:5" ht="17" x14ac:dyDescent="0.2">
      <c r="A5046" s="3" t="s">
        <v>411</v>
      </c>
      <c r="B5046" s="21" t="s">
        <v>604</v>
      </c>
      <c r="C5046" s="21" t="s">
        <v>610</v>
      </c>
      <c r="D5046" s="56" t="str">
        <f>VLOOKUP(A5046, ticker_symbol:gics_sector, 14, FALSE)</f>
        <v>Information Technology</v>
      </c>
      <c r="E5046" t="str">
        <f>VLOOKUP(A5046, ticker_symbol:gics_sub, 15, FALSE)</f>
        <v>Internet Software &amp; Services</v>
      </c>
    </row>
    <row r="5047" spans="1:5" ht="17" x14ac:dyDescent="0.2">
      <c r="A5047" s="3" t="s">
        <v>411</v>
      </c>
      <c r="B5047" s="21" t="s">
        <v>605</v>
      </c>
      <c r="C5047" s="21" t="s">
        <v>610</v>
      </c>
      <c r="D5047" s="56" t="str">
        <f>VLOOKUP(A5047, ticker_symbol:gics_sector, 14, FALSE)</f>
        <v>Information Technology</v>
      </c>
      <c r="E5047" t="str">
        <f>VLOOKUP(A5047, ticker_symbol:gics_sub, 15, FALSE)</f>
        <v>Internet Software &amp; Services</v>
      </c>
    </row>
    <row r="5048" spans="1:5" ht="17" x14ac:dyDescent="0.2">
      <c r="A5048" s="3" t="s">
        <v>411</v>
      </c>
      <c r="B5048" s="21" t="s">
        <v>600</v>
      </c>
      <c r="C5048" s="21" t="s">
        <v>609</v>
      </c>
      <c r="D5048" s="56" t="str">
        <f>VLOOKUP(A5048, ticker_symbol:gics_sector, 14, FALSE)</f>
        <v>Information Technology</v>
      </c>
      <c r="E5048" t="str">
        <f>VLOOKUP(A5048, ticker_symbol:gics_sub, 15, FALSE)</f>
        <v>Internet Software &amp; Services</v>
      </c>
    </row>
    <row r="5049" spans="1:5" ht="17" x14ac:dyDescent="0.2">
      <c r="A5049" s="3" t="s">
        <v>411</v>
      </c>
      <c r="B5049" s="21" t="s">
        <v>601</v>
      </c>
      <c r="C5049" s="21" t="s">
        <v>609</v>
      </c>
      <c r="D5049" s="56" t="str">
        <f>VLOOKUP(A5049, ticker_symbol:gics_sector, 14, FALSE)</f>
        <v>Information Technology</v>
      </c>
      <c r="E5049" t="str">
        <f>VLOOKUP(A5049, ticker_symbol:gics_sub, 15, FALSE)</f>
        <v>Internet Software &amp; Services</v>
      </c>
    </row>
    <row r="5050" spans="1:5" ht="17" x14ac:dyDescent="0.2">
      <c r="A5050" s="3" t="s">
        <v>411</v>
      </c>
      <c r="B5050" s="21" t="s">
        <v>602</v>
      </c>
      <c r="C5050" s="21" t="s">
        <v>609</v>
      </c>
      <c r="D5050" s="56" t="str">
        <f>VLOOKUP(A5050, ticker_symbol:gics_sector, 14, FALSE)</f>
        <v>Information Technology</v>
      </c>
      <c r="E5050" t="str">
        <f>VLOOKUP(A5050, ticker_symbol:gics_sub, 15, FALSE)</f>
        <v>Internet Software &amp; Services</v>
      </c>
    </row>
    <row r="5051" spans="1:5" ht="17" x14ac:dyDescent="0.2">
      <c r="A5051" s="3" t="s">
        <v>411</v>
      </c>
      <c r="B5051" s="21" t="s">
        <v>603</v>
      </c>
      <c r="C5051" s="21" t="s">
        <v>609</v>
      </c>
      <c r="D5051" s="56" t="str">
        <f>VLOOKUP(A5051, ticker_symbol:gics_sector, 14, FALSE)</f>
        <v>Information Technology</v>
      </c>
      <c r="E5051" t="str">
        <f>VLOOKUP(A5051, ticker_symbol:gics_sub, 15, FALSE)</f>
        <v>Internet Software &amp; Services</v>
      </c>
    </row>
    <row r="5052" spans="1:5" ht="17" x14ac:dyDescent="0.2">
      <c r="A5052" s="3" t="s">
        <v>411</v>
      </c>
      <c r="B5052" s="21" t="s">
        <v>604</v>
      </c>
      <c r="C5052" s="21" t="s">
        <v>609</v>
      </c>
      <c r="D5052" s="56" t="str">
        <f>VLOOKUP(A5052, ticker_symbol:gics_sector, 14, FALSE)</f>
        <v>Information Technology</v>
      </c>
      <c r="E5052" t="str">
        <f>VLOOKUP(A5052, ticker_symbol:gics_sub, 15, FALSE)</f>
        <v>Internet Software &amp; Services</v>
      </c>
    </row>
    <row r="5053" spans="1:5" ht="17" x14ac:dyDescent="0.2">
      <c r="A5053" s="3" t="s">
        <v>411</v>
      </c>
      <c r="B5053" s="21" t="s">
        <v>605</v>
      </c>
      <c r="C5053" s="21" t="s">
        <v>609</v>
      </c>
      <c r="D5053" s="56" t="str">
        <f>VLOOKUP(A5053, ticker_symbol:gics_sector, 14, FALSE)</f>
        <v>Information Technology</v>
      </c>
      <c r="E5053" t="str">
        <f>VLOOKUP(A5053, ticker_symbol:gics_sub, 15, FALSE)</f>
        <v>Internet Software &amp; Services</v>
      </c>
    </row>
    <row r="5054" spans="1:5" ht="17" x14ac:dyDescent="0.2">
      <c r="A5054" s="3" t="s">
        <v>411</v>
      </c>
      <c r="B5054" s="21" t="s">
        <v>600</v>
      </c>
      <c r="C5054" s="21" t="s">
        <v>608</v>
      </c>
      <c r="D5054" s="56" t="str">
        <f>VLOOKUP(A5054, ticker_symbol:gics_sector, 14, FALSE)</f>
        <v>Information Technology</v>
      </c>
      <c r="E5054" t="str">
        <f>VLOOKUP(A5054, ticker_symbol:gics_sub, 15, FALSE)</f>
        <v>Internet Software &amp; Services</v>
      </c>
    </row>
    <row r="5055" spans="1:5" ht="17" x14ac:dyDescent="0.2">
      <c r="A5055" s="3" t="s">
        <v>411</v>
      </c>
      <c r="B5055" s="21" t="s">
        <v>601</v>
      </c>
      <c r="C5055" s="21" t="s">
        <v>608</v>
      </c>
      <c r="D5055" s="56" t="str">
        <f>VLOOKUP(A5055, ticker_symbol:gics_sector, 14, FALSE)</f>
        <v>Information Technology</v>
      </c>
      <c r="E5055" t="str">
        <f>VLOOKUP(A5055, ticker_symbol:gics_sub, 15, FALSE)</f>
        <v>Internet Software &amp; Services</v>
      </c>
    </row>
    <row r="5056" spans="1:5" ht="17" x14ac:dyDescent="0.2">
      <c r="A5056" s="3" t="s">
        <v>411</v>
      </c>
      <c r="B5056" s="21" t="s">
        <v>602</v>
      </c>
      <c r="C5056" s="21" t="s">
        <v>608</v>
      </c>
      <c r="D5056" s="56" t="str">
        <f>VLOOKUP(A5056, ticker_symbol:gics_sector, 14, FALSE)</f>
        <v>Information Technology</v>
      </c>
      <c r="E5056" t="str">
        <f>VLOOKUP(A5056, ticker_symbol:gics_sub, 15, FALSE)</f>
        <v>Internet Software &amp; Services</v>
      </c>
    </row>
    <row r="5057" spans="1:5" ht="17" x14ac:dyDescent="0.2">
      <c r="A5057" s="3" t="s">
        <v>411</v>
      </c>
      <c r="B5057" s="21" t="s">
        <v>603</v>
      </c>
      <c r="C5057" s="21" t="s">
        <v>608</v>
      </c>
      <c r="D5057" s="56" t="str">
        <f>VLOOKUP(A5057, ticker_symbol:gics_sector, 14, FALSE)</f>
        <v>Information Technology</v>
      </c>
      <c r="E5057" t="str">
        <f>VLOOKUP(A5057, ticker_symbol:gics_sub, 15, FALSE)</f>
        <v>Internet Software &amp; Services</v>
      </c>
    </row>
    <row r="5058" spans="1:5" ht="17" x14ac:dyDescent="0.2">
      <c r="A5058" s="3" t="s">
        <v>411</v>
      </c>
      <c r="B5058" s="21" t="s">
        <v>604</v>
      </c>
      <c r="C5058" s="21" t="s">
        <v>608</v>
      </c>
      <c r="D5058" s="56" t="str">
        <f>VLOOKUP(A5058, ticker_symbol:gics_sector, 14, FALSE)</f>
        <v>Information Technology</v>
      </c>
      <c r="E5058" t="str">
        <f>VLOOKUP(A5058, ticker_symbol:gics_sub, 15, FALSE)</f>
        <v>Internet Software &amp; Services</v>
      </c>
    </row>
    <row r="5059" spans="1:5" ht="17" x14ac:dyDescent="0.2">
      <c r="A5059" s="3" t="s">
        <v>411</v>
      </c>
      <c r="B5059" s="21" t="s">
        <v>605</v>
      </c>
      <c r="C5059" s="21" t="s">
        <v>608</v>
      </c>
      <c r="D5059" s="56" t="str">
        <f>VLOOKUP(A5059, ticker_symbol:gics_sector, 14, FALSE)</f>
        <v>Information Technology</v>
      </c>
      <c r="E5059" t="str">
        <f>VLOOKUP(A5059, ticker_symbol:gics_sub, 15, FALSE)</f>
        <v>Internet Software &amp; Services</v>
      </c>
    </row>
    <row r="5060" spans="1:5" ht="17" x14ac:dyDescent="0.2">
      <c r="A5060" s="3" t="s">
        <v>412</v>
      </c>
      <c r="B5060" s="21" t="s">
        <v>600</v>
      </c>
      <c r="C5060" s="21" t="s">
        <v>610</v>
      </c>
      <c r="D5060" s="56" t="str">
        <f>VLOOKUP(A5060, ticker_symbol:gics_sector, 14, FALSE)</f>
        <v>Energy</v>
      </c>
      <c r="E5060" t="str">
        <f>VLOOKUP(A5060, ticker_symbol:gics_sub, 15, FALSE)</f>
        <v>Oil &amp; Gas Exploration &amp; Production</v>
      </c>
    </row>
    <row r="5061" spans="1:5" ht="17" x14ac:dyDescent="0.2">
      <c r="A5061" s="3" t="s">
        <v>412</v>
      </c>
      <c r="B5061" s="21" t="s">
        <v>601</v>
      </c>
      <c r="C5061" s="21" t="s">
        <v>610</v>
      </c>
      <c r="D5061" s="56" t="str">
        <f>VLOOKUP(A5061, ticker_symbol:gics_sector, 14, FALSE)</f>
        <v>Energy</v>
      </c>
      <c r="E5061" t="str">
        <f>VLOOKUP(A5061, ticker_symbol:gics_sub, 15, FALSE)</f>
        <v>Oil &amp; Gas Exploration &amp; Production</v>
      </c>
    </row>
    <row r="5062" spans="1:5" ht="17" x14ac:dyDescent="0.2">
      <c r="A5062" s="3" t="s">
        <v>412</v>
      </c>
      <c r="B5062" s="21" t="s">
        <v>602</v>
      </c>
      <c r="C5062" s="21" t="s">
        <v>610</v>
      </c>
      <c r="D5062" s="56" t="str">
        <f>VLOOKUP(A5062, ticker_symbol:gics_sector, 14, FALSE)</f>
        <v>Energy</v>
      </c>
      <c r="E5062" t="str">
        <f>VLOOKUP(A5062, ticker_symbol:gics_sub, 15, FALSE)</f>
        <v>Oil &amp; Gas Exploration &amp; Production</v>
      </c>
    </row>
    <row r="5063" spans="1:5" ht="17" x14ac:dyDescent="0.2">
      <c r="A5063" s="3" t="s">
        <v>412</v>
      </c>
      <c r="B5063" s="21" t="s">
        <v>603</v>
      </c>
      <c r="C5063" s="21" t="s">
        <v>610</v>
      </c>
      <c r="D5063" s="56" t="str">
        <f>VLOOKUP(A5063, ticker_symbol:gics_sector, 14, FALSE)</f>
        <v>Energy</v>
      </c>
      <c r="E5063" t="str">
        <f>VLOOKUP(A5063, ticker_symbol:gics_sub, 15, FALSE)</f>
        <v>Oil &amp; Gas Exploration &amp; Production</v>
      </c>
    </row>
    <row r="5064" spans="1:5" ht="17" x14ac:dyDescent="0.2">
      <c r="A5064" s="3" t="s">
        <v>412</v>
      </c>
      <c r="B5064" s="21" t="s">
        <v>604</v>
      </c>
      <c r="C5064" s="21" t="s">
        <v>610</v>
      </c>
      <c r="D5064" s="56" t="str">
        <f>VLOOKUP(A5064, ticker_symbol:gics_sector, 14, FALSE)</f>
        <v>Energy</v>
      </c>
      <c r="E5064" t="str">
        <f>VLOOKUP(A5064, ticker_symbol:gics_sub, 15, FALSE)</f>
        <v>Oil &amp; Gas Exploration &amp; Production</v>
      </c>
    </row>
    <row r="5065" spans="1:5" ht="17" x14ac:dyDescent="0.2">
      <c r="A5065" s="3" t="s">
        <v>412</v>
      </c>
      <c r="B5065" s="21" t="s">
        <v>605</v>
      </c>
      <c r="C5065" s="21" t="s">
        <v>610</v>
      </c>
      <c r="D5065" s="56" t="str">
        <f>VLOOKUP(A5065, ticker_symbol:gics_sector, 14, FALSE)</f>
        <v>Energy</v>
      </c>
      <c r="E5065" t="str">
        <f>VLOOKUP(A5065, ticker_symbol:gics_sub, 15, FALSE)</f>
        <v>Oil &amp; Gas Exploration &amp; Production</v>
      </c>
    </row>
    <row r="5066" spans="1:5" ht="17" x14ac:dyDescent="0.2">
      <c r="A5066" s="3" t="s">
        <v>412</v>
      </c>
      <c r="B5066" s="21" t="s">
        <v>600</v>
      </c>
      <c r="C5066" s="21" t="s">
        <v>609</v>
      </c>
      <c r="D5066" s="56" t="str">
        <f>VLOOKUP(A5066, ticker_symbol:gics_sector, 14, FALSE)</f>
        <v>Energy</v>
      </c>
      <c r="E5066" t="str">
        <f>VLOOKUP(A5066, ticker_symbol:gics_sub, 15, FALSE)</f>
        <v>Oil &amp; Gas Exploration &amp; Production</v>
      </c>
    </row>
    <row r="5067" spans="1:5" ht="17" x14ac:dyDescent="0.2">
      <c r="A5067" s="3" t="s">
        <v>412</v>
      </c>
      <c r="B5067" s="21" t="s">
        <v>601</v>
      </c>
      <c r="C5067" s="21" t="s">
        <v>609</v>
      </c>
      <c r="D5067" s="56" t="str">
        <f>VLOOKUP(A5067, ticker_symbol:gics_sector, 14, FALSE)</f>
        <v>Energy</v>
      </c>
      <c r="E5067" t="str">
        <f>VLOOKUP(A5067, ticker_symbol:gics_sub, 15, FALSE)</f>
        <v>Oil &amp; Gas Exploration &amp; Production</v>
      </c>
    </row>
    <row r="5068" spans="1:5" ht="17" x14ac:dyDescent="0.2">
      <c r="A5068" s="3" t="s">
        <v>412</v>
      </c>
      <c r="B5068" s="21" t="s">
        <v>602</v>
      </c>
      <c r="C5068" s="21" t="s">
        <v>609</v>
      </c>
      <c r="D5068" s="56" t="str">
        <f>VLOOKUP(A5068, ticker_symbol:gics_sector, 14, FALSE)</f>
        <v>Energy</v>
      </c>
      <c r="E5068" t="str">
        <f>VLOOKUP(A5068, ticker_symbol:gics_sub, 15, FALSE)</f>
        <v>Oil &amp; Gas Exploration &amp; Production</v>
      </c>
    </row>
    <row r="5069" spans="1:5" ht="17" x14ac:dyDescent="0.2">
      <c r="A5069" s="3" t="s">
        <v>412</v>
      </c>
      <c r="B5069" s="21" t="s">
        <v>603</v>
      </c>
      <c r="C5069" s="21" t="s">
        <v>609</v>
      </c>
      <c r="D5069" s="56" t="str">
        <f>VLOOKUP(A5069, ticker_symbol:gics_sector, 14, FALSE)</f>
        <v>Energy</v>
      </c>
      <c r="E5069" t="str">
        <f>VLOOKUP(A5069, ticker_symbol:gics_sub, 15, FALSE)</f>
        <v>Oil &amp; Gas Exploration &amp; Production</v>
      </c>
    </row>
    <row r="5070" spans="1:5" ht="17" x14ac:dyDescent="0.2">
      <c r="A5070" s="3" t="s">
        <v>412</v>
      </c>
      <c r="B5070" s="21" t="s">
        <v>604</v>
      </c>
      <c r="C5070" s="21" t="s">
        <v>609</v>
      </c>
      <c r="D5070" s="56" t="str">
        <f>VLOOKUP(A5070, ticker_symbol:gics_sector, 14, FALSE)</f>
        <v>Energy</v>
      </c>
      <c r="E5070" t="str">
        <f>VLOOKUP(A5070, ticker_symbol:gics_sub, 15, FALSE)</f>
        <v>Oil &amp; Gas Exploration &amp; Production</v>
      </c>
    </row>
    <row r="5071" spans="1:5" ht="17" x14ac:dyDescent="0.2">
      <c r="A5071" s="3" t="s">
        <v>412</v>
      </c>
      <c r="B5071" s="21" t="s">
        <v>605</v>
      </c>
      <c r="C5071" s="21" t="s">
        <v>609</v>
      </c>
      <c r="D5071" s="56" t="str">
        <f>VLOOKUP(A5071, ticker_symbol:gics_sector, 14, FALSE)</f>
        <v>Energy</v>
      </c>
      <c r="E5071" t="str">
        <f>VLOOKUP(A5071, ticker_symbol:gics_sub, 15, FALSE)</f>
        <v>Oil &amp; Gas Exploration &amp; Production</v>
      </c>
    </row>
    <row r="5072" spans="1:5" ht="17" x14ac:dyDescent="0.2">
      <c r="A5072" s="3" t="s">
        <v>412</v>
      </c>
      <c r="B5072" s="21" t="s">
        <v>600</v>
      </c>
      <c r="C5072" s="21" t="s">
        <v>608</v>
      </c>
      <c r="D5072" s="56" t="str">
        <f>VLOOKUP(A5072, ticker_symbol:gics_sector, 14, FALSE)</f>
        <v>Energy</v>
      </c>
      <c r="E5072" t="str">
        <f>VLOOKUP(A5072, ticker_symbol:gics_sub, 15, FALSE)</f>
        <v>Oil &amp; Gas Exploration &amp; Production</v>
      </c>
    </row>
    <row r="5073" spans="1:5" ht="17" x14ac:dyDescent="0.2">
      <c r="A5073" s="3" t="s">
        <v>412</v>
      </c>
      <c r="B5073" s="21" t="s">
        <v>601</v>
      </c>
      <c r="C5073" s="21" t="s">
        <v>608</v>
      </c>
      <c r="D5073" s="56" t="str">
        <f>VLOOKUP(A5073, ticker_symbol:gics_sector, 14, FALSE)</f>
        <v>Energy</v>
      </c>
      <c r="E5073" t="str">
        <f>VLOOKUP(A5073, ticker_symbol:gics_sub, 15, FALSE)</f>
        <v>Oil &amp; Gas Exploration &amp; Production</v>
      </c>
    </row>
    <row r="5074" spans="1:5" ht="17" x14ac:dyDescent="0.2">
      <c r="A5074" s="3" t="s">
        <v>412</v>
      </c>
      <c r="B5074" s="21" t="s">
        <v>602</v>
      </c>
      <c r="C5074" s="21" t="s">
        <v>608</v>
      </c>
      <c r="D5074" s="56" t="str">
        <f>VLOOKUP(A5074, ticker_symbol:gics_sector, 14, FALSE)</f>
        <v>Energy</v>
      </c>
      <c r="E5074" t="str">
        <f>VLOOKUP(A5074, ticker_symbol:gics_sub, 15, FALSE)</f>
        <v>Oil &amp; Gas Exploration &amp; Production</v>
      </c>
    </row>
    <row r="5075" spans="1:5" ht="17" x14ac:dyDescent="0.2">
      <c r="A5075" s="3" t="s">
        <v>412</v>
      </c>
      <c r="B5075" s="21" t="s">
        <v>603</v>
      </c>
      <c r="C5075" s="21" t="s">
        <v>608</v>
      </c>
      <c r="D5075" s="56" t="str">
        <f>VLOOKUP(A5075, ticker_symbol:gics_sector, 14, FALSE)</f>
        <v>Energy</v>
      </c>
      <c r="E5075" t="str">
        <f>VLOOKUP(A5075, ticker_symbol:gics_sub, 15, FALSE)</f>
        <v>Oil &amp; Gas Exploration &amp; Production</v>
      </c>
    </row>
    <row r="5076" spans="1:5" ht="17" x14ac:dyDescent="0.2">
      <c r="A5076" s="3" t="s">
        <v>412</v>
      </c>
      <c r="B5076" s="21" t="s">
        <v>604</v>
      </c>
      <c r="C5076" s="21" t="s">
        <v>608</v>
      </c>
      <c r="D5076" s="56" t="str">
        <f>VLOOKUP(A5076, ticker_symbol:gics_sector, 14, FALSE)</f>
        <v>Energy</v>
      </c>
      <c r="E5076" t="str">
        <f>VLOOKUP(A5076, ticker_symbol:gics_sub, 15, FALSE)</f>
        <v>Oil &amp; Gas Exploration &amp; Production</v>
      </c>
    </row>
    <row r="5077" spans="1:5" ht="17" x14ac:dyDescent="0.2">
      <c r="A5077" s="3" t="s">
        <v>412</v>
      </c>
      <c r="B5077" s="21" t="s">
        <v>605</v>
      </c>
      <c r="C5077" s="21" t="s">
        <v>608</v>
      </c>
      <c r="D5077" s="56" t="str">
        <f>VLOOKUP(A5077, ticker_symbol:gics_sector, 14, FALSE)</f>
        <v>Energy</v>
      </c>
      <c r="E5077" t="str">
        <f>VLOOKUP(A5077, ticker_symbol:gics_sub, 15, FALSE)</f>
        <v>Oil &amp; Gas Exploration &amp; Production</v>
      </c>
    </row>
    <row r="5078" spans="1:5" ht="17" x14ac:dyDescent="0.2">
      <c r="A5078" s="3" t="s">
        <v>413</v>
      </c>
      <c r="B5078" s="21" t="s">
        <v>600</v>
      </c>
      <c r="C5078" s="21" t="s">
        <v>610</v>
      </c>
      <c r="D5078" s="56" t="str">
        <f>VLOOKUP(A5078, ticker_symbol:gics_sector, 14, FALSE)</f>
        <v>Consumer Discretionary</v>
      </c>
      <c r="E5078" t="str">
        <f>VLOOKUP(A5078, ticker_symbol:gics_sub, 15, FALSE)</f>
        <v>Apparel, Accessories &amp; Luxury Goods</v>
      </c>
    </row>
    <row r="5079" spans="1:5" ht="17" x14ac:dyDescent="0.2">
      <c r="A5079" s="3" t="s">
        <v>413</v>
      </c>
      <c r="B5079" s="21" t="s">
        <v>601</v>
      </c>
      <c r="C5079" s="21" t="s">
        <v>610</v>
      </c>
      <c r="D5079" s="56" t="str">
        <f>VLOOKUP(A5079, ticker_symbol:gics_sector, 14, FALSE)</f>
        <v>Consumer Discretionary</v>
      </c>
      <c r="E5079" t="str">
        <f>VLOOKUP(A5079, ticker_symbol:gics_sub, 15, FALSE)</f>
        <v>Apparel, Accessories &amp; Luxury Goods</v>
      </c>
    </row>
    <row r="5080" spans="1:5" ht="17" x14ac:dyDescent="0.2">
      <c r="A5080" s="3" t="s">
        <v>413</v>
      </c>
      <c r="B5080" s="21" t="s">
        <v>602</v>
      </c>
      <c r="C5080" s="21" t="s">
        <v>610</v>
      </c>
      <c r="D5080" s="56" t="str">
        <f>VLOOKUP(A5080, ticker_symbol:gics_sector, 14, FALSE)</f>
        <v>Consumer Discretionary</v>
      </c>
      <c r="E5080" t="str">
        <f>VLOOKUP(A5080, ticker_symbol:gics_sub, 15, FALSE)</f>
        <v>Apparel, Accessories &amp; Luxury Goods</v>
      </c>
    </row>
    <row r="5081" spans="1:5" ht="17" x14ac:dyDescent="0.2">
      <c r="A5081" s="3" t="s">
        <v>413</v>
      </c>
      <c r="B5081" s="21" t="s">
        <v>603</v>
      </c>
      <c r="C5081" s="21" t="s">
        <v>610</v>
      </c>
      <c r="D5081" s="56" t="str">
        <f>VLOOKUP(A5081, ticker_symbol:gics_sector, 14, FALSE)</f>
        <v>Consumer Discretionary</v>
      </c>
      <c r="E5081" t="str">
        <f>VLOOKUP(A5081, ticker_symbol:gics_sub, 15, FALSE)</f>
        <v>Apparel, Accessories &amp; Luxury Goods</v>
      </c>
    </row>
    <row r="5082" spans="1:5" ht="17" x14ac:dyDescent="0.2">
      <c r="A5082" s="3" t="s">
        <v>413</v>
      </c>
      <c r="B5082" s="21" t="s">
        <v>604</v>
      </c>
      <c r="C5082" s="21" t="s">
        <v>610</v>
      </c>
      <c r="D5082" s="56" t="str">
        <f>VLOOKUP(A5082, ticker_symbol:gics_sector, 14, FALSE)</f>
        <v>Consumer Discretionary</v>
      </c>
      <c r="E5082" t="str">
        <f>VLOOKUP(A5082, ticker_symbol:gics_sub, 15, FALSE)</f>
        <v>Apparel, Accessories &amp; Luxury Goods</v>
      </c>
    </row>
    <row r="5083" spans="1:5" ht="17" x14ac:dyDescent="0.2">
      <c r="A5083" s="3" t="s">
        <v>413</v>
      </c>
      <c r="B5083" s="21" t="s">
        <v>605</v>
      </c>
      <c r="C5083" s="21" t="s">
        <v>610</v>
      </c>
      <c r="D5083" s="56" t="str">
        <f>VLOOKUP(A5083, ticker_symbol:gics_sector, 14, FALSE)</f>
        <v>Consumer Discretionary</v>
      </c>
      <c r="E5083" t="str">
        <f>VLOOKUP(A5083, ticker_symbol:gics_sub, 15, FALSE)</f>
        <v>Apparel, Accessories &amp; Luxury Goods</v>
      </c>
    </row>
    <row r="5084" spans="1:5" ht="17" x14ac:dyDescent="0.2">
      <c r="A5084" s="3" t="s">
        <v>413</v>
      </c>
      <c r="B5084" s="21" t="s">
        <v>600</v>
      </c>
      <c r="C5084" s="21" t="s">
        <v>609</v>
      </c>
      <c r="D5084" s="56" t="str">
        <f>VLOOKUP(A5084, ticker_symbol:gics_sector, 14, FALSE)</f>
        <v>Consumer Discretionary</v>
      </c>
      <c r="E5084" t="str">
        <f>VLOOKUP(A5084, ticker_symbol:gics_sub, 15, FALSE)</f>
        <v>Apparel, Accessories &amp; Luxury Goods</v>
      </c>
    </row>
    <row r="5085" spans="1:5" ht="17" x14ac:dyDescent="0.2">
      <c r="A5085" s="3" t="s">
        <v>413</v>
      </c>
      <c r="B5085" s="21" t="s">
        <v>601</v>
      </c>
      <c r="C5085" s="21" t="s">
        <v>609</v>
      </c>
      <c r="D5085" s="56" t="str">
        <f>VLOOKUP(A5085, ticker_symbol:gics_sector, 14, FALSE)</f>
        <v>Consumer Discretionary</v>
      </c>
      <c r="E5085" t="str">
        <f>VLOOKUP(A5085, ticker_symbol:gics_sub, 15, FALSE)</f>
        <v>Apparel, Accessories &amp; Luxury Goods</v>
      </c>
    </row>
    <row r="5086" spans="1:5" ht="17" x14ac:dyDescent="0.2">
      <c r="A5086" s="3" t="s">
        <v>413</v>
      </c>
      <c r="B5086" s="21" t="s">
        <v>602</v>
      </c>
      <c r="C5086" s="21" t="s">
        <v>609</v>
      </c>
      <c r="D5086" s="56" t="str">
        <f>VLOOKUP(A5086, ticker_symbol:gics_sector, 14, FALSE)</f>
        <v>Consumer Discretionary</v>
      </c>
      <c r="E5086" t="str">
        <f>VLOOKUP(A5086, ticker_symbol:gics_sub, 15, FALSE)</f>
        <v>Apparel, Accessories &amp; Luxury Goods</v>
      </c>
    </row>
    <row r="5087" spans="1:5" ht="17" x14ac:dyDescent="0.2">
      <c r="A5087" s="3" t="s">
        <v>413</v>
      </c>
      <c r="B5087" s="21" t="s">
        <v>603</v>
      </c>
      <c r="C5087" s="21" t="s">
        <v>609</v>
      </c>
      <c r="D5087" s="56" t="str">
        <f>VLOOKUP(A5087, ticker_symbol:gics_sector, 14, FALSE)</f>
        <v>Consumer Discretionary</v>
      </c>
      <c r="E5087" t="str">
        <f>VLOOKUP(A5087, ticker_symbol:gics_sub, 15, FALSE)</f>
        <v>Apparel, Accessories &amp; Luxury Goods</v>
      </c>
    </row>
    <row r="5088" spans="1:5" ht="17" x14ac:dyDescent="0.2">
      <c r="A5088" s="3" t="s">
        <v>413</v>
      </c>
      <c r="B5088" s="21" t="s">
        <v>604</v>
      </c>
      <c r="C5088" s="21" t="s">
        <v>609</v>
      </c>
      <c r="D5088" s="56" t="str">
        <f>VLOOKUP(A5088, ticker_symbol:gics_sector, 14, FALSE)</f>
        <v>Consumer Discretionary</v>
      </c>
      <c r="E5088" t="str">
        <f>VLOOKUP(A5088, ticker_symbol:gics_sub, 15, FALSE)</f>
        <v>Apparel, Accessories &amp; Luxury Goods</v>
      </c>
    </row>
    <row r="5089" spans="1:5" ht="17" x14ac:dyDescent="0.2">
      <c r="A5089" s="3" t="s">
        <v>413</v>
      </c>
      <c r="B5089" s="21" t="s">
        <v>605</v>
      </c>
      <c r="C5089" s="21" t="s">
        <v>609</v>
      </c>
      <c r="D5089" s="56" t="str">
        <f>VLOOKUP(A5089, ticker_symbol:gics_sector, 14, FALSE)</f>
        <v>Consumer Discretionary</v>
      </c>
      <c r="E5089" t="str">
        <f>VLOOKUP(A5089, ticker_symbol:gics_sub, 15, FALSE)</f>
        <v>Apparel, Accessories &amp; Luxury Goods</v>
      </c>
    </row>
    <row r="5090" spans="1:5" ht="17" x14ac:dyDescent="0.2">
      <c r="A5090" s="3" t="s">
        <v>413</v>
      </c>
      <c r="B5090" s="21" t="s">
        <v>600</v>
      </c>
      <c r="C5090" s="21" t="s">
        <v>608</v>
      </c>
      <c r="D5090" s="56" t="str">
        <f>VLOOKUP(A5090, ticker_symbol:gics_sector, 14, FALSE)</f>
        <v>Consumer Discretionary</v>
      </c>
      <c r="E5090" t="str">
        <f>VLOOKUP(A5090, ticker_symbol:gics_sub, 15, FALSE)</f>
        <v>Apparel, Accessories &amp; Luxury Goods</v>
      </c>
    </row>
    <row r="5091" spans="1:5" ht="17" x14ac:dyDescent="0.2">
      <c r="A5091" s="3" t="s">
        <v>413</v>
      </c>
      <c r="B5091" s="21" t="s">
        <v>601</v>
      </c>
      <c r="C5091" s="21" t="s">
        <v>608</v>
      </c>
      <c r="D5091" s="56" t="str">
        <f>VLOOKUP(A5091, ticker_symbol:gics_sector, 14, FALSE)</f>
        <v>Consumer Discretionary</v>
      </c>
      <c r="E5091" t="str">
        <f>VLOOKUP(A5091, ticker_symbol:gics_sub, 15, FALSE)</f>
        <v>Apparel, Accessories &amp; Luxury Goods</v>
      </c>
    </row>
    <row r="5092" spans="1:5" ht="17" x14ac:dyDescent="0.2">
      <c r="A5092" s="3" t="s">
        <v>413</v>
      </c>
      <c r="B5092" s="21" t="s">
        <v>602</v>
      </c>
      <c r="C5092" s="21" t="s">
        <v>608</v>
      </c>
      <c r="D5092" s="56" t="str">
        <f>VLOOKUP(A5092, ticker_symbol:gics_sector, 14, FALSE)</f>
        <v>Consumer Discretionary</v>
      </c>
      <c r="E5092" t="str">
        <f>VLOOKUP(A5092, ticker_symbol:gics_sub, 15, FALSE)</f>
        <v>Apparel, Accessories &amp; Luxury Goods</v>
      </c>
    </row>
    <row r="5093" spans="1:5" ht="17" x14ac:dyDescent="0.2">
      <c r="A5093" s="3" t="s">
        <v>413</v>
      </c>
      <c r="B5093" s="21" t="s">
        <v>603</v>
      </c>
      <c r="C5093" s="21" t="s">
        <v>608</v>
      </c>
      <c r="D5093" s="56" t="str">
        <f>VLOOKUP(A5093, ticker_symbol:gics_sector, 14, FALSE)</f>
        <v>Consumer Discretionary</v>
      </c>
      <c r="E5093" t="str">
        <f>VLOOKUP(A5093, ticker_symbol:gics_sub, 15, FALSE)</f>
        <v>Apparel, Accessories &amp; Luxury Goods</v>
      </c>
    </row>
    <row r="5094" spans="1:5" ht="17" x14ac:dyDescent="0.2">
      <c r="A5094" s="3" t="s">
        <v>413</v>
      </c>
      <c r="B5094" s="21" t="s">
        <v>604</v>
      </c>
      <c r="C5094" s="21" t="s">
        <v>608</v>
      </c>
      <c r="D5094" s="56" t="str">
        <f>VLOOKUP(A5094, ticker_symbol:gics_sector, 14, FALSE)</f>
        <v>Consumer Discretionary</v>
      </c>
      <c r="E5094" t="str">
        <f>VLOOKUP(A5094, ticker_symbol:gics_sub, 15, FALSE)</f>
        <v>Apparel, Accessories &amp; Luxury Goods</v>
      </c>
    </row>
    <row r="5095" spans="1:5" ht="17" x14ac:dyDescent="0.2">
      <c r="A5095" s="3" t="s">
        <v>413</v>
      </c>
      <c r="B5095" s="21" t="s">
        <v>605</v>
      </c>
      <c r="C5095" s="21" t="s">
        <v>608</v>
      </c>
      <c r="D5095" s="56" t="str">
        <f>VLOOKUP(A5095, ticker_symbol:gics_sector, 14, FALSE)</f>
        <v>Consumer Discretionary</v>
      </c>
      <c r="E5095" t="str">
        <f>VLOOKUP(A5095, ticker_symbol:gics_sub, 15, FALSE)</f>
        <v>Apparel, Accessories &amp; Luxury Goods</v>
      </c>
    </row>
    <row r="5096" spans="1:5" ht="17" x14ac:dyDescent="0.2">
      <c r="A5096" s="3" t="s">
        <v>414</v>
      </c>
      <c r="B5096" s="21" t="s">
        <v>600</v>
      </c>
      <c r="C5096" s="21" t="s">
        <v>610</v>
      </c>
      <c r="D5096" s="56" t="str">
        <f>VLOOKUP(A5096, ticker_symbol:gics_sector, 14, FALSE)</f>
        <v>Industrials</v>
      </c>
      <c r="E5096" t="str">
        <f>VLOOKUP(A5096, ticker_symbol:gics_sub, 15, FALSE)</f>
        <v>Research &amp; Consulting Services</v>
      </c>
    </row>
    <row r="5097" spans="1:5" ht="17" x14ac:dyDescent="0.2">
      <c r="A5097" s="3" t="s">
        <v>414</v>
      </c>
      <c r="B5097" s="21" t="s">
        <v>601</v>
      </c>
      <c r="C5097" s="21" t="s">
        <v>610</v>
      </c>
      <c r="D5097" s="56" t="str">
        <f>VLOOKUP(A5097, ticker_symbol:gics_sector, 14, FALSE)</f>
        <v>Industrials</v>
      </c>
      <c r="E5097" t="str">
        <f>VLOOKUP(A5097, ticker_symbol:gics_sub, 15, FALSE)</f>
        <v>Research &amp; Consulting Services</v>
      </c>
    </row>
    <row r="5098" spans="1:5" ht="17" x14ac:dyDescent="0.2">
      <c r="A5098" s="3" t="s">
        <v>414</v>
      </c>
      <c r="B5098" s="21" t="s">
        <v>602</v>
      </c>
      <c r="C5098" s="21" t="s">
        <v>610</v>
      </c>
      <c r="D5098" s="56" t="str">
        <f>VLOOKUP(A5098, ticker_symbol:gics_sector, 14, FALSE)</f>
        <v>Industrials</v>
      </c>
      <c r="E5098" t="str">
        <f>VLOOKUP(A5098, ticker_symbol:gics_sub, 15, FALSE)</f>
        <v>Research &amp; Consulting Services</v>
      </c>
    </row>
    <row r="5099" spans="1:5" ht="17" x14ac:dyDescent="0.2">
      <c r="A5099" s="3" t="s">
        <v>414</v>
      </c>
      <c r="B5099" s="21" t="s">
        <v>603</v>
      </c>
      <c r="C5099" s="21" t="s">
        <v>610</v>
      </c>
      <c r="D5099" s="56" t="str">
        <f>VLOOKUP(A5099, ticker_symbol:gics_sector, 14, FALSE)</f>
        <v>Industrials</v>
      </c>
      <c r="E5099" t="str">
        <f>VLOOKUP(A5099, ticker_symbol:gics_sub, 15, FALSE)</f>
        <v>Research &amp; Consulting Services</v>
      </c>
    </row>
    <row r="5100" spans="1:5" ht="17" x14ac:dyDescent="0.2">
      <c r="A5100" s="3" t="s">
        <v>414</v>
      </c>
      <c r="B5100" s="21" t="s">
        <v>604</v>
      </c>
      <c r="C5100" s="21" t="s">
        <v>610</v>
      </c>
      <c r="D5100" s="56" t="str">
        <f>VLOOKUP(A5100, ticker_symbol:gics_sector, 14, FALSE)</f>
        <v>Industrials</v>
      </c>
      <c r="E5100" t="str">
        <f>VLOOKUP(A5100, ticker_symbol:gics_sub, 15, FALSE)</f>
        <v>Research &amp; Consulting Services</v>
      </c>
    </row>
    <row r="5101" spans="1:5" ht="17" x14ac:dyDescent="0.2">
      <c r="A5101" s="3" t="s">
        <v>414</v>
      </c>
      <c r="B5101" s="21" t="s">
        <v>605</v>
      </c>
      <c r="C5101" s="21" t="s">
        <v>610</v>
      </c>
      <c r="D5101" s="56" t="str">
        <f>VLOOKUP(A5101, ticker_symbol:gics_sector, 14, FALSE)</f>
        <v>Industrials</v>
      </c>
      <c r="E5101" t="str">
        <f>VLOOKUP(A5101, ticker_symbol:gics_sub, 15, FALSE)</f>
        <v>Research &amp; Consulting Services</v>
      </c>
    </row>
    <row r="5102" spans="1:5" ht="17" x14ac:dyDescent="0.2">
      <c r="A5102" s="3" t="s">
        <v>414</v>
      </c>
      <c r="B5102" s="21" t="s">
        <v>600</v>
      </c>
      <c r="C5102" s="21" t="s">
        <v>609</v>
      </c>
      <c r="D5102" s="56" t="str">
        <f>VLOOKUP(A5102, ticker_symbol:gics_sector, 14, FALSE)</f>
        <v>Industrials</v>
      </c>
      <c r="E5102" t="str">
        <f>VLOOKUP(A5102, ticker_symbol:gics_sub, 15, FALSE)</f>
        <v>Research &amp; Consulting Services</v>
      </c>
    </row>
    <row r="5103" spans="1:5" ht="17" x14ac:dyDescent="0.2">
      <c r="A5103" s="3" t="s">
        <v>414</v>
      </c>
      <c r="B5103" s="21" t="s">
        <v>601</v>
      </c>
      <c r="C5103" s="21" t="s">
        <v>609</v>
      </c>
      <c r="D5103" s="56" t="str">
        <f>VLOOKUP(A5103, ticker_symbol:gics_sector, 14, FALSE)</f>
        <v>Industrials</v>
      </c>
      <c r="E5103" t="str">
        <f>VLOOKUP(A5103, ticker_symbol:gics_sub, 15, FALSE)</f>
        <v>Research &amp; Consulting Services</v>
      </c>
    </row>
    <row r="5104" spans="1:5" ht="17" x14ac:dyDescent="0.2">
      <c r="A5104" s="3" t="s">
        <v>414</v>
      </c>
      <c r="B5104" s="21" t="s">
        <v>602</v>
      </c>
      <c r="C5104" s="21" t="s">
        <v>609</v>
      </c>
      <c r="D5104" s="56" t="str">
        <f>VLOOKUP(A5104, ticker_symbol:gics_sector, 14, FALSE)</f>
        <v>Industrials</v>
      </c>
      <c r="E5104" t="str">
        <f>VLOOKUP(A5104, ticker_symbol:gics_sub, 15, FALSE)</f>
        <v>Research &amp; Consulting Services</v>
      </c>
    </row>
    <row r="5105" spans="1:5" ht="17" x14ac:dyDescent="0.2">
      <c r="A5105" s="3" t="s">
        <v>414</v>
      </c>
      <c r="B5105" s="21" t="s">
        <v>603</v>
      </c>
      <c r="C5105" s="21" t="s">
        <v>609</v>
      </c>
      <c r="D5105" s="56" t="str">
        <f>VLOOKUP(A5105, ticker_symbol:gics_sector, 14, FALSE)</f>
        <v>Industrials</v>
      </c>
      <c r="E5105" t="str">
        <f>VLOOKUP(A5105, ticker_symbol:gics_sub, 15, FALSE)</f>
        <v>Research &amp; Consulting Services</v>
      </c>
    </row>
    <row r="5106" spans="1:5" ht="17" x14ac:dyDescent="0.2">
      <c r="A5106" s="3" t="s">
        <v>414</v>
      </c>
      <c r="B5106" s="21" t="s">
        <v>604</v>
      </c>
      <c r="C5106" s="21" t="s">
        <v>609</v>
      </c>
      <c r="D5106" s="56" t="str">
        <f>VLOOKUP(A5106, ticker_symbol:gics_sector, 14, FALSE)</f>
        <v>Industrials</v>
      </c>
      <c r="E5106" t="str">
        <f>VLOOKUP(A5106, ticker_symbol:gics_sub, 15, FALSE)</f>
        <v>Research &amp; Consulting Services</v>
      </c>
    </row>
    <row r="5107" spans="1:5" ht="17" x14ac:dyDescent="0.2">
      <c r="A5107" s="3" t="s">
        <v>414</v>
      </c>
      <c r="B5107" s="21" t="s">
        <v>605</v>
      </c>
      <c r="C5107" s="21" t="s">
        <v>609</v>
      </c>
      <c r="D5107" s="56" t="str">
        <f>VLOOKUP(A5107, ticker_symbol:gics_sector, 14, FALSE)</f>
        <v>Industrials</v>
      </c>
      <c r="E5107" t="str">
        <f>VLOOKUP(A5107, ticker_symbol:gics_sub, 15, FALSE)</f>
        <v>Research &amp; Consulting Services</v>
      </c>
    </row>
    <row r="5108" spans="1:5" ht="17" x14ac:dyDescent="0.2">
      <c r="A5108" s="3" t="s">
        <v>414</v>
      </c>
      <c r="B5108" s="21" t="s">
        <v>600</v>
      </c>
      <c r="C5108" s="21" t="s">
        <v>608</v>
      </c>
      <c r="D5108" s="56" t="str">
        <f>VLOOKUP(A5108, ticker_symbol:gics_sector, 14, FALSE)</f>
        <v>Industrials</v>
      </c>
      <c r="E5108" t="str">
        <f>VLOOKUP(A5108, ticker_symbol:gics_sub, 15, FALSE)</f>
        <v>Research &amp; Consulting Services</v>
      </c>
    </row>
    <row r="5109" spans="1:5" ht="17" x14ac:dyDescent="0.2">
      <c r="A5109" s="3" t="s">
        <v>414</v>
      </c>
      <c r="B5109" s="21" t="s">
        <v>601</v>
      </c>
      <c r="C5109" s="21" t="s">
        <v>608</v>
      </c>
      <c r="D5109" s="56" t="str">
        <f>VLOOKUP(A5109, ticker_symbol:gics_sector, 14, FALSE)</f>
        <v>Industrials</v>
      </c>
      <c r="E5109" t="str">
        <f>VLOOKUP(A5109, ticker_symbol:gics_sub, 15, FALSE)</f>
        <v>Research &amp; Consulting Services</v>
      </c>
    </row>
    <row r="5110" spans="1:5" ht="17" x14ac:dyDescent="0.2">
      <c r="A5110" s="3" t="s">
        <v>414</v>
      </c>
      <c r="B5110" s="21" t="s">
        <v>602</v>
      </c>
      <c r="C5110" s="21" t="s">
        <v>608</v>
      </c>
      <c r="D5110" s="56" t="str">
        <f>VLOOKUP(A5110, ticker_symbol:gics_sector, 14, FALSE)</f>
        <v>Industrials</v>
      </c>
      <c r="E5110" t="str">
        <f>VLOOKUP(A5110, ticker_symbol:gics_sub, 15, FALSE)</f>
        <v>Research &amp; Consulting Services</v>
      </c>
    </row>
    <row r="5111" spans="1:5" ht="17" x14ac:dyDescent="0.2">
      <c r="A5111" s="3" t="s">
        <v>414</v>
      </c>
      <c r="B5111" s="21" t="s">
        <v>603</v>
      </c>
      <c r="C5111" s="21" t="s">
        <v>608</v>
      </c>
      <c r="D5111" s="56" t="str">
        <f>VLOOKUP(A5111, ticker_symbol:gics_sector, 14, FALSE)</f>
        <v>Industrials</v>
      </c>
      <c r="E5111" t="str">
        <f>VLOOKUP(A5111, ticker_symbol:gics_sub, 15, FALSE)</f>
        <v>Research &amp; Consulting Services</v>
      </c>
    </row>
    <row r="5112" spans="1:5" ht="17" x14ac:dyDescent="0.2">
      <c r="A5112" s="3" t="s">
        <v>414</v>
      </c>
      <c r="B5112" s="21" t="s">
        <v>604</v>
      </c>
      <c r="C5112" s="21" t="s">
        <v>608</v>
      </c>
      <c r="D5112" s="56" t="str">
        <f>VLOOKUP(A5112, ticker_symbol:gics_sector, 14, FALSE)</f>
        <v>Industrials</v>
      </c>
      <c r="E5112" t="str">
        <f>VLOOKUP(A5112, ticker_symbol:gics_sub, 15, FALSE)</f>
        <v>Research &amp; Consulting Services</v>
      </c>
    </row>
    <row r="5113" spans="1:5" ht="17" x14ac:dyDescent="0.2">
      <c r="A5113" s="3" t="s">
        <v>414</v>
      </c>
      <c r="B5113" s="21" t="s">
        <v>605</v>
      </c>
      <c r="C5113" s="21" t="s">
        <v>608</v>
      </c>
      <c r="D5113" s="56" t="str">
        <f>VLOOKUP(A5113, ticker_symbol:gics_sector, 14, FALSE)</f>
        <v>Industrials</v>
      </c>
      <c r="E5113" t="str">
        <f>VLOOKUP(A5113, ticker_symbol:gics_sub, 15, FALSE)</f>
        <v>Research &amp; Consulting Services</v>
      </c>
    </row>
    <row r="5114" spans="1:5" ht="17" x14ac:dyDescent="0.2">
      <c r="A5114" s="3" t="s">
        <v>415</v>
      </c>
      <c r="B5114" s="21" t="s">
        <v>600</v>
      </c>
      <c r="C5114" s="21" t="s">
        <v>610</v>
      </c>
      <c r="D5114" s="56" t="str">
        <f>VLOOKUP(A5114, ticker_symbol:gics_sector, 14, FALSE)</f>
        <v>Energy</v>
      </c>
      <c r="E5114" t="str">
        <f>VLOOKUP(A5114, ticker_symbol:gics_sub, 15, FALSE)</f>
        <v>Oil &amp; Gas Equipment &amp; Services</v>
      </c>
    </row>
    <row r="5115" spans="1:5" ht="17" x14ac:dyDescent="0.2">
      <c r="A5115" s="3" t="s">
        <v>415</v>
      </c>
      <c r="B5115" s="21" t="s">
        <v>601</v>
      </c>
      <c r="C5115" s="21" t="s">
        <v>610</v>
      </c>
      <c r="D5115" s="56" t="str">
        <f>VLOOKUP(A5115, ticker_symbol:gics_sector, 14, FALSE)</f>
        <v>Energy</v>
      </c>
      <c r="E5115" t="str">
        <f>VLOOKUP(A5115, ticker_symbol:gics_sub, 15, FALSE)</f>
        <v>Oil &amp; Gas Equipment &amp; Services</v>
      </c>
    </row>
    <row r="5116" spans="1:5" ht="17" x14ac:dyDescent="0.2">
      <c r="A5116" s="3" t="s">
        <v>415</v>
      </c>
      <c r="B5116" s="21" t="s">
        <v>602</v>
      </c>
      <c r="C5116" s="21" t="s">
        <v>610</v>
      </c>
      <c r="D5116" s="56" t="str">
        <f>VLOOKUP(A5116, ticker_symbol:gics_sector, 14, FALSE)</f>
        <v>Energy</v>
      </c>
      <c r="E5116" t="str">
        <f>VLOOKUP(A5116, ticker_symbol:gics_sub, 15, FALSE)</f>
        <v>Oil &amp; Gas Equipment &amp; Services</v>
      </c>
    </row>
    <row r="5117" spans="1:5" ht="17" x14ac:dyDescent="0.2">
      <c r="A5117" s="3" t="s">
        <v>415</v>
      </c>
      <c r="B5117" s="21" t="s">
        <v>603</v>
      </c>
      <c r="C5117" s="21" t="s">
        <v>610</v>
      </c>
      <c r="D5117" s="56" t="str">
        <f>VLOOKUP(A5117, ticker_symbol:gics_sector, 14, FALSE)</f>
        <v>Energy</v>
      </c>
      <c r="E5117" t="str">
        <f>VLOOKUP(A5117, ticker_symbol:gics_sub, 15, FALSE)</f>
        <v>Oil &amp; Gas Equipment &amp; Services</v>
      </c>
    </row>
    <row r="5118" spans="1:5" ht="17" x14ac:dyDescent="0.2">
      <c r="A5118" s="3" t="s">
        <v>415</v>
      </c>
      <c r="B5118" s="21" t="s">
        <v>604</v>
      </c>
      <c r="C5118" s="21" t="s">
        <v>610</v>
      </c>
      <c r="D5118" s="56" t="str">
        <f>VLOOKUP(A5118, ticker_symbol:gics_sector, 14, FALSE)</f>
        <v>Energy</v>
      </c>
      <c r="E5118" t="str">
        <f>VLOOKUP(A5118, ticker_symbol:gics_sub, 15, FALSE)</f>
        <v>Oil &amp; Gas Equipment &amp; Services</v>
      </c>
    </row>
    <row r="5119" spans="1:5" ht="17" x14ac:dyDescent="0.2">
      <c r="A5119" s="3" t="s">
        <v>415</v>
      </c>
      <c r="B5119" s="21" t="s">
        <v>605</v>
      </c>
      <c r="C5119" s="21" t="s">
        <v>610</v>
      </c>
      <c r="D5119" s="56" t="str">
        <f>VLOOKUP(A5119, ticker_symbol:gics_sector, 14, FALSE)</f>
        <v>Energy</v>
      </c>
      <c r="E5119" t="str">
        <f>VLOOKUP(A5119, ticker_symbol:gics_sub, 15, FALSE)</f>
        <v>Oil &amp; Gas Equipment &amp; Services</v>
      </c>
    </row>
    <row r="5120" spans="1:5" ht="17" x14ac:dyDescent="0.2">
      <c r="A5120" s="3" t="s">
        <v>415</v>
      </c>
      <c r="B5120" s="21" t="s">
        <v>600</v>
      </c>
      <c r="C5120" s="21" t="s">
        <v>609</v>
      </c>
      <c r="D5120" s="56" t="str">
        <f>VLOOKUP(A5120, ticker_symbol:gics_sector, 14, FALSE)</f>
        <v>Energy</v>
      </c>
      <c r="E5120" t="str">
        <f>VLOOKUP(A5120, ticker_symbol:gics_sub, 15, FALSE)</f>
        <v>Oil &amp; Gas Equipment &amp; Services</v>
      </c>
    </row>
    <row r="5121" spans="1:5" ht="17" x14ac:dyDescent="0.2">
      <c r="A5121" s="3" t="s">
        <v>415</v>
      </c>
      <c r="B5121" s="21" t="s">
        <v>601</v>
      </c>
      <c r="C5121" s="21" t="s">
        <v>609</v>
      </c>
      <c r="D5121" s="56" t="str">
        <f>VLOOKUP(A5121, ticker_symbol:gics_sector, 14, FALSE)</f>
        <v>Energy</v>
      </c>
      <c r="E5121" t="str">
        <f>VLOOKUP(A5121, ticker_symbol:gics_sub, 15, FALSE)</f>
        <v>Oil &amp; Gas Equipment &amp; Services</v>
      </c>
    </row>
    <row r="5122" spans="1:5" ht="17" x14ac:dyDescent="0.2">
      <c r="A5122" s="3" t="s">
        <v>415</v>
      </c>
      <c r="B5122" s="21" t="s">
        <v>602</v>
      </c>
      <c r="C5122" s="21" t="s">
        <v>609</v>
      </c>
      <c r="D5122" s="56" t="str">
        <f>VLOOKUP(A5122, ticker_symbol:gics_sector, 14, FALSE)</f>
        <v>Energy</v>
      </c>
      <c r="E5122" t="str">
        <f>VLOOKUP(A5122, ticker_symbol:gics_sub, 15, FALSE)</f>
        <v>Oil &amp; Gas Equipment &amp; Services</v>
      </c>
    </row>
    <row r="5123" spans="1:5" ht="17" x14ac:dyDescent="0.2">
      <c r="A5123" s="3" t="s">
        <v>415</v>
      </c>
      <c r="B5123" s="21" t="s">
        <v>603</v>
      </c>
      <c r="C5123" s="21" t="s">
        <v>609</v>
      </c>
      <c r="D5123" s="56" t="str">
        <f>VLOOKUP(A5123, ticker_symbol:gics_sector, 14, FALSE)</f>
        <v>Energy</v>
      </c>
      <c r="E5123" t="str">
        <f>VLOOKUP(A5123, ticker_symbol:gics_sub, 15, FALSE)</f>
        <v>Oil &amp; Gas Equipment &amp; Services</v>
      </c>
    </row>
    <row r="5124" spans="1:5" ht="17" x14ac:dyDescent="0.2">
      <c r="A5124" s="3" t="s">
        <v>415</v>
      </c>
      <c r="B5124" s="21" t="s">
        <v>604</v>
      </c>
      <c r="C5124" s="21" t="s">
        <v>609</v>
      </c>
      <c r="D5124" s="56" t="str">
        <f>VLOOKUP(A5124, ticker_symbol:gics_sector, 14, FALSE)</f>
        <v>Energy</v>
      </c>
      <c r="E5124" t="str">
        <f>VLOOKUP(A5124, ticker_symbol:gics_sub, 15, FALSE)</f>
        <v>Oil &amp; Gas Equipment &amp; Services</v>
      </c>
    </row>
    <row r="5125" spans="1:5" ht="17" x14ac:dyDescent="0.2">
      <c r="A5125" s="3" t="s">
        <v>415</v>
      </c>
      <c r="B5125" s="21" t="s">
        <v>605</v>
      </c>
      <c r="C5125" s="21" t="s">
        <v>609</v>
      </c>
      <c r="D5125" s="56" t="str">
        <f>VLOOKUP(A5125, ticker_symbol:gics_sector, 14, FALSE)</f>
        <v>Energy</v>
      </c>
      <c r="E5125" t="str">
        <f>VLOOKUP(A5125, ticker_symbol:gics_sub, 15, FALSE)</f>
        <v>Oil &amp; Gas Equipment &amp; Services</v>
      </c>
    </row>
    <row r="5126" spans="1:5" ht="17" x14ac:dyDescent="0.2">
      <c r="A5126" s="3" t="s">
        <v>415</v>
      </c>
      <c r="B5126" s="21" t="s">
        <v>600</v>
      </c>
      <c r="C5126" s="21" t="s">
        <v>608</v>
      </c>
      <c r="D5126" s="56" t="str">
        <f>VLOOKUP(A5126, ticker_symbol:gics_sector, 14, FALSE)</f>
        <v>Energy</v>
      </c>
      <c r="E5126" t="str">
        <f>VLOOKUP(A5126, ticker_symbol:gics_sub, 15, FALSE)</f>
        <v>Oil &amp; Gas Equipment &amp; Services</v>
      </c>
    </row>
    <row r="5127" spans="1:5" ht="17" x14ac:dyDescent="0.2">
      <c r="A5127" s="3" t="s">
        <v>415</v>
      </c>
      <c r="B5127" s="21" t="s">
        <v>601</v>
      </c>
      <c r="C5127" s="21" t="s">
        <v>608</v>
      </c>
      <c r="D5127" s="56" t="str">
        <f>VLOOKUP(A5127, ticker_symbol:gics_sector, 14, FALSE)</f>
        <v>Energy</v>
      </c>
      <c r="E5127" t="str">
        <f>VLOOKUP(A5127, ticker_symbol:gics_sub, 15, FALSE)</f>
        <v>Oil &amp; Gas Equipment &amp; Services</v>
      </c>
    </row>
    <row r="5128" spans="1:5" ht="17" x14ac:dyDescent="0.2">
      <c r="A5128" s="3" t="s">
        <v>415</v>
      </c>
      <c r="B5128" s="21" t="s">
        <v>602</v>
      </c>
      <c r="C5128" s="21" t="s">
        <v>608</v>
      </c>
      <c r="D5128" s="56" t="str">
        <f>VLOOKUP(A5128, ticker_symbol:gics_sector, 14, FALSE)</f>
        <v>Energy</v>
      </c>
      <c r="E5128" t="str">
        <f>VLOOKUP(A5128, ticker_symbol:gics_sub, 15, FALSE)</f>
        <v>Oil &amp; Gas Equipment &amp; Services</v>
      </c>
    </row>
    <row r="5129" spans="1:5" ht="17" x14ac:dyDescent="0.2">
      <c r="A5129" s="3" t="s">
        <v>415</v>
      </c>
      <c r="B5129" s="21" t="s">
        <v>603</v>
      </c>
      <c r="C5129" s="21" t="s">
        <v>608</v>
      </c>
      <c r="D5129" s="56" t="str">
        <f>VLOOKUP(A5129, ticker_symbol:gics_sector, 14, FALSE)</f>
        <v>Energy</v>
      </c>
      <c r="E5129" t="str">
        <f>VLOOKUP(A5129, ticker_symbol:gics_sub, 15, FALSE)</f>
        <v>Oil &amp; Gas Equipment &amp; Services</v>
      </c>
    </row>
    <row r="5130" spans="1:5" ht="17" x14ac:dyDescent="0.2">
      <c r="A5130" s="3" t="s">
        <v>415</v>
      </c>
      <c r="B5130" s="21" t="s">
        <v>604</v>
      </c>
      <c r="C5130" s="21" t="s">
        <v>608</v>
      </c>
      <c r="D5130" s="56" t="str">
        <f>VLOOKUP(A5130, ticker_symbol:gics_sector, 14, FALSE)</f>
        <v>Energy</v>
      </c>
      <c r="E5130" t="str">
        <f>VLOOKUP(A5130, ticker_symbol:gics_sub, 15, FALSE)</f>
        <v>Oil &amp; Gas Equipment &amp; Services</v>
      </c>
    </row>
    <row r="5131" spans="1:5" ht="17" x14ac:dyDescent="0.2">
      <c r="A5131" s="3" t="s">
        <v>415</v>
      </c>
      <c r="B5131" s="21" t="s">
        <v>605</v>
      </c>
      <c r="C5131" s="21" t="s">
        <v>608</v>
      </c>
      <c r="D5131" s="56" t="str">
        <f>VLOOKUP(A5131, ticker_symbol:gics_sector, 14, FALSE)</f>
        <v>Energy</v>
      </c>
      <c r="E5131" t="str">
        <f>VLOOKUP(A5131, ticker_symbol:gics_sub, 15, FALSE)</f>
        <v>Oil &amp; Gas Equipment &amp; Services</v>
      </c>
    </row>
    <row r="5132" spans="1:5" ht="17" x14ac:dyDescent="0.2">
      <c r="A5132" s="3" t="s">
        <v>416</v>
      </c>
      <c r="B5132" s="21" t="s">
        <v>600</v>
      </c>
      <c r="C5132" s="21" t="s">
        <v>610</v>
      </c>
      <c r="D5132" s="56" t="str">
        <f>VLOOKUP(A5132, ticker_symbol:gics_sector, 14, FALSE)</f>
        <v>Industrials</v>
      </c>
      <c r="E5132" t="str">
        <f>VLOOKUP(A5132, ticker_symbol:gics_sub, 15, FALSE)</f>
        <v>Railroads</v>
      </c>
    </row>
    <row r="5133" spans="1:5" ht="17" x14ac:dyDescent="0.2">
      <c r="A5133" s="3" t="s">
        <v>416</v>
      </c>
      <c r="B5133" s="21" t="s">
        <v>601</v>
      </c>
      <c r="C5133" s="21" t="s">
        <v>610</v>
      </c>
      <c r="D5133" s="56" t="str">
        <f>VLOOKUP(A5133, ticker_symbol:gics_sector, 14, FALSE)</f>
        <v>Industrials</v>
      </c>
      <c r="E5133" t="str">
        <f>VLOOKUP(A5133, ticker_symbol:gics_sub, 15, FALSE)</f>
        <v>Railroads</v>
      </c>
    </row>
    <row r="5134" spans="1:5" ht="17" x14ac:dyDescent="0.2">
      <c r="A5134" s="3" t="s">
        <v>416</v>
      </c>
      <c r="B5134" s="21" t="s">
        <v>602</v>
      </c>
      <c r="C5134" s="21" t="s">
        <v>610</v>
      </c>
      <c r="D5134" s="56" t="str">
        <f>VLOOKUP(A5134, ticker_symbol:gics_sector, 14, FALSE)</f>
        <v>Industrials</v>
      </c>
      <c r="E5134" t="str">
        <f>VLOOKUP(A5134, ticker_symbol:gics_sub, 15, FALSE)</f>
        <v>Railroads</v>
      </c>
    </row>
    <row r="5135" spans="1:5" ht="17" x14ac:dyDescent="0.2">
      <c r="A5135" s="3" t="s">
        <v>416</v>
      </c>
      <c r="B5135" s="21" t="s">
        <v>603</v>
      </c>
      <c r="C5135" s="21" t="s">
        <v>610</v>
      </c>
      <c r="D5135" s="56" t="str">
        <f>VLOOKUP(A5135, ticker_symbol:gics_sector, 14, FALSE)</f>
        <v>Industrials</v>
      </c>
      <c r="E5135" t="str">
        <f>VLOOKUP(A5135, ticker_symbol:gics_sub, 15, FALSE)</f>
        <v>Railroads</v>
      </c>
    </row>
    <row r="5136" spans="1:5" ht="17" x14ac:dyDescent="0.2">
      <c r="A5136" s="3" t="s">
        <v>416</v>
      </c>
      <c r="B5136" s="21" t="s">
        <v>604</v>
      </c>
      <c r="C5136" s="21" t="s">
        <v>610</v>
      </c>
      <c r="D5136" s="56" t="str">
        <f>VLOOKUP(A5136, ticker_symbol:gics_sector, 14, FALSE)</f>
        <v>Industrials</v>
      </c>
      <c r="E5136" t="str">
        <f>VLOOKUP(A5136, ticker_symbol:gics_sub, 15, FALSE)</f>
        <v>Railroads</v>
      </c>
    </row>
    <row r="5137" spans="1:5" ht="17" x14ac:dyDescent="0.2">
      <c r="A5137" s="3" t="s">
        <v>416</v>
      </c>
      <c r="B5137" s="21" t="s">
        <v>605</v>
      </c>
      <c r="C5137" s="21" t="s">
        <v>610</v>
      </c>
      <c r="D5137" s="56" t="str">
        <f>VLOOKUP(A5137, ticker_symbol:gics_sector, 14, FALSE)</f>
        <v>Industrials</v>
      </c>
      <c r="E5137" t="str">
        <f>VLOOKUP(A5137, ticker_symbol:gics_sub, 15, FALSE)</f>
        <v>Railroads</v>
      </c>
    </row>
    <row r="5138" spans="1:5" ht="17" x14ac:dyDescent="0.2">
      <c r="A5138" s="3" t="s">
        <v>416</v>
      </c>
      <c r="B5138" s="21" t="s">
        <v>600</v>
      </c>
      <c r="C5138" s="21" t="s">
        <v>609</v>
      </c>
      <c r="D5138" s="56" t="str">
        <f>VLOOKUP(A5138, ticker_symbol:gics_sector, 14, FALSE)</f>
        <v>Industrials</v>
      </c>
      <c r="E5138" t="str">
        <f>VLOOKUP(A5138, ticker_symbol:gics_sub, 15, FALSE)</f>
        <v>Railroads</v>
      </c>
    </row>
    <row r="5139" spans="1:5" ht="17" x14ac:dyDescent="0.2">
      <c r="A5139" s="3" t="s">
        <v>416</v>
      </c>
      <c r="B5139" s="21" t="s">
        <v>601</v>
      </c>
      <c r="C5139" s="21" t="s">
        <v>609</v>
      </c>
      <c r="D5139" s="56" t="str">
        <f>VLOOKUP(A5139, ticker_symbol:gics_sector, 14, FALSE)</f>
        <v>Industrials</v>
      </c>
      <c r="E5139" t="str">
        <f>VLOOKUP(A5139, ticker_symbol:gics_sub, 15, FALSE)</f>
        <v>Railroads</v>
      </c>
    </row>
    <row r="5140" spans="1:5" ht="17" x14ac:dyDescent="0.2">
      <c r="A5140" s="3" t="s">
        <v>416</v>
      </c>
      <c r="B5140" s="21" t="s">
        <v>602</v>
      </c>
      <c r="C5140" s="21" t="s">
        <v>609</v>
      </c>
      <c r="D5140" s="56" t="str">
        <f>VLOOKUP(A5140, ticker_symbol:gics_sector, 14, FALSE)</f>
        <v>Industrials</v>
      </c>
      <c r="E5140" t="str">
        <f>VLOOKUP(A5140, ticker_symbol:gics_sub, 15, FALSE)</f>
        <v>Railroads</v>
      </c>
    </row>
    <row r="5141" spans="1:5" ht="17" x14ac:dyDescent="0.2">
      <c r="A5141" s="3" t="s">
        <v>416</v>
      </c>
      <c r="B5141" s="21" t="s">
        <v>603</v>
      </c>
      <c r="C5141" s="21" t="s">
        <v>609</v>
      </c>
      <c r="D5141" s="56" t="str">
        <f>VLOOKUP(A5141, ticker_symbol:gics_sector, 14, FALSE)</f>
        <v>Industrials</v>
      </c>
      <c r="E5141" t="str">
        <f>VLOOKUP(A5141, ticker_symbol:gics_sub, 15, FALSE)</f>
        <v>Railroads</v>
      </c>
    </row>
    <row r="5142" spans="1:5" ht="17" x14ac:dyDescent="0.2">
      <c r="A5142" s="3" t="s">
        <v>416</v>
      </c>
      <c r="B5142" s="21" t="s">
        <v>604</v>
      </c>
      <c r="C5142" s="21" t="s">
        <v>609</v>
      </c>
      <c r="D5142" s="56" t="str">
        <f>VLOOKUP(A5142, ticker_symbol:gics_sector, 14, FALSE)</f>
        <v>Industrials</v>
      </c>
      <c r="E5142" t="str">
        <f>VLOOKUP(A5142, ticker_symbol:gics_sub, 15, FALSE)</f>
        <v>Railroads</v>
      </c>
    </row>
    <row r="5143" spans="1:5" ht="17" x14ac:dyDescent="0.2">
      <c r="A5143" s="3" t="s">
        <v>416</v>
      </c>
      <c r="B5143" s="21" t="s">
        <v>605</v>
      </c>
      <c r="C5143" s="21" t="s">
        <v>609</v>
      </c>
      <c r="D5143" s="56" t="str">
        <f>VLOOKUP(A5143, ticker_symbol:gics_sector, 14, FALSE)</f>
        <v>Industrials</v>
      </c>
      <c r="E5143" t="str">
        <f>VLOOKUP(A5143, ticker_symbol:gics_sub, 15, FALSE)</f>
        <v>Railroads</v>
      </c>
    </row>
    <row r="5144" spans="1:5" ht="17" x14ac:dyDescent="0.2">
      <c r="A5144" s="3" t="s">
        <v>416</v>
      </c>
      <c r="B5144" s="21" t="s">
        <v>600</v>
      </c>
      <c r="C5144" s="21" t="s">
        <v>608</v>
      </c>
      <c r="D5144" s="56" t="str">
        <f>VLOOKUP(A5144, ticker_symbol:gics_sector, 14, FALSE)</f>
        <v>Industrials</v>
      </c>
      <c r="E5144" t="str">
        <f>VLOOKUP(A5144, ticker_symbol:gics_sub, 15, FALSE)</f>
        <v>Railroads</v>
      </c>
    </row>
    <row r="5145" spans="1:5" ht="17" x14ac:dyDescent="0.2">
      <c r="A5145" s="3" t="s">
        <v>416</v>
      </c>
      <c r="B5145" s="21" t="s">
        <v>601</v>
      </c>
      <c r="C5145" s="21" t="s">
        <v>608</v>
      </c>
      <c r="D5145" s="56" t="str">
        <f>VLOOKUP(A5145, ticker_symbol:gics_sector, 14, FALSE)</f>
        <v>Industrials</v>
      </c>
      <c r="E5145" t="str">
        <f>VLOOKUP(A5145, ticker_symbol:gics_sub, 15, FALSE)</f>
        <v>Railroads</v>
      </c>
    </row>
    <row r="5146" spans="1:5" ht="17" x14ac:dyDescent="0.2">
      <c r="A5146" s="3" t="s">
        <v>416</v>
      </c>
      <c r="B5146" s="21" t="s">
        <v>602</v>
      </c>
      <c r="C5146" s="21" t="s">
        <v>608</v>
      </c>
      <c r="D5146" s="56" t="str">
        <f>VLOOKUP(A5146, ticker_symbol:gics_sector, 14, FALSE)</f>
        <v>Industrials</v>
      </c>
      <c r="E5146" t="str">
        <f>VLOOKUP(A5146, ticker_symbol:gics_sub, 15, FALSE)</f>
        <v>Railroads</v>
      </c>
    </row>
    <row r="5147" spans="1:5" ht="17" x14ac:dyDescent="0.2">
      <c r="A5147" s="3" t="s">
        <v>416</v>
      </c>
      <c r="B5147" s="21" t="s">
        <v>603</v>
      </c>
      <c r="C5147" s="21" t="s">
        <v>608</v>
      </c>
      <c r="D5147" s="56" t="str">
        <f>VLOOKUP(A5147, ticker_symbol:gics_sector, 14, FALSE)</f>
        <v>Industrials</v>
      </c>
      <c r="E5147" t="str">
        <f>VLOOKUP(A5147, ticker_symbol:gics_sub, 15, FALSE)</f>
        <v>Railroads</v>
      </c>
    </row>
    <row r="5148" spans="1:5" ht="17" x14ac:dyDescent="0.2">
      <c r="A5148" s="3" t="s">
        <v>416</v>
      </c>
      <c r="B5148" s="21" t="s">
        <v>604</v>
      </c>
      <c r="C5148" s="21" t="s">
        <v>608</v>
      </c>
      <c r="D5148" s="56" t="str">
        <f>VLOOKUP(A5148, ticker_symbol:gics_sector, 14, FALSE)</f>
        <v>Industrials</v>
      </c>
      <c r="E5148" t="str">
        <f>VLOOKUP(A5148, ticker_symbol:gics_sub, 15, FALSE)</f>
        <v>Railroads</v>
      </c>
    </row>
    <row r="5149" spans="1:5" ht="17" x14ac:dyDescent="0.2">
      <c r="A5149" s="3" t="s">
        <v>416</v>
      </c>
      <c r="B5149" s="21" t="s">
        <v>605</v>
      </c>
      <c r="C5149" s="21" t="s">
        <v>608</v>
      </c>
      <c r="D5149" s="56" t="str">
        <f>VLOOKUP(A5149, ticker_symbol:gics_sector, 14, FALSE)</f>
        <v>Industrials</v>
      </c>
      <c r="E5149" t="str">
        <f>VLOOKUP(A5149, ticker_symbol:gics_sub, 15, FALSE)</f>
        <v>Railroads</v>
      </c>
    </row>
    <row r="5150" spans="1:5" ht="17" x14ac:dyDescent="0.2">
      <c r="A5150" s="3" t="s">
        <v>417</v>
      </c>
      <c r="B5150" s="21" t="s">
        <v>600</v>
      </c>
      <c r="C5150" s="21" t="s">
        <v>610</v>
      </c>
      <c r="D5150" s="56" t="str">
        <f>VLOOKUP(A5150, ticker_symbol:gics_sector, 14, FALSE)</f>
        <v>Information Technology</v>
      </c>
      <c r="E5150" t="str">
        <f>VLOOKUP(A5150, ticker_symbol:gics_sub, 15, FALSE)</f>
        <v>Internet Software &amp; Services</v>
      </c>
    </row>
    <row r="5151" spans="1:5" ht="17" x14ac:dyDescent="0.2">
      <c r="A5151" s="3" t="s">
        <v>417</v>
      </c>
      <c r="B5151" s="21" t="s">
        <v>601</v>
      </c>
      <c r="C5151" s="21" t="s">
        <v>610</v>
      </c>
      <c r="D5151" s="56" t="str">
        <f>VLOOKUP(A5151, ticker_symbol:gics_sector, 14, FALSE)</f>
        <v>Information Technology</v>
      </c>
      <c r="E5151" t="str">
        <f>VLOOKUP(A5151, ticker_symbol:gics_sub, 15, FALSE)</f>
        <v>Internet Software &amp; Services</v>
      </c>
    </row>
    <row r="5152" spans="1:5" ht="17" x14ac:dyDescent="0.2">
      <c r="A5152" s="3" t="s">
        <v>417</v>
      </c>
      <c r="B5152" s="21" t="s">
        <v>602</v>
      </c>
      <c r="C5152" s="21" t="s">
        <v>610</v>
      </c>
      <c r="D5152" s="56" t="str">
        <f>VLOOKUP(A5152, ticker_symbol:gics_sector, 14, FALSE)</f>
        <v>Information Technology</v>
      </c>
      <c r="E5152" t="str">
        <f>VLOOKUP(A5152, ticker_symbol:gics_sub, 15, FALSE)</f>
        <v>Internet Software &amp; Services</v>
      </c>
    </row>
    <row r="5153" spans="1:5" ht="17" x14ac:dyDescent="0.2">
      <c r="A5153" s="3" t="s">
        <v>417</v>
      </c>
      <c r="B5153" s="21" t="s">
        <v>603</v>
      </c>
      <c r="C5153" s="21" t="s">
        <v>610</v>
      </c>
      <c r="D5153" s="56" t="str">
        <f>VLOOKUP(A5153, ticker_symbol:gics_sector, 14, FALSE)</f>
        <v>Information Technology</v>
      </c>
      <c r="E5153" t="str">
        <f>VLOOKUP(A5153, ticker_symbol:gics_sub, 15, FALSE)</f>
        <v>Internet Software &amp; Services</v>
      </c>
    </row>
    <row r="5154" spans="1:5" ht="17" x14ac:dyDescent="0.2">
      <c r="A5154" s="3" t="s">
        <v>417</v>
      </c>
      <c r="B5154" s="21" t="s">
        <v>604</v>
      </c>
      <c r="C5154" s="21" t="s">
        <v>610</v>
      </c>
      <c r="D5154" s="56" t="str">
        <f>VLOOKUP(A5154, ticker_symbol:gics_sector, 14, FALSE)</f>
        <v>Information Technology</v>
      </c>
      <c r="E5154" t="str">
        <f>VLOOKUP(A5154, ticker_symbol:gics_sub, 15, FALSE)</f>
        <v>Internet Software &amp; Services</v>
      </c>
    </row>
    <row r="5155" spans="1:5" ht="17" x14ac:dyDescent="0.2">
      <c r="A5155" s="3" t="s">
        <v>417</v>
      </c>
      <c r="B5155" s="21" t="s">
        <v>605</v>
      </c>
      <c r="C5155" s="21" t="s">
        <v>610</v>
      </c>
      <c r="D5155" s="56" t="str">
        <f>VLOOKUP(A5155, ticker_symbol:gics_sector, 14, FALSE)</f>
        <v>Information Technology</v>
      </c>
      <c r="E5155" t="str">
        <f>VLOOKUP(A5155, ticker_symbol:gics_sub, 15, FALSE)</f>
        <v>Internet Software &amp; Services</v>
      </c>
    </row>
    <row r="5156" spans="1:5" ht="17" x14ac:dyDescent="0.2">
      <c r="A5156" s="3" t="s">
        <v>417</v>
      </c>
      <c r="B5156" s="21" t="s">
        <v>600</v>
      </c>
      <c r="C5156" s="21" t="s">
        <v>609</v>
      </c>
      <c r="D5156" s="56" t="str">
        <f>VLOOKUP(A5156, ticker_symbol:gics_sector, 14, FALSE)</f>
        <v>Information Technology</v>
      </c>
      <c r="E5156" t="str">
        <f>VLOOKUP(A5156, ticker_symbol:gics_sub, 15, FALSE)</f>
        <v>Internet Software &amp; Services</v>
      </c>
    </row>
    <row r="5157" spans="1:5" ht="17" x14ac:dyDescent="0.2">
      <c r="A5157" s="3" t="s">
        <v>417</v>
      </c>
      <c r="B5157" s="21" t="s">
        <v>601</v>
      </c>
      <c r="C5157" s="21" t="s">
        <v>609</v>
      </c>
      <c r="D5157" s="56" t="str">
        <f>VLOOKUP(A5157, ticker_symbol:gics_sector, 14, FALSE)</f>
        <v>Information Technology</v>
      </c>
      <c r="E5157" t="str">
        <f>VLOOKUP(A5157, ticker_symbol:gics_sub, 15, FALSE)</f>
        <v>Internet Software &amp; Services</v>
      </c>
    </row>
    <row r="5158" spans="1:5" ht="17" x14ac:dyDescent="0.2">
      <c r="A5158" s="3" t="s">
        <v>417</v>
      </c>
      <c r="B5158" s="21" t="s">
        <v>602</v>
      </c>
      <c r="C5158" s="21" t="s">
        <v>609</v>
      </c>
      <c r="D5158" s="56" t="str">
        <f>VLOOKUP(A5158, ticker_symbol:gics_sector, 14, FALSE)</f>
        <v>Information Technology</v>
      </c>
      <c r="E5158" t="str">
        <f>VLOOKUP(A5158, ticker_symbol:gics_sub, 15, FALSE)</f>
        <v>Internet Software &amp; Services</v>
      </c>
    </row>
    <row r="5159" spans="1:5" ht="17" x14ac:dyDescent="0.2">
      <c r="A5159" s="3" t="s">
        <v>417</v>
      </c>
      <c r="B5159" s="21" t="s">
        <v>603</v>
      </c>
      <c r="C5159" s="21" t="s">
        <v>609</v>
      </c>
      <c r="D5159" s="56" t="str">
        <f>VLOOKUP(A5159, ticker_symbol:gics_sector, 14, FALSE)</f>
        <v>Information Technology</v>
      </c>
      <c r="E5159" t="str">
        <f>VLOOKUP(A5159, ticker_symbol:gics_sub, 15, FALSE)</f>
        <v>Internet Software &amp; Services</v>
      </c>
    </row>
    <row r="5160" spans="1:5" ht="17" x14ac:dyDescent="0.2">
      <c r="A5160" s="3" t="s">
        <v>417</v>
      </c>
      <c r="B5160" s="21" t="s">
        <v>604</v>
      </c>
      <c r="C5160" s="21" t="s">
        <v>609</v>
      </c>
      <c r="D5160" s="56" t="str">
        <f>VLOOKUP(A5160, ticker_symbol:gics_sector, 14, FALSE)</f>
        <v>Information Technology</v>
      </c>
      <c r="E5160" t="str">
        <f>VLOOKUP(A5160, ticker_symbol:gics_sub, 15, FALSE)</f>
        <v>Internet Software &amp; Services</v>
      </c>
    </row>
    <row r="5161" spans="1:5" ht="17" x14ac:dyDescent="0.2">
      <c r="A5161" s="3" t="s">
        <v>417</v>
      </c>
      <c r="B5161" s="21" t="s">
        <v>605</v>
      </c>
      <c r="C5161" s="21" t="s">
        <v>609</v>
      </c>
      <c r="D5161" s="56" t="str">
        <f>VLOOKUP(A5161, ticker_symbol:gics_sector, 14, FALSE)</f>
        <v>Information Technology</v>
      </c>
      <c r="E5161" t="str">
        <f>VLOOKUP(A5161, ticker_symbol:gics_sub, 15, FALSE)</f>
        <v>Internet Software &amp; Services</v>
      </c>
    </row>
    <row r="5162" spans="1:5" ht="17" x14ac:dyDescent="0.2">
      <c r="A5162" s="3" t="s">
        <v>417</v>
      </c>
      <c r="B5162" s="21" t="s">
        <v>600</v>
      </c>
      <c r="C5162" s="21" t="s">
        <v>608</v>
      </c>
      <c r="D5162" s="56" t="str">
        <f>VLOOKUP(A5162, ticker_symbol:gics_sector, 14, FALSE)</f>
        <v>Information Technology</v>
      </c>
      <c r="E5162" t="str">
        <f>VLOOKUP(A5162, ticker_symbol:gics_sub, 15, FALSE)</f>
        <v>Internet Software &amp; Services</v>
      </c>
    </row>
    <row r="5163" spans="1:5" ht="17" x14ac:dyDescent="0.2">
      <c r="A5163" s="3" t="s">
        <v>417</v>
      </c>
      <c r="B5163" s="21" t="s">
        <v>601</v>
      </c>
      <c r="C5163" s="21" t="s">
        <v>608</v>
      </c>
      <c r="D5163" s="56" t="str">
        <f>VLOOKUP(A5163, ticker_symbol:gics_sector, 14, FALSE)</f>
        <v>Information Technology</v>
      </c>
      <c r="E5163" t="str">
        <f>VLOOKUP(A5163, ticker_symbol:gics_sub, 15, FALSE)</f>
        <v>Internet Software &amp; Services</v>
      </c>
    </row>
    <row r="5164" spans="1:5" ht="17" x14ac:dyDescent="0.2">
      <c r="A5164" s="3" t="s">
        <v>417</v>
      </c>
      <c r="B5164" s="21" t="s">
        <v>602</v>
      </c>
      <c r="C5164" s="21" t="s">
        <v>608</v>
      </c>
      <c r="D5164" s="56" t="str">
        <f>VLOOKUP(A5164, ticker_symbol:gics_sector, 14, FALSE)</f>
        <v>Information Technology</v>
      </c>
      <c r="E5164" t="str">
        <f>VLOOKUP(A5164, ticker_symbol:gics_sub, 15, FALSE)</f>
        <v>Internet Software &amp; Services</v>
      </c>
    </row>
    <row r="5165" spans="1:5" ht="17" x14ac:dyDescent="0.2">
      <c r="A5165" s="3" t="s">
        <v>417</v>
      </c>
      <c r="B5165" s="21" t="s">
        <v>603</v>
      </c>
      <c r="C5165" s="21" t="s">
        <v>608</v>
      </c>
      <c r="D5165" s="56" t="str">
        <f>VLOOKUP(A5165, ticker_symbol:gics_sector, 14, FALSE)</f>
        <v>Information Technology</v>
      </c>
      <c r="E5165" t="str">
        <f>VLOOKUP(A5165, ticker_symbol:gics_sub, 15, FALSE)</f>
        <v>Internet Software &amp; Services</v>
      </c>
    </row>
    <row r="5166" spans="1:5" ht="17" x14ac:dyDescent="0.2">
      <c r="A5166" s="3" t="s">
        <v>417</v>
      </c>
      <c r="B5166" s="21" t="s">
        <v>604</v>
      </c>
      <c r="C5166" s="21" t="s">
        <v>608</v>
      </c>
      <c r="D5166" s="56" t="str">
        <f>VLOOKUP(A5166, ticker_symbol:gics_sector, 14, FALSE)</f>
        <v>Information Technology</v>
      </c>
      <c r="E5166" t="str">
        <f>VLOOKUP(A5166, ticker_symbol:gics_sub, 15, FALSE)</f>
        <v>Internet Software &amp; Services</v>
      </c>
    </row>
    <row r="5167" spans="1:5" ht="17" x14ac:dyDescent="0.2">
      <c r="A5167" s="3" t="s">
        <v>417</v>
      </c>
      <c r="B5167" s="21" t="s">
        <v>605</v>
      </c>
      <c r="C5167" s="21" t="s">
        <v>608</v>
      </c>
      <c r="D5167" s="56" t="str">
        <f>VLOOKUP(A5167, ticker_symbol:gics_sector, 14, FALSE)</f>
        <v>Information Technology</v>
      </c>
      <c r="E5167" t="str">
        <f>VLOOKUP(A5167, ticker_symbol:gics_sub, 15, FALSE)</f>
        <v>Internet Software &amp; Services</v>
      </c>
    </row>
    <row r="5168" spans="1:5" ht="17" x14ac:dyDescent="0.2">
      <c r="A5168" s="3" t="s">
        <v>418</v>
      </c>
      <c r="B5168" s="21" t="s">
        <v>600</v>
      </c>
      <c r="C5168" s="21" t="s">
        <v>610</v>
      </c>
      <c r="D5168" s="56" t="str">
        <f>VLOOKUP(A5168, ticker_symbol:gics_sector, 14, FALSE)</f>
        <v>Materials</v>
      </c>
      <c r="E5168" t="str">
        <f>VLOOKUP(A5168, ticker_symbol:gics_sub, 15, FALSE)</f>
        <v>Steel</v>
      </c>
    </row>
    <row r="5169" spans="1:5" ht="17" x14ac:dyDescent="0.2">
      <c r="A5169" s="3" t="s">
        <v>418</v>
      </c>
      <c r="B5169" s="21" t="s">
        <v>601</v>
      </c>
      <c r="C5169" s="21" t="s">
        <v>610</v>
      </c>
      <c r="D5169" s="56" t="str">
        <f>VLOOKUP(A5169, ticker_symbol:gics_sector, 14, FALSE)</f>
        <v>Materials</v>
      </c>
      <c r="E5169" t="str">
        <f>VLOOKUP(A5169, ticker_symbol:gics_sub, 15, FALSE)</f>
        <v>Steel</v>
      </c>
    </row>
    <row r="5170" spans="1:5" ht="17" x14ac:dyDescent="0.2">
      <c r="A5170" s="3" t="s">
        <v>418</v>
      </c>
      <c r="B5170" s="21" t="s">
        <v>602</v>
      </c>
      <c r="C5170" s="21" t="s">
        <v>610</v>
      </c>
      <c r="D5170" s="56" t="str">
        <f>VLOOKUP(A5170, ticker_symbol:gics_sector, 14, FALSE)</f>
        <v>Materials</v>
      </c>
      <c r="E5170" t="str">
        <f>VLOOKUP(A5170, ticker_symbol:gics_sub, 15, FALSE)</f>
        <v>Steel</v>
      </c>
    </row>
    <row r="5171" spans="1:5" ht="17" x14ac:dyDescent="0.2">
      <c r="A5171" s="3" t="s">
        <v>418</v>
      </c>
      <c r="B5171" s="21" t="s">
        <v>603</v>
      </c>
      <c r="C5171" s="21" t="s">
        <v>610</v>
      </c>
      <c r="D5171" s="56" t="str">
        <f>VLOOKUP(A5171, ticker_symbol:gics_sector, 14, FALSE)</f>
        <v>Materials</v>
      </c>
      <c r="E5171" t="str">
        <f>VLOOKUP(A5171, ticker_symbol:gics_sub, 15, FALSE)</f>
        <v>Steel</v>
      </c>
    </row>
    <row r="5172" spans="1:5" ht="17" x14ac:dyDescent="0.2">
      <c r="A5172" s="3" t="s">
        <v>418</v>
      </c>
      <c r="B5172" s="21" t="s">
        <v>604</v>
      </c>
      <c r="C5172" s="21" t="s">
        <v>610</v>
      </c>
      <c r="D5172" s="56" t="str">
        <f>VLOOKUP(A5172, ticker_symbol:gics_sector, 14, FALSE)</f>
        <v>Materials</v>
      </c>
      <c r="E5172" t="str">
        <f>VLOOKUP(A5172, ticker_symbol:gics_sub, 15, FALSE)</f>
        <v>Steel</v>
      </c>
    </row>
    <row r="5173" spans="1:5" ht="17" x14ac:dyDescent="0.2">
      <c r="A5173" s="3" t="s">
        <v>418</v>
      </c>
      <c r="B5173" s="21" t="s">
        <v>605</v>
      </c>
      <c r="C5173" s="21" t="s">
        <v>610</v>
      </c>
      <c r="D5173" s="56" t="str">
        <f>VLOOKUP(A5173, ticker_symbol:gics_sector, 14, FALSE)</f>
        <v>Materials</v>
      </c>
      <c r="E5173" t="str">
        <f>VLOOKUP(A5173, ticker_symbol:gics_sub, 15, FALSE)</f>
        <v>Steel</v>
      </c>
    </row>
    <row r="5174" spans="1:5" ht="17" x14ac:dyDescent="0.2">
      <c r="A5174" s="3" t="s">
        <v>418</v>
      </c>
      <c r="B5174" s="21" t="s">
        <v>600</v>
      </c>
      <c r="C5174" s="21" t="s">
        <v>609</v>
      </c>
      <c r="D5174" s="56" t="str">
        <f>VLOOKUP(A5174, ticker_symbol:gics_sector, 14, FALSE)</f>
        <v>Materials</v>
      </c>
      <c r="E5174" t="str">
        <f>VLOOKUP(A5174, ticker_symbol:gics_sub, 15, FALSE)</f>
        <v>Steel</v>
      </c>
    </row>
    <row r="5175" spans="1:5" ht="17" x14ac:dyDescent="0.2">
      <c r="A5175" s="3" t="s">
        <v>418</v>
      </c>
      <c r="B5175" s="21" t="s">
        <v>601</v>
      </c>
      <c r="C5175" s="21" t="s">
        <v>609</v>
      </c>
      <c r="D5175" s="56" t="str">
        <f>VLOOKUP(A5175, ticker_symbol:gics_sector, 14, FALSE)</f>
        <v>Materials</v>
      </c>
      <c r="E5175" t="str">
        <f>VLOOKUP(A5175, ticker_symbol:gics_sub, 15, FALSE)</f>
        <v>Steel</v>
      </c>
    </row>
    <row r="5176" spans="1:5" ht="17" x14ac:dyDescent="0.2">
      <c r="A5176" s="3" t="s">
        <v>418</v>
      </c>
      <c r="B5176" s="21" t="s">
        <v>602</v>
      </c>
      <c r="C5176" s="21" t="s">
        <v>609</v>
      </c>
      <c r="D5176" s="56" t="str">
        <f>VLOOKUP(A5176, ticker_symbol:gics_sector, 14, FALSE)</f>
        <v>Materials</v>
      </c>
      <c r="E5176" t="str">
        <f>VLOOKUP(A5176, ticker_symbol:gics_sub, 15, FALSE)</f>
        <v>Steel</v>
      </c>
    </row>
    <row r="5177" spans="1:5" ht="17" x14ac:dyDescent="0.2">
      <c r="A5177" s="3" t="s">
        <v>418</v>
      </c>
      <c r="B5177" s="21" t="s">
        <v>603</v>
      </c>
      <c r="C5177" s="21" t="s">
        <v>609</v>
      </c>
      <c r="D5177" s="56" t="str">
        <f>VLOOKUP(A5177, ticker_symbol:gics_sector, 14, FALSE)</f>
        <v>Materials</v>
      </c>
      <c r="E5177" t="str">
        <f>VLOOKUP(A5177, ticker_symbol:gics_sub, 15, FALSE)</f>
        <v>Steel</v>
      </c>
    </row>
    <row r="5178" spans="1:5" ht="17" x14ac:dyDescent="0.2">
      <c r="A5178" s="3" t="s">
        <v>418</v>
      </c>
      <c r="B5178" s="21" t="s">
        <v>604</v>
      </c>
      <c r="C5178" s="21" t="s">
        <v>609</v>
      </c>
      <c r="D5178" s="56" t="str">
        <f>VLOOKUP(A5178, ticker_symbol:gics_sector, 14, FALSE)</f>
        <v>Materials</v>
      </c>
      <c r="E5178" t="str">
        <f>VLOOKUP(A5178, ticker_symbol:gics_sub, 15, FALSE)</f>
        <v>Steel</v>
      </c>
    </row>
    <row r="5179" spans="1:5" ht="17" x14ac:dyDescent="0.2">
      <c r="A5179" s="3" t="s">
        <v>418</v>
      </c>
      <c r="B5179" s="21" t="s">
        <v>605</v>
      </c>
      <c r="C5179" s="21" t="s">
        <v>609</v>
      </c>
      <c r="D5179" s="56" t="str">
        <f>VLOOKUP(A5179, ticker_symbol:gics_sector, 14, FALSE)</f>
        <v>Materials</v>
      </c>
      <c r="E5179" t="str">
        <f>VLOOKUP(A5179, ticker_symbol:gics_sub, 15, FALSE)</f>
        <v>Steel</v>
      </c>
    </row>
    <row r="5180" spans="1:5" ht="17" x14ac:dyDescent="0.2">
      <c r="A5180" s="3" t="s">
        <v>418</v>
      </c>
      <c r="B5180" s="21" t="s">
        <v>600</v>
      </c>
      <c r="C5180" s="21" t="s">
        <v>608</v>
      </c>
      <c r="D5180" s="56" t="str">
        <f>VLOOKUP(A5180, ticker_symbol:gics_sector, 14, FALSE)</f>
        <v>Materials</v>
      </c>
      <c r="E5180" t="str">
        <f>VLOOKUP(A5180, ticker_symbol:gics_sub, 15, FALSE)</f>
        <v>Steel</v>
      </c>
    </row>
    <row r="5181" spans="1:5" ht="17" x14ac:dyDescent="0.2">
      <c r="A5181" s="3" t="s">
        <v>418</v>
      </c>
      <c r="B5181" s="21" t="s">
        <v>601</v>
      </c>
      <c r="C5181" s="21" t="s">
        <v>608</v>
      </c>
      <c r="D5181" s="56" t="str">
        <f>VLOOKUP(A5181, ticker_symbol:gics_sector, 14, FALSE)</f>
        <v>Materials</v>
      </c>
      <c r="E5181" t="str">
        <f>VLOOKUP(A5181, ticker_symbol:gics_sub, 15, FALSE)</f>
        <v>Steel</v>
      </c>
    </row>
    <row r="5182" spans="1:5" ht="17" x14ac:dyDescent="0.2">
      <c r="A5182" s="3" t="s">
        <v>418</v>
      </c>
      <c r="B5182" s="21" t="s">
        <v>602</v>
      </c>
      <c r="C5182" s="21" t="s">
        <v>608</v>
      </c>
      <c r="D5182" s="56" t="str">
        <f>VLOOKUP(A5182, ticker_symbol:gics_sector, 14, FALSE)</f>
        <v>Materials</v>
      </c>
      <c r="E5182" t="str">
        <f>VLOOKUP(A5182, ticker_symbol:gics_sub, 15, FALSE)</f>
        <v>Steel</v>
      </c>
    </row>
    <row r="5183" spans="1:5" ht="17" x14ac:dyDescent="0.2">
      <c r="A5183" s="3" t="s">
        <v>418</v>
      </c>
      <c r="B5183" s="21" t="s">
        <v>603</v>
      </c>
      <c r="C5183" s="21" t="s">
        <v>608</v>
      </c>
      <c r="D5183" s="56" t="str">
        <f>VLOOKUP(A5183, ticker_symbol:gics_sector, 14, FALSE)</f>
        <v>Materials</v>
      </c>
      <c r="E5183" t="str">
        <f>VLOOKUP(A5183, ticker_symbol:gics_sub, 15, FALSE)</f>
        <v>Steel</v>
      </c>
    </row>
    <row r="5184" spans="1:5" ht="17" x14ac:dyDescent="0.2">
      <c r="A5184" s="3" t="s">
        <v>418</v>
      </c>
      <c r="B5184" s="21" t="s">
        <v>604</v>
      </c>
      <c r="C5184" s="21" t="s">
        <v>608</v>
      </c>
      <c r="D5184" s="56" t="str">
        <f>VLOOKUP(A5184, ticker_symbol:gics_sector, 14, FALSE)</f>
        <v>Materials</v>
      </c>
      <c r="E5184" t="str">
        <f>VLOOKUP(A5184, ticker_symbol:gics_sub, 15, FALSE)</f>
        <v>Steel</v>
      </c>
    </row>
    <row r="5185" spans="1:5" ht="17" x14ac:dyDescent="0.2">
      <c r="A5185" s="3" t="s">
        <v>418</v>
      </c>
      <c r="B5185" s="21" t="s">
        <v>605</v>
      </c>
      <c r="C5185" s="21" t="s">
        <v>608</v>
      </c>
      <c r="D5185" s="56" t="str">
        <f>VLOOKUP(A5185, ticker_symbol:gics_sector, 14, FALSE)</f>
        <v>Materials</v>
      </c>
      <c r="E5185" t="str">
        <f>VLOOKUP(A5185, ticker_symbol:gics_sub, 15, FALSE)</f>
        <v>Steel</v>
      </c>
    </row>
    <row r="5186" spans="1:5" ht="17" x14ac:dyDescent="0.2">
      <c r="A5186" s="3" t="s">
        <v>420</v>
      </c>
      <c r="B5186" s="21" t="s">
        <v>600</v>
      </c>
      <c r="C5186" s="21" t="s">
        <v>610</v>
      </c>
      <c r="D5186" s="56" t="str">
        <f>VLOOKUP(A5186, ticker_symbol:gics_sector, 14, FALSE)</f>
        <v>Information Technology</v>
      </c>
      <c r="E5186" t="str">
        <f>VLOOKUP(A5186, ticker_symbol:gics_sub, 15, FALSE)</f>
        <v>Semiconductors</v>
      </c>
    </row>
    <row r="5187" spans="1:5" ht="17" x14ac:dyDescent="0.2">
      <c r="A5187" s="3" t="s">
        <v>420</v>
      </c>
      <c r="B5187" s="21" t="s">
        <v>601</v>
      </c>
      <c r="C5187" s="21" t="s">
        <v>610</v>
      </c>
      <c r="D5187" s="56" t="str">
        <f>VLOOKUP(A5187, ticker_symbol:gics_sector, 14, FALSE)</f>
        <v>Information Technology</v>
      </c>
      <c r="E5187" t="str">
        <f>VLOOKUP(A5187, ticker_symbol:gics_sub, 15, FALSE)</f>
        <v>Semiconductors</v>
      </c>
    </row>
    <row r="5188" spans="1:5" ht="17" x14ac:dyDescent="0.2">
      <c r="A5188" s="3" t="s">
        <v>420</v>
      </c>
      <c r="B5188" s="21" t="s">
        <v>602</v>
      </c>
      <c r="C5188" s="21" t="s">
        <v>610</v>
      </c>
      <c r="D5188" s="56" t="str">
        <f>VLOOKUP(A5188, ticker_symbol:gics_sector, 14, FALSE)</f>
        <v>Information Technology</v>
      </c>
      <c r="E5188" t="str">
        <f>VLOOKUP(A5188, ticker_symbol:gics_sub, 15, FALSE)</f>
        <v>Semiconductors</v>
      </c>
    </row>
    <row r="5189" spans="1:5" ht="17" x14ac:dyDescent="0.2">
      <c r="A5189" s="3" t="s">
        <v>420</v>
      </c>
      <c r="B5189" s="21" t="s">
        <v>603</v>
      </c>
      <c r="C5189" s="21" t="s">
        <v>610</v>
      </c>
      <c r="D5189" s="56" t="str">
        <f>VLOOKUP(A5189, ticker_symbol:gics_sector, 14, FALSE)</f>
        <v>Information Technology</v>
      </c>
      <c r="E5189" t="str">
        <f>VLOOKUP(A5189, ticker_symbol:gics_sub, 15, FALSE)</f>
        <v>Semiconductors</v>
      </c>
    </row>
    <row r="5190" spans="1:5" ht="17" x14ac:dyDescent="0.2">
      <c r="A5190" s="3" t="s">
        <v>420</v>
      </c>
      <c r="B5190" s="21" t="s">
        <v>604</v>
      </c>
      <c r="C5190" s="21" t="s">
        <v>610</v>
      </c>
      <c r="D5190" s="56" t="str">
        <f>VLOOKUP(A5190, ticker_symbol:gics_sector, 14, FALSE)</f>
        <v>Information Technology</v>
      </c>
      <c r="E5190" t="str">
        <f>VLOOKUP(A5190, ticker_symbol:gics_sub, 15, FALSE)</f>
        <v>Semiconductors</v>
      </c>
    </row>
    <row r="5191" spans="1:5" ht="17" x14ac:dyDescent="0.2">
      <c r="A5191" s="3" t="s">
        <v>420</v>
      </c>
      <c r="B5191" s="21" t="s">
        <v>605</v>
      </c>
      <c r="C5191" s="21" t="s">
        <v>610</v>
      </c>
      <c r="D5191" s="56" t="str">
        <f>VLOOKUP(A5191, ticker_symbol:gics_sector, 14, FALSE)</f>
        <v>Information Technology</v>
      </c>
      <c r="E5191" t="str">
        <f>VLOOKUP(A5191, ticker_symbol:gics_sub, 15, FALSE)</f>
        <v>Semiconductors</v>
      </c>
    </row>
    <row r="5192" spans="1:5" ht="17" x14ac:dyDescent="0.2">
      <c r="A5192" s="3" t="s">
        <v>420</v>
      </c>
      <c r="B5192" s="21" t="s">
        <v>600</v>
      </c>
      <c r="C5192" s="21" t="s">
        <v>609</v>
      </c>
      <c r="D5192" s="56" t="str">
        <f>VLOOKUP(A5192, ticker_symbol:gics_sector, 14, FALSE)</f>
        <v>Information Technology</v>
      </c>
      <c r="E5192" t="str">
        <f>VLOOKUP(A5192, ticker_symbol:gics_sub, 15, FALSE)</f>
        <v>Semiconductors</v>
      </c>
    </row>
    <row r="5193" spans="1:5" ht="17" x14ac:dyDescent="0.2">
      <c r="A5193" s="3" t="s">
        <v>420</v>
      </c>
      <c r="B5193" s="21" t="s">
        <v>601</v>
      </c>
      <c r="C5193" s="21" t="s">
        <v>609</v>
      </c>
      <c r="D5193" s="56" t="str">
        <f>VLOOKUP(A5193, ticker_symbol:gics_sector, 14, FALSE)</f>
        <v>Information Technology</v>
      </c>
      <c r="E5193" t="str">
        <f>VLOOKUP(A5193, ticker_symbol:gics_sub, 15, FALSE)</f>
        <v>Semiconductors</v>
      </c>
    </row>
    <row r="5194" spans="1:5" ht="17" x14ac:dyDescent="0.2">
      <c r="A5194" s="3" t="s">
        <v>420</v>
      </c>
      <c r="B5194" s="21" t="s">
        <v>602</v>
      </c>
      <c r="C5194" s="21" t="s">
        <v>609</v>
      </c>
      <c r="D5194" s="56" t="str">
        <f>VLOOKUP(A5194, ticker_symbol:gics_sector, 14, FALSE)</f>
        <v>Information Technology</v>
      </c>
      <c r="E5194" t="str">
        <f>VLOOKUP(A5194, ticker_symbol:gics_sub, 15, FALSE)</f>
        <v>Semiconductors</v>
      </c>
    </row>
    <row r="5195" spans="1:5" ht="17" x14ac:dyDescent="0.2">
      <c r="A5195" s="3" t="s">
        <v>420</v>
      </c>
      <c r="B5195" s="21" t="s">
        <v>603</v>
      </c>
      <c r="C5195" s="21" t="s">
        <v>609</v>
      </c>
      <c r="D5195" s="56" t="str">
        <f>VLOOKUP(A5195, ticker_symbol:gics_sector, 14, FALSE)</f>
        <v>Information Technology</v>
      </c>
      <c r="E5195" t="str">
        <f>VLOOKUP(A5195, ticker_symbol:gics_sub, 15, FALSE)</f>
        <v>Semiconductors</v>
      </c>
    </row>
    <row r="5196" spans="1:5" ht="17" x14ac:dyDescent="0.2">
      <c r="A5196" s="3" t="s">
        <v>420</v>
      </c>
      <c r="B5196" s="21" t="s">
        <v>604</v>
      </c>
      <c r="C5196" s="21" t="s">
        <v>609</v>
      </c>
      <c r="D5196" s="56" t="str">
        <f>VLOOKUP(A5196, ticker_symbol:gics_sector, 14, FALSE)</f>
        <v>Information Technology</v>
      </c>
      <c r="E5196" t="str">
        <f>VLOOKUP(A5196, ticker_symbol:gics_sub, 15, FALSE)</f>
        <v>Semiconductors</v>
      </c>
    </row>
    <row r="5197" spans="1:5" ht="17" x14ac:dyDescent="0.2">
      <c r="A5197" s="3" t="s">
        <v>420</v>
      </c>
      <c r="B5197" s="21" t="s">
        <v>605</v>
      </c>
      <c r="C5197" s="21" t="s">
        <v>609</v>
      </c>
      <c r="D5197" s="56" t="str">
        <f>VLOOKUP(A5197, ticker_symbol:gics_sector, 14, FALSE)</f>
        <v>Information Technology</v>
      </c>
      <c r="E5197" t="str">
        <f>VLOOKUP(A5197, ticker_symbol:gics_sub, 15, FALSE)</f>
        <v>Semiconductors</v>
      </c>
    </row>
    <row r="5198" spans="1:5" ht="17" x14ac:dyDescent="0.2">
      <c r="A5198" s="3" t="s">
        <v>420</v>
      </c>
      <c r="B5198" s="21" t="s">
        <v>600</v>
      </c>
      <c r="C5198" s="21" t="s">
        <v>608</v>
      </c>
      <c r="D5198" s="56" t="str">
        <f>VLOOKUP(A5198, ticker_symbol:gics_sector, 14, FALSE)</f>
        <v>Information Technology</v>
      </c>
      <c r="E5198" t="str">
        <f>VLOOKUP(A5198, ticker_symbol:gics_sub, 15, FALSE)</f>
        <v>Semiconductors</v>
      </c>
    </row>
    <row r="5199" spans="1:5" ht="17" x14ac:dyDescent="0.2">
      <c r="A5199" s="3" t="s">
        <v>420</v>
      </c>
      <c r="B5199" s="21" t="s">
        <v>601</v>
      </c>
      <c r="C5199" s="21" t="s">
        <v>608</v>
      </c>
      <c r="D5199" s="56" t="str">
        <f>VLOOKUP(A5199, ticker_symbol:gics_sector, 14, FALSE)</f>
        <v>Information Technology</v>
      </c>
      <c r="E5199" t="str">
        <f>VLOOKUP(A5199, ticker_symbol:gics_sub, 15, FALSE)</f>
        <v>Semiconductors</v>
      </c>
    </row>
    <row r="5200" spans="1:5" ht="17" x14ac:dyDescent="0.2">
      <c r="A5200" s="3" t="s">
        <v>420</v>
      </c>
      <c r="B5200" s="21" t="s">
        <v>602</v>
      </c>
      <c r="C5200" s="21" t="s">
        <v>608</v>
      </c>
      <c r="D5200" s="56" t="str">
        <f>VLOOKUP(A5200, ticker_symbol:gics_sector, 14, FALSE)</f>
        <v>Information Technology</v>
      </c>
      <c r="E5200" t="str">
        <f>VLOOKUP(A5200, ticker_symbol:gics_sub, 15, FALSE)</f>
        <v>Semiconductors</v>
      </c>
    </row>
    <row r="5201" spans="1:5" ht="17" x14ac:dyDescent="0.2">
      <c r="A5201" s="3" t="s">
        <v>420</v>
      </c>
      <c r="B5201" s="21" t="s">
        <v>603</v>
      </c>
      <c r="C5201" s="21" t="s">
        <v>608</v>
      </c>
      <c r="D5201" s="56" t="str">
        <f>VLOOKUP(A5201, ticker_symbol:gics_sector, 14, FALSE)</f>
        <v>Information Technology</v>
      </c>
      <c r="E5201" t="str">
        <f>VLOOKUP(A5201, ticker_symbol:gics_sub, 15, FALSE)</f>
        <v>Semiconductors</v>
      </c>
    </row>
    <row r="5202" spans="1:5" ht="17" x14ac:dyDescent="0.2">
      <c r="A5202" s="3" t="s">
        <v>420</v>
      </c>
      <c r="B5202" s="21" t="s">
        <v>604</v>
      </c>
      <c r="C5202" s="21" t="s">
        <v>608</v>
      </c>
      <c r="D5202" s="56" t="str">
        <f>VLOOKUP(A5202, ticker_symbol:gics_sector, 14, FALSE)</f>
        <v>Information Technology</v>
      </c>
      <c r="E5202" t="str">
        <f>VLOOKUP(A5202, ticker_symbol:gics_sub, 15, FALSE)</f>
        <v>Semiconductors</v>
      </c>
    </row>
    <row r="5203" spans="1:5" ht="17" x14ac:dyDescent="0.2">
      <c r="A5203" s="3" t="s">
        <v>420</v>
      </c>
      <c r="B5203" s="21" t="s">
        <v>605</v>
      </c>
      <c r="C5203" s="21" t="s">
        <v>608</v>
      </c>
      <c r="D5203" s="56" t="str">
        <f>VLOOKUP(A5203, ticker_symbol:gics_sector, 14, FALSE)</f>
        <v>Information Technology</v>
      </c>
      <c r="E5203" t="str">
        <f>VLOOKUP(A5203, ticker_symbol:gics_sub, 15, FALSE)</f>
        <v>Semiconductors</v>
      </c>
    </row>
    <row r="5204" spans="1:5" ht="17" x14ac:dyDescent="0.2">
      <c r="A5204" s="3" t="s">
        <v>421</v>
      </c>
      <c r="B5204" t="s">
        <v>600</v>
      </c>
      <c r="C5204" t="s">
        <v>610</v>
      </c>
      <c r="D5204" s="56" t="str">
        <f>VLOOKUP(A5204, ticker_symbol:gics_sector, 14, FALSE)</f>
        <v>Consumer Discretionary</v>
      </c>
      <c r="E5204" t="str">
        <f>VLOOKUP(A5204, ticker_symbol:gics_sub, 15, FALSE)</f>
        <v>Housewares &amp; Specialties</v>
      </c>
    </row>
    <row r="5205" spans="1:5" ht="17" x14ac:dyDescent="0.2">
      <c r="A5205" s="3" t="s">
        <v>421</v>
      </c>
      <c r="B5205" t="s">
        <v>601</v>
      </c>
      <c r="C5205" t="s">
        <v>610</v>
      </c>
      <c r="D5205" s="56" t="str">
        <f>VLOOKUP(A5205, ticker_symbol:gics_sector, 14, FALSE)</f>
        <v>Consumer Discretionary</v>
      </c>
      <c r="E5205" t="str">
        <f>VLOOKUP(A5205, ticker_symbol:gics_sub, 15, FALSE)</f>
        <v>Housewares &amp; Specialties</v>
      </c>
    </row>
    <row r="5206" spans="1:5" ht="17" x14ac:dyDescent="0.2">
      <c r="A5206" s="3" t="s">
        <v>421</v>
      </c>
      <c r="B5206" t="s">
        <v>602</v>
      </c>
      <c r="C5206" t="s">
        <v>610</v>
      </c>
      <c r="D5206" s="56" t="str">
        <f>VLOOKUP(A5206, ticker_symbol:gics_sector, 14, FALSE)</f>
        <v>Consumer Discretionary</v>
      </c>
      <c r="E5206" t="str">
        <f>VLOOKUP(A5206, ticker_symbol:gics_sub, 15, FALSE)</f>
        <v>Housewares &amp; Specialties</v>
      </c>
    </row>
    <row r="5207" spans="1:5" ht="17" x14ac:dyDescent="0.2">
      <c r="A5207" s="3" t="s">
        <v>421</v>
      </c>
      <c r="B5207" t="s">
        <v>603</v>
      </c>
      <c r="C5207" t="s">
        <v>610</v>
      </c>
      <c r="D5207" s="56" t="str">
        <f>VLOOKUP(A5207, ticker_symbol:gics_sector, 14, FALSE)</f>
        <v>Consumer Discretionary</v>
      </c>
      <c r="E5207" t="str">
        <f>VLOOKUP(A5207, ticker_symbol:gics_sub, 15, FALSE)</f>
        <v>Housewares &amp; Specialties</v>
      </c>
    </row>
    <row r="5208" spans="1:5" ht="17" x14ac:dyDescent="0.2">
      <c r="A5208" s="3" t="s">
        <v>421</v>
      </c>
      <c r="B5208" t="s">
        <v>604</v>
      </c>
      <c r="C5208" t="s">
        <v>610</v>
      </c>
      <c r="D5208" s="56" t="str">
        <f>VLOOKUP(A5208, ticker_symbol:gics_sector, 14, FALSE)</f>
        <v>Consumer Discretionary</v>
      </c>
      <c r="E5208" t="str">
        <f>VLOOKUP(A5208, ticker_symbol:gics_sub, 15, FALSE)</f>
        <v>Housewares &amp; Specialties</v>
      </c>
    </row>
    <row r="5209" spans="1:5" ht="17" x14ac:dyDescent="0.2">
      <c r="A5209" s="3" t="s">
        <v>421</v>
      </c>
      <c r="B5209" t="s">
        <v>605</v>
      </c>
      <c r="C5209" t="s">
        <v>610</v>
      </c>
      <c r="D5209" s="56" t="str">
        <f>VLOOKUP(A5209, ticker_symbol:gics_sector, 14, FALSE)</f>
        <v>Consumer Discretionary</v>
      </c>
      <c r="E5209" t="str">
        <f>VLOOKUP(A5209, ticker_symbol:gics_sub, 15, FALSE)</f>
        <v>Housewares &amp; Specialties</v>
      </c>
    </row>
    <row r="5210" spans="1:5" ht="17" x14ac:dyDescent="0.2">
      <c r="A5210" s="3" t="s">
        <v>421</v>
      </c>
      <c r="B5210" t="s">
        <v>600</v>
      </c>
      <c r="C5210" t="s">
        <v>609</v>
      </c>
      <c r="D5210" s="56" t="str">
        <f>VLOOKUP(A5210, ticker_symbol:gics_sector, 14, FALSE)</f>
        <v>Consumer Discretionary</v>
      </c>
      <c r="E5210" t="str">
        <f>VLOOKUP(A5210, ticker_symbol:gics_sub, 15, FALSE)</f>
        <v>Housewares &amp; Specialties</v>
      </c>
    </row>
    <row r="5211" spans="1:5" ht="17" x14ac:dyDescent="0.2">
      <c r="A5211" s="3" t="s">
        <v>421</v>
      </c>
      <c r="B5211" t="s">
        <v>601</v>
      </c>
      <c r="C5211" t="s">
        <v>609</v>
      </c>
      <c r="D5211" s="56" t="str">
        <f>VLOOKUP(A5211, ticker_symbol:gics_sector, 14, FALSE)</f>
        <v>Consumer Discretionary</v>
      </c>
      <c r="E5211" t="str">
        <f>VLOOKUP(A5211, ticker_symbol:gics_sub, 15, FALSE)</f>
        <v>Housewares &amp; Specialties</v>
      </c>
    </row>
    <row r="5212" spans="1:5" ht="17" x14ac:dyDescent="0.2">
      <c r="A5212" s="3" t="s">
        <v>421</v>
      </c>
      <c r="B5212" t="s">
        <v>602</v>
      </c>
      <c r="C5212" t="s">
        <v>609</v>
      </c>
      <c r="D5212" s="56" t="str">
        <f>VLOOKUP(A5212, ticker_symbol:gics_sector, 14, FALSE)</f>
        <v>Consumer Discretionary</v>
      </c>
      <c r="E5212" t="str">
        <f>VLOOKUP(A5212, ticker_symbol:gics_sub, 15, FALSE)</f>
        <v>Housewares &amp; Specialties</v>
      </c>
    </row>
    <row r="5213" spans="1:5" ht="17" x14ac:dyDescent="0.2">
      <c r="A5213" s="3" t="s">
        <v>421</v>
      </c>
      <c r="B5213" t="s">
        <v>603</v>
      </c>
      <c r="C5213" t="s">
        <v>609</v>
      </c>
      <c r="D5213" s="56" t="str">
        <f>VLOOKUP(A5213, ticker_symbol:gics_sector, 14, FALSE)</f>
        <v>Consumer Discretionary</v>
      </c>
      <c r="E5213" t="str">
        <f>VLOOKUP(A5213, ticker_symbol:gics_sub, 15, FALSE)</f>
        <v>Housewares &amp; Specialties</v>
      </c>
    </row>
    <row r="5214" spans="1:5" ht="17" x14ac:dyDescent="0.2">
      <c r="A5214" s="3" t="s">
        <v>421</v>
      </c>
      <c r="B5214" t="s">
        <v>604</v>
      </c>
      <c r="C5214" t="s">
        <v>609</v>
      </c>
      <c r="D5214" s="56" t="str">
        <f>VLOOKUP(A5214, ticker_symbol:gics_sector, 14, FALSE)</f>
        <v>Consumer Discretionary</v>
      </c>
      <c r="E5214" t="str">
        <f>VLOOKUP(A5214, ticker_symbol:gics_sub, 15, FALSE)</f>
        <v>Housewares &amp; Specialties</v>
      </c>
    </row>
    <row r="5215" spans="1:5" ht="17" x14ac:dyDescent="0.2">
      <c r="A5215" s="3" t="s">
        <v>421</v>
      </c>
      <c r="B5215" t="s">
        <v>605</v>
      </c>
      <c r="C5215" t="s">
        <v>609</v>
      </c>
      <c r="D5215" s="56" t="str">
        <f>VLOOKUP(A5215, ticker_symbol:gics_sector, 14, FALSE)</f>
        <v>Consumer Discretionary</v>
      </c>
      <c r="E5215" t="str">
        <f>VLOOKUP(A5215, ticker_symbol:gics_sub, 15, FALSE)</f>
        <v>Housewares &amp; Specialties</v>
      </c>
    </row>
    <row r="5216" spans="1:5" ht="17" x14ac:dyDescent="0.2">
      <c r="A5216" s="3" t="s">
        <v>421</v>
      </c>
      <c r="B5216" t="s">
        <v>600</v>
      </c>
      <c r="C5216" s="21" t="s">
        <v>608</v>
      </c>
      <c r="D5216" s="56" t="str">
        <f>VLOOKUP(A5216, ticker_symbol:gics_sector, 14, FALSE)</f>
        <v>Consumer Discretionary</v>
      </c>
      <c r="E5216" t="str">
        <f>VLOOKUP(A5216, ticker_symbol:gics_sub, 15, FALSE)</f>
        <v>Housewares &amp; Specialties</v>
      </c>
    </row>
    <row r="5217" spans="1:5" ht="17" x14ac:dyDescent="0.2">
      <c r="A5217" s="3" t="s">
        <v>421</v>
      </c>
      <c r="B5217" t="s">
        <v>601</v>
      </c>
      <c r="C5217" s="21" t="s">
        <v>608</v>
      </c>
      <c r="D5217" s="56" t="str">
        <f>VLOOKUP(A5217, ticker_symbol:gics_sector, 14, FALSE)</f>
        <v>Consumer Discretionary</v>
      </c>
      <c r="E5217" t="str">
        <f>VLOOKUP(A5217, ticker_symbol:gics_sub, 15, FALSE)</f>
        <v>Housewares &amp; Specialties</v>
      </c>
    </row>
    <row r="5218" spans="1:5" ht="17" x14ac:dyDescent="0.2">
      <c r="A5218" s="3" t="s">
        <v>421</v>
      </c>
      <c r="B5218" t="s">
        <v>602</v>
      </c>
      <c r="C5218" s="21" t="s">
        <v>608</v>
      </c>
      <c r="D5218" s="56" t="str">
        <f>VLOOKUP(A5218, ticker_symbol:gics_sector, 14, FALSE)</f>
        <v>Consumer Discretionary</v>
      </c>
      <c r="E5218" t="str">
        <f>VLOOKUP(A5218, ticker_symbol:gics_sub, 15, FALSE)</f>
        <v>Housewares &amp; Specialties</v>
      </c>
    </row>
    <row r="5219" spans="1:5" ht="17" x14ac:dyDescent="0.2">
      <c r="A5219" s="3" t="s">
        <v>421</v>
      </c>
      <c r="B5219" t="s">
        <v>603</v>
      </c>
      <c r="C5219" s="21" t="s">
        <v>608</v>
      </c>
      <c r="D5219" s="56" t="str">
        <f>VLOOKUP(A5219, ticker_symbol:gics_sector, 14, FALSE)</f>
        <v>Consumer Discretionary</v>
      </c>
      <c r="E5219" t="str">
        <f>VLOOKUP(A5219, ticker_symbol:gics_sub, 15, FALSE)</f>
        <v>Housewares &amp; Specialties</v>
      </c>
    </row>
    <row r="5220" spans="1:5" ht="17" x14ac:dyDescent="0.2">
      <c r="A5220" s="3" t="s">
        <v>421</v>
      </c>
      <c r="B5220" t="s">
        <v>604</v>
      </c>
      <c r="C5220" s="21" t="s">
        <v>608</v>
      </c>
      <c r="D5220" s="56" t="str">
        <f>VLOOKUP(A5220, ticker_symbol:gics_sector, 14, FALSE)</f>
        <v>Consumer Discretionary</v>
      </c>
      <c r="E5220" t="str">
        <f>VLOOKUP(A5220, ticker_symbol:gics_sub, 15, FALSE)</f>
        <v>Housewares &amp; Specialties</v>
      </c>
    </row>
    <row r="5221" spans="1:5" ht="17" x14ac:dyDescent="0.2">
      <c r="A5221" s="3" t="s">
        <v>421</v>
      </c>
      <c r="B5221" t="s">
        <v>605</v>
      </c>
      <c r="C5221" s="21" t="s">
        <v>608</v>
      </c>
      <c r="D5221" s="56" t="str">
        <f>VLOOKUP(A5221, ticker_symbol:gics_sector, 14, FALSE)</f>
        <v>Consumer Discretionary</v>
      </c>
      <c r="E5221" t="str">
        <f>VLOOKUP(A5221, ticker_symbol:gics_sub, 15, FALSE)</f>
        <v>Housewares &amp; Specialties</v>
      </c>
    </row>
    <row r="5222" spans="1:5" ht="17" x14ac:dyDescent="0.2">
      <c r="A5222" s="3" t="s">
        <v>423</v>
      </c>
      <c r="B5222" t="s">
        <v>600</v>
      </c>
      <c r="C5222" t="s">
        <v>610</v>
      </c>
      <c r="D5222" s="56" t="str">
        <f>VLOOKUP(A5222, ticker_symbol:gics_sector, 14, FALSE)</f>
        <v>Real Estate</v>
      </c>
      <c r="E5222" t="str">
        <f>VLOOKUP(A5222, ticker_symbol:gics_sub, 15, FALSE)</f>
        <v>Retail REITs</v>
      </c>
    </row>
    <row r="5223" spans="1:5" ht="17" x14ac:dyDescent="0.2">
      <c r="A5223" s="3" t="s">
        <v>423</v>
      </c>
      <c r="B5223" t="s">
        <v>601</v>
      </c>
      <c r="C5223" t="s">
        <v>610</v>
      </c>
      <c r="D5223" s="56" t="str">
        <f>VLOOKUP(A5223, ticker_symbol:gics_sector, 14, FALSE)</f>
        <v>Real Estate</v>
      </c>
      <c r="E5223" t="str">
        <f>VLOOKUP(A5223, ticker_symbol:gics_sub, 15, FALSE)</f>
        <v>Retail REITs</v>
      </c>
    </row>
    <row r="5224" spans="1:5" ht="17" x14ac:dyDescent="0.2">
      <c r="A5224" s="3" t="s">
        <v>423</v>
      </c>
      <c r="B5224" t="s">
        <v>602</v>
      </c>
      <c r="C5224" t="s">
        <v>610</v>
      </c>
      <c r="D5224" s="56" t="str">
        <f>VLOOKUP(A5224, ticker_symbol:gics_sector, 14, FALSE)</f>
        <v>Real Estate</v>
      </c>
      <c r="E5224" t="str">
        <f>VLOOKUP(A5224, ticker_symbol:gics_sub, 15, FALSE)</f>
        <v>Retail REITs</v>
      </c>
    </row>
    <row r="5225" spans="1:5" ht="17" x14ac:dyDescent="0.2">
      <c r="A5225" s="3" t="s">
        <v>423</v>
      </c>
      <c r="B5225" t="s">
        <v>603</v>
      </c>
      <c r="C5225" t="s">
        <v>610</v>
      </c>
      <c r="D5225" s="56" t="str">
        <f>VLOOKUP(A5225, ticker_symbol:gics_sector, 14, FALSE)</f>
        <v>Real Estate</v>
      </c>
      <c r="E5225" t="str">
        <f>VLOOKUP(A5225, ticker_symbol:gics_sub, 15, FALSE)</f>
        <v>Retail REITs</v>
      </c>
    </row>
    <row r="5226" spans="1:5" ht="17" x14ac:dyDescent="0.2">
      <c r="A5226" s="3" t="s">
        <v>423</v>
      </c>
      <c r="B5226" t="s">
        <v>604</v>
      </c>
      <c r="C5226" t="s">
        <v>610</v>
      </c>
      <c r="D5226" s="56" t="str">
        <f>VLOOKUP(A5226, ticker_symbol:gics_sector, 14, FALSE)</f>
        <v>Real Estate</v>
      </c>
      <c r="E5226" t="str">
        <f>VLOOKUP(A5226, ticker_symbol:gics_sub, 15, FALSE)</f>
        <v>Retail REITs</v>
      </c>
    </row>
    <row r="5227" spans="1:5" ht="17" x14ac:dyDescent="0.2">
      <c r="A5227" s="3" t="s">
        <v>423</v>
      </c>
      <c r="B5227" t="s">
        <v>605</v>
      </c>
      <c r="C5227" t="s">
        <v>610</v>
      </c>
      <c r="D5227" s="56" t="str">
        <f>VLOOKUP(A5227, ticker_symbol:gics_sector, 14, FALSE)</f>
        <v>Real Estate</v>
      </c>
      <c r="E5227" t="str">
        <f>VLOOKUP(A5227, ticker_symbol:gics_sub, 15, FALSE)</f>
        <v>Retail REITs</v>
      </c>
    </row>
    <row r="5228" spans="1:5" ht="17" x14ac:dyDescent="0.2">
      <c r="A5228" s="3" t="s">
        <v>423</v>
      </c>
      <c r="B5228" t="s">
        <v>600</v>
      </c>
      <c r="C5228" t="s">
        <v>609</v>
      </c>
      <c r="D5228" s="56" t="str">
        <f>VLOOKUP(A5228, ticker_symbol:gics_sector, 14, FALSE)</f>
        <v>Real Estate</v>
      </c>
      <c r="E5228" t="str">
        <f>VLOOKUP(A5228, ticker_symbol:gics_sub, 15, FALSE)</f>
        <v>Retail REITs</v>
      </c>
    </row>
    <row r="5229" spans="1:5" ht="17" x14ac:dyDescent="0.2">
      <c r="A5229" s="3" t="s">
        <v>423</v>
      </c>
      <c r="B5229" t="s">
        <v>601</v>
      </c>
      <c r="C5229" t="s">
        <v>609</v>
      </c>
      <c r="D5229" s="56" t="str">
        <f>VLOOKUP(A5229, ticker_symbol:gics_sector, 14, FALSE)</f>
        <v>Real Estate</v>
      </c>
      <c r="E5229" t="str">
        <f>VLOOKUP(A5229, ticker_symbol:gics_sub, 15, FALSE)</f>
        <v>Retail REITs</v>
      </c>
    </row>
    <row r="5230" spans="1:5" ht="17" x14ac:dyDescent="0.2">
      <c r="A5230" s="3" t="s">
        <v>423</v>
      </c>
      <c r="B5230" t="s">
        <v>602</v>
      </c>
      <c r="C5230" t="s">
        <v>609</v>
      </c>
      <c r="D5230" s="56" t="str">
        <f>VLOOKUP(A5230, ticker_symbol:gics_sector, 14, FALSE)</f>
        <v>Real Estate</v>
      </c>
      <c r="E5230" t="str">
        <f>VLOOKUP(A5230, ticker_symbol:gics_sub, 15, FALSE)</f>
        <v>Retail REITs</v>
      </c>
    </row>
    <row r="5231" spans="1:5" ht="17" x14ac:dyDescent="0.2">
      <c r="A5231" s="3" t="s">
        <v>423</v>
      </c>
      <c r="B5231" t="s">
        <v>603</v>
      </c>
      <c r="C5231" t="s">
        <v>609</v>
      </c>
      <c r="D5231" s="56" t="str">
        <f>VLOOKUP(A5231, ticker_symbol:gics_sector, 14, FALSE)</f>
        <v>Real Estate</v>
      </c>
      <c r="E5231" t="str">
        <f>VLOOKUP(A5231, ticker_symbol:gics_sub, 15, FALSE)</f>
        <v>Retail REITs</v>
      </c>
    </row>
    <row r="5232" spans="1:5" ht="17" x14ac:dyDescent="0.2">
      <c r="A5232" s="3" t="s">
        <v>423</v>
      </c>
      <c r="B5232" t="s">
        <v>604</v>
      </c>
      <c r="C5232" t="s">
        <v>609</v>
      </c>
      <c r="D5232" s="56" t="str">
        <f>VLOOKUP(A5232, ticker_symbol:gics_sector, 14, FALSE)</f>
        <v>Real Estate</v>
      </c>
      <c r="E5232" t="str">
        <f>VLOOKUP(A5232, ticker_symbol:gics_sub, 15, FALSE)</f>
        <v>Retail REITs</v>
      </c>
    </row>
    <row r="5233" spans="1:5" ht="17" x14ac:dyDescent="0.2">
      <c r="A5233" s="3" t="s">
        <v>423</v>
      </c>
      <c r="B5233" t="s">
        <v>605</v>
      </c>
      <c r="C5233" t="s">
        <v>609</v>
      </c>
      <c r="D5233" s="56" t="str">
        <f>VLOOKUP(A5233, ticker_symbol:gics_sector, 14, FALSE)</f>
        <v>Real Estate</v>
      </c>
      <c r="E5233" t="str">
        <f>VLOOKUP(A5233, ticker_symbol:gics_sub, 15, FALSE)</f>
        <v>Retail REITs</v>
      </c>
    </row>
    <row r="5234" spans="1:5" ht="17" x14ac:dyDescent="0.2">
      <c r="A5234" s="3" t="s">
        <v>423</v>
      </c>
      <c r="B5234" t="s">
        <v>600</v>
      </c>
      <c r="C5234" s="21" t="s">
        <v>608</v>
      </c>
      <c r="D5234" s="56" t="str">
        <f>VLOOKUP(A5234, ticker_symbol:gics_sector, 14, FALSE)</f>
        <v>Real Estate</v>
      </c>
      <c r="E5234" t="str">
        <f>VLOOKUP(A5234, ticker_symbol:gics_sub, 15, FALSE)</f>
        <v>Retail REITs</v>
      </c>
    </row>
    <row r="5235" spans="1:5" ht="17" x14ac:dyDescent="0.2">
      <c r="A5235" s="3" t="s">
        <v>423</v>
      </c>
      <c r="B5235" t="s">
        <v>601</v>
      </c>
      <c r="C5235" s="21" t="s">
        <v>608</v>
      </c>
      <c r="D5235" s="56" t="str">
        <f>VLOOKUP(A5235, ticker_symbol:gics_sector, 14, FALSE)</f>
        <v>Real Estate</v>
      </c>
      <c r="E5235" t="str">
        <f>VLOOKUP(A5235, ticker_symbol:gics_sub, 15, FALSE)</f>
        <v>Retail REITs</v>
      </c>
    </row>
    <row r="5236" spans="1:5" ht="17" x14ac:dyDescent="0.2">
      <c r="A5236" s="3" t="s">
        <v>423</v>
      </c>
      <c r="B5236" t="s">
        <v>602</v>
      </c>
      <c r="C5236" s="21" t="s">
        <v>608</v>
      </c>
      <c r="D5236" s="56" t="str">
        <f>VLOOKUP(A5236, ticker_symbol:gics_sector, 14, FALSE)</f>
        <v>Real Estate</v>
      </c>
      <c r="E5236" t="str">
        <f>VLOOKUP(A5236, ticker_symbol:gics_sub, 15, FALSE)</f>
        <v>Retail REITs</v>
      </c>
    </row>
    <row r="5237" spans="1:5" ht="17" x14ac:dyDescent="0.2">
      <c r="A5237" s="3" t="s">
        <v>423</v>
      </c>
      <c r="B5237" t="s">
        <v>603</v>
      </c>
      <c r="C5237" s="21" t="s">
        <v>608</v>
      </c>
      <c r="D5237" s="56" t="str">
        <f>VLOOKUP(A5237, ticker_symbol:gics_sector, 14, FALSE)</f>
        <v>Real Estate</v>
      </c>
      <c r="E5237" t="str">
        <f>VLOOKUP(A5237, ticker_symbol:gics_sub, 15, FALSE)</f>
        <v>Retail REITs</v>
      </c>
    </row>
    <row r="5238" spans="1:5" ht="17" x14ac:dyDescent="0.2">
      <c r="A5238" s="3" t="s">
        <v>423</v>
      </c>
      <c r="B5238" t="s">
        <v>604</v>
      </c>
      <c r="C5238" s="21" t="s">
        <v>608</v>
      </c>
      <c r="D5238" s="56" t="str">
        <f>VLOOKUP(A5238, ticker_symbol:gics_sector, 14, FALSE)</f>
        <v>Real Estate</v>
      </c>
      <c r="E5238" t="str">
        <f>VLOOKUP(A5238, ticker_symbol:gics_sub, 15, FALSE)</f>
        <v>Retail REITs</v>
      </c>
    </row>
    <row r="5239" spans="1:5" ht="17" x14ac:dyDescent="0.2">
      <c r="A5239" s="3" t="s">
        <v>423</v>
      </c>
      <c r="B5239" t="s">
        <v>605</v>
      </c>
      <c r="C5239" s="21" t="s">
        <v>608</v>
      </c>
      <c r="D5239" s="56" t="str">
        <f>VLOOKUP(A5239, ticker_symbol:gics_sector, 14, FALSE)</f>
        <v>Real Estate</v>
      </c>
      <c r="E5239" t="str">
        <f>VLOOKUP(A5239, ticker_symbol:gics_sub, 15, FALSE)</f>
        <v>Retail REITs</v>
      </c>
    </row>
    <row r="5240" spans="1:5" ht="17" x14ac:dyDescent="0.2">
      <c r="A5240" s="3" t="s">
        <v>424</v>
      </c>
      <c r="B5240" t="s">
        <v>600</v>
      </c>
      <c r="C5240" t="s">
        <v>610</v>
      </c>
      <c r="D5240" s="56" t="str">
        <f>VLOOKUP(A5240, ticker_symbol:gics_sector, 14, FALSE)</f>
        <v>Energy</v>
      </c>
      <c r="E5240" t="str">
        <f>VLOOKUP(A5240, ticker_symbol:gics_sub, 15, FALSE)</f>
        <v>Oil &amp; Gas Exploration &amp; Production</v>
      </c>
    </row>
    <row r="5241" spans="1:5" ht="17" x14ac:dyDescent="0.2">
      <c r="A5241" s="3" t="s">
        <v>424</v>
      </c>
      <c r="B5241" t="s">
        <v>601</v>
      </c>
      <c r="C5241" t="s">
        <v>610</v>
      </c>
      <c r="D5241" s="56" t="str">
        <f>VLOOKUP(A5241, ticker_symbol:gics_sector, 14, FALSE)</f>
        <v>Energy</v>
      </c>
      <c r="E5241" t="str">
        <f>VLOOKUP(A5241, ticker_symbol:gics_sub, 15, FALSE)</f>
        <v>Oil &amp; Gas Exploration &amp; Production</v>
      </c>
    </row>
    <row r="5242" spans="1:5" ht="17" x14ac:dyDescent="0.2">
      <c r="A5242" s="3" t="s">
        <v>424</v>
      </c>
      <c r="B5242" t="s">
        <v>602</v>
      </c>
      <c r="C5242" t="s">
        <v>610</v>
      </c>
      <c r="D5242" s="56" t="str">
        <f>VLOOKUP(A5242, ticker_symbol:gics_sector, 14, FALSE)</f>
        <v>Energy</v>
      </c>
      <c r="E5242" t="str">
        <f>VLOOKUP(A5242, ticker_symbol:gics_sub, 15, FALSE)</f>
        <v>Oil &amp; Gas Exploration &amp; Production</v>
      </c>
    </row>
    <row r="5243" spans="1:5" ht="17" x14ac:dyDescent="0.2">
      <c r="A5243" s="3" t="s">
        <v>424</v>
      </c>
      <c r="B5243" t="s">
        <v>603</v>
      </c>
      <c r="C5243" t="s">
        <v>610</v>
      </c>
      <c r="D5243" s="56" t="str">
        <f>VLOOKUP(A5243, ticker_symbol:gics_sector, 14, FALSE)</f>
        <v>Energy</v>
      </c>
      <c r="E5243" t="str">
        <f>VLOOKUP(A5243, ticker_symbol:gics_sub, 15, FALSE)</f>
        <v>Oil &amp; Gas Exploration &amp; Production</v>
      </c>
    </row>
    <row r="5244" spans="1:5" ht="17" x14ac:dyDescent="0.2">
      <c r="A5244" s="3" t="s">
        <v>424</v>
      </c>
      <c r="B5244" t="s">
        <v>604</v>
      </c>
      <c r="C5244" t="s">
        <v>610</v>
      </c>
      <c r="D5244" s="56" t="str">
        <f>VLOOKUP(A5244, ticker_symbol:gics_sector, 14, FALSE)</f>
        <v>Energy</v>
      </c>
      <c r="E5244" t="str">
        <f>VLOOKUP(A5244, ticker_symbol:gics_sub, 15, FALSE)</f>
        <v>Oil &amp; Gas Exploration &amp; Production</v>
      </c>
    </row>
    <row r="5245" spans="1:5" ht="17" x14ac:dyDescent="0.2">
      <c r="A5245" s="3" t="s">
        <v>424</v>
      </c>
      <c r="B5245" t="s">
        <v>605</v>
      </c>
      <c r="C5245" t="s">
        <v>610</v>
      </c>
      <c r="D5245" s="56" t="str">
        <f>VLOOKUP(A5245, ticker_symbol:gics_sector, 14, FALSE)</f>
        <v>Energy</v>
      </c>
      <c r="E5245" t="str">
        <f>VLOOKUP(A5245, ticker_symbol:gics_sub, 15, FALSE)</f>
        <v>Oil &amp; Gas Exploration &amp; Production</v>
      </c>
    </row>
    <row r="5246" spans="1:5" ht="17" x14ac:dyDescent="0.2">
      <c r="A5246" s="3" t="s">
        <v>424</v>
      </c>
      <c r="B5246" t="s">
        <v>600</v>
      </c>
      <c r="C5246" t="s">
        <v>609</v>
      </c>
      <c r="D5246" s="56" t="str">
        <f>VLOOKUP(A5246, ticker_symbol:gics_sector, 14, FALSE)</f>
        <v>Energy</v>
      </c>
      <c r="E5246" t="str">
        <f>VLOOKUP(A5246, ticker_symbol:gics_sub, 15, FALSE)</f>
        <v>Oil &amp; Gas Exploration &amp; Production</v>
      </c>
    </row>
    <row r="5247" spans="1:5" ht="17" x14ac:dyDescent="0.2">
      <c r="A5247" s="3" t="s">
        <v>424</v>
      </c>
      <c r="B5247" t="s">
        <v>601</v>
      </c>
      <c r="C5247" t="s">
        <v>609</v>
      </c>
      <c r="D5247" s="56" t="str">
        <f>VLOOKUP(A5247, ticker_symbol:gics_sector, 14, FALSE)</f>
        <v>Energy</v>
      </c>
      <c r="E5247" t="str">
        <f>VLOOKUP(A5247, ticker_symbol:gics_sub, 15, FALSE)</f>
        <v>Oil &amp; Gas Exploration &amp; Production</v>
      </c>
    </row>
    <row r="5248" spans="1:5" ht="17" x14ac:dyDescent="0.2">
      <c r="A5248" s="3" t="s">
        <v>424</v>
      </c>
      <c r="B5248" t="s">
        <v>602</v>
      </c>
      <c r="C5248" t="s">
        <v>609</v>
      </c>
      <c r="D5248" s="56" t="str">
        <f>VLOOKUP(A5248, ticker_symbol:gics_sector, 14, FALSE)</f>
        <v>Energy</v>
      </c>
      <c r="E5248" t="str">
        <f>VLOOKUP(A5248, ticker_symbol:gics_sub, 15, FALSE)</f>
        <v>Oil &amp; Gas Exploration &amp; Production</v>
      </c>
    </row>
    <row r="5249" spans="1:5" ht="17" x14ac:dyDescent="0.2">
      <c r="A5249" s="3" t="s">
        <v>424</v>
      </c>
      <c r="B5249" t="s">
        <v>603</v>
      </c>
      <c r="C5249" t="s">
        <v>609</v>
      </c>
      <c r="D5249" s="56" t="str">
        <f>VLOOKUP(A5249, ticker_symbol:gics_sector, 14, FALSE)</f>
        <v>Energy</v>
      </c>
      <c r="E5249" t="str">
        <f>VLOOKUP(A5249, ticker_symbol:gics_sub, 15, FALSE)</f>
        <v>Oil &amp; Gas Exploration &amp; Production</v>
      </c>
    </row>
    <row r="5250" spans="1:5" ht="17" x14ac:dyDescent="0.2">
      <c r="A5250" s="3" t="s">
        <v>424</v>
      </c>
      <c r="B5250" t="s">
        <v>604</v>
      </c>
      <c r="C5250" t="s">
        <v>609</v>
      </c>
      <c r="D5250" s="56" t="str">
        <f>VLOOKUP(A5250, ticker_symbol:gics_sector, 14, FALSE)</f>
        <v>Energy</v>
      </c>
      <c r="E5250" t="str">
        <f>VLOOKUP(A5250, ticker_symbol:gics_sub, 15, FALSE)</f>
        <v>Oil &amp; Gas Exploration &amp; Production</v>
      </c>
    </row>
    <row r="5251" spans="1:5" ht="17" x14ac:dyDescent="0.2">
      <c r="A5251" s="3" t="s">
        <v>424</v>
      </c>
      <c r="B5251" t="s">
        <v>605</v>
      </c>
      <c r="C5251" t="s">
        <v>609</v>
      </c>
      <c r="D5251" s="56" t="str">
        <f>VLOOKUP(A5251, ticker_symbol:gics_sector, 14, FALSE)</f>
        <v>Energy</v>
      </c>
      <c r="E5251" t="str">
        <f>VLOOKUP(A5251, ticker_symbol:gics_sub, 15, FALSE)</f>
        <v>Oil &amp; Gas Exploration &amp; Production</v>
      </c>
    </row>
    <row r="5252" spans="1:5" ht="17" x14ac:dyDescent="0.2">
      <c r="A5252" s="3" t="s">
        <v>424</v>
      </c>
      <c r="B5252" t="s">
        <v>600</v>
      </c>
      <c r="C5252" s="21" t="s">
        <v>608</v>
      </c>
      <c r="D5252" s="56" t="str">
        <f>VLOOKUP(A5252, ticker_symbol:gics_sector, 14, FALSE)</f>
        <v>Energy</v>
      </c>
      <c r="E5252" t="str">
        <f>VLOOKUP(A5252, ticker_symbol:gics_sub, 15, FALSE)</f>
        <v>Oil &amp; Gas Exploration &amp; Production</v>
      </c>
    </row>
    <row r="5253" spans="1:5" ht="17" x14ac:dyDescent="0.2">
      <c r="A5253" s="3" t="s">
        <v>424</v>
      </c>
      <c r="B5253" t="s">
        <v>601</v>
      </c>
      <c r="C5253" s="21" t="s">
        <v>608</v>
      </c>
      <c r="D5253" s="56" t="str">
        <f>VLOOKUP(A5253, ticker_symbol:gics_sector, 14, FALSE)</f>
        <v>Energy</v>
      </c>
      <c r="E5253" t="str">
        <f>VLOOKUP(A5253, ticker_symbol:gics_sub, 15, FALSE)</f>
        <v>Oil &amp; Gas Exploration &amp; Production</v>
      </c>
    </row>
    <row r="5254" spans="1:5" ht="17" x14ac:dyDescent="0.2">
      <c r="A5254" s="3" t="s">
        <v>424</v>
      </c>
      <c r="B5254" t="s">
        <v>602</v>
      </c>
      <c r="C5254" s="21" t="s">
        <v>608</v>
      </c>
      <c r="D5254" s="56" t="str">
        <f>VLOOKUP(A5254, ticker_symbol:gics_sector, 14, FALSE)</f>
        <v>Energy</v>
      </c>
      <c r="E5254" t="str">
        <f>VLOOKUP(A5254, ticker_symbol:gics_sub, 15, FALSE)</f>
        <v>Oil &amp; Gas Exploration &amp; Production</v>
      </c>
    </row>
    <row r="5255" spans="1:5" ht="17" x14ac:dyDescent="0.2">
      <c r="A5255" s="3" t="s">
        <v>424</v>
      </c>
      <c r="B5255" t="s">
        <v>603</v>
      </c>
      <c r="C5255" s="21" t="s">
        <v>608</v>
      </c>
      <c r="D5255" s="56" t="str">
        <f>VLOOKUP(A5255, ticker_symbol:gics_sector, 14, FALSE)</f>
        <v>Energy</v>
      </c>
      <c r="E5255" t="str">
        <f>VLOOKUP(A5255, ticker_symbol:gics_sub, 15, FALSE)</f>
        <v>Oil &amp; Gas Exploration &amp; Production</v>
      </c>
    </row>
    <row r="5256" spans="1:5" ht="17" x14ac:dyDescent="0.2">
      <c r="A5256" s="3" t="s">
        <v>424</v>
      </c>
      <c r="B5256" t="s">
        <v>604</v>
      </c>
      <c r="C5256" s="21" t="s">
        <v>608</v>
      </c>
      <c r="D5256" s="56" t="str">
        <f>VLOOKUP(A5256, ticker_symbol:gics_sector, 14, FALSE)</f>
        <v>Energy</v>
      </c>
      <c r="E5256" t="str">
        <f>VLOOKUP(A5256, ticker_symbol:gics_sub, 15, FALSE)</f>
        <v>Oil &amp; Gas Exploration &amp; Production</v>
      </c>
    </row>
    <row r="5257" spans="1:5" ht="17" x14ac:dyDescent="0.2">
      <c r="A5257" s="3" t="s">
        <v>424</v>
      </c>
      <c r="B5257" t="s">
        <v>605</v>
      </c>
      <c r="C5257" s="21" t="s">
        <v>608</v>
      </c>
      <c r="D5257" s="56" t="str">
        <f>VLOOKUP(A5257, ticker_symbol:gics_sector, 14, FALSE)</f>
        <v>Energy</v>
      </c>
      <c r="E5257" t="str">
        <f>VLOOKUP(A5257, ticker_symbol:gics_sub, 15, FALSE)</f>
        <v>Oil &amp; Gas Exploration &amp; Production</v>
      </c>
    </row>
    <row r="5258" spans="1:5" ht="17" x14ac:dyDescent="0.2">
      <c r="A5258" s="3" t="s">
        <v>425</v>
      </c>
      <c r="B5258" t="s">
        <v>600</v>
      </c>
      <c r="C5258" t="s">
        <v>610</v>
      </c>
      <c r="D5258" s="56" t="str">
        <f>VLOOKUP(A5258, ticker_symbol:gics_sector, 14, FALSE)</f>
        <v>Consumer Discretionary</v>
      </c>
      <c r="E5258" t="str">
        <f>VLOOKUP(A5258, ticker_symbol:gics_sub, 15, FALSE)</f>
        <v>Advertising</v>
      </c>
    </row>
    <row r="5259" spans="1:5" ht="17" x14ac:dyDescent="0.2">
      <c r="A5259" s="3" t="s">
        <v>425</v>
      </c>
      <c r="B5259" t="s">
        <v>601</v>
      </c>
      <c r="C5259" t="s">
        <v>610</v>
      </c>
      <c r="D5259" s="56" t="str">
        <f>VLOOKUP(A5259, ticker_symbol:gics_sector, 14, FALSE)</f>
        <v>Consumer Discretionary</v>
      </c>
      <c r="E5259" t="str">
        <f>VLOOKUP(A5259, ticker_symbol:gics_sub, 15, FALSE)</f>
        <v>Advertising</v>
      </c>
    </row>
    <row r="5260" spans="1:5" ht="17" x14ac:dyDescent="0.2">
      <c r="A5260" s="3" t="s">
        <v>425</v>
      </c>
      <c r="B5260" t="s">
        <v>602</v>
      </c>
      <c r="C5260" t="s">
        <v>610</v>
      </c>
      <c r="D5260" s="56" t="str">
        <f>VLOOKUP(A5260, ticker_symbol:gics_sector, 14, FALSE)</f>
        <v>Consumer Discretionary</v>
      </c>
      <c r="E5260" t="str">
        <f>VLOOKUP(A5260, ticker_symbol:gics_sub, 15, FALSE)</f>
        <v>Advertising</v>
      </c>
    </row>
    <row r="5261" spans="1:5" ht="17" x14ac:dyDescent="0.2">
      <c r="A5261" s="3" t="s">
        <v>425</v>
      </c>
      <c r="B5261" t="s">
        <v>603</v>
      </c>
      <c r="C5261" t="s">
        <v>610</v>
      </c>
      <c r="D5261" s="56" t="str">
        <f>VLOOKUP(A5261, ticker_symbol:gics_sector, 14, FALSE)</f>
        <v>Consumer Discretionary</v>
      </c>
      <c r="E5261" t="str">
        <f>VLOOKUP(A5261, ticker_symbol:gics_sub, 15, FALSE)</f>
        <v>Advertising</v>
      </c>
    </row>
    <row r="5262" spans="1:5" ht="17" x14ac:dyDescent="0.2">
      <c r="A5262" s="3" t="s">
        <v>425</v>
      </c>
      <c r="B5262" t="s">
        <v>604</v>
      </c>
      <c r="C5262" t="s">
        <v>610</v>
      </c>
      <c r="D5262" s="56" t="str">
        <f>VLOOKUP(A5262, ticker_symbol:gics_sector, 14, FALSE)</f>
        <v>Consumer Discretionary</v>
      </c>
      <c r="E5262" t="str">
        <f>VLOOKUP(A5262, ticker_symbol:gics_sub, 15, FALSE)</f>
        <v>Advertising</v>
      </c>
    </row>
    <row r="5263" spans="1:5" ht="17" x14ac:dyDescent="0.2">
      <c r="A5263" s="3" t="s">
        <v>425</v>
      </c>
      <c r="B5263" t="s">
        <v>605</v>
      </c>
      <c r="C5263" t="s">
        <v>610</v>
      </c>
      <c r="D5263" s="56" t="str">
        <f>VLOOKUP(A5263, ticker_symbol:gics_sector, 14, FALSE)</f>
        <v>Consumer Discretionary</v>
      </c>
      <c r="E5263" t="str">
        <f>VLOOKUP(A5263, ticker_symbol:gics_sub, 15, FALSE)</f>
        <v>Advertising</v>
      </c>
    </row>
    <row r="5264" spans="1:5" ht="17" x14ac:dyDescent="0.2">
      <c r="A5264" s="3" t="s">
        <v>425</v>
      </c>
      <c r="B5264" t="s">
        <v>600</v>
      </c>
      <c r="C5264" t="s">
        <v>609</v>
      </c>
      <c r="D5264" s="56" t="str">
        <f>VLOOKUP(A5264, ticker_symbol:gics_sector, 14, FALSE)</f>
        <v>Consumer Discretionary</v>
      </c>
      <c r="E5264" t="str">
        <f>VLOOKUP(A5264, ticker_symbol:gics_sub, 15, FALSE)</f>
        <v>Advertising</v>
      </c>
    </row>
    <row r="5265" spans="1:5" ht="17" x14ac:dyDescent="0.2">
      <c r="A5265" s="3" t="s">
        <v>425</v>
      </c>
      <c r="B5265" t="s">
        <v>601</v>
      </c>
      <c r="C5265" t="s">
        <v>609</v>
      </c>
      <c r="D5265" s="56" t="str">
        <f>VLOOKUP(A5265, ticker_symbol:gics_sector, 14, FALSE)</f>
        <v>Consumer Discretionary</v>
      </c>
      <c r="E5265" t="str">
        <f>VLOOKUP(A5265, ticker_symbol:gics_sub, 15, FALSE)</f>
        <v>Advertising</v>
      </c>
    </row>
    <row r="5266" spans="1:5" ht="17" x14ac:dyDescent="0.2">
      <c r="A5266" s="3" t="s">
        <v>425</v>
      </c>
      <c r="B5266" t="s">
        <v>602</v>
      </c>
      <c r="C5266" t="s">
        <v>609</v>
      </c>
      <c r="D5266" s="56" t="str">
        <f>VLOOKUP(A5266, ticker_symbol:gics_sector, 14, FALSE)</f>
        <v>Consumer Discretionary</v>
      </c>
      <c r="E5266" t="str">
        <f>VLOOKUP(A5266, ticker_symbol:gics_sub, 15, FALSE)</f>
        <v>Advertising</v>
      </c>
    </row>
    <row r="5267" spans="1:5" ht="17" x14ac:dyDescent="0.2">
      <c r="A5267" s="3" t="s">
        <v>425</v>
      </c>
      <c r="B5267" t="s">
        <v>603</v>
      </c>
      <c r="C5267" t="s">
        <v>609</v>
      </c>
      <c r="D5267" s="56" t="str">
        <f>VLOOKUP(A5267, ticker_symbol:gics_sector, 14, FALSE)</f>
        <v>Consumer Discretionary</v>
      </c>
      <c r="E5267" t="str">
        <f>VLOOKUP(A5267, ticker_symbol:gics_sub, 15, FALSE)</f>
        <v>Advertising</v>
      </c>
    </row>
    <row r="5268" spans="1:5" ht="17" x14ac:dyDescent="0.2">
      <c r="A5268" s="3" t="s">
        <v>425</v>
      </c>
      <c r="B5268" t="s">
        <v>604</v>
      </c>
      <c r="C5268" t="s">
        <v>609</v>
      </c>
      <c r="D5268" s="56" t="str">
        <f>VLOOKUP(A5268, ticker_symbol:gics_sector, 14, FALSE)</f>
        <v>Consumer Discretionary</v>
      </c>
      <c r="E5268" t="str">
        <f>VLOOKUP(A5268, ticker_symbol:gics_sub, 15, FALSE)</f>
        <v>Advertising</v>
      </c>
    </row>
    <row r="5269" spans="1:5" ht="17" x14ac:dyDescent="0.2">
      <c r="A5269" s="3" t="s">
        <v>425</v>
      </c>
      <c r="B5269" t="s">
        <v>605</v>
      </c>
      <c r="C5269" t="s">
        <v>609</v>
      </c>
      <c r="D5269" s="56" t="str">
        <f>VLOOKUP(A5269, ticker_symbol:gics_sector, 14, FALSE)</f>
        <v>Consumer Discretionary</v>
      </c>
      <c r="E5269" t="str">
        <f>VLOOKUP(A5269, ticker_symbol:gics_sub, 15, FALSE)</f>
        <v>Advertising</v>
      </c>
    </row>
    <row r="5270" spans="1:5" ht="17" x14ac:dyDescent="0.2">
      <c r="A5270" s="3" t="s">
        <v>425</v>
      </c>
      <c r="B5270" t="s">
        <v>600</v>
      </c>
      <c r="C5270" s="21" t="s">
        <v>608</v>
      </c>
      <c r="D5270" s="56" t="str">
        <f>VLOOKUP(A5270, ticker_symbol:gics_sector, 14, FALSE)</f>
        <v>Consumer Discretionary</v>
      </c>
      <c r="E5270" t="str">
        <f>VLOOKUP(A5270, ticker_symbol:gics_sub, 15, FALSE)</f>
        <v>Advertising</v>
      </c>
    </row>
    <row r="5271" spans="1:5" ht="17" x14ac:dyDescent="0.2">
      <c r="A5271" s="3" t="s">
        <v>425</v>
      </c>
      <c r="B5271" t="s">
        <v>601</v>
      </c>
      <c r="C5271" s="21" t="s">
        <v>608</v>
      </c>
      <c r="D5271" s="56" t="str">
        <f>VLOOKUP(A5271, ticker_symbol:gics_sector, 14, FALSE)</f>
        <v>Consumer Discretionary</v>
      </c>
      <c r="E5271" t="str">
        <f>VLOOKUP(A5271, ticker_symbol:gics_sub, 15, FALSE)</f>
        <v>Advertising</v>
      </c>
    </row>
    <row r="5272" spans="1:5" ht="17" x14ac:dyDescent="0.2">
      <c r="A5272" s="3" t="s">
        <v>425</v>
      </c>
      <c r="B5272" t="s">
        <v>602</v>
      </c>
      <c r="C5272" s="21" t="s">
        <v>608</v>
      </c>
      <c r="D5272" s="56" t="str">
        <f>VLOOKUP(A5272, ticker_symbol:gics_sector, 14, FALSE)</f>
        <v>Consumer Discretionary</v>
      </c>
      <c r="E5272" t="str">
        <f>VLOOKUP(A5272, ticker_symbol:gics_sub, 15, FALSE)</f>
        <v>Advertising</v>
      </c>
    </row>
    <row r="5273" spans="1:5" ht="17" x14ac:dyDescent="0.2">
      <c r="A5273" s="3" t="s">
        <v>425</v>
      </c>
      <c r="B5273" t="s">
        <v>603</v>
      </c>
      <c r="C5273" s="21" t="s">
        <v>608</v>
      </c>
      <c r="D5273" s="56" t="str">
        <f>VLOOKUP(A5273, ticker_symbol:gics_sector, 14, FALSE)</f>
        <v>Consumer Discretionary</v>
      </c>
      <c r="E5273" t="str">
        <f>VLOOKUP(A5273, ticker_symbol:gics_sub, 15, FALSE)</f>
        <v>Advertising</v>
      </c>
    </row>
    <row r="5274" spans="1:5" ht="17" x14ac:dyDescent="0.2">
      <c r="A5274" s="3" t="s">
        <v>425</v>
      </c>
      <c r="B5274" t="s">
        <v>604</v>
      </c>
      <c r="C5274" s="21" t="s">
        <v>608</v>
      </c>
      <c r="D5274" s="56" t="str">
        <f>VLOOKUP(A5274, ticker_symbol:gics_sector, 14, FALSE)</f>
        <v>Consumer Discretionary</v>
      </c>
      <c r="E5274" t="str">
        <f>VLOOKUP(A5274, ticker_symbol:gics_sub, 15, FALSE)</f>
        <v>Advertising</v>
      </c>
    </row>
    <row r="5275" spans="1:5" ht="17" x14ac:dyDescent="0.2">
      <c r="A5275" s="3" t="s">
        <v>425</v>
      </c>
      <c r="B5275" t="s">
        <v>605</v>
      </c>
      <c r="C5275" s="21" t="s">
        <v>608</v>
      </c>
      <c r="D5275" s="56" t="str">
        <f>VLOOKUP(A5275, ticker_symbol:gics_sector, 14, FALSE)</f>
        <v>Consumer Discretionary</v>
      </c>
      <c r="E5275" t="str">
        <f>VLOOKUP(A5275, ticker_symbol:gics_sub, 15, FALSE)</f>
        <v>Advertising</v>
      </c>
    </row>
    <row r="5276" spans="1:5" ht="17" x14ac:dyDescent="0.2">
      <c r="A5276" s="3" t="s">
        <v>426</v>
      </c>
      <c r="B5276" t="s">
        <v>600</v>
      </c>
      <c r="C5276" t="s">
        <v>610</v>
      </c>
      <c r="D5276" s="56" t="str">
        <f>VLOOKUP(A5276, ticker_symbol:gics_sector, 14, FALSE)</f>
        <v>Consumer Discretionary</v>
      </c>
      <c r="E5276" t="str">
        <f>VLOOKUP(A5276, ticker_symbol:gics_sub, 15, FALSE)</f>
        <v>Specialty Stores</v>
      </c>
    </row>
    <row r="5277" spans="1:5" ht="17" x14ac:dyDescent="0.2">
      <c r="A5277" s="3" t="s">
        <v>426</v>
      </c>
      <c r="B5277" t="s">
        <v>601</v>
      </c>
      <c r="C5277" t="s">
        <v>610</v>
      </c>
      <c r="D5277" s="56" t="str">
        <f>VLOOKUP(A5277, ticker_symbol:gics_sector, 14, FALSE)</f>
        <v>Consumer Discretionary</v>
      </c>
      <c r="E5277" t="str">
        <f>VLOOKUP(A5277, ticker_symbol:gics_sub, 15, FALSE)</f>
        <v>Specialty Stores</v>
      </c>
    </row>
    <row r="5278" spans="1:5" ht="17" x14ac:dyDescent="0.2">
      <c r="A5278" s="3" t="s">
        <v>426</v>
      </c>
      <c r="B5278" t="s">
        <v>602</v>
      </c>
      <c r="C5278" t="s">
        <v>610</v>
      </c>
      <c r="D5278" s="56" t="str">
        <f>VLOOKUP(A5278, ticker_symbol:gics_sector, 14, FALSE)</f>
        <v>Consumer Discretionary</v>
      </c>
      <c r="E5278" t="str">
        <f>VLOOKUP(A5278, ticker_symbol:gics_sub, 15, FALSE)</f>
        <v>Specialty Stores</v>
      </c>
    </row>
    <row r="5279" spans="1:5" ht="17" x14ac:dyDescent="0.2">
      <c r="A5279" s="3" t="s">
        <v>426</v>
      </c>
      <c r="B5279" t="s">
        <v>603</v>
      </c>
      <c r="C5279" t="s">
        <v>610</v>
      </c>
      <c r="D5279" s="56" t="str">
        <f>VLOOKUP(A5279, ticker_symbol:gics_sector, 14, FALSE)</f>
        <v>Consumer Discretionary</v>
      </c>
      <c r="E5279" t="str">
        <f>VLOOKUP(A5279, ticker_symbol:gics_sub, 15, FALSE)</f>
        <v>Specialty Stores</v>
      </c>
    </row>
    <row r="5280" spans="1:5" ht="17" x14ac:dyDescent="0.2">
      <c r="A5280" s="3" t="s">
        <v>426</v>
      </c>
      <c r="B5280" t="s">
        <v>604</v>
      </c>
      <c r="C5280" t="s">
        <v>610</v>
      </c>
      <c r="D5280" s="56" t="str">
        <f>VLOOKUP(A5280, ticker_symbol:gics_sector, 14, FALSE)</f>
        <v>Consumer Discretionary</v>
      </c>
      <c r="E5280" t="str">
        <f>VLOOKUP(A5280, ticker_symbol:gics_sub, 15, FALSE)</f>
        <v>Specialty Stores</v>
      </c>
    </row>
    <row r="5281" spans="1:5" ht="17" x14ac:dyDescent="0.2">
      <c r="A5281" s="3" t="s">
        <v>426</v>
      </c>
      <c r="B5281" t="s">
        <v>605</v>
      </c>
      <c r="C5281" t="s">
        <v>610</v>
      </c>
      <c r="D5281" s="56" t="str">
        <f>VLOOKUP(A5281, ticker_symbol:gics_sector, 14, FALSE)</f>
        <v>Consumer Discretionary</v>
      </c>
      <c r="E5281" t="str">
        <f>VLOOKUP(A5281, ticker_symbol:gics_sub, 15, FALSE)</f>
        <v>Specialty Stores</v>
      </c>
    </row>
    <row r="5282" spans="1:5" ht="17" x14ac:dyDescent="0.2">
      <c r="A5282" s="3" t="s">
        <v>426</v>
      </c>
      <c r="B5282" t="s">
        <v>600</v>
      </c>
      <c r="C5282" t="s">
        <v>609</v>
      </c>
      <c r="D5282" s="56" t="str">
        <f>VLOOKUP(A5282, ticker_symbol:gics_sector, 14, FALSE)</f>
        <v>Consumer Discretionary</v>
      </c>
      <c r="E5282" t="str">
        <f>VLOOKUP(A5282, ticker_symbol:gics_sub, 15, FALSE)</f>
        <v>Specialty Stores</v>
      </c>
    </row>
    <row r="5283" spans="1:5" ht="17" x14ac:dyDescent="0.2">
      <c r="A5283" s="3" t="s">
        <v>426</v>
      </c>
      <c r="B5283" t="s">
        <v>601</v>
      </c>
      <c r="C5283" t="s">
        <v>609</v>
      </c>
      <c r="D5283" s="56" t="str">
        <f>VLOOKUP(A5283, ticker_symbol:gics_sector, 14, FALSE)</f>
        <v>Consumer Discretionary</v>
      </c>
      <c r="E5283" t="str">
        <f>VLOOKUP(A5283, ticker_symbol:gics_sub, 15, FALSE)</f>
        <v>Specialty Stores</v>
      </c>
    </row>
    <row r="5284" spans="1:5" ht="17" x14ac:dyDescent="0.2">
      <c r="A5284" s="3" t="s">
        <v>426</v>
      </c>
      <c r="B5284" t="s">
        <v>602</v>
      </c>
      <c r="C5284" t="s">
        <v>609</v>
      </c>
      <c r="D5284" s="56" t="str">
        <f>VLOOKUP(A5284, ticker_symbol:gics_sector, 14, FALSE)</f>
        <v>Consumer Discretionary</v>
      </c>
      <c r="E5284" t="str">
        <f>VLOOKUP(A5284, ticker_symbol:gics_sub, 15, FALSE)</f>
        <v>Specialty Stores</v>
      </c>
    </row>
    <row r="5285" spans="1:5" ht="17" x14ac:dyDescent="0.2">
      <c r="A5285" s="3" t="s">
        <v>426</v>
      </c>
      <c r="B5285" t="s">
        <v>603</v>
      </c>
      <c r="C5285" t="s">
        <v>609</v>
      </c>
      <c r="D5285" s="56" t="str">
        <f>VLOOKUP(A5285, ticker_symbol:gics_sector, 14, FALSE)</f>
        <v>Consumer Discretionary</v>
      </c>
      <c r="E5285" t="str">
        <f>VLOOKUP(A5285, ticker_symbol:gics_sub, 15, FALSE)</f>
        <v>Specialty Stores</v>
      </c>
    </row>
    <row r="5286" spans="1:5" ht="17" x14ac:dyDescent="0.2">
      <c r="A5286" s="3" t="s">
        <v>426</v>
      </c>
      <c r="B5286" t="s">
        <v>604</v>
      </c>
      <c r="C5286" t="s">
        <v>609</v>
      </c>
      <c r="D5286" s="56" t="str">
        <f>VLOOKUP(A5286, ticker_symbol:gics_sector, 14, FALSE)</f>
        <v>Consumer Discretionary</v>
      </c>
      <c r="E5286" t="str">
        <f>VLOOKUP(A5286, ticker_symbol:gics_sub, 15, FALSE)</f>
        <v>Specialty Stores</v>
      </c>
    </row>
    <row r="5287" spans="1:5" ht="17" x14ac:dyDescent="0.2">
      <c r="A5287" s="3" t="s">
        <v>426</v>
      </c>
      <c r="B5287" t="s">
        <v>605</v>
      </c>
      <c r="C5287" t="s">
        <v>609</v>
      </c>
      <c r="D5287" s="56" t="str">
        <f>VLOOKUP(A5287, ticker_symbol:gics_sector, 14, FALSE)</f>
        <v>Consumer Discretionary</v>
      </c>
      <c r="E5287" t="str">
        <f>VLOOKUP(A5287, ticker_symbol:gics_sub, 15, FALSE)</f>
        <v>Specialty Stores</v>
      </c>
    </row>
    <row r="5288" spans="1:5" ht="17" x14ac:dyDescent="0.2">
      <c r="A5288" s="3" t="s">
        <v>426</v>
      </c>
      <c r="B5288" t="s">
        <v>600</v>
      </c>
      <c r="C5288" s="21" t="s">
        <v>608</v>
      </c>
      <c r="D5288" s="56" t="str">
        <f>VLOOKUP(A5288, ticker_symbol:gics_sector, 14, FALSE)</f>
        <v>Consumer Discretionary</v>
      </c>
      <c r="E5288" t="str">
        <f>VLOOKUP(A5288, ticker_symbol:gics_sub, 15, FALSE)</f>
        <v>Specialty Stores</v>
      </c>
    </row>
    <row r="5289" spans="1:5" ht="17" x14ac:dyDescent="0.2">
      <c r="A5289" s="3" t="s">
        <v>426</v>
      </c>
      <c r="B5289" t="s">
        <v>601</v>
      </c>
      <c r="C5289" s="21" t="s">
        <v>608</v>
      </c>
      <c r="D5289" s="56" t="str">
        <f>VLOOKUP(A5289, ticker_symbol:gics_sector, 14, FALSE)</f>
        <v>Consumer Discretionary</v>
      </c>
      <c r="E5289" t="str">
        <f>VLOOKUP(A5289, ticker_symbol:gics_sub, 15, FALSE)</f>
        <v>Specialty Stores</v>
      </c>
    </row>
    <row r="5290" spans="1:5" ht="17" x14ac:dyDescent="0.2">
      <c r="A5290" s="3" t="s">
        <v>426</v>
      </c>
      <c r="B5290" t="s">
        <v>602</v>
      </c>
      <c r="C5290" s="21" t="s">
        <v>608</v>
      </c>
      <c r="D5290" s="56" t="str">
        <f>VLOOKUP(A5290, ticker_symbol:gics_sector, 14, FALSE)</f>
        <v>Consumer Discretionary</v>
      </c>
      <c r="E5290" t="str">
        <f>VLOOKUP(A5290, ticker_symbol:gics_sub, 15, FALSE)</f>
        <v>Specialty Stores</v>
      </c>
    </row>
    <row r="5291" spans="1:5" ht="17" x14ac:dyDescent="0.2">
      <c r="A5291" s="3" t="s">
        <v>426</v>
      </c>
      <c r="B5291" t="s">
        <v>603</v>
      </c>
      <c r="C5291" s="21" t="s">
        <v>608</v>
      </c>
      <c r="D5291" s="56" t="str">
        <f>VLOOKUP(A5291, ticker_symbol:gics_sector, 14, FALSE)</f>
        <v>Consumer Discretionary</v>
      </c>
      <c r="E5291" t="str">
        <f>VLOOKUP(A5291, ticker_symbol:gics_sub, 15, FALSE)</f>
        <v>Specialty Stores</v>
      </c>
    </row>
    <row r="5292" spans="1:5" ht="17" x14ac:dyDescent="0.2">
      <c r="A5292" s="3" t="s">
        <v>426</v>
      </c>
      <c r="B5292" t="s">
        <v>604</v>
      </c>
      <c r="C5292" s="21" t="s">
        <v>608</v>
      </c>
      <c r="D5292" s="56" t="str">
        <f>VLOOKUP(A5292, ticker_symbol:gics_sector, 14, FALSE)</f>
        <v>Consumer Discretionary</v>
      </c>
      <c r="E5292" t="str">
        <f>VLOOKUP(A5292, ticker_symbol:gics_sub, 15, FALSE)</f>
        <v>Specialty Stores</v>
      </c>
    </row>
    <row r="5293" spans="1:5" ht="17" x14ac:dyDescent="0.2">
      <c r="A5293" s="3" t="s">
        <v>426</v>
      </c>
      <c r="B5293" t="s">
        <v>605</v>
      </c>
      <c r="C5293" s="21" t="s">
        <v>608</v>
      </c>
      <c r="D5293" s="56" t="str">
        <f>VLOOKUP(A5293, ticker_symbol:gics_sector, 14, FALSE)</f>
        <v>Consumer Discretionary</v>
      </c>
      <c r="E5293" t="str">
        <f>VLOOKUP(A5293, ticker_symbol:gics_sub, 15, FALSE)</f>
        <v>Specialty Stores</v>
      </c>
    </row>
    <row r="5294" spans="1:5" ht="17" x14ac:dyDescent="0.2">
      <c r="A5294" s="3" t="s">
        <v>427</v>
      </c>
      <c r="B5294" t="s">
        <v>600</v>
      </c>
      <c r="C5294" t="s">
        <v>610</v>
      </c>
      <c r="D5294" s="56" t="str">
        <f>VLOOKUP(A5294, ticker_symbol:gics_sector, 14, FALSE)</f>
        <v>Energy</v>
      </c>
      <c r="E5294" t="str">
        <f>VLOOKUP(A5294, ticker_symbol:gics_sub, 15, FALSE)</f>
        <v>Oil &amp; Gas Exploration &amp; Production</v>
      </c>
    </row>
    <row r="5295" spans="1:5" ht="17" x14ac:dyDescent="0.2">
      <c r="A5295" s="3" t="s">
        <v>427</v>
      </c>
      <c r="B5295" t="s">
        <v>601</v>
      </c>
      <c r="C5295" t="s">
        <v>610</v>
      </c>
      <c r="D5295" s="56" t="str">
        <f>VLOOKUP(A5295, ticker_symbol:gics_sector, 14, FALSE)</f>
        <v>Energy</v>
      </c>
      <c r="E5295" t="str">
        <f>VLOOKUP(A5295, ticker_symbol:gics_sub, 15, FALSE)</f>
        <v>Oil &amp; Gas Exploration &amp; Production</v>
      </c>
    </row>
    <row r="5296" spans="1:5" ht="17" x14ac:dyDescent="0.2">
      <c r="A5296" s="3" t="s">
        <v>427</v>
      </c>
      <c r="B5296" t="s">
        <v>602</v>
      </c>
      <c r="C5296" t="s">
        <v>610</v>
      </c>
      <c r="D5296" s="56" t="str">
        <f>VLOOKUP(A5296, ticker_symbol:gics_sector, 14, FALSE)</f>
        <v>Energy</v>
      </c>
      <c r="E5296" t="str">
        <f>VLOOKUP(A5296, ticker_symbol:gics_sub, 15, FALSE)</f>
        <v>Oil &amp; Gas Exploration &amp; Production</v>
      </c>
    </row>
    <row r="5297" spans="1:5" ht="17" x14ac:dyDescent="0.2">
      <c r="A5297" s="3" t="s">
        <v>427</v>
      </c>
      <c r="B5297" t="s">
        <v>603</v>
      </c>
      <c r="C5297" t="s">
        <v>610</v>
      </c>
      <c r="D5297" s="56" t="str">
        <f>VLOOKUP(A5297, ticker_symbol:gics_sector, 14, FALSE)</f>
        <v>Energy</v>
      </c>
      <c r="E5297" t="str">
        <f>VLOOKUP(A5297, ticker_symbol:gics_sub, 15, FALSE)</f>
        <v>Oil &amp; Gas Exploration &amp; Production</v>
      </c>
    </row>
    <row r="5298" spans="1:5" ht="17" x14ac:dyDescent="0.2">
      <c r="A5298" s="3" t="s">
        <v>427</v>
      </c>
      <c r="B5298" t="s">
        <v>604</v>
      </c>
      <c r="C5298" t="s">
        <v>610</v>
      </c>
      <c r="D5298" s="56" t="str">
        <f>VLOOKUP(A5298, ticker_symbol:gics_sector, 14, FALSE)</f>
        <v>Energy</v>
      </c>
      <c r="E5298" t="str">
        <f>VLOOKUP(A5298, ticker_symbol:gics_sub, 15, FALSE)</f>
        <v>Oil &amp; Gas Exploration &amp; Production</v>
      </c>
    </row>
    <row r="5299" spans="1:5" ht="17" x14ac:dyDescent="0.2">
      <c r="A5299" s="3" t="s">
        <v>427</v>
      </c>
      <c r="B5299" t="s">
        <v>605</v>
      </c>
      <c r="C5299" t="s">
        <v>610</v>
      </c>
      <c r="D5299" s="56" t="str">
        <f>VLOOKUP(A5299, ticker_symbol:gics_sector, 14, FALSE)</f>
        <v>Energy</v>
      </c>
      <c r="E5299" t="str">
        <f>VLOOKUP(A5299, ticker_symbol:gics_sub, 15, FALSE)</f>
        <v>Oil &amp; Gas Exploration &amp; Production</v>
      </c>
    </row>
    <row r="5300" spans="1:5" ht="17" x14ac:dyDescent="0.2">
      <c r="A5300" s="3" t="s">
        <v>427</v>
      </c>
      <c r="B5300" t="s">
        <v>600</v>
      </c>
      <c r="C5300" t="s">
        <v>609</v>
      </c>
      <c r="D5300" s="56" t="str">
        <f>VLOOKUP(A5300, ticker_symbol:gics_sector, 14, FALSE)</f>
        <v>Energy</v>
      </c>
      <c r="E5300" t="str">
        <f>VLOOKUP(A5300, ticker_symbol:gics_sub, 15, FALSE)</f>
        <v>Oil &amp; Gas Exploration &amp; Production</v>
      </c>
    </row>
    <row r="5301" spans="1:5" ht="17" x14ac:dyDescent="0.2">
      <c r="A5301" s="3" t="s">
        <v>427</v>
      </c>
      <c r="B5301" t="s">
        <v>601</v>
      </c>
      <c r="C5301" t="s">
        <v>609</v>
      </c>
      <c r="D5301" s="56" t="str">
        <f>VLOOKUP(A5301, ticker_symbol:gics_sector, 14, FALSE)</f>
        <v>Energy</v>
      </c>
      <c r="E5301" t="str">
        <f>VLOOKUP(A5301, ticker_symbol:gics_sub, 15, FALSE)</f>
        <v>Oil &amp; Gas Exploration &amp; Production</v>
      </c>
    </row>
    <row r="5302" spans="1:5" ht="17" x14ac:dyDescent="0.2">
      <c r="A5302" s="3" t="s">
        <v>427</v>
      </c>
      <c r="B5302" t="s">
        <v>602</v>
      </c>
      <c r="C5302" t="s">
        <v>609</v>
      </c>
      <c r="D5302" s="56" t="str">
        <f>VLOOKUP(A5302, ticker_symbol:gics_sector, 14, FALSE)</f>
        <v>Energy</v>
      </c>
      <c r="E5302" t="str">
        <f>VLOOKUP(A5302, ticker_symbol:gics_sub, 15, FALSE)</f>
        <v>Oil &amp; Gas Exploration &amp; Production</v>
      </c>
    </row>
    <row r="5303" spans="1:5" ht="17" x14ac:dyDescent="0.2">
      <c r="A5303" s="3" t="s">
        <v>427</v>
      </c>
      <c r="B5303" t="s">
        <v>603</v>
      </c>
      <c r="C5303" t="s">
        <v>609</v>
      </c>
      <c r="D5303" s="56" t="str">
        <f>VLOOKUP(A5303, ticker_symbol:gics_sector, 14, FALSE)</f>
        <v>Energy</v>
      </c>
      <c r="E5303" t="str">
        <f>VLOOKUP(A5303, ticker_symbol:gics_sub, 15, FALSE)</f>
        <v>Oil &amp; Gas Exploration &amp; Production</v>
      </c>
    </row>
    <row r="5304" spans="1:5" ht="17" x14ac:dyDescent="0.2">
      <c r="A5304" s="3" t="s">
        <v>427</v>
      </c>
      <c r="B5304" t="s">
        <v>604</v>
      </c>
      <c r="C5304" t="s">
        <v>609</v>
      </c>
      <c r="D5304" s="56" t="str">
        <f>VLOOKUP(A5304, ticker_symbol:gics_sector, 14, FALSE)</f>
        <v>Energy</v>
      </c>
      <c r="E5304" t="str">
        <f>VLOOKUP(A5304, ticker_symbol:gics_sub, 15, FALSE)</f>
        <v>Oil &amp; Gas Exploration &amp; Production</v>
      </c>
    </row>
    <row r="5305" spans="1:5" ht="17" x14ac:dyDescent="0.2">
      <c r="A5305" s="3" t="s">
        <v>427</v>
      </c>
      <c r="B5305" t="s">
        <v>605</v>
      </c>
      <c r="C5305" t="s">
        <v>609</v>
      </c>
      <c r="D5305" s="56" t="str">
        <f>VLOOKUP(A5305, ticker_symbol:gics_sector, 14, FALSE)</f>
        <v>Energy</v>
      </c>
      <c r="E5305" t="str">
        <f>VLOOKUP(A5305, ticker_symbol:gics_sub, 15, FALSE)</f>
        <v>Oil &amp; Gas Exploration &amp; Production</v>
      </c>
    </row>
    <row r="5306" spans="1:5" ht="17" x14ac:dyDescent="0.2">
      <c r="A5306" s="3" t="s">
        <v>427</v>
      </c>
      <c r="B5306" t="s">
        <v>600</v>
      </c>
      <c r="C5306" s="21" t="s">
        <v>608</v>
      </c>
      <c r="D5306" s="56" t="str">
        <f>VLOOKUP(A5306, ticker_symbol:gics_sector, 14, FALSE)</f>
        <v>Energy</v>
      </c>
      <c r="E5306" t="str">
        <f>VLOOKUP(A5306, ticker_symbol:gics_sub, 15, FALSE)</f>
        <v>Oil &amp; Gas Exploration &amp; Production</v>
      </c>
    </row>
    <row r="5307" spans="1:5" ht="17" x14ac:dyDescent="0.2">
      <c r="A5307" s="3" t="s">
        <v>427</v>
      </c>
      <c r="B5307" t="s">
        <v>601</v>
      </c>
      <c r="C5307" s="21" t="s">
        <v>608</v>
      </c>
      <c r="D5307" s="56" t="str">
        <f>VLOOKUP(A5307, ticker_symbol:gics_sector, 14, FALSE)</f>
        <v>Energy</v>
      </c>
      <c r="E5307" t="str">
        <f>VLOOKUP(A5307, ticker_symbol:gics_sub, 15, FALSE)</f>
        <v>Oil &amp; Gas Exploration &amp; Production</v>
      </c>
    </row>
    <row r="5308" spans="1:5" ht="17" x14ac:dyDescent="0.2">
      <c r="A5308" s="3" t="s">
        <v>427</v>
      </c>
      <c r="B5308" t="s">
        <v>602</v>
      </c>
      <c r="C5308" s="21" t="s">
        <v>608</v>
      </c>
      <c r="D5308" s="56" t="str">
        <f>VLOOKUP(A5308, ticker_symbol:gics_sector, 14, FALSE)</f>
        <v>Energy</v>
      </c>
      <c r="E5308" t="str">
        <f>VLOOKUP(A5308, ticker_symbol:gics_sub, 15, FALSE)</f>
        <v>Oil &amp; Gas Exploration &amp; Production</v>
      </c>
    </row>
    <row r="5309" spans="1:5" ht="17" x14ac:dyDescent="0.2">
      <c r="A5309" s="3" t="s">
        <v>427</v>
      </c>
      <c r="B5309" t="s">
        <v>603</v>
      </c>
      <c r="C5309" s="21" t="s">
        <v>608</v>
      </c>
      <c r="D5309" s="56" t="str">
        <f>VLOOKUP(A5309, ticker_symbol:gics_sector, 14, FALSE)</f>
        <v>Energy</v>
      </c>
      <c r="E5309" t="str">
        <f>VLOOKUP(A5309, ticker_symbol:gics_sub, 15, FALSE)</f>
        <v>Oil &amp; Gas Exploration &amp; Production</v>
      </c>
    </row>
    <row r="5310" spans="1:5" ht="17" x14ac:dyDescent="0.2">
      <c r="A5310" s="3" t="s">
        <v>427</v>
      </c>
      <c r="B5310" t="s">
        <v>604</v>
      </c>
      <c r="C5310" s="21" t="s">
        <v>608</v>
      </c>
      <c r="D5310" s="56" t="str">
        <f>VLOOKUP(A5310, ticker_symbol:gics_sector, 14, FALSE)</f>
        <v>Energy</v>
      </c>
      <c r="E5310" t="str">
        <f>VLOOKUP(A5310, ticker_symbol:gics_sub, 15, FALSE)</f>
        <v>Oil &amp; Gas Exploration &amp; Production</v>
      </c>
    </row>
    <row r="5311" spans="1:5" ht="17" x14ac:dyDescent="0.2">
      <c r="A5311" s="3" t="s">
        <v>427</v>
      </c>
      <c r="B5311" t="s">
        <v>605</v>
      </c>
      <c r="C5311" s="21" t="s">
        <v>608</v>
      </c>
      <c r="D5311" s="56" t="str">
        <f>VLOOKUP(A5311, ticker_symbol:gics_sector, 14, FALSE)</f>
        <v>Energy</v>
      </c>
      <c r="E5311" t="str">
        <f>VLOOKUP(A5311, ticker_symbol:gics_sub, 15, FALSE)</f>
        <v>Oil &amp; Gas Exploration &amp; Production</v>
      </c>
    </row>
    <row r="5312" spans="1:5" ht="17" x14ac:dyDescent="0.2">
      <c r="A5312" s="3" t="s">
        <v>428</v>
      </c>
      <c r="B5312" t="s">
        <v>600</v>
      </c>
      <c r="C5312" t="s">
        <v>610</v>
      </c>
      <c r="D5312" s="56" t="str">
        <f>VLOOKUP(A5312, ticker_symbol:gics_sector, 14, FALSE)</f>
        <v>Financials</v>
      </c>
      <c r="E5312" t="str">
        <f>VLOOKUP(A5312, ticker_symbol:gics_sub, 15, FALSE)</f>
        <v>Thrifts &amp; Mortgage Finance</v>
      </c>
    </row>
    <row r="5313" spans="1:5" ht="17" x14ac:dyDescent="0.2">
      <c r="A5313" s="3" t="s">
        <v>428</v>
      </c>
      <c r="B5313" t="s">
        <v>601</v>
      </c>
      <c r="C5313" t="s">
        <v>610</v>
      </c>
      <c r="D5313" s="56" t="str">
        <f>VLOOKUP(A5313, ticker_symbol:gics_sector, 14, FALSE)</f>
        <v>Financials</v>
      </c>
      <c r="E5313" t="str">
        <f>VLOOKUP(A5313, ticker_symbol:gics_sub, 15, FALSE)</f>
        <v>Thrifts &amp; Mortgage Finance</v>
      </c>
    </row>
    <row r="5314" spans="1:5" ht="17" x14ac:dyDescent="0.2">
      <c r="A5314" s="3" t="s">
        <v>428</v>
      </c>
      <c r="B5314" t="s">
        <v>602</v>
      </c>
      <c r="C5314" t="s">
        <v>610</v>
      </c>
      <c r="D5314" s="56" t="str">
        <f>VLOOKUP(A5314, ticker_symbol:gics_sector, 14, FALSE)</f>
        <v>Financials</v>
      </c>
      <c r="E5314" t="str">
        <f>VLOOKUP(A5314, ticker_symbol:gics_sub, 15, FALSE)</f>
        <v>Thrifts &amp; Mortgage Finance</v>
      </c>
    </row>
    <row r="5315" spans="1:5" ht="17" x14ac:dyDescent="0.2">
      <c r="A5315" s="3" t="s">
        <v>428</v>
      </c>
      <c r="B5315" t="s">
        <v>603</v>
      </c>
      <c r="C5315" t="s">
        <v>610</v>
      </c>
      <c r="D5315" s="56" t="str">
        <f>VLOOKUP(A5315, ticker_symbol:gics_sector, 14, FALSE)</f>
        <v>Financials</v>
      </c>
      <c r="E5315" t="str">
        <f>VLOOKUP(A5315, ticker_symbol:gics_sub, 15, FALSE)</f>
        <v>Thrifts &amp; Mortgage Finance</v>
      </c>
    </row>
    <row r="5316" spans="1:5" ht="17" x14ac:dyDescent="0.2">
      <c r="A5316" s="3" t="s">
        <v>428</v>
      </c>
      <c r="B5316" t="s">
        <v>604</v>
      </c>
      <c r="C5316" t="s">
        <v>610</v>
      </c>
      <c r="D5316" s="56" t="str">
        <f>VLOOKUP(A5316, ticker_symbol:gics_sector, 14, FALSE)</f>
        <v>Financials</v>
      </c>
      <c r="E5316" t="str">
        <f>VLOOKUP(A5316, ticker_symbol:gics_sub, 15, FALSE)</f>
        <v>Thrifts &amp; Mortgage Finance</v>
      </c>
    </row>
    <row r="5317" spans="1:5" ht="17" x14ac:dyDescent="0.2">
      <c r="A5317" s="3" t="s">
        <v>428</v>
      </c>
      <c r="B5317" t="s">
        <v>605</v>
      </c>
      <c r="C5317" t="s">
        <v>610</v>
      </c>
      <c r="D5317" s="56" t="str">
        <f>VLOOKUP(A5317, ticker_symbol:gics_sector, 14, FALSE)</f>
        <v>Financials</v>
      </c>
      <c r="E5317" t="str">
        <f>VLOOKUP(A5317, ticker_symbol:gics_sub, 15, FALSE)</f>
        <v>Thrifts &amp; Mortgage Finance</v>
      </c>
    </row>
    <row r="5318" spans="1:5" ht="17" x14ac:dyDescent="0.2">
      <c r="A5318" s="3" t="s">
        <v>428</v>
      </c>
      <c r="B5318" t="s">
        <v>600</v>
      </c>
      <c r="C5318" t="s">
        <v>609</v>
      </c>
      <c r="D5318" s="56" t="str">
        <f>VLOOKUP(A5318, ticker_symbol:gics_sector, 14, FALSE)</f>
        <v>Financials</v>
      </c>
      <c r="E5318" t="str">
        <f>VLOOKUP(A5318, ticker_symbol:gics_sub, 15, FALSE)</f>
        <v>Thrifts &amp; Mortgage Finance</v>
      </c>
    </row>
    <row r="5319" spans="1:5" ht="17" x14ac:dyDescent="0.2">
      <c r="A5319" s="3" t="s">
        <v>428</v>
      </c>
      <c r="B5319" t="s">
        <v>601</v>
      </c>
      <c r="C5319" t="s">
        <v>609</v>
      </c>
      <c r="D5319" s="56" t="str">
        <f>VLOOKUP(A5319, ticker_symbol:gics_sector, 14, FALSE)</f>
        <v>Financials</v>
      </c>
      <c r="E5319" t="str">
        <f>VLOOKUP(A5319, ticker_symbol:gics_sub, 15, FALSE)</f>
        <v>Thrifts &amp; Mortgage Finance</v>
      </c>
    </row>
    <row r="5320" spans="1:5" ht="17" x14ac:dyDescent="0.2">
      <c r="A5320" s="3" t="s">
        <v>428</v>
      </c>
      <c r="B5320" t="s">
        <v>602</v>
      </c>
      <c r="C5320" t="s">
        <v>609</v>
      </c>
      <c r="D5320" s="56" t="str">
        <f>VLOOKUP(A5320, ticker_symbol:gics_sector, 14, FALSE)</f>
        <v>Financials</v>
      </c>
      <c r="E5320" t="str">
        <f>VLOOKUP(A5320, ticker_symbol:gics_sub, 15, FALSE)</f>
        <v>Thrifts &amp; Mortgage Finance</v>
      </c>
    </row>
    <row r="5321" spans="1:5" ht="17" x14ac:dyDescent="0.2">
      <c r="A5321" s="3" t="s">
        <v>428</v>
      </c>
      <c r="B5321" t="s">
        <v>603</v>
      </c>
      <c r="C5321" t="s">
        <v>609</v>
      </c>
      <c r="D5321" s="56" t="str">
        <f>VLOOKUP(A5321, ticker_symbol:gics_sector, 14, FALSE)</f>
        <v>Financials</v>
      </c>
      <c r="E5321" t="str">
        <f>VLOOKUP(A5321, ticker_symbol:gics_sub, 15, FALSE)</f>
        <v>Thrifts &amp; Mortgage Finance</v>
      </c>
    </row>
    <row r="5322" spans="1:5" ht="17" x14ac:dyDescent="0.2">
      <c r="A5322" s="3" t="s">
        <v>428</v>
      </c>
      <c r="B5322" t="s">
        <v>604</v>
      </c>
      <c r="C5322" t="s">
        <v>609</v>
      </c>
      <c r="D5322" s="56" t="str">
        <f>VLOOKUP(A5322, ticker_symbol:gics_sector, 14, FALSE)</f>
        <v>Financials</v>
      </c>
      <c r="E5322" t="str">
        <f>VLOOKUP(A5322, ticker_symbol:gics_sub, 15, FALSE)</f>
        <v>Thrifts &amp; Mortgage Finance</v>
      </c>
    </row>
    <row r="5323" spans="1:5" ht="17" x14ac:dyDescent="0.2">
      <c r="A5323" s="3" t="s">
        <v>428</v>
      </c>
      <c r="B5323" t="s">
        <v>605</v>
      </c>
      <c r="C5323" t="s">
        <v>609</v>
      </c>
      <c r="D5323" s="56" t="str">
        <f>VLOOKUP(A5323, ticker_symbol:gics_sector, 14, FALSE)</f>
        <v>Financials</v>
      </c>
      <c r="E5323" t="str">
        <f>VLOOKUP(A5323, ticker_symbol:gics_sub, 15, FALSE)</f>
        <v>Thrifts &amp; Mortgage Finance</v>
      </c>
    </row>
    <row r="5324" spans="1:5" ht="17" x14ac:dyDescent="0.2">
      <c r="A5324" s="3" t="s">
        <v>428</v>
      </c>
      <c r="B5324" t="s">
        <v>600</v>
      </c>
      <c r="C5324" s="21" t="s">
        <v>608</v>
      </c>
      <c r="D5324" s="56" t="str">
        <f>VLOOKUP(A5324, ticker_symbol:gics_sector, 14, FALSE)</f>
        <v>Financials</v>
      </c>
      <c r="E5324" t="str">
        <f>VLOOKUP(A5324, ticker_symbol:gics_sub, 15, FALSE)</f>
        <v>Thrifts &amp; Mortgage Finance</v>
      </c>
    </row>
    <row r="5325" spans="1:5" ht="17" x14ac:dyDescent="0.2">
      <c r="A5325" s="3" t="s">
        <v>428</v>
      </c>
      <c r="B5325" t="s">
        <v>601</v>
      </c>
      <c r="C5325" s="21" t="s">
        <v>608</v>
      </c>
      <c r="D5325" s="56" t="str">
        <f>VLOOKUP(A5325, ticker_symbol:gics_sector, 14, FALSE)</f>
        <v>Financials</v>
      </c>
      <c r="E5325" t="str">
        <f>VLOOKUP(A5325, ticker_symbol:gics_sub, 15, FALSE)</f>
        <v>Thrifts &amp; Mortgage Finance</v>
      </c>
    </row>
    <row r="5326" spans="1:5" ht="17" x14ac:dyDescent="0.2">
      <c r="A5326" s="3" t="s">
        <v>428</v>
      </c>
      <c r="B5326" t="s">
        <v>602</v>
      </c>
      <c r="C5326" s="21" t="s">
        <v>608</v>
      </c>
      <c r="D5326" s="56" t="str">
        <f>VLOOKUP(A5326, ticker_symbol:gics_sector, 14, FALSE)</f>
        <v>Financials</v>
      </c>
      <c r="E5326" t="str">
        <f>VLOOKUP(A5326, ticker_symbol:gics_sub, 15, FALSE)</f>
        <v>Thrifts &amp; Mortgage Finance</v>
      </c>
    </row>
    <row r="5327" spans="1:5" ht="17" x14ac:dyDescent="0.2">
      <c r="A5327" s="3" t="s">
        <v>428</v>
      </c>
      <c r="B5327" t="s">
        <v>603</v>
      </c>
      <c r="C5327" s="21" t="s">
        <v>608</v>
      </c>
      <c r="D5327" s="56" t="str">
        <f>VLOOKUP(A5327, ticker_symbol:gics_sector, 14, FALSE)</f>
        <v>Financials</v>
      </c>
      <c r="E5327" t="str">
        <f>VLOOKUP(A5327, ticker_symbol:gics_sub, 15, FALSE)</f>
        <v>Thrifts &amp; Mortgage Finance</v>
      </c>
    </row>
    <row r="5328" spans="1:5" ht="17" x14ac:dyDescent="0.2">
      <c r="A5328" s="3" t="s">
        <v>428</v>
      </c>
      <c r="B5328" t="s">
        <v>604</v>
      </c>
      <c r="C5328" s="21" t="s">
        <v>608</v>
      </c>
      <c r="D5328" s="56" t="str">
        <f>VLOOKUP(A5328, ticker_symbol:gics_sector, 14, FALSE)</f>
        <v>Financials</v>
      </c>
      <c r="E5328" t="str">
        <f>VLOOKUP(A5328, ticker_symbol:gics_sub, 15, FALSE)</f>
        <v>Thrifts &amp; Mortgage Finance</v>
      </c>
    </row>
    <row r="5329" spans="1:5" ht="17" x14ac:dyDescent="0.2">
      <c r="A5329" s="3" t="s">
        <v>428</v>
      </c>
      <c r="B5329" t="s">
        <v>605</v>
      </c>
      <c r="C5329" s="21" t="s">
        <v>608</v>
      </c>
      <c r="D5329" s="56" t="str">
        <f>VLOOKUP(A5329, ticker_symbol:gics_sector, 14, FALSE)</f>
        <v>Financials</v>
      </c>
      <c r="E5329" t="str">
        <f>VLOOKUP(A5329, ticker_symbol:gics_sub, 15, FALSE)</f>
        <v>Thrifts &amp; Mortgage Finance</v>
      </c>
    </row>
    <row r="5330" spans="1:5" ht="17" x14ac:dyDescent="0.2">
      <c r="A5330" s="3" t="s">
        <v>430</v>
      </c>
      <c r="B5330" t="s">
        <v>600</v>
      </c>
      <c r="C5330" t="s">
        <v>610</v>
      </c>
      <c r="D5330" s="56" t="str">
        <f>VLOOKUP(A5330, ticker_symbol:gics_sector, 14, FALSE)</f>
        <v>Industrials</v>
      </c>
      <c r="E5330" t="str">
        <f>VLOOKUP(A5330, ticker_symbol:gics_sub, 15, FALSE)</f>
        <v>Technology, Hardware, Software and Supplies</v>
      </c>
    </row>
    <row r="5331" spans="1:5" ht="17" x14ac:dyDescent="0.2">
      <c r="A5331" s="3" t="s">
        <v>430</v>
      </c>
      <c r="B5331" t="s">
        <v>601</v>
      </c>
      <c r="C5331" t="s">
        <v>610</v>
      </c>
      <c r="D5331" s="56" t="str">
        <f>VLOOKUP(A5331, ticker_symbol:gics_sector, 14, FALSE)</f>
        <v>Industrials</v>
      </c>
      <c r="E5331" t="str">
        <f>VLOOKUP(A5331, ticker_symbol:gics_sub, 15, FALSE)</f>
        <v>Technology, Hardware, Software and Supplies</v>
      </c>
    </row>
    <row r="5332" spans="1:5" ht="17" x14ac:dyDescent="0.2">
      <c r="A5332" s="3" t="s">
        <v>430</v>
      </c>
      <c r="B5332" t="s">
        <v>602</v>
      </c>
      <c r="C5332" t="s">
        <v>610</v>
      </c>
      <c r="D5332" s="56" t="str">
        <f>VLOOKUP(A5332, ticker_symbol:gics_sector, 14, FALSE)</f>
        <v>Industrials</v>
      </c>
      <c r="E5332" t="str">
        <f>VLOOKUP(A5332, ticker_symbol:gics_sub, 15, FALSE)</f>
        <v>Technology, Hardware, Software and Supplies</v>
      </c>
    </row>
    <row r="5333" spans="1:5" ht="17" x14ac:dyDescent="0.2">
      <c r="A5333" s="3" t="s">
        <v>430</v>
      </c>
      <c r="B5333" t="s">
        <v>603</v>
      </c>
      <c r="C5333" t="s">
        <v>610</v>
      </c>
      <c r="D5333" s="56" t="str">
        <f>VLOOKUP(A5333, ticker_symbol:gics_sector, 14, FALSE)</f>
        <v>Industrials</v>
      </c>
      <c r="E5333" t="str">
        <f>VLOOKUP(A5333, ticker_symbol:gics_sub, 15, FALSE)</f>
        <v>Technology, Hardware, Software and Supplies</v>
      </c>
    </row>
    <row r="5334" spans="1:5" ht="17" x14ac:dyDescent="0.2">
      <c r="A5334" s="3" t="s">
        <v>430</v>
      </c>
      <c r="B5334" t="s">
        <v>604</v>
      </c>
      <c r="C5334" t="s">
        <v>610</v>
      </c>
      <c r="D5334" s="56" t="str">
        <f>VLOOKUP(A5334, ticker_symbol:gics_sector, 14, FALSE)</f>
        <v>Industrials</v>
      </c>
      <c r="E5334" t="str">
        <f>VLOOKUP(A5334, ticker_symbol:gics_sub, 15, FALSE)</f>
        <v>Technology, Hardware, Software and Supplies</v>
      </c>
    </row>
    <row r="5335" spans="1:5" ht="17" x14ac:dyDescent="0.2">
      <c r="A5335" s="3" t="s">
        <v>430</v>
      </c>
      <c r="B5335" t="s">
        <v>605</v>
      </c>
      <c r="C5335" t="s">
        <v>610</v>
      </c>
      <c r="D5335" s="56" t="str">
        <f>VLOOKUP(A5335, ticker_symbol:gics_sector, 14, FALSE)</f>
        <v>Industrials</v>
      </c>
      <c r="E5335" t="str">
        <f>VLOOKUP(A5335, ticker_symbol:gics_sub, 15, FALSE)</f>
        <v>Technology, Hardware, Software and Supplies</v>
      </c>
    </row>
    <row r="5336" spans="1:5" ht="17" x14ac:dyDescent="0.2">
      <c r="A5336" s="3" t="s">
        <v>430</v>
      </c>
      <c r="B5336" t="s">
        <v>600</v>
      </c>
      <c r="C5336" t="s">
        <v>609</v>
      </c>
      <c r="D5336" s="56" t="str">
        <f>VLOOKUP(A5336, ticker_symbol:gics_sector, 14, FALSE)</f>
        <v>Industrials</v>
      </c>
      <c r="E5336" t="str">
        <f>VLOOKUP(A5336, ticker_symbol:gics_sub, 15, FALSE)</f>
        <v>Technology, Hardware, Software and Supplies</v>
      </c>
    </row>
    <row r="5337" spans="1:5" ht="17" x14ac:dyDescent="0.2">
      <c r="A5337" s="3" t="s">
        <v>430</v>
      </c>
      <c r="B5337" t="s">
        <v>601</v>
      </c>
      <c r="C5337" t="s">
        <v>609</v>
      </c>
      <c r="D5337" s="56" t="str">
        <f>VLOOKUP(A5337, ticker_symbol:gics_sector, 14, FALSE)</f>
        <v>Industrials</v>
      </c>
      <c r="E5337" t="str">
        <f>VLOOKUP(A5337, ticker_symbol:gics_sub, 15, FALSE)</f>
        <v>Technology, Hardware, Software and Supplies</v>
      </c>
    </row>
    <row r="5338" spans="1:5" ht="17" x14ac:dyDescent="0.2">
      <c r="A5338" s="3" t="s">
        <v>430</v>
      </c>
      <c r="B5338" t="s">
        <v>602</v>
      </c>
      <c r="C5338" t="s">
        <v>609</v>
      </c>
      <c r="D5338" s="56" t="str">
        <f>VLOOKUP(A5338, ticker_symbol:gics_sector, 14, FALSE)</f>
        <v>Industrials</v>
      </c>
      <c r="E5338" t="str">
        <f>VLOOKUP(A5338, ticker_symbol:gics_sub, 15, FALSE)</f>
        <v>Technology, Hardware, Software and Supplies</v>
      </c>
    </row>
    <row r="5339" spans="1:5" ht="17" x14ac:dyDescent="0.2">
      <c r="A5339" s="3" t="s">
        <v>430</v>
      </c>
      <c r="B5339" t="s">
        <v>603</v>
      </c>
      <c r="C5339" t="s">
        <v>609</v>
      </c>
      <c r="D5339" s="56" t="str">
        <f>VLOOKUP(A5339, ticker_symbol:gics_sector, 14, FALSE)</f>
        <v>Industrials</v>
      </c>
      <c r="E5339" t="str">
        <f>VLOOKUP(A5339, ticker_symbol:gics_sub, 15, FALSE)</f>
        <v>Technology, Hardware, Software and Supplies</v>
      </c>
    </row>
    <row r="5340" spans="1:5" ht="17" x14ac:dyDescent="0.2">
      <c r="A5340" s="3" t="s">
        <v>430</v>
      </c>
      <c r="B5340" t="s">
        <v>604</v>
      </c>
      <c r="C5340" t="s">
        <v>609</v>
      </c>
      <c r="D5340" s="56" t="str">
        <f>VLOOKUP(A5340, ticker_symbol:gics_sector, 14, FALSE)</f>
        <v>Industrials</v>
      </c>
      <c r="E5340" t="str">
        <f>VLOOKUP(A5340, ticker_symbol:gics_sub, 15, FALSE)</f>
        <v>Technology, Hardware, Software and Supplies</v>
      </c>
    </row>
    <row r="5341" spans="1:5" ht="17" x14ac:dyDescent="0.2">
      <c r="A5341" s="3" t="s">
        <v>430</v>
      </c>
      <c r="B5341" t="s">
        <v>605</v>
      </c>
      <c r="C5341" t="s">
        <v>609</v>
      </c>
      <c r="D5341" s="56" t="str">
        <f>VLOOKUP(A5341, ticker_symbol:gics_sector, 14, FALSE)</f>
        <v>Industrials</v>
      </c>
      <c r="E5341" t="str">
        <f>VLOOKUP(A5341, ticker_symbol:gics_sub, 15, FALSE)</f>
        <v>Technology, Hardware, Software and Supplies</v>
      </c>
    </row>
    <row r="5342" spans="1:5" ht="17" x14ac:dyDescent="0.2">
      <c r="A5342" s="3" t="s">
        <v>430</v>
      </c>
      <c r="B5342" t="s">
        <v>600</v>
      </c>
      <c r="C5342" s="21" t="s">
        <v>608</v>
      </c>
      <c r="D5342" s="56" t="str">
        <f>VLOOKUP(A5342, ticker_symbol:gics_sector, 14, FALSE)</f>
        <v>Industrials</v>
      </c>
      <c r="E5342" t="str">
        <f>VLOOKUP(A5342, ticker_symbol:gics_sub, 15, FALSE)</f>
        <v>Technology, Hardware, Software and Supplies</v>
      </c>
    </row>
    <row r="5343" spans="1:5" ht="17" x14ac:dyDescent="0.2">
      <c r="A5343" s="3" t="s">
        <v>430</v>
      </c>
      <c r="B5343" t="s">
        <v>601</v>
      </c>
      <c r="C5343" s="21" t="s">
        <v>608</v>
      </c>
      <c r="D5343" s="56" t="str">
        <f>VLOOKUP(A5343, ticker_symbol:gics_sector, 14, FALSE)</f>
        <v>Industrials</v>
      </c>
      <c r="E5343" t="str">
        <f>VLOOKUP(A5343, ticker_symbol:gics_sub, 15, FALSE)</f>
        <v>Technology, Hardware, Software and Supplies</v>
      </c>
    </row>
    <row r="5344" spans="1:5" ht="17" x14ac:dyDescent="0.2">
      <c r="A5344" s="3" t="s">
        <v>430</v>
      </c>
      <c r="B5344" t="s">
        <v>602</v>
      </c>
      <c r="C5344" s="21" t="s">
        <v>608</v>
      </c>
      <c r="D5344" s="56" t="str">
        <f>VLOOKUP(A5344, ticker_symbol:gics_sector, 14, FALSE)</f>
        <v>Industrials</v>
      </c>
      <c r="E5344" t="str">
        <f>VLOOKUP(A5344, ticker_symbol:gics_sub, 15, FALSE)</f>
        <v>Technology, Hardware, Software and Supplies</v>
      </c>
    </row>
    <row r="5345" spans="1:5" ht="17" x14ac:dyDescent="0.2">
      <c r="A5345" s="3" t="s">
        <v>430</v>
      </c>
      <c r="B5345" t="s">
        <v>603</v>
      </c>
      <c r="C5345" s="21" t="s">
        <v>608</v>
      </c>
      <c r="D5345" s="56" t="str">
        <f>VLOOKUP(A5345, ticker_symbol:gics_sector, 14, FALSE)</f>
        <v>Industrials</v>
      </c>
      <c r="E5345" t="str">
        <f>VLOOKUP(A5345, ticker_symbol:gics_sub, 15, FALSE)</f>
        <v>Technology, Hardware, Software and Supplies</v>
      </c>
    </row>
    <row r="5346" spans="1:5" ht="17" x14ac:dyDescent="0.2">
      <c r="A5346" s="3" t="s">
        <v>430</v>
      </c>
      <c r="B5346" t="s">
        <v>604</v>
      </c>
      <c r="C5346" s="21" t="s">
        <v>608</v>
      </c>
      <c r="D5346" s="56" t="str">
        <f>VLOOKUP(A5346, ticker_symbol:gics_sector, 14, FALSE)</f>
        <v>Industrials</v>
      </c>
      <c r="E5346" t="str">
        <f>VLOOKUP(A5346, ticker_symbol:gics_sub, 15, FALSE)</f>
        <v>Technology, Hardware, Software and Supplies</v>
      </c>
    </row>
    <row r="5347" spans="1:5" ht="17" x14ac:dyDescent="0.2">
      <c r="A5347" s="3" t="s">
        <v>430</v>
      </c>
      <c r="B5347" t="s">
        <v>605</v>
      </c>
      <c r="C5347" s="21" t="s">
        <v>608</v>
      </c>
      <c r="D5347" s="56" t="str">
        <f>VLOOKUP(A5347, ticker_symbol:gics_sector, 14, FALSE)</f>
        <v>Industrials</v>
      </c>
      <c r="E5347" t="str">
        <f>VLOOKUP(A5347, ticker_symbol:gics_sub, 15, FALSE)</f>
        <v>Technology, Hardware, Software and Supplies</v>
      </c>
    </row>
    <row r="5348" spans="1:5" ht="17" x14ac:dyDescent="0.2">
      <c r="A5348" s="3" t="s">
        <v>432</v>
      </c>
      <c r="B5348" t="s">
        <v>600</v>
      </c>
      <c r="C5348" t="s">
        <v>610</v>
      </c>
      <c r="D5348" s="56" t="str">
        <f>VLOOKUP(A5348, ticker_symbol:gics_sector, 14, FALSE)</f>
        <v>Industrials</v>
      </c>
      <c r="E5348" t="str">
        <f>VLOOKUP(A5348, ticker_symbol:gics_sub, 15, FALSE)</f>
        <v>Construction &amp; Farm Machinery &amp; Heavy Trucks</v>
      </c>
    </row>
    <row r="5349" spans="1:5" ht="17" x14ac:dyDescent="0.2">
      <c r="A5349" s="3" t="s">
        <v>432</v>
      </c>
      <c r="B5349" t="s">
        <v>601</v>
      </c>
      <c r="C5349" t="s">
        <v>610</v>
      </c>
      <c r="D5349" s="56" t="str">
        <f>VLOOKUP(A5349, ticker_symbol:gics_sector, 14, FALSE)</f>
        <v>Industrials</v>
      </c>
      <c r="E5349" t="str">
        <f>VLOOKUP(A5349, ticker_symbol:gics_sub, 15, FALSE)</f>
        <v>Construction &amp; Farm Machinery &amp; Heavy Trucks</v>
      </c>
    </row>
    <row r="5350" spans="1:5" ht="17" x14ac:dyDescent="0.2">
      <c r="A5350" s="3" t="s">
        <v>432</v>
      </c>
      <c r="B5350" t="s">
        <v>602</v>
      </c>
      <c r="C5350" t="s">
        <v>610</v>
      </c>
      <c r="D5350" s="56" t="str">
        <f>VLOOKUP(A5350, ticker_symbol:gics_sector, 14, FALSE)</f>
        <v>Industrials</v>
      </c>
      <c r="E5350" t="str">
        <f>VLOOKUP(A5350, ticker_symbol:gics_sub, 15, FALSE)</f>
        <v>Construction &amp; Farm Machinery &amp; Heavy Trucks</v>
      </c>
    </row>
    <row r="5351" spans="1:5" ht="17" x14ac:dyDescent="0.2">
      <c r="A5351" s="3" t="s">
        <v>432</v>
      </c>
      <c r="B5351" t="s">
        <v>603</v>
      </c>
      <c r="C5351" t="s">
        <v>610</v>
      </c>
      <c r="D5351" s="56" t="str">
        <f>VLOOKUP(A5351, ticker_symbol:gics_sector, 14, FALSE)</f>
        <v>Industrials</v>
      </c>
      <c r="E5351" t="str">
        <f>VLOOKUP(A5351, ticker_symbol:gics_sub, 15, FALSE)</f>
        <v>Construction &amp; Farm Machinery &amp; Heavy Trucks</v>
      </c>
    </row>
    <row r="5352" spans="1:5" ht="17" x14ac:dyDescent="0.2">
      <c r="A5352" s="3" t="s">
        <v>432</v>
      </c>
      <c r="B5352" t="s">
        <v>604</v>
      </c>
      <c r="C5352" t="s">
        <v>610</v>
      </c>
      <c r="D5352" s="56" t="str">
        <f>VLOOKUP(A5352, ticker_symbol:gics_sector, 14, FALSE)</f>
        <v>Industrials</v>
      </c>
      <c r="E5352" t="str">
        <f>VLOOKUP(A5352, ticker_symbol:gics_sub, 15, FALSE)</f>
        <v>Construction &amp; Farm Machinery &amp; Heavy Trucks</v>
      </c>
    </row>
    <row r="5353" spans="1:5" ht="17" x14ac:dyDescent="0.2">
      <c r="A5353" s="3" t="s">
        <v>432</v>
      </c>
      <c r="B5353" t="s">
        <v>605</v>
      </c>
      <c r="C5353" t="s">
        <v>610</v>
      </c>
      <c r="D5353" s="56" t="str">
        <f>VLOOKUP(A5353, ticker_symbol:gics_sector, 14, FALSE)</f>
        <v>Industrials</v>
      </c>
      <c r="E5353" t="str">
        <f>VLOOKUP(A5353, ticker_symbol:gics_sub, 15, FALSE)</f>
        <v>Construction &amp; Farm Machinery &amp; Heavy Trucks</v>
      </c>
    </row>
    <row r="5354" spans="1:5" ht="17" x14ac:dyDescent="0.2">
      <c r="A5354" s="3" t="s">
        <v>432</v>
      </c>
      <c r="B5354" t="s">
        <v>600</v>
      </c>
      <c r="C5354" t="s">
        <v>609</v>
      </c>
      <c r="D5354" s="56" t="str">
        <f>VLOOKUP(A5354, ticker_symbol:gics_sector, 14, FALSE)</f>
        <v>Industrials</v>
      </c>
      <c r="E5354" t="str">
        <f>VLOOKUP(A5354, ticker_symbol:gics_sub, 15, FALSE)</f>
        <v>Construction &amp; Farm Machinery &amp; Heavy Trucks</v>
      </c>
    </row>
    <row r="5355" spans="1:5" ht="17" x14ac:dyDescent="0.2">
      <c r="A5355" s="3" t="s">
        <v>432</v>
      </c>
      <c r="B5355" t="s">
        <v>601</v>
      </c>
      <c r="C5355" t="s">
        <v>609</v>
      </c>
      <c r="D5355" s="56" t="str">
        <f>VLOOKUP(A5355, ticker_symbol:gics_sector, 14, FALSE)</f>
        <v>Industrials</v>
      </c>
      <c r="E5355" t="str">
        <f>VLOOKUP(A5355, ticker_symbol:gics_sub, 15, FALSE)</f>
        <v>Construction &amp; Farm Machinery &amp; Heavy Trucks</v>
      </c>
    </row>
    <row r="5356" spans="1:5" ht="17" x14ac:dyDescent="0.2">
      <c r="A5356" s="3" t="s">
        <v>432</v>
      </c>
      <c r="B5356" t="s">
        <v>602</v>
      </c>
      <c r="C5356" t="s">
        <v>609</v>
      </c>
      <c r="D5356" s="56" t="str">
        <f>VLOOKUP(A5356, ticker_symbol:gics_sector, 14, FALSE)</f>
        <v>Industrials</v>
      </c>
      <c r="E5356" t="str">
        <f>VLOOKUP(A5356, ticker_symbol:gics_sub, 15, FALSE)</f>
        <v>Construction &amp; Farm Machinery &amp; Heavy Trucks</v>
      </c>
    </row>
    <row r="5357" spans="1:5" ht="17" x14ac:dyDescent="0.2">
      <c r="A5357" s="3" t="s">
        <v>432</v>
      </c>
      <c r="B5357" t="s">
        <v>603</v>
      </c>
      <c r="C5357" t="s">
        <v>609</v>
      </c>
      <c r="D5357" s="56" t="str">
        <f>VLOOKUP(A5357, ticker_symbol:gics_sector, 14, FALSE)</f>
        <v>Industrials</v>
      </c>
      <c r="E5357" t="str">
        <f>VLOOKUP(A5357, ticker_symbol:gics_sub, 15, FALSE)</f>
        <v>Construction &amp; Farm Machinery &amp; Heavy Trucks</v>
      </c>
    </row>
    <row r="5358" spans="1:5" ht="17" x14ac:dyDescent="0.2">
      <c r="A5358" s="3" t="s">
        <v>432</v>
      </c>
      <c r="B5358" t="s">
        <v>604</v>
      </c>
      <c r="C5358" t="s">
        <v>609</v>
      </c>
      <c r="D5358" s="56" t="str">
        <f>VLOOKUP(A5358, ticker_symbol:gics_sector, 14, FALSE)</f>
        <v>Industrials</v>
      </c>
      <c r="E5358" t="str">
        <f>VLOOKUP(A5358, ticker_symbol:gics_sub, 15, FALSE)</f>
        <v>Construction &amp; Farm Machinery &amp; Heavy Trucks</v>
      </c>
    </row>
    <row r="5359" spans="1:5" ht="17" x14ac:dyDescent="0.2">
      <c r="A5359" s="3" t="s">
        <v>432</v>
      </c>
      <c r="B5359" t="s">
        <v>605</v>
      </c>
      <c r="C5359" t="s">
        <v>609</v>
      </c>
      <c r="D5359" s="56" t="str">
        <f>VLOOKUP(A5359, ticker_symbol:gics_sector, 14, FALSE)</f>
        <v>Industrials</v>
      </c>
      <c r="E5359" t="str">
        <f>VLOOKUP(A5359, ticker_symbol:gics_sub, 15, FALSE)</f>
        <v>Construction &amp; Farm Machinery &amp; Heavy Trucks</v>
      </c>
    </row>
    <row r="5360" spans="1:5" ht="17" x14ac:dyDescent="0.2">
      <c r="A5360" s="3" t="s">
        <v>432</v>
      </c>
      <c r="B5360" t="s">
        <v>600</v>
      </c>
      <c r="C5360" s="21" t="s">
        <v>608</v>
      </c>
      <c r="D5360" s="56" t="str">
        <f>VLOOKUP(A5360, ticker_symbol:gics_sector, 14, FALSE)</f>
        <v>Industrials</v>
      </c>
      <c r="E5360" t="str">
        <f>VLOOKUP(A5360, ticker_symbol:gics_sub, 15, FALSE)</f>
        <v>Construction &amp; Farm Machinery &amp; Heavy Trucks</v>
      </c>
    </row>
    <row r="5361" spans="1:5" ht="17" x14ac:dyDescent="0.2">
      <c r="A5361" s="3" t="s">
        <v>432</v>
      </c>
      <c r="B5361" t="s">
        <v>601</v>
      </c>
      <c r="C5361" s="21" t="s">
        <v>608</v>
      </c>
      <c r="D5361" s="56" t="str">
        <f>VLOOKUP(A5361, ticker_symbol:gics_sector, 14, FALSE)</f>
        <v>Industrials</v>
      </c>
      <c r="E5361" t="str">
        <f>VLOOKUP(A5361, ticker_symbol:gics_sub, 15, FALSE)</f>
        <v>Construction &amp; Farm Machinery &amp; Heavy Trucks</v>
      </c>
    </row>
    <row r="5362" spans="1:5" ht="17" x14ac:dyDescent="0.2">
      <c r="A5362" s="3" t="s">
        <v>432</v>
      </c>
      <c r="B5362" t="s">
        <v>602</v>
      </c>
      <c r="C5362" s="21" t="s">
        <v>608</v>
      </c>
      <c r="D5362" s="56" t="str">
        <f>VLOOKUP(A5362, ticker_symbol:gics_sector, 14, FALSE)</f>
        <v>Industrials</v>
      </c>
      <c r="E5362" t="str">
        <f>VLOOKUP(A5362, ticker_symbol:gics_sub, 15, FALSE)</f>
        <v>Construction &amp; Farm Machinery &amp; Heavy Trucks</v>
      </c>
    </row>
    <row r="5363" spans="1:5" ht="17" x14ac:dyDescent="0.2">
      <c r="A5363" s="3" t="s">
        <v>432</v>
      </c>
      <c r="B5363" t="s">
        <v>603</v>
      </c>
      <c r="C5363" s="21" t="s">
        <v>608</v>
      </c>
      <c r="D5363" s="56" t="str">
        <f>VLOOKUP(A5363, ticker_symbol:gics_sector, 14, FALSE)</f>
        <v>Industrials</v>
      </c>
      <c r="E5363" t="str">
        <f>VLOOKUP(A5363, ticker_symbol:gics_sub, 15, FALSE)</f>
        <v>Construction &amp; Farm Machinery &amp; Heavy Trucks</v>
      </c>
    </row>
    <row r="5364" spans="1:5" ht="17" x14ac:dyDescent="0.2">
      <c r="A5364" s="3" t="s">
        <v>432</v>
      </c>
      <c r="B5364" t="s">
        <v>604</v>
      </c>
      <c r="C5364" s="21" t="s">
        <v>608</v>
      </c>
      <c r="D5364" s="56" t="str">
        <f>VLOOKUP(A5364, ticker_symbol:gics_sector, 14, FALSE)</f>
        <v>Industrials</v>
      </c>
      <c r="E5364" t="str">
        <f>VLOOKUP(A5364, ticker_symbol:gics_sub, 15, FALSE)</f>
        <v>Construction &amp; Farm Machinery &amp; Heavy Trucks</v>
      </c>
    </row>
    <row r="5365" spans="1:5" ht="17" x14ac:dyDescent="0.2">
      <c r="A5365" s="3" t="s">
        <v>432</v>
      </c>
      <c r="B5365" t="s">
        <v>605</v>
      </c>
      <c r="C5365" s="21" t="s">
        <v>608</v>
      </c>
      <c r="D5365" s="56" t="str">
        <f>VLOOKUP(A5365, ticker_symbol:gics_sector, 14, FALSE)</f>
        <v>Industrials</v>
      </c>
      <c r="E5365" t="str">
        <f>VLOOKUP(A5365, ticker_symbol:gics_sub, 15, FALSE)</f>
        <v>Construction &amp; Farm Machinery &amp; Heavy Trucks</v>
      </c>
    </row>
    <row r="5366" spans="1:5" ht="17" x14ac:dyDescent="0.2">
      <c r="A5366" s="3" t="s">
        <v>433</v>
      </c>
      <c r="B5366" t="s">
        <v>600</v>
      </c>
      <c r="C5366" t="s">
        <v>610</v>
      </c>
      <c r="D5366" s="56" t="str">
        <f>VLOOKUP(A5366, ticker_symbol:gics_sector, 14, FALSE)</f>
        <v>Utilities</v>
      </c>
      <c r="E5366" t="str">
        <f>VLOOKUP(A5366, ticker_symbol:gics_sub, 15, FALSE)</f>
        <v>MultiUtilities</v>
      </c>
    </row>
    <row r="5367" spans="1:5" ht="17" x14ac:dyDescent="0.2">
      <c r="A5367" s="3" t="s">
        <v>433</v>
      </c>
      <c r="B5367" t="s">
        <v>601</v>
      </c>
      <c r="C5367" t="s">
        <v>610</v>
      </c>
      <c r="D5367" s="56" t="str">
        <f>VLOOKUP(A5367, ticker_symbol:gics_sector, 14, FALSE)</f>
        <v>Utilities</v>
      </c>
      <c r="E5367" t="str">
        <f>VLOOKUP(A5367, ticker_symbol:gics_sub, 15, FALSE)</f>
        <v>MultiUtilities</v>
      </c>
    </row>
    <row r="5368" spans="1:5" ht="17" x14ac:dyDescent="0.2">
      <c r="A5368" s="3" t="s">
        <v>433</v>
      </c>
      <c r="B5368" t="s">
        <v>602</v>
      </c>
      <c r="C5368" t="s">
        <v>610</v>
      </c>
      <c r="D5368" s="56" t="str">
        <f>VLOOKUP(A5368, ticker_symbol:gics_sector, 14, FALSE)</f>
        <v>Utilities</v>
      </c>
      <c r="E5368" t="str">
        <f>VLOOKUP(A5368, ticker_symbol:gics_sub, 15, FALSE)</f>
        <v>MultiUtilities</v>
      </c>
    </row>
    <row r="5369" spans="1:5" ht="17" x14ac:dyDescent="0.2">
      <c r="A5369" s="3" t="s">
        <v>433</v>
      </c>
      <c r="B5369" t="s">
        <v>603</v>
      </c>
      <c r="C5369" t="s">
        <v>610</v>
      </c>
      <c r="D5369" s="56" t="str">
        <f>VLOOKUP(A5369, ticker_symbol:gics_sector, 14, FALSE)</f>
        <v>Utilities</v>
      </c>
      <c r="E5369" t="str">
        <f>VLOOKUP(A5369, ticker_symbol:gics_sub, 15, FALSE)</f>
        <v>MultiUtilities</v>
      </c>
    </row>
    <row r="5370" spans="1:5" ht="17" x14ac:dyDescent="0.2">
      <c r="A5370" s="3" t="s">
        <v>433</v>
      </c>
      <c r="B5370" t="s">
        <v>604</v>
      </c>
      <c r="C5370" t="s">
        <v>610</v>
      </c>
      <c r="D5370" s="56" t="str">
        <f>VLOOKUP(A5370, ticker_symbol:gics_sector, 14, FALSE)</f>
        <v>Utilities</v>
      </c>
      <c r="E5370" t="str">
        <f>VLOOKUP(A5370, ticker_symbol:gics_sub, 15, FALSE)</f>
        <v>MultiUtilities</v>
      </c>
    </row>
    <row r="5371" spans="1:5" ht="17" x14ac:dyDescent="0.2">
      <c r="A5371" s="3" t="s">
        <v>433</v>
      </c>
      <c r="B5371" t="s">
        <v>605</v>
      </c>
      <c r="C5371" t="s">
        <v>610</v>
      </c>
      <c r="D5371" s="56" t="str">
        <f>VLOOKUP(A5371, ticker_symbol:gics_sector, 14, FALSE)</f>
        <v>Utilities</v>
      </c>
      <c r="E5371" t="str">
        <f>VLOOKUP(A5371, ticker_symbol:gics_sub, 15, FALSE)</f>
        <v>MultiUtilities</v>
      </c>
    </row>
    <row r="5372" spans="1:5" ht="17" x14ac:dyDescent="0.2">
      <c r="A5372" s="3" t="s">
        <v>433</v>
      </c>
      <c r="B5372" t="s">
        <v>600</v>
      </c>
      <c r="C5372" t="s">
        <v>609</v>
      </c>
      <c r="D5372" s="56" t="str">
        <f>VLOOKUP(A5372, ticker_symbol:gics_sector, 14, FALSE)</f>
        <v>Utilities</v>
      </c>
      <c r="E5372" t="str">
        <f>VLOOKUP(A5372, ticker_symbol:gics_sub, 15, FALSE)</f>
        <v>MultiUtilities</v>
      </c>
    </row>
    <row r="5373" spans="1:5" ht="17" x14ac:dyDescent="0.2">
      <c r="A5373" s="3" t="s">
        <v>433</v>
      </c>
      <c r="B5373" t="s">
        <v>601</v>
      </c>
      <c r="C5373" t="s">
        <v>609</v>
      </c>
      <c r="D5373" s="56" t="str">
        <f>VLOOKUP(A5373, ticker_symbol:gics_sector, 14, FALSE)</f>
        <v>Utilities</v>
      </c>
      <c r="E5373" t="str">
        <f>VLOOKUP(A5373, ticker_symbol:gics_sub, 15, FALSE)</f>
        <v>MultiUtilities</v>
      </c>
    </row>
    <row r="5374" spans="1:5" ht="17" x14ac:dyDescent="0.2">
      <c r="A5374" s="3" t="s">
        <v>433</v>
      </c>
      <c r="B5374" t="s">
        <v>602</v>
      </c>
      <c r="C5374" t="s">
        <v>609</v>
      </c>
      <c r="D5374" s="56" t="str">
        <f>VLOOKUP(A5374, ticker_symbol:gics_sector, 14, FALSE)</f>
        <v>Utilities</v>
      </c>
      <c r="E5374" t="str">
        <f>VLOOKUP(A5374, ticker_symbol:gics_sub, 15, FALSE)</f>
        <v>MultiUtilities</v>
      </c>
    </row>
    <row r="5375" spans="1:5" ht="17" x14ac:dyDescent="0.2">
      <c r="A5375" s="3" t="s">
        <v>433</v>
      </c>
      <c r="B5375" t="s">
        <v>603</v>
      </c>
      <c r="C5375" t="s">
        <v>609</v>
      </c>
      <c r="D5375" s="56" t="str">
        <f>VLOOKUP(A5375, ticker_symbol:gics_sector, 14, FALSE)</f>
        <v>Utilities</v>
      </c>
      <c r="E5375" t="str">
        <f>VLOOKUP(A5375, ticker_symbol:gics_sub, 15, FALSE)</f>
        <v>MultiUtilities</v>
      </c>
    </row>
    <row r="5376" spans="1:5" ht="17" x14ac:dyDescent="0.2">
      <c r="A5376" s="3" t="s">
        <v>433</v>
      </c>
      <c r="B5376" t="s">
        <v>604</v>
      </c>
      <c r="C5376" t="s">
        <v>609</v>
      </c>
      <c r="D5376" s="56" t="str">
        <f>VLOOKUP(A5376, ticker_symbol:gics_sector, 14, FALSE)</f>
        <v>Utilities</v>
      </c>
      <c r="E5376" t="str">
        <f>VLOOKUP(A5376, ticker_symbol:gics_sub, 15, FALSE)</f>
        <v>MultiUtilities</v>
      </c>
    </row>
    <row r="5377" spans="1:5" ht="17" x14ac:dyDescent="0.2">
      <c r="A5377" s="3" t="s">
        <v>433</v>
      </c>
      <c r="B5377" t="s">
        <v>605</v>
      </c>
      <c r="C5377" t="s">
        <v>609</v>
      </c>
      <c r="D5377" s="56" t="str">
        <f>VLOOKUP(A5377, ticker_symbol:gics_sector, 14, FALSE)</f>
        <v>Utilities</v>
      </c>
      <c r="E5377" t="str">
        <f>VLOOKUP(A5377, ticker_symbol:gics_sub, 15, FALSE)</f>
        <v>MultiUtilities</v>
      </c>
    </row>
    <row r="5378" spans="1:5" ht="17" x14ac:dyDescent="0.2">
      <c r="A5378" s="3" t="s">
        <v>433</v>
      </c>
      <c r="B5378" t="s">
        <v>600</v>
      </c>
      <c r="C5378" s="21" t="s">
        <v>608</v>
      </c>
      <c r="D5378" s="56" t="str">
        <f>VLOOKUP(A5378, ticker_symbol:gics_sector, 14, FALSE)</f>
        <v>Utilities</v>
      </c>
      <c r="E5378" t="str">
        <f>VLOOKUP(A5378, ticker_symbol:gics_sub, 15, FALSE)</f>
        <v>MultiUtilities</v>
      </c>
    </row>
    <row r="5379" spans="1:5" ht="17" x14ac:dyDescent="0.2">
      <c r="A5379" s="3" t="s">
        <v>433</v>
      </c>
      <c r="B5379" t="s">
        <v>601</v>
      </c>
      <c r="C5379" s="21" t="s">
        <v>608</v>
      </c>
      <c r="D5379" s="56" t="str">
        <f>VLOOKUP(A5379, ticker_symbol:gics_sector, 14, FALSE)</f>
        <v>Utilities</v>
      </c>
      <c r="E5379" t="str">
        <f>VLOOKUP(A5379, ticker_symbol:gics_sub, 15, FALSE)</f>
        <v>MultiUtilities</v>
      </c>
    </row>
    <row r="5380" spans="1:5" ht="17" x14ac:dyDescent="0.2">
      <c r="A5380" s="3" t="s">
        <v>433</v>
      </c>
      <c r="B5380" t="s">
        <v>602</v>
      </c>
      <c r="C5380" s="21" t="s">
        <v>608</v>
      </c>
      <c r="D5380" s="56" t="str">
        <f>VLOOKUP(A5380, ticker_symbol:gics_sector, 14, FALSE)</f>
        <v>Utilities</v>
      </c>
      <c r="E5380" t="str">
        <f>VLOOKUP(A5380, ticker_symbol:gics_sub, 15, FALSE)</f>
        <v>MultiUtilities</v>
      </c>
    </row>
    <row r="5381" spans="1:5" ht="17" x14ac:dyDescent="0.2">
      <c r="A5381" s="3" t="s">
        <v>433</v>
      </c>
      <c r="B5381" t="s">
        <v>603</v>
      </c>
      <c r="C5381" s="21" t="s">
        <v>608</v>
      </c>
      <c r="D5381" s="56" t="str">
        <f>VLOOKUP(A5381, ticker_symbol:gics_sector, 14, FALSE)</f>
        <v>Utilities</v>
      </c>
      <c r="E5381" t="str">
        <f>VLOOKUP(A5381, ticker_symbol:gics_sub, 15, FALSE)</f>
        <v>MultiUtilities</v>
      </c>
    </row>
    <row r="5382" spans="1:5" ht="17" x14ac:dyDescent="0.2">
      <c r="A5382" s="3" t="s">
        <v>433</v>
      </c>
      <c r="B5382" t="s">
        <v>604</v>
      </c>
      <c r="C5382" s="21" t="s">
        <v>608</v>
      </c>
      <c r="D5382" s="56" t="str">
        <f>VLOOKUP(A5382, ticker_symbol:gics_sector, 14, FALSE)</f>
        <v>Utilities</v>
      </c>
      <c r="E5382" t="str">
        <f>VLOOKUP(A5382, ticker_symbol:gics_sub, 15, FALSE)</f>
        <v>MultiUtilities</v>
      </c>
    </row>
    <row r="5383" spans="1:5" ht="17" x14ac:dyDescent="0.2">
      <c r="A5383" s="3" t="s">
        <v>433</v>
      </c>
      <c r="B5383" t="s">
        <v>605</v>
      </c>
      <c r="C5383" s="21" t="s">
        <v>608</v>
      </c>
      <c r="D5383" s="56" t="str">
        <f>VLOOKUP(A5383, ticker_symbol:gics_sector, 14, FALSE)</f>
        <v>Utilities</v>
      </c>
      <c r="E5383" t="str">
        <f>VLOOKUP(A5383, ticker_symbol:gics_sub, 15, FALSE)</f>
        <v>MultiUtilities</v>
      </c>
    </row>
    <row r="5384" spans="1:5" ht="17" x14ac:dyDescent="0.2">
      <c r="A5384" s="3" t="s">
        <v>434</v>
      </c>
      <c r="B5384" t="s">
        <v>600</v>
      </c>
      <c r="C5384" t="s">
        <v>610</v>
      </c>
      <c r="D5384" s="56" t="str">
        <f>VLOOKUP(A5384, ticker_symbol:gics_sector, 14, FALSE)</f>
        <v>Consumer Discretionary</v>
      </c>
      <c r="E5384" t="str">
        <f>VLOOKUP(A5384, ticker_symbol:gics_sub, 15, FALSE)</f>
        <v>Internet &amp; Direct Marketing Retail</v>
      </c>
    </row>
    <row r="5385" spans="1:5" ht="17" x14ac:dyDescent="0.2">
      <c r="A5385" s="3" t="s">
        <v>434</v>
      </c>
      <c r="B5385" t="s">
        <v>601</v>
      </c>
      <c r="C5385" t="s">
        <v>610</v>
      </c>
      <c r="D5385" s="56" t="str">
        <f>VLOOKUP(A5385, ticker_symbol:gics_sector, 14, FALSE)</f>
        <v>Consumer Discretionary</v>
      </c>
      <c r="E5385" t="str">
        <f>VLOOKUP(A5385, ticker_symbol:gics_sub, 15, FALSE)</f>
        <v>Internet &amp; Direct Marketing Retail</v>
      </c>
    </row>
    <row r="5386" spans="1:5" ht="17" x14ac:dyDescent="0.2">
      <c r="A5386" s="3" t="s">
        <v>434</v>
      </c>
      <c r="B5386" t="s">
        <v>602</v>
      </c>
      <c r="C5386" t="s">
        <v>610</v>
      </c>
      <c r="D5386" s="56" t="str">
        <f>VLOOKUP(A5386, ticker_symbol:gics_sector, 14, FALSE)</f>
        <v>Consumer Discretionary</v>
      </c>
      <c r="E5386" t="str">
        <f>VLOOKUP(A5386, ticker_symbol:gics_sub, 15, FALSE)</f>
        <v>Internet &amp; Direct Marketing Retail</v>
      </c>
    </row>
    <row r="5387" spans="1:5" ht="17" x14ac:dyDescent="0.2">
      <c r="A5387" s="3" t="s">
        <v>434</v>
      </c>
      <c r="B5387" t="s">
        <v>603</v>
      </c>
      <c r="C5387" t="s">
        <v>610</v>
      </c>
      <c r="D5387" s="56" t="str">
        <f>VLOOKUP(A5387, ticker_symbol:gics_sector, 14, FALSE)</f>
        <v>Consumer Discretionary</v>
      </c>
      <c r="E5387" t="str">
        <f>VLOOKUP(A5387, ticker_symbol:gics_sub, 15, FALSE)</f>
        <v>Internet &amp; Direct Marketing Retail</v>
      </c>
    </row>
    <row r="5388" spans="1:5" ht="17" x14ac:dyDescent="0.2">
      <c r="A5388" s="3" t="s">
        <v>434</v>
      </c>
      <c r="B5388" t="s">
        <v>604</v>
      </c>
      <c r="C5388" t="s">
        <v>610</v>
      </c>
      <c r="D5388" s="56" t="str">
        <f>VLOOKUP(A5388, ticker_symbol:gics_sector, 14, FALSE)</f>
        <v>Consumer Discretionary</v>
      </c>
      <c r="E5388" t="str">
        <f>VLOOKUP(A5388, ticker_symbol:gics_sub, 15, FALSE)</f>
        <v>Internet &amp; Direct Marketing Retail</v>
      </c>
    </row>
    <row r="5389" spans="1:5" ht="17" x14ac:dyDescent="0.2">
      <c r="A5389" s="3" t="s">
        <v>434</v>
      </c>
      <c r="B5389" t="s">
        <v>605</v>
      </c>
      <c r="C5389" t="s">
        <v>610</v>
      </c>
      <c r="D5389" s="56" t="str">
        <f>VLOOKUP(A5389, ticker_symbol:gics_sector, 14, FALSE)</f>
        <v>Consumer Discretionary</v>
      </c>
      <c r="E5389" t="str">
        <f>VLOOKUP(A5389, ticker_symbol:gics_sub, 15, FALSE)</f>
        <v>Internet &amp; Direct Marketing Retail</v>
      </c>
    </row>
    <row r="5390" spans="1:5" ht="17" x14ac:dyDescent="0.2">
      <c r="A5390" s="3" t="s">
        <v>434</v>
      </c>
      <c r="B5390" t="s">
        <v>600</v>
      </c>
      <c r="C5390" t="s">
        <v>609</v>
      </c>
      <c r="D5390" s="56" t="str">
        <f>VLOOKUP(A5390, ticker_symbol:gics_sector, 14, FALSE)</f>
        <v>Consumer Discretionary</v>
      </c>
      <c r="E5390" t="str">
        <f>VLOOKUP(A5390, ticker_symbol:gics_sub, 15, FALSE)</f>
        <v>Internet &amp; Direct Marketing Retail</v>
      </c>
    </row>
    <row r="5391" spans="1:5" ht="17" x14ac:dyDescent="0.2">
      <c r="A5391" s="3" t="s">
        <v>434</v>
      </c>
      <c r="B5391" t="s">
        <v>601</v>
      </c>
      <c r="C5391" t="s">
        <v>609</v>
      </c>
      <c r="D5391" s="56" t="str">
        <f>VLOOKUP(A5391, ticker_symbol:gics_sector, 14, FALSE)</f>
        <v>Consumer Discretionary</v>
      </c>
      <c r="E5391" t="str">
        <f>VLOOKUP(A5391, ticker_symbol:gics_sub, 15, FALSE)</f>
        <v>Internet &amp; Direct Marketing Retail</v>
      </c>
    </row>
    <row r="5392" spans="1:5" ht="17" x14ac:dyDescent="0.2">
      <c r="A5392" s="3" t="s">
        <v>434</v>
      </c>
      <c r="B5392" t="s">
        <v>602</v>
      </c>
      <c r="C5392" t="s">
        <v>609</v>
      </c>
      <c r="D5392" s="56" t="str">
        <f>VLOOKUP(A5392, ticker_symbol:gics_sector, 14, FALSE)</f>
        <v>Consumer Discretionary</v>
      </c>
      <c r="E5392" t="str">
        <f>VLOOKUP(A5392, ticker_symbol:gics_sub, 15, FALSE)</f>
        <v>Internet &amp; Direct Marketing Retail</v>
      </c>
    </row>
    <row r="5393" spans="1:5" ht="17" x14ac:dyDescent="0.2">
      <c r="A5393" s="3" t="s">
        <v>434</v>
      </c>
      <c r="B5393" t="s">
        <v>603</v>
      </c>
      <c r="C5393" t="s">
        <v>609</v>
      </c>
      <c r="D5393" s="56" t="str">
        <f>VLOOKUP(A5393, ticker_symbol:gics_sector, 14, FALSE)</f>
        <v>Consumer Discretionary</v>
      </c>
      <c r="E5393" t="str">
        <f>VLOOKUP(A5393, ticker_symbol:gics_sub, 15, FALSE)</f>
        <v>Internet &amp; Direct Marketing Retail</v>
      </c>
    </row>
    <row r="5394" spans="1:5" ht="17" x14ac:dyDescent="0.2">
      <c r="A5394" s="3" t="s">
        <v>434</v>
      </c>
      <c r="B5394" t="s">
        <v>604</v>
      </c>
      <c r="C5394" t="s">
        <v>609</v>
      </c>
      <c r="D5394" s="56" t="str">
        <f>VLOOKUP(A5394, ticker_symbol:gics_sector, 14, FALSE)</f>
        <v>Consumer Discretionary</v>
      </c>
      <c r="E5394" t="str">
        <f>VLOOKUP(A5394, ticker_symbol:gics_sub, 15, FALSE)</f>
        <v>Internet &amp; Direct Marketing Retail</v>
      </c>
    </row>
    <row r="5395" spans="1:5" ht="17" x14ac:dyDescent="0.2">
      <c r="A5395" s="3" t="s">
        <v>434</v>
      </c>
      <c r="B5395" t="s">
        <v>605</v>
      </c>
      <c r="C5395" t="s">
        <v>609</v>
      </c>
      <c r="D5395" s="56" t="str">
        <f>VLOOKUP(A5395, ticker_symbol:gics_sector, 14, FALSE)</f>
        <v>Consumer Discretionary</v>
      </c>
      <c r="E5395" t="str">
        <f>VLOOKUP(A5395, ticker_symbol:gics_sub, 15, FALSE)</f>
        <v>Internet &amp; Direct Marketing Retail</v>
      </c>
    </row>
    <row r="5396" spans="1:5" ht="17" x14ac:dyDescent="0.2">
      <c r="A5396" s="3" t="s">
        <v>434</v>
      </c>
      <c r="B5396" t="s">
        <v>600</v>
      </c>
      <c r="C5396" s="21" t="s">
        <v>608</v>
      </c>
      <c r="D5396" s="56" t="str">
        <f>VLOOKUP(A5396, ticker_symbol:gics_sector, 14, FALSE)</f>
        <v>Consumer Discretionary</v>
      </c>
      <c r="E5396" t="str">
        <f>VLOOKUP(A5396, ticker_symbol:gics_sub, 15, FALSE)</f>
        <v>Internet &amp; Direct Marketing Retail</v>
      </c>
    </row>
    <row r="5397" spans="1:5" ht="17" x14ac:dyDescent="0.2">
      <c r="A5397" s="3" t="s">
        <v>434</v>
      </c>
      <c r="B5397" t="s">
        <v>601</v>
      </c>
      <c r="C5397" s="21" t="s">
        <v>608</v>
      </c>
      <c r="D5397" s="56" t="str">
        <f>VLOOKUP(A5397, ticker_symbol:gics_sector, 14, FALSE)</f>
        <v>Consumer Discretionary</v>
      </c>
      <c r="E5397" t="str">
        <f>VLOOKUP(A5397, ticker_symbol:gics_sub, 15, FALSE)</f>
        <v>Internet &amp; Direct Marketing Retail</v>
      </c>
    </row>
    <row r="5398" spans="1:5" ht="17" x14ac:dyDescent="0.2">
      <c r="A5398" s="3" t="s">
        <v>434</v>
      </c>
      <c r="B5398" t="s">
        <v>602</v>
      </c>
      <c r="C5398" s="21" t="s">
        <v>608</v>
      </c>
      <c r="D5398" s="56" t="str">
        <f>VLOOKUP(A5398, ticker_symbol:gics_sector, 14, FALSE)</f>
        <v>Consumer Discretionary</v>
      </c>
      <c r="E5398" t="str">
        <f>VLOOKUP(A5398, ticker_symbol:gics_sub, 15, FALSE)</f>
        <v>Internet &amp; Direct Marketing Retail</v>
      </c>
    </row>
    <row r="5399" spans="1:5" ht="17" x14ac:dyDescent="0.2">
      <c r="A5399" s="3" t="s">
        <v>434</v>
      </c>
      <c r="B5399" t="s">
        <v>603</v>
      </c>
      <c r="C5399" s="21" t="s">
        <v>608</v>
      </c>
      <c r="D5399" s="56" t="str">
        <f>VLOOKUP(A5399, ticker_symbol:gics_sector, 14, FALSE)</f>
        <v>Consumer Discretionary</v>
      </c>
      <c r="E5399" t="str">
        <f>VLOOKUP(A5399, ticker_symbol:gics_sub, 15, FALSE)</f>
        <v>Internet &amp; Direct Marketing Retail</v>
      </c>
    </row>
    <row r="5400" spans="1:5" ht="17" x14ac:dyDescent="0.2">
      <c r="A5400" s="3" t="s">
        <v>434</v>
      </c>
      <c r="B5400" t="s">
        <v>604</v>
      </c>
      <c r="C5400" s="21" t="s">
        <v>608</v>
      </c>
      <c r="D5400" s="56" t="str">
        <f>VLOOKUP(A5400, ticker_symbol:gics_sector, 14, FALSE)</f>
        <v>Consumer Discretionary</v>
      </c>
      <c r="E5400" t="str">
        <f>VLOOKUP(A5400, ticker_symbol:gics_sub, 15, FALSE)</f>
        <v>Internet &amp; Direct Marketing Retail</v>
      </c>
    </row>
    <row r="5401" spans="1:5" ht="17" x14ac:dyDescent="0.2">
      <c r="A5401" s="3" t="s">
        <v>434</v>
      </c>
      <c r="B5401" t="s">
        <v>605</v>
      </c>
      <c r="C5401" s="21" t="s">
        <v>608</v>
      </c>
      <c r="D5401" s="56" t="str">
        <f>VLOOKUP(A5401, ticker_symbol:gics_sector, 14, FALSE)</f>
        <v>Consumer Discretionary</v>
      </c>
      <c r="E5401" t="str">
        <f>VLOOKUP(A5401, ticker_symbol:gics_sub, 15, FALSE)</f>
        <v>Internet &amp; Direct Marketing Retail</v>
      </c>
    </row>
    <row r="5402" spans="1:5" ht="17" x14ac:dyDescent="0.2">
      <c r="A5402" s="3" t="s">
        <v>435</v>
      </c>
      <c r="B5402" t="s">
        <v>600</v>
      </c>
      <c r="C5402" t="s">
        <v>610</v>
      </c>
      <c r="D5402" s="56" t="str">
        <f>VLOOKUP(A5402, ticker_symbol:gics_sector, 14, FALSE)</f>
        <v>Health Care</v>
      </c>
      <c r="E5402" t="str">
        <f>VLOOKUP(A5402, ticker_symbol:gics_sub, 15, FALSE)</f>
        <v>Health Care Supplies</v>
      </c>
    </row>
    <row r="5403" spans="1:5" ht="17" x14ac:dyDescent="0.2">
      <c r="A5403" s="3" t="s">
        <v>435</v>
      </c>
      <c r="B5403" t="s">
        <v>601</v>
      </c>
      <c r="C5403" t="s">
        <v>610</v>
      </c>
      <c r="D5403" s="56" t="str">
        <f>VLOOKUP(A5403, ticker_symbol:gics_sector, 14, FALSE)</f>
        <v>Health Care</v>
      </c>
      <c r="E5403" t="str">
        <f>VLOOKUP(A5403, ticker_symbol:gics_sub, 15, FALSE)</f>
        <v>Health Care Supplies</v>
      </c>
    </row>
    <row r="5404" spans="1:5" ht="17" x14ac:dyDescent="0.2">
      <c r="A5404" s="3" t="s">
        <v>435</v>
      </c>
      <c r="B5404" t="s">
        <v>602</v>
      </c>
      <c r="C5404" t="s">
        <v>610</v>
      </c>
      <c r="D5404" s="56" t="str">
        <f>VLOOKUP(A5404, ticker_symbol:gics_sector, 14, FALSE)</f>
        <v>Health Care</v>
      </c>
      <c r="E5404" t="str">
        <f>VLOOKUP(A5404, ticker_symbol:gics_sub, 15, FALSE)</f>
        <v>Health Care Supplies</v>
      </c>
    </row>
    <row r="5405" spans="1:5" ht="17" x14ac:dyDescent="0.2">
      <c r="A5405" s="3" t="s">
        <v>435</v>
      </c>
      <c r="B5405" t="s">
        <v>603</v>
      </c>
      <c r="C5405" t="s">
        <v>610</v>
      </c>
      <c r="D5405" s="56" t="str">
        <f>VLOOKUP(A5405, ticker_symbol:gics_sector, 14, FALSE)</f>
        <v>Health Care</v>
      </c>
      <c r="E5405" t="str">
        <f>VLOOKUP(A5405, ticker_symbol:gics_sub, 15, FALSE)</f>
        <v>Health Care Supplies</v>
      </c>
    </row>
    <row r="5406" spans="1:5" ht="17" x14ac:dyDescent="0.2">
      <c r="A5406" s="3" t="s">
        <v>435</v>
      </c>
      <c r="B5406" t="s">
        <v>604</v>
      </c>
      <c r="C5406" t="s">
        <v>610</v>
      </c>
      <c r="D5406" s="56" t="str">
        <f>VLOOKUP(A5406, ticker_symbol:gics_sector, 14, FALSE)</f>
        <v>Health Care</v>
      </c>
      <c r="E5406" t="str">
        <f>VLOOKUP(A5406, ticker_symbol:gics_sub, 15, FALSE)</f>
        <v>Health Care Supplies</v>
      </c>
    </row>
    <row r="5407" spans="1:5" ht="17" x14ac:dyDescent="0.2">
      <c r="A5407" s="3" t="s">
        <v>435</v>
      </c>
      <c r="B5407" t="s">
        <v>605</v>
      </c>
      <c r="C5407" t="s">
        <v>610</v>
      </c>
      <c r="D5407" s="56" t="str">
        <f>VLOOKUP(A5407, ticker_symbol:gics_sector, 14, FALSE)</f>
        <v>Health Care</v>
      </c>
      <c r="E5407" t="str">
        <f>VLOOKUP(A5407, ticker_symbol:gics_sub, 15, FALSE)</f>
        <v>Health Care Supplies</v>
      </c>
    </row>
    <row r="5408" spans="1:5" ht="17" x14ac:dyDescent="0.2">
      <c r="A5408" s="3" t="s">
        <v>435</v>
      </c>
      <c r="B5408" t="s">
        <v>600</v>
      </c>
      <c r="C5408" t="s">
        <v>609</v>
      </c>
      <c r="D5408" s="56" t="str">
        <f>VLOOKUP(A5408, ticker_symbol:gics_sector, 14, FALSE)</f>
        <v>Health Care</v>
      </c>
      <c r="E5408" t="str">
        <f>VLOOKUP(A5408, ticker_symbol:gics_sub, 15, FALSE)</f>
        <v>Health Care Supplies</v>
      </c>
    </row>
    <row r="5409" spans="1:5" ht="17" x14ac:dyDescent="0.2">
      <c r="A5409" s="3" t="s">
        <v>435</v>
      </c>
      <c r="B5409" t="s">
        <v>601</v>
      </c>
      <c r="C5409" t="s">
        <v>609</v>
      </c>
      <c r="D5409" s="56" t="str">
        <f>VLOOKUP(A5409, ticker_symbol:gics_sector, 14, FALSE)</f>
        <v>Health Care</v>
      </c>
      <c r="E5409" t="str">
        <f>VLOOKUP(A5409, ticker_symbol:gics_sub, 15, FALSE)</f>
        <v>Health Care Supplies</v>
      </c>
    </row>
    <row r="5410" spans="1:5" ht="17" x14ac:dyDescent="0.2">
      <c r="A5410" s="3" t="s">
        <v>435</v>
      </c>
      <c r="B5410" t="s">
        <v>602</v>
      </c>
      <c r="C5410" t="s">
        <v>609</v>
      </c>
      <c r="D5410" s="56" t="str">
        <f>VLOOKUP(A5410, ticker_symbol:gics_sector, 14, FALSE)</f>
        <v>Health Care</v>
      </c>
      <c r="E5410" t="str">
        <f>VLOOKUP(A5410, ticker_symbol:gics_sub, 15, FALSE)</f>
        <v>Health Care Supplies</v>
      </c>
    </row>
    <row r="5411" spans="1:5" ht="17" x14ac:dyDescent="0.2">
      <c r="A5411" s="3" t="s">
        <v>435</v>
      </c>
      <c r="B5411" t="s">
        <v>603</v>
      </c>
      <c r="C5411" t="s">
        <v>609</v>
      </c>
      <c r="D5411" s="56" t="str">
        <f>VLOOKUP(A5411, ticker_symbol:gics_sector, 14, FALSE)</f>
        <v>Health Care</v>
      </c>
      <c r="E5411" t="str">
        <f>VLOOKUP(A5411, ticker_symbol:gics_sub, 15, FALSE)</f>
        <v>Health Care Supplies</v>
      </c>
    </row>
    <row r="5412" spans="1:5" ht="17" x14ac:dyDescent="0.2">
      <c r="A5412" s="3" t="s">
        <v>435</v>
      </c>
      <c r="B5412" t="s">
        <v>604</v>
      </c>
      <c r="C5412" t="s">
        <v>609</v>
      </c>
      <c r="D5412" s="56" t="str">
        <f>VLOOKUP(A5412, ticker_symbol:gics_sector, 14, FALSE)</f>
        <v>Health Care</v>
      </c>
      <c r="E5412" t="str">
        <f>VLOOKUP(A5412, ticker_symbol:gics_sub, 15, FALSE)</f>
        <v>Health Care Supplies</v>
      </c>
    </row>
    <row r="5413" spans="1:5" ht="17" x14ac:dyDescent="0.2">
      <c r="A5413" s="3" t="s">
        <v>435</v>
      </c>
      <c r="B5413" t="s">
        <v>605</v>
      </c>
      <c r="C5413" t="s">
        <v>609</v>
      </c>
      <c r="D5413" s="56" t="str">
        <f>VLOOKUP(A5413, ticker_symbol:gics_sector, 14, FALSE)</f>
        <v>Health Care</v>
      </c>
      <c r="E5413" t="str">
        <f>VLOOKUP(A5413, ticker_symbol:gics_sub, 15, FALSE)</f>
        <v>Health Care Supplies</v>
      </c>
    </row>
    <row r="5414" spans="1:5" ht="17" x14ac:dyDescent="0.2">
      <c r="A5414" s="3" t="s">
        <v>435</v>
      </c>
      <c r="B5414" t="s">
        <v>600</v>
      </c>
      <c r="C5414" s="21" t="s">
        <v>608</v>
      </c>
      <c r="D5414" s="56" t="str">
        <f>VLOOKUP(A5414, ticker_symbol:gics_sector, 14, FALSE)</f>
        <v>Health Care</v>
      </c>
      <c r="E5414" t="str">
        <f>VLOOKUP(A5414, ticker_symbol:gics_sub, 15, FALSE)</f>
        <v>Health Care Supplies</v>
      </c>
    </row>
    <row r="5415" spans="1:5" ht="17" x14ac:dyDescent="0.2">
      <c r="A5415" s="3" t="s">
        <v>435</v>
      </c>
      <c r="B5415" t="s">
        <v>601</v>
      </c>
      <c r="C5415" s="21" t="s">
        <v>608</v>
      </c>
      <c r="D5415" s="56" t="str">
        <f>VLOOKUP(A5415, ticker_symbol:gics_sector, 14, FALSE)</f>
        <v>Health Care</v>
      </c>
      <c r="E5415" t="str">
        <f>VLOOKUP(A5415, ticker_symbol:gics_sub, 15, FALSE)</f>
        <v>Health Care Supplies</v>
      </c>
    </row>
    <row r="5416" spans="1:5" ht="17" x14ac:dyDescent="0.2">
      <c r="A5416" s="3" t="s">
        <v>435</v>
      </c>
      <c r="B5416" t="s">
        <v>602</v>
      </c>
      <c r="C5416" s="21" t="s">
        <v>608</v>
      </c>
      <c r="D5416" s="56" t="str">
        <f>VLOOKUP(A5416, ticker_symbol:gics_sector, 14, FALSE)</f>
        <v>Health Care</v>
      </c>
      <c r="E5416" t="str">
        <f>VLOOKUP(A5416, ticker_symbol:gics_sub, 15, FALSE)</f>
        <v>Health Care Supplies</v>
      </c>
    </row>
    <row r="5417" spans="1:5" ht="17" x14ac:dyDescent="0.2">
      <c r="A5417" s="3" t="s">
        <v>435</v>
      </c>
      <c r="B5417" t="s">
        <v>603</v>
      </c>
      <c r="C5417" s="21" t="s">
        <v>608</v>
      </c>
      <c r="D5417" s="56" t="str">
        <f>VLOOKUP(A5417, ticker_symbol:gics_sector, 14, FALSE)</f>
        <v>Health Care</v>
      </c>
      <c r="E5417" t="str">
        <f>VLOOKUP(A5417, ticker_symbol:gics_sub, 15, FALSE)</f>
        <v>Health Care Supplies</v>
      </c>
    </row>
    <row r="5418" spans="1:5" ht="17" x14ac:dyDescent="0.2">
      <c r="A5418" s="3" t="s">
        <v>435</v>
      </c>
      <c r="B5418" t="s">
        <v>604</v>
      </c>
      <c r="C5418" s="21" t="s">
        <v>608</v>
      </c>
      <c r="D5418" s="56" t="str">
        <f>VLOOKUP(A5418, ticker_symbol:gics_sector, 14, FALSE)</f>
        <v>Health Care</v>
      </c>
      <c r="E5418" t="str">
        <f>VLOOKUP(A5418, ticker_symbol:gics_sub, 15, FALSE)</f>
        <v>Health Care Supplies</v>
      </c>
    </row>
    <row r="5419" spans="1:5" ht="17" x14ac:dyDescent="0.2">
      <c r="A5419" s="3" t="s">
        <v>435</v>
      </c>
      <c r="B5419" t="s">
        <v>605</v>
      </c>
      <c r="C5419" s="21" t="s">
        <v>608</v>
      </c>
      <c r="D5419" s="56" t="str">
        <f>VLOOKUP(A5419, ticker_symbol:gics_sector, 14, FALSE)</f>
        <v>Health Care</v>
      </c>
      <c r="E5419" t="str">
        <f>VLOOKUP(A5419, ticker_symbol:gics_sub, 15, FALSE)</f>
        <v>Health Care Supplies</v>
      </c>
    </row>
    <row r="5420" spans="1:5" ht="17" x14ac:dyDescent="0.2">
      <c r="A5420" s="3" t="s">
        <v>436</v>
      </c>
      <c r="B5420" t="s">
        <v>600</v>
      </c>
      <c r="C5420" t="s">
        <v>610</v>
      </c>
      <c r="D5420" s="56" t="str">
        <f>VLOOKUP(A5420, ticker_symbol:gics_sector, 14, FALSE)</f>
        <v>Utilities</v>
      </c>
      <c r="E5420" t="str">
        <f>VLOOKUP(A5420, ticker_symbol:gics_sub, 15, FALSE)</f>
        <v>Electric Utilities</v>
      </c>
    </row>
    <row r="5421" spans="1:5" ht="17" x14ac:dyDescent="0.2">
      <c r="A5421" s="3" t="s">
        <v>436</v>
      </c>
      <c r="B5421" t="s">
        <v>601</v>
      </c>
      <c r="C5421" t="s">
        <v>610</v>
      </c>
      <c r="D5421" s="56" t="str">
        <f>VLOOKUP(A5421, ticker_symbol:gics_sector, 14, FALSE)</f>
        <v>Utilities</v>
      </c>
      <c r="E5421" t="str">
        <f>VLOOKUP(A5421, ticker_symbol:gics_sub, 15, FALSE)</f>
        <v>Electric Utilities</v>
      </c>
    </row>
    <row r="5422" spans="1:5" ht="17" x14ac:dyDescent="0.2">
      <c r="A5422" s="3" t="s">
        <v>436</v>
      </c>
      <c r="B5422" t="s">
        <v>602</v>
      </c>
      <c r="C5422" t="s">
        <v>610</v>
      </c>
      <c r="D5422" s="56" t="str">
        <f>VLOOKUP(A5422, ticker_symbol:gics_sector, 14, FALSE)</f>
        <v>Utilities</v>
      </c>
      <c r="E5422" t="str">
        <f>VLOOKUP(A5422, ticker_symbol:gics_sub, 15, FALSE)</f>
        <v>Electric Utilities</v>
      </c>
    </row>
    <row r="5423" spans="1:5" ht="17" x14ac:dyDescent="0.2">
      <c r="A5423" s="3" t="s">
        <v>436</v>
      </c>
      <c r="B5423" t="s">
        <v>603</v>
      </c>
      <c r="C5423" t="s">
        <v>610</v>
      </c>
      <c r="D5423" s="56" t="str">
        <f>VLOOKUP(A5423, ticker_symbol:gics_sector, 14, FALSE)</f>
        <v>Utilities</v>
      </c>
      <c r="E5423" t="str">
        <f>VLOOKUP(A5423, ticker_symbol:gics_sub, 15, FALSE)</f>
        <v>Electric Utilities</v>
      </c>
    </row>
    <row r="5424" spans="1:5" ht="17" x14ac:dyDescent="0.2">
      <c r="A5424" s="3" t="s">
        <v>436</v>
      </c>
      <c r="B5424" t="s">
        <v>604</v>
      </c>
      <c r="C5424" t="s">
        <v>610</v>
      </c>
      <c r="D5424" s="56" t="str">
        <f>VLOOKUP(A5424, ticker_symbol:gics_sector, 14, FALSE)</f>
        <v>Utilities</v>
      </c>
      <c r="E5424" t="str">
        <f>VLOOKUP(A5424, ticker_symbol:gics_sub, 15, FALSE)</f>
        <v>Electric Utilities</v>
      </c>
    </row>
    <row r="5425" spans="1:5" ht="17" x14ac:dyDescent="0.2">
      <c r="A5425" s="3" t="s">
        <v>436</v>
      </c>
      <c r="B5425" t="s">
        <v>605</v>
      </c>
      <c r="C5425" t="s">
        <v>610</v>
      </c>
      <c r="D5425" s="56" t="str">
        <f>VLOOKUP(A5425, ticker_symbol:gics_sector, 14, FALSE)</f>
        <v>Utilities</v>
      </c>
      <c r="E5425" t="str">
        <f>VLOOKUP(A5425, ticker_symbol:gics_sub, 15, FALSE)</f>
        <v>Electric Utilities</v>
      </c>
    </row>
    <row r="5426" spans="1:5" ht="17" x14ac:dyDescent="0.2">
      <c r="A5426" s="3" t="s">
        <v>436</v>
      </c>
      <c r="B5426" t="s">
        <v>600</v>
      </c>
      <c r="C5426" t="s">
        <v>609</v>
      </c>
      <c r="D5426" s="56" t="str">
        <f>VLOOKUP(A5426, ticker_symbol:gics_sector, 14, FALSE)</f>
        <v>Utilities</v>
      </c>
      <c r="E5426" t="str">
        <f>VLOOKUP(A5426, ticker_symbol:gics_sub, 15, FALSE)</f>
        <v>Electric Utilities</v>
      </c>
    </row>
    <row r="5427" spans="1:5" ht="17" x14ac:dyDescent="0.2">
      <c r="A5427" s="3" t="s">
        <v>436</v>
      </c>
      <c r="B5427" t="s">
        <v>601</v>
      </c>
      <c r="C5427" t="s">
        <v>609</v>
      </c>
      <c r="D5427" s="56" t="str">
        <f>VLOOKUP(A5427, ticker_symbol:gics_sector, 14, FALSE)</f>
        <v>Utilities</v>
      </c>
      <c r="E5427" t="str">
        <f>VLOOKUP(A5427, ticker_symbol:gics_sub, 15, FALSE)</f>
        <v>Electric Utilities</v>
      </c>
    </row>
    <row r="5428" spans="1:5" ht="17" x14ac:dyDescent="0.2">
      <c r="A5428" s="3" t="s">
        <v>436</v>
      </c>
      <c r="B5428" t="s">
        <v>602</v>
      </c>
      <c r="C5428" t="s">
        <v>609</v>
      </c>
      <c r="D5428" s="56" t="str">
        <f>VLOOKUP(A5428, ticker_symbol:gics_sector, 14, FALSE)</f>
        <v>Utilities</v>
      </c>
      <c r="E5428" t="str">
        <f>VLOOKUP(A5428, ticker_symbol:gics_sub, 15, FALSE)</f>
        <v>Electric Utilities</v>
      </c>
    </row>
    <row r="5429" spans="1:5" ht="17" x14ac:dyDescent="0.2">
      <c r="A5429" s="3" t="s">
        <v>436</v>
      </c>
      <c r="B5429" t="s">
        <v>603</v>
      </c>
      <c r="C5429" t="s">
        <v>609</v>
      </c>
      <c r="D5429" s="56" t="str">
        <f>VLOOKUP(A5429, ticker_symbol:gics_sector, 14, FALSE)</f>
        <v>Utilities</v>
      </c>
      <c r="E5429" t="str">
        <f>VLOOKUP(A5429, ticker_symbol:gics_sub, 15, FALSE)</f>
        <v>Electric Utilities</v>
      </c>
    </row>
    <row r="5430" spans="1:5" ht="17" x14ac:dyDescent="0.2">
      <c r="A5430" s="3" t="s">
        <v>436</v>
      </c>
      <c r="B5430" t="s">
        <v>604</v>
      </c>
      <c r="C5430" t="s">
        <v>609</v>
      </c>
      <c r="D5430" s="56" t="str">
        <f>VLOOKUP(A5430, ticker_symbol:gics_sector, 14, FALSE)</f>
        <v>Utilities</v>
      </c>
      <c r="E5430" t="str">
        <f>VLOOKUP(A5430, ticker_symbol:gics_sub, 15, FALSE)</f>
        <v>Electric Utilities</v>
      </c>
    </row>
    <row r="5431" spans="1:5" ht="17" x14ac:dyDescent="0.2">
      <c r="A5431" s="3" t="s">
        <v>436</v>
      </c>
      <c r="B5431" t="s">
        <v>605</v>
      </c>
      <c r="C5431" t="s">
        <v>609</v>
      </c>
      <c r="D5431" s="56" t="str">
        <f>VLOOKUP(A5431, ticker_symbol:gics_sector, 14, FALSE)</f>
        <v>Utilities</v>
      </c>
      <c r="E5431" t="str">
        <f>VLOOKUP(A5431, ticker_symbol:gics_sub, 15, FALSE)</f>
        <v>Electric Utilities</v>
      </c>
    </row>
    <row r="5432" spans="1:5" ht="17" x14ac:dyDescent="0.2">
      <c r="A5432" s="3" t="s">
        <v>436</v>
      </c>
      <c r="B5432" t="s">
        <v>600</v>
      </c>
      <c r="C5432" s="21" t="s">
        <v>608</v>
      </c>
      <c r="D5432" s="56" t="str">
        <f>VLOOKUP(A5432, ticker_symbol:gics_sector, 14, FALSE)</f>
        <v>Utilities</v>
      </c>
      <c r="E5432" t="str">
        <f>VLOOKUP(A5432, ticker_symbol:gics_sub, 15, FALSE)</f>
        <v>Electric Utilities</v>
      </c>
    </row>
    <row r="5433" spans="1:5" ht="17" x14ac:dyDescent="0.2">
      <c r="A5433" s="3" t="s">
        <v>436</v>
      </c>
      <c r="B5433" t="s">
        <v>601</v>
      </c>
      <c r="C5433" s="21" t="s">
        <v>608</v>
      </c>
      <c r="D5433" s="56" t="str">
        <f>VLOOKUP(A5433, ticker_symbol:gics_sector, 14, FALSE)</f>
        <v>Utilities</v>
      </c>
      <c r="E5433" t="str">
        <f>VLOOKUP(A5433, ticker_symbol:gics_sub, 15, FALSE)</f>
        <v>Electric Utilities</v>
      </c>
    </row>
    <row r="5434" spans="1:5" ht="17" x14ac:dyDescent="0.2">
      <c r="A5434" s="3" t="s">
        <v>436</v>
      </c>
      <c r="B5434" t="s">
        <v>602</v>
      </c>
      <c r="C5434" s="21" t="s">
        <v>608</v>
      </c>
      <c r="D5434" s="56" t="str">
        <f>VLOOKUP(A5434, ticker_symbol:gics_sector, 14, FALSE)</f>
        <v>Utilities</v>
      </c>
      <c r="E5434" t="str">
        <f>VLOOKUP(A5434, ticker_symbol:gics_sub, 15, FALSE)</f>
        <v>Electric Utilities</v>
      </c>
    </row>
    <row r="5435" spans="1:5" ht="17" x14ac:dyDescent="0.2">
      <c r="A5435" s="3" t="s">
        <v>436</v>
      </c>
      <c r="B5435" t="s">
        <v>603</v>
      </c>
      <c r="C5435" s="21" t="s">
        <v>608</v>
      </c>
      <c r="D5435" s="56" t="str">
        <f>VLOOKUP(A5435, ticker_symbol:gics_sector, 14, FALSE)</f>
        <v>Utilities</v>
      </c>
      <c r="E5435" t="str">
        <f>VLOOKUP(A5435, ticker_symbol:gics_sub, 15, FALSE)</f>
        <v>Electric Utilities</v>
      </c>
    </row>
    <row r="5436" spans="1:5" ht="17" x14ac:dyDescent="0.2">
      <c r="A5436" s="3" t="s">
        <v>436</v>
      </c>
      <c r="B5436" t="s">
        <v>604</v>
      </c>
      <c r="C5436" s="21" t="s">
        <v>608</v>
      </c>
      <c r="D5436" s="56" t="str">
        <f>VLOOKUP(A5436, ticker_symbol:gics_sector, 14, FALSE)</f>
        <v>Utilities</v>
      </c>
      <c r="E5436" t="str">
        <f>VLOOKUP(A5436, ticker_symbol:gics_sub, 15, FALSE)</f>
        <v>Electric Utilities</v>
      </c>
    </row>
    <row r="5437" spans="1:5" ht="17" x14ac:dyDescent="0.2">
      <c r="A5437" s="3" t="s">
        <v>436</v>
      </c>
      <c r="B5437" t="s">
        <v>605</v>
      </c>
      <c r="C5437" s="21" t="s">
        <v>608</v>
      </c>
      <c r="D5437" s="56" t="str">
        <f>VLOOKUP(A5437, ticker_symbol:gics_sector, 14, FALSE)</f>
        <v>Utilities</v>
      </c>
      <c r="E5437" t="str">
        <f>VLOOKUP(A5437, ticker_symbol:gics_sub, 15, FALSE)</f>
        <v>Electric Utilities</v>
      </c>
    </row>
    <row r="5438" spans="1:5" ht="17" x14ac:dyDescent="0.2">
      <c r="A5438" s="3" t="s">
        <v>437</v>
      </c>
      <c r="B5438" t="s">
        <v>600</v>
      </c>
      <c r="C5438" t="s">
        <v>610</v>
      </c>
      <c r="D5438" s="56" t="str">
        <f>VLOOKUP(A5438, ticker_symbol:gics_sector, 14, FALSE)</f>
        <v>Consumer Staples</v>
      </c>
      <c r="E5438" t="str">
        <f>VLOOKUP(A5438, ticker_symbol:gics_sub, 15, FALSE)</f>
        <v>Soft Drinks</v>
      </c>
    </row>
    <row r="5439" spans="1:5" ht="17" x14ac:dyDescent="0.2">
      <c r="A5439" s="3" t="s">
        <v>437</v>
      </c>
      <c r="B5439" t="s">
        <v>601</v>
      </c>
      <c r="C5439" t="s">
        <v>610</v>
      </c>
      <c r="D5439" s="56" t="str">
        <f>VLOOKUP(A5439, ticker_symbol:gics_sector, 14, FALSE)</f>
        <v>Consumer Staples</v>
      </c>
      <c r="E5439" t="str">
        <f>VLOOKUP(A5439, ticker_symbol:gics_sub, 15, FALSE)</f>
        <v>Soft Drinks</v>
      </c>
    </row>
    <row r="5440" spans="1:5" ht="17" x14ac:dyDescent="0.2">
      <c r="A5440" s="3" t="s">
        <v>437</v>
      </c>
      <c r="B5440" t="s">
        <v>602</v>
      </c>
      <c r="C5440" t="s">
        <v>610</v>
      </c>
      <c r="D5440" s="56" t="str">
        <f>VLOOKUP(A5440, ticker_symbol:gics_sector, 14, FALSE)</f>
        <v>Consumer Staples</v>
      </c>
      <c r="E5440" t="str">
        <f>VLOOKUP(A5440, ticker_symbol:gics_sub, 15, FALSE)</f>
        <v>Soft Drinks</v>
      </c>
    </row>
    <row r="5441" spans="1:5" ht="17" x14ac:dyDescent="0.2">
      <c r="A5441" s="3" t="s">
        <v>437</v>
      </c>
      <c r="B5441" t="s">
        <v>603</v>
      </c>
      <c r="C5441" t="s">
        <v>610</v>
      </c>
      <c r="D5441" s="56" t="str">
        <f>VLOOKUP(A5441, ticker_symbol:gics_sector, 14, FALSE)</f>
        <v>Consumer Staples</v>
      </c>
      <c r="E5441" t="str">
        <f>VLOOKUP(A5441, ticker_symbol:gics_sub, 15, FALSE)</f>
        <v>Soft Drinks</v>
      </c>
    </row>
    <row r="5442" spans="1:5" ht="17" x14ac:dyDescent="0.2">
      <c r="A5442" s="3" t="s">
        <v>437</v>
      </c>
      <c r="B5442" t="s">
        <v>604</v>
      </c>
      <c r="C5442" t="s">
        <v>610</v>
      </c>
      <c r="D5442" s="56" t="str">
        <f>VLOOKUP(A5442, ticker_symbol:gics_sector, 14, FALSE)</f>
        <v>Consumer Staples</v>
      </c>
      <c r="E5442" t="str">
        <f>VLOOKUP(A5442, ticker_symbol:gics_sub, 15, FALSE)</f>
        <v>Soft Drinks</v>
      </c>
    </row>
    <row r="5443" spans="1:5" ht="17" x14ac:dyDescent="0.2">
      <c r="A5443" s="3" t="s">
        <v>437</v>
      </c>
      <c r="B5443" t="s">
        <v>605</v>
      </c>
      <c r="C5443" t="s">
        <v>610</v>
      </c>
      <c r="D5443" s="56" t="str">
        <f>VLOOKUP(A5443, ticker_symbol:gics_sector, 14, FALSE)</f>
        <v>Consumer Staples</v>
      </c>
      <c r="E5443" t="str">
        <f>VLOOKUP(A5443, ticker_symbol:gics_sub, 15, FALSE)</f>
        <v>Soft Drinks</v>
      </c>
    </row>
    <row r="5444" spans="1:5" ht="17" x14ac:dyDescent="0.2">
      <c r="A5444" s="3" t="s">
        <v>437</v>
      </c>
      <c r="B5444" t="s">
        <v>600</v>
      </c>
      <c r="C5444" t="s">
        <v>609</v>
      </c>
      <c r="D5444" s="56" t="str">
        <f>VLOOKUP(A5444, ticker_symbol:gics_sector, 14, FALSE)</f>
        <v>Consumer Staples</v>
      </c>
      <c r="E5444" t="str">
        <f>VLOOKUP(A5444, ticker_symbol:gics_sub, 15, FALSE)</f>
        <v>Soft Drinks</v>
      </c>
    </row>
    <row r="5445" spans="1:5" ht="17" x14ac:dyDescent="0.2">
      <c r="A5445" s="3" t="s">
        <v>437</v>
      </c>
      <c r="B5445" t="s">
        <v>601</v>
      </c>
      <c r="C5445" t="s">
        <v>609</v>
      </c>
      <c r="D5445" s="56" t="str">
        <f>VLOOKUP(A5445, ticker_symbol:gics_sector, 14, FALSE)</f>
        <v>Consumer Staples</v>
      </c>
      <c r="E5445" t="str">
        <f>VLOOKUP(A5445, ticker_symbol:gics_sub, 15, FALSE)</f>
        <v>Soft Drinks</v>
      </c>
    </row>
    <row r="5446" spans="1:5" ht="17" x14ac:dyDescent="0.2">
      <c r="A5446" s="3" t="s">
        <v>437</v>
      </c>
      <c r="B5446" t="s">
        <v>602</v>
      </c>
      <c r="C5446" t="s">
        <v>609</v>
      </c>
      <c r="D5446" s="56" t="str">
        <f>VLOOKUP(A5446, ticker_symbol:gics_sector, 14, FALSE)</f>
        <v>Consumer Staples</v>
      </c>
      <c r="E5446" t="str">
        <f>VLOOKUP(A5446, ticker_symbol:gics_sub, 15, FALSE)</f>
        <v>Soft Drinks</v>
      </c>
    </row>
    <row r="5447" spans="1:5" ht="17" x14ac:dyDescent="0.2">
      <c r="A5447" s="3" t="s">
        <v>437</v>
      </c>
      <c r="B5447" t="s">
        <v>603</v>
      </c>
      <c r="C5447" t="s">
        <v>609</v>
      </c>
      <c r="D5447" s="56" t="str">
        <f>VLOOKUP(A5447, ticker_symbol:gics_sector, 14, FALSE)</f>
        <v>Consumer Staples</v>
      </c>
      <c r="E5447" t="str">
        <f>VLOOKUP(A5447, ticker_symbol:gics_sub, 15, FALSE)</f>
        <v>Soft Drinks</v>
      </c>
    </row>
    <row r="5448" spans="1:5" ht="17" x14ac:dyDescent="0.2">
      <c r="A5448" s="3" t="s">
        <v>437</v>
      </c>
      <c r="B5448" t="s">
        <v>604</v>
      </c>
      <c r="C5448" t="s">
        <v>609</v>
      </c>
      <c r="D5448" s="56" t="str">
        <f>VLOOKUP(A5448, ticker_symbol:gics_sector, 14, FALSE)</f>
        <v>Consumer Staples</v>
      </c>
      <c r="E5448" t="str">
        <f>VLOOKUP(A5448, ticker_symbol:gics_sub, 15, FALSE)</f>
        <v>Soft Drinks</v>
      </c>
    </row>
    <row r="5449" spans="1:5" ht="17" x14ac:dyDescent="0.2">
      <c r="A5449" s="3" t="s">
        <v>437</v>
      </c>
      <c r="B5449" t="s">
        <v>605</v>
      </c>
      <c r="C5449" t="s">
        <v>609</v>
      </c>
      <c r="D5449" s="56" t="str">
        <f>VLOOKUP(A5449, ticker_symbol:gics_sector, 14, FALSE)</f>
        <v>Consumer Staples</v>
      </c>
      <c r="E5449" t="str">
        <f>VLOOKUP(A5449, ticker_symbol:gics_sub, 15, FALSE)</f>
        <v>Soft Drinks</v>
      </c>
    </row>
    <row r="5450" spans="1:5" ht="17" x14ac:dyDescent="0.2">
      <c r="A5450" s="3" t="s">
        <v>437</v>
      </c>
      <c r="B5450" t="s">
        <v>600</v>
      </c>
      <c r="C5450" s="21" t="s">
        <v>608</v>
      </c>
      <c r="D5450" s="56" t="str">
        <f>VLOOKUP(A5450, ticker_symbol:gics_sector, 14, FALSE)</f>
        <v>Consumer Staples</v>
      </c>
      <c r="E5450" t="str">
        <f>VLOOKUP(A5450, ticker_symbol:gics_sub, 15, FALSE)</f>
        <v>Soft Drinks</v>
      </c>
    </row>
    <row r="5451" spans="1:5" ht="17" x14ac:dyDescent="0.2">
      <c r="A5451" s="3" t="s">
        <v>437</v>
      </c>
      <c r="B5451" t="s">
        <v>601</v>
      </c>
      <c r="C5451" s="21" t="s">
        <v>608</v>
      </c>
      <c r="D5451" s="56" t="str">
        <f>VLOOKUP(A5451, ticker_symbol:gics_sector, 14, FALSE)</f>
        <v>Consumer Staples</v>
      </c>
      <c r="E5451" t="str">
        <f>VLOOKUP(A5451, ticker_symbol:gics_sub, 15, FALSE)</f>
        <v>Soft Drinks</v>
      </c>
    </row>
    <row r="5452" spans="1:5" ht="17" x14ac:dyDescent="0.2">
      <c r="A5452" s="3" t="s">
        <v>437</v>
      </c>
      <c r="B5452" t="s">
        <v>602</v>
      </c>
      <c r="C5452" s="21" t="s">
        <v>608</v>
      </c>
      <c r="D5452" s="56" t="str">
        <f>VLOOKUP(A5452, ticker_symbol:gics_sector, 14, FALSE)</f>
        <v>Consumer Staples</v>
      </c>
      <c r="E5452" t="str">
        <f>VLOOKUP(A5452, ticker_symbol:gics_sub, 15, FALSE)</f>
        <v>Soft Drinks</v>
      </c>
    </row>
    <row r="5453" spans="1:5" ht="17" x14ac:dyDescent="0.2">
      <c r="A5453" s="3" t="s">
        <v>437</v>
      </c>
      <c r="B5453" t="s">
        <v>603</v>
      </c>
      <c r="C5453" s="21" t="s">
        <v>608</v>
      </c>
      <c r="D5453" s="56" t="str">
        <f>VLOOKUP(A5453, ticker_symbol:gics_sector, 14, FALSE)</f>
        <v>Consumer Staples</v>
      </c>
      <c r="E5453" t="str">
        <f>VLOOKUP(A5453, ticker_symbol:gics_sub, 15, FALSE)</f>
        <v>Soft Drinks</v>
      </c>
    </row>
    <row r="5454" spans="1:5" ht="17" x14ac:dyDescent="0.2">
      <c r="A5454" s="3" t="s">
        <v>437</v>
      </c>
      <c r="B5454" t="s">
        <v>604</v>
      </c>
      <c r="C5454" s="21" t="s">
        <v>608</v>
      </c>
      <c r="D5454" s="56" t="str">
        <f>VLOOKUP(A5454, ticker_symbol:gics_sector, 14, FALSE)</f>
        <v>Consumer Staples</v>
      </c>
      <c r="E5454" t="str">
        <f>VLOOKUP(A5454, ticker_symbol:gics_sub, 15, FALSE)</f>
        <v>Soft Drinks</v>
      </c>
    </row>
    <row r="5455" spans="1:5" ht="17" x14ac:dyDescent="0.2">
      <c r="A5455" s="3" t="s">
        <v>437</v>
      </c>
      <c r="B5455" t="s">
        <v>605</v>
      </c>
      <c r="C5455" s="21" t="s">
        <v>608</v>
      </c>
      <c r="D5455" s="56" t="str">
        <f>VLOOKUP(A5455, ticker_symbol:gics_sector, 14, FALSE)</f>
        <v>Consumer Staples</v>
      </c>
      <c r="E5455" t="str">
        <f>VLOOKUP(A5455, ticker_symbol:gics_sub, 15, FALSE)</f>
        <v>Soft Drinks</v>
      </c>
    </row>
    <row r="5456" spans="1:5" ht="17" x14ac:dyDescent="0.2">
      <c r="A5456" s="3" t="s">
        <v>438</v>
      </c>
      <c r="B5456" t="s">
        <v>600</v>
      </c>
      <c r="C5456" t="s">
        <v>610</v>
      </c>
      <c r="D5456" s="56" t="str">
        <f>VLOOKUP(A5456, ticker_symbol:gics_sector, 14, FALSE)</f>
        <v>Health Care</v>
      </c>
      <c r="E5456" t="str">
        <f>VLOOKUP(A5456, ticker_symbol:gics_sub, 15, FALSE)</f>
        <v>Pharmaceuticals</v>
      </c>
    </row>
    <row r="5457" spans="1:5" ht="17" x14ac:dyDescent="0.2">
      <c r="A5457" s="3" t="s">
        <v>438</v>
      </c>
      <c r="B5457" t="s">
        <v>601</v>
      </c>
      <c r="C5457" t="s">
        <v>610</v>
      </c>
      <c r="D5457" s="56" t="str">
        <f>VLOOKUP(A5457, ticker_symbol:gics_sector, 14, FALSE)</f>
        <v>Health Care</v>
      </c>
      <c r="E5457" t="str">
        <f>VLOOKUP(A5457, ticker_symbol:gics_sub, 15, FALSE)</f>
        <v>Pharmaceuticals</v>
      </c>
    </row>
    <row r="5458" spans="1:5" ht="17" x14ac:dyDescent="0.2">
      <c r="A5458" s="3" t="s">
        <v>438</v>
      </c>
      <c r="B5458" t="s">
        <v>602</v>
      </c>
      <c r="C5458" t="s">
        <v>610</v>
      </c>
      <c r="D5458" s="56" t="str">
        <f>VLOOKUP(A5458, ticker_symbol:gics_sector, 14, FALSE)</f>
        <v>Health Care</v>
      </c>
      <c r="E5458" t="str">
        <f>VLOOKUP(A5458, ticker_symbol:gics_sub, 15, FALSE)</f>
        <v>Pharmaceuticals</v>
      </c>
    </row>
    <row r="5459" spans="1:5" ht="17" x14ac:dyDescent="0.2">
      <c r="A5459" s="3" t="s">
        <v>438</v>
      </c>
      <c r="B5459" t="s">
        <v>603</v>
      </c>
      <c r="C5459" t="s">
        <v>610</v>
      </c>
      <c r="D5459" s="56" t="str">
        <f>VLOOKUP(A5459, ticker_symbol:gics_sector, 14, FALSE)</f>
        <v>Health Care</v>
      </c>
      <c r="E5459" t="str">
        <f>VLOOKUP(A5459, ticker_symbol:gics_sub, 15, FALSE)</f>
        <v>Pharmaceuticals</v>
      </c>
    </row>
    <row r="5460" spans="1:5" ht="17" x14ac:dyDescent="0.2">
      <c r="A5460" s="3" t="s">
        <v>438</v>
      </c>
      <c r="B5460" t="s">
        <v>604</v>
      </c>
      <c r="C5460" t="s">
        <v>610</v>
      </c>
      <c r="D5460" s="56" t="str">
        <f>VLOOKUP(A5460, ticker_symbol:gics_sector, 14, FALSE)</f>
        <v>Health Care</v>
      </c>
      <c r="E5460" t="str">
        <f>VLOOKUP(A5460, ticker_symbol:gics_sub, 15, FALSE)</f>
        <v>Pharmaceuticals</v>
      </c>
    </row>
    <row r="5461" spans="1:5" ht="17" x14ac:dyDescent="0.2">
      <c r="A5461" s="3" t="s">
        <v>438</v>
      </c>
      <c r="B5461" t="s">
        <v>605</v>
      </c>
      <c r="C5461" t="s">
        <v>610</v>
      </c>
      <c r="D5461" s="56" t="str">
        <f>VLOOKUP(A5461, ticker_symbol:gics_sector, 14, FALSE)</f>
        <v>Health Care</v>
      </c>
      <c r="E5461" t="str">
        <f>VLOOKUP(A5461, ticker_symbol:gics_sub, 15, FALSE)</f>
        <v>Pharmaceuticals</v>
      </c>
    </row>
    <row r="5462" spans="1:5" ht="17" x14ac:dyDescent="0.2">
      <c r="A5462" s="3" t="s">
        <v>438</v>
      </c>
      <c r="B5462" t="s">
        <v>600</v>
      </c>
      <c r="C5462" t="s">
        <v>609</v>
      </c>
      <c r="D5462" s="56" t="str">
        <f>VLOOKUP(A5462, ticker_symbol:gics_sector, 14, FALSE)</f>
        <v>Health Care</v>
      </c>
      <c r="E5462" t="str">
        <f>VLOOKUP(A5462, ticker_symbol:gics_sub, 15, FALSE)</f>
        <v>Pharmaceuticals</v>
      </c>
    </row>
    <row r="5463" spans="1:5" ht="17" x14ac:dyDescent="0.2">
      <c r="A5463" s="3" t="s">
        <v>438</v>
      </c>
      <c r="B5463" t="s">
        <v>601</v>
      </c>
      <c r="C5463" t="s">
        <v>609</v>
      </c>
      <c r="D5463" s="56" t="str">
        <f>VLOOKUP(A5463, ticker_symbol:gics_sector, 14, FALSE)</f>
        <v>Health Care</v>
      </c>
      <c r="E5463" t="str">
        <f>VLOOKUP(A5463, ticker_symbol:gics_sub, 15, FALSE)</f>
        <v>Pharmaceuticals</v>
      </c>
    </row>
    <row r="5464" spans="1:5" ht="17" x14ac:dyDescent="0.2">
      <c r="A5464" s="3" t="s">
        <v>438</v>
      </c>
      <c r="B5464" t="s">
        <v>602</v>
      </c>
      <c r="C5464" t="s">
        <v>609</v>
      </c>
      <c r="D5464" s="56" t="str">
        <f>VLOOKUP(A5464, ticker_symbol:gics_sector, 14, FALSE)</f>
        <v>Health Care</v>
      </c>
      <c r="E5464" t="str">
        <f>VLOOKUP(A5464, ticker_symbol:gics_sub, 15, FALSE)</f>
        <v>Pharmaceuticals</v>
      </c>
    </row>
    <row r="5465" spans="1:5" ht="17" x14ac:dyDescent="0.2">
      <c r="A5465" s="3" t="s">
        <v>438</v>
      </c>
      <c r="B5465" t="s">
        <v>603</v>
      </c>
      <c r="C5465" t="s">
        <v>609</v>
      </c>
      <c r="D5465" s="56" t="str">
        <f>VLOOKUP(A5465, ticker_symbol:gics_sector, 14, FALSE)</f>
        <v>Health Care</v>
      </c>
      <c r="E5465" t="str">
        <f>VLOOKUP(A5465, ticker_symbol:gics_sub, 15, FALSE)</f>
        <v>Pharmaceuticals</v>
      </c>
    </row>
    <row r="5466" spans="1:5" ht="17" x14ac:dyDescent="0.2">
      <c r="A5466" s="3" t="s">
        <v>438</v>
      </c>
      <c r="B5466" t="s">
        <v>604</v>
      </c>
      <c r="C5466" t="s">
        <v>609</v>
      </c>
      <c r="D5466" s="56" t="str">
        <f>VLOOKUP(A5466, ticker_symbol:gics_sector, 14, FALSE)</f>
        <v>Health Care</v>
      </c>
      <c r="E5466" t="str">
        <f>VLOOKUP(A5466, ticker_symbol:gics_sub, 15, FALSE)</f>
        <v>Pharmaceuticals</v>
      </c>
    </row>
    <row r="5467" spans="1:5" ht="17" x14ac:dyDescent="0.2">
      <c r="A5467" s="3" t="s">
        <v>438</v>
      </c>
      <c r="B5467" t="s">
        <v>605</v>
      </c>
      <c r="C5467" t="s">
        <v>609</v>
      </c>
      <c r="D5467" s="56" t="str">
        <f>VLOOKUP(A5467, ticker_symbol:gics_sector, 14, FALSE)</f>
        <v>Health Care</v>
      </c>
      <c r="E5467" t="str">
        <f>VLOOKUP(A5467, ticker_symbol:gics_sub, 15, FALSE)</f>
        <v>Pharmaceuticals</v>
      </c>
    </row>
    <row r="5468" spans="1:5" ht="17" x14ac:dyDescent="0.2">
      <c r="A5468" s="3" t="s">
        <v>438</v>
      </c>
      <c r="B5468" t="s">
        <v>600</v>
      </c>
      <c r="C5468" s="21" t="s">
        <v>608</v>
      </c>
      <c r="D5468" s="56" t="str">
        <f>VLOOKUP(A5468, ticker_symbol:gics_sector, 14, FALSE)</f>
        <v>Health Care</v>
      </c>
      <c r="E5468" t="str">
        <f>VLOOKUP(A5468, ticker_symbol:gics_sub, 15, FALSE)</f>
        <v>Pharmaceuticals</v>
      </c>
    </row>
    <row r="5469" spans="1:5" ht="17" x14ac:dyDescent="0.2">
      <c r="A5469" s="3" t="s">
        <v>438</v>
      </c>
      <c r="B5469" t="s">
        <v>601</v>
      </c>
      <c r="C5469" s="21" t="s">
        <v>608</v>
      </c>
      <c r="D5469" s="56" t="str">
        <f>VLOOKUP(A5469, ticker_symbol:gics_sector, 14, FALSE)</f>
        <v>Health Care</v>
      </c>
      <c r="E5469" t="str">
        <f>VLOOKUP(A5469, ticker_symbol:gics_sub, 15, FALSE)</f>
        <v>Pharmaceuticals</v>
      </c>
    </row>
    <row r="5470" spans="1:5" ht="17" x14ac:dyDescent="0.2">
      <c r="A5470" s="3" t="s">
        <v>438</v>
      </c>
      <c r="B5470" t="s">
        <v>602</v>
      </c>
      <c r="C5470" s="21" t="s">
        <v>608</v>
      </c>
      <c r="D5470" s="56" t="str">
        <f>VLOOKUP(A5470, ticker_symbol:gics_sector, 14, FALSE)</f>
        <v>Health Care</v>
      </c>
      <c r="E5470" t="str">
        <f>VLOOKUP(A5470, ticker_symbol:gics_sub, 15, FALSE)</f>
        <v>Pharmaceuticals</v>
      </c>
    </row>
    <row r="5471" spans="1:5" ht="17" x14ac:dyDescent="0.2">
      <c r="A5471" s="3" t="s">
        <v>438</v>
      </c>
      <c r="B5471" t="s">
        <v>603</v>
      </c>
      <c r="C5471" s="21" t="s">
        <v>608</v>
      </c>
      <c r="D5471" s="56" t="str">
        <f>VLOOKUP(A5471, ticker_symbol:gics_sector, 14, FALSE)</f>
        <v>Health Care</v>
      </c>
      <c r="E5471" t="str">
        <f>VLOOKUP(A5471, ticker_symbol:gics_sub, 15, FALSE)</f>
        <v>Pharmaceuticals</v>
      </c>
    </row>
    <row r="5472" spans="1:5" ht="17" x14ac:dyDescent="0.2">
      <c r="A5472" s="3" t="s">
        <v>438</v>
      </c>
      <c r="B5472" t="s">
        <v>604</v>
      </c>
      <c r="C5472" s="21" t="s">
        <v>608</v>
      </c>
      <c r="D5472" s="56" t="str">
        <f>VLOOKUP(A5472, ticker_symbol:gics_sector, 14, FALSE)</f>
        <v>Health Care</v>
      </c>
      <c r="E5472" t="str">
        <f>VLOOKUP(A5472, ticker_symbol:gics_sub, 15, FALSE)</f>
        <v>Pharmaceuticals</v>
      </c>
    </row>
    <row r="5473" spans="1:5" ht="17" x14ac:dyDescent="0.2">
      <c r="A5473" s="3" t="s">
        <v>438</v>
      </c>
      <c r="B5473" t="s">
        <v>605</v>
      </c>
      <c r="C5473" s="21" t="s">
        <v>608</v>
      </c>
      <c r="D5473" s="56" t="str">
        <f>VLOOKUP(A5473, ticker_symbol:gics_sector, 14, FALSE)</f>
        <v>Health Care</v>
      </c>
      <c r="E5473" t="str">
        <f>VLOOKUP(A5473, ticker_symbol:gics_sub, 15, FALSE)</f>
        <v>Pharmaceuticals</v>
      </c>
    </row>
    <row r="5474" spans="1:5" ht="17" x14ac:dyDescent="0.2">
      <c r="A5474" s="3" t="s">
        <v>439</v>
      </c>
      <c r="B5474" s="21" t="s">
        <v>600</v>
      </c>
      <c r="C5474" s="21" t="s">
        <v>610</v>
      </c>
      <c r="D5474" s="56" t="str">
        <f>VLOOKUP(A5474, ticker_symbol:gics_sector, 14, FALSE)</f>
        <v>Financials</v>
      </c>
      <c r="E5474" t="str">
        <f>VLOOKUP(A5474, ticker_symbol:gics_sub, 15, FALSE)</f>
        <v>Diversified Financial Services</v>
      </c>
    </row>
    <row r="5475" spans="1:5" ht="17" x14ac:dyDescent="0.2">
      <c r="A5475" s="3" t="s">
        <v>439</v>
      </c>
      <c r="B5475" s="21" t="s">
        <v>601</v>
      </c>
      <c r="C5475" s="21" t="s">
        <v>610</v>
      </c>
      <c r="D5475" s="56" t="str">
        <f>VLOOKUP(A5475, ticker_symbol:gics_sector, 14, FALSE)</f>
        <v>Financials</v>
      </c>
      <c r="E5475" t="str">
        <f>VLOOKUP(A5475, ticker_symbol:gics_sub, 15, FALSE)</f>
        <v>Diversified Financial Services</v>
      </c>
    </row>
    <row r="5476" spans="1:5" ht="17" x14ac:dyDescent="0.2">
      <c r="A5476" s="3" t="s">
        <v>439</v>
      </c>
      <c r="B5476" s="21" t="s">
        <v>602</v>
      </c>
      <c r="C5476" s="21" t="s">
        <v>610</v>
      </c>
      <c r="D5476" s="56" t="str">
        <f>VLOOKUP(A5476, ticker_symbol:gics_sector, 14, FALSE)</f>
        <v>Financials</v>
      </c>
      <c r="E5476" t="str">
        <f>VLOOKUP(A5476, ticker_symbol:gics_sub, 15, FALSE)</f>
        <v>Diversified Financial Services</v>
      </c>
    </row>
    <row r="5477" spans="1:5" ht="17" x14ac:dyDescent="0.2">
      <c r="A5477" s="3" t="s">
        <v>439</v>
      </c>
      <c r="B5477" s="21" t="s">
        <v>603</v>
      </c>
      <c r="C5477" s="21" t="s">
        <v>610</v>
      </c>
      <c r="D5477" s="56" t="str">
        <f>VLOOKUP(A5477, ticker_symbol:gics_sector, 14, FALSE)</f>
        <v>Financials</v>
      </c>
      <c r="E5477" t="str">
        <f>VLOOKUP(A5477, ticker_symbol:gics_sub, 15, FALSE)</f>
        <v>Diversified Financial Services</v>
      </c>
    </row>
    <row r="5478" spans="1:5" ht="17" x14ac:dyDescent="0.2">
      <c r="A5478" s="3" t="s">
        <v>439</v>
      </c>
      <c r="B5478" s="21" t="s">
        <v>604</v>
      </c>
      <c r="C5478" s="21" t="s">
        <v>610</v>
      </c>
      <c r="D5478" s="56" t="str">
        <f>VLOOKUP(A5478, ticker_symbol:gics_sector, 14, FALSE)</f>
        <v>Financials</v>
      </c>
      <c r="E5478" t="str">
        <f>VLOOKUP(A5478, ticker_symbol:gics_sub, 15, FALSE)</f>
        <v>Diversified Financial Services</v>
      </c>
    </row>
    <row r="5479" spans="1:5" ht="17" x14ac:dyDescent="0.2">
      <c r="A5479" s="3" t="s">
        <v>439</v>
      </c>
      <c r="B5479" s="21" t="s">
        <v>605</v>
      </c>
      <c r="C5479" s="21" t="s">
        <v>610</v>
      </c>
      <c r="D5479" s="56" t="str">
        <f>VLOOKUP(A5479, ticker_symbol:gics_sector, 14, FALSE)</f>
        <v>Financials</v>
      </c>
      <c r="E5479" t="str">
        <f>VLOOKUP(A5479, ticker_symbol:gics_sub, 15, FALSE)</f>
        <v>Diversified Financial Services</v>
      </c>
    </row>
    <row r="5480" spans="1:5" ht="17" x14ac:dyDescent="0.2">
      <c r="A5480" s="3" t="s">
        <v>439</v>
      </c>
      <c r="B5480" s="21" t="s">
        <v>600</v>
      </c>
      <c r="C5480" s="21" t="s">
        <v>609</v>
      </c>
      <c r="D5480" s="56" t="str">
        <f>VLOOKUP(A5480, ticker_symbol:gics_sector, 14, FALSE)</f>
        <v>Financials</v>
      </c>
      <c r="E5480" t="str">
        <f>VLOOKUP(A5480, ticker_symbol:gics_sub, 15, FALSE)</f>
        <v>Diversified Financial Services</v>
      </c>
    </row>
    <row r="5481" spans="1:5" ht="17" x14ac:dyDescent="0.2">
      <c r="A5481" s="3" t="s">
        <v>439</v>
      </c>
      <c r="B5481" s="21" t="s">
        <v>601</v>
      </c>
      <c r="C5481" s="21" t="s">
        <v>609</v>
      </c>
      <c r="D5481" s="56" t="str">
        <f>VLOOKUP(A5481, ticker_symbol:gics_sector, 14, FALSE)</f>
        <v>Financials</v>
      </c>
      <c r="E5481" t="str">
        <f>VLOOKUP(A5481, ticker_symbol:gics_sub, 15, FALSE)</f>
        <v>Diversified Financial Services</v>
      </c>
    </row>
    <row r="5482" spans="1:5" ht="17" x14ac:dyDescent="0.2">
      <c r="A5482" s="3" t="s">
        <v>439</v>
      </c>
      <c r="B5482" s="21" t="s">
        <v>602</v>
      </c>
      <c r="C5482" s="21" t="s">
        <v>609</v>
      </c>
      <c r="D5482" s="56" t="str">
        <f>VLOOKUP(A5482, ticker_symbol:gics_sector, 14, FALSE)</f>
        <v>Financials</v>
      </c>
      <c r="E5482" t="str">
        <f>VLOOKUP(A5482, ticker_symbol:gics_sub, 15, FALSE)</f>
        <v>Diversified Financial Services</v>
      </c>
    </row>
    <row r="5483" spans="1:5" ht="17" x14ac:dyDescent="0.2">
      <c r="A5483" s="3" t="s">
        <v>439</v>
      </c>
      <c r="B5483" s="21" t="s">
        <v>603</v>
      </c>
      <c r="C5483" s="21" t="s">
        <v>609</v>
      </c>
      <c r="D5483" s="56" t="str">
        <f>VLOOKUP(A5483, ticker_symbol:gics_sector, 14, FALSE)</f>
        <v>Financials</v>
      </c>
      <c r="E5483" t="str">
        <f>VLOOKUP(A5483, ticker_symbol:gics_sub, 15, FALSE)</f>
        <v>Diversified Financial Services</v>
      </c>
    </row>
    <row r="5484" spans="1:5" ht="17" x14ac:dyDescent="0.2">
      <c r="A5484" s="3" t="s">
        <v>439</v>
      </c>
      <c r="B5484" s="21" t="s">
        <v>604</v>
      </c>
      <c r="C5484" s="21" t="s">
        <v>609</v>
      </c>
      <c r="D5484" s="56" t="str">
        <f>VLOOKUP(A5484, ticker_symbol:gics_sector, 14, FALSE)</f>
        <v>Financials</v>
      </c>
      <c r="E5484" t="str">
        <f>VLOOKUP(A5484, ticker_symbol:gics_sub, 15, FALSE)</f>
        <v>Diversified Financial Services</v>
      </c>
    </row>
    <row r="5485" spans="1:5" ht="17" x14ac:dyDescent="0.2">
      <c r="A5485" s="3" t="s">
        <v>439</v>
      </c>
      <c r="B5485" s="21" t="s">
        <v>605</v>
      </c>
      <c r="C5485" s="21" t="s">
        <v>609</v>
      </c>
      <c r="D5485" s="56" t="str">
        <f>VLOOKUP(A5485, ticker_symbol:gics_sector, 14, FALSE)</f>
        <v>Financials</v>
      </c>
      <c r="E5485" t="str">
        <f>VLOOKUP(A5485, ticker_symbol:gics_sub, 15, FALSE)</f>
        <v>Diversified Financial Services</v>
      </c>
    </row>
    <row r="5486" spans="1:5" ht="17" x14ac:dyDescent="0.2">
      <c r="A5486" s="3" t="s">
        <v>439</v>
      </c>
      <c r="B5486" s="21" t="s">
        <v>600</v>
      </c>
      <c r="C5486" s="21" t="s">
        <v>608</v>
      </c>
      <c r="D5486" s="56" t="str">
        <f>VLOOKUP(A5486, ticker_symbol:gics_sector, 14, FALSE)</f>
        <v>Financials</v>
      </c>
      <c r="E5486" t="str">
        <f>VLOOKUP(A5486, ticker_symbol:gics_sub, 15, FALSE)</f>
        <v>Diversified Financial Services</v>
      </c>
    </row>
    <row r="5487" spans="1:5" ht="17" x14ac:dyDescent="0.2">
      <c r="A5487" s="3" t="s">
        <v>439</v>
      </c>
      <c r="B5487" s="21" t="s">
        <v>601</v>
      </c>
      <c r="C5487" s="21" t="s">
        <v>608</v>
      </c>
      <c r="D5487" s="56" t="str">
        <f>VLOOKUP(A5487, ticker_symbol:gics_sector, 14, FALSE)</f>
        <v>Financials</v>
      </c>
      <c r="E5487" t="str">
        <f>VLOOKUP(A5487, ticker_symbol:gics_sub, 15, FALSE)</f>
        <v>Diversified Financial Services</v>
      </c>
    </row>
    <row r="5488" spans="1:5" ht="17" x14ac:dyDescent="0.2">
      <c r="A5488" s="3" t="s">
        <v>439</v>
      </c>
      <c r="B5488" s="21" t="s">
        <v>602</v>
      </c>
      <c r="C5488" s="21" t="s">
        <v>608</v>
      </c>
      <c r="D5488" s="56" t="str">
        <f>VLOOKUP(A5488, ticker_symbol:gics_sector, 14, FALSE)</f>
        <v>Financials</v>
      </c>
      <c r="E5488" t="str">
        <f>VLOOKUP(A5488, ticker_symbol:gics_sub, 15, FALSE)</f>
        <v>Diversified Financial Services</v>
      </c>
    </row>
    <row r="5489" spans="1:5" ht="17" x14ac:dyDescent="0.2">
      <c r="A5489" s="3" t="s">
        <v>439</v>
      </c>
      <c r="B5489" s="21" t="s">
        <v>603</v>
      </c>
      <c r="C5489" s="21" t="s">
        <v>608</v>
      </c>
      <c r="D5489" s="56" t="str">
        <f>VLOOKUP(A5489, ticker_symbol:gics_sector, 14, FALSE)</f>
        <v>Financials</v>
      </c>
      <c r="E5489" t="str">
        <f>VLOOKUP(A5489, ticker_symbol:gics_sub, 15, FALSE)</f>
        <v>Diversified Financial Services</v>
      </c>
    </row>
    <row r="5490" spans="1:5" ht="17" x14ac:dyDescent="0.2">
      <c r="A5490" s="3" t="s">
        <v>439</v>
      </c>
      <c r="B5490" s="21" t="s">
        <v>604</v>
      </c>
      <c r="C5490" s="21" t="s">
        <v>608</v>
      </c>
      <c r="D5490" s="56" t="str">
        <f>VLOOKUP(A5490, ticker_symbol:gics_sector, 14, FALSE)</f>
        <v>Financials</v>
      </c>
      <c r="E5490" t="str">
        <f>VLOOKUP(A5490, ticker_symbol:gics_sub, 15, FALSE)</f>
        <v>Diversified Financial Services</v>
      </c>
    </row>
    <row r="5491" spans="1:5" ht="17" x14ac:dyDescent="0.2">
      <c r="A5491" s="3" t="s">
        <v>439</v>
      </c>
      <c r="B5491" s="21" t="s">
        <v>605</v>
      </c>
      <c r="C5491" s="21" t="s">
        <v>608</v>
      </c>
      <c r="D5491" s="56" t="str">
        <f>VLOOKUP(A5491, ticker_symbol:gics_sector, 14, FALSE)</f>
        <v>Financials</v>
      </c>
      <c r="E5491" t="str">
        <f>VLOOKUP(A5491, ticker_symbol:gics_sub, 15, FALSE)</f>
        <v>Diversified Financial Services</v>
      </c>
    </row>
    <row r="5492" spans="1:5" ht="17" x14ac:dyDescent="0.2">
      <c r="A5492" s="3" t="s">
        <v>440</v>
      </c>
      <c r="B5492" s="21" t="s">
        <v>600</v>
      </c>
      <c r="C5492" s="21" t="s">
        <v>610</v>
      </c>
      <c r="D5492" s="56" t="str">
        <f>VLOOKUP(A5492, ticker_symbol:gics_sector, 14, FALSE)</f>
        <v>Consumer Staples</v>
      </c>
      <c r="E5492" t="str">
        <f>VLOOKUP(A5492, ticker_symbol:gics_sub, 15, FALSE)</f>
        <v>Personal Products</v>
      </c>
    </row>
    <row r="5493" spans="1:5" ht="17" x14ac:dyDescent="0.2">
      <c r="A5493" s="3" t="s">
        <v>440</v>
      </c>
      <c r="B5493" s="21" t="s">
        <v>601</v>
      </c>
      <c r="C5493" s="21" t="s">
        <v>610</v>
      </c>
      <c r="D5493" s="56" t="str">
        <f>VLOOKUP(A5493, ticker_symbol:gics_sector, 14, FALSE)</f>
        <v>Consumer Staples</v>
      </c>
      <c r="E5493" t="str">
        <f>VLOOKUP(A5493, ticker_symbol:gics_sub, 15, FALSE)</f>
        <v>Personal Products</v>
      </c>
    </row>
    <row r="5494" spans="1:5" ht="17" x14ac:dyDescent="0.2">
      <c r="A5494" s="3" t="s">
        <v>440</v>
      </c>
      <c r="B5494" s="21" t="s">
        <v>602</v>
      </c>
      <c r="C5494" s="21" t="s">
        <v>610</v>
      </c>
      <c r="D5494" s="56" t="str">
        <f>VLOOKUP(A5494, ticker_symbol:gics_sector, 14, FALSE)</f>
        <v>Consumer Staples</v>
      </c>
      <c r="E5494" t="str">
        <f>VLOOKUP(A5494, ticker_symbol:gics_sub, 15, FALSE)</f>
        <v>Personal Products</v>
      </c>
    </row>
    <row r="5495" spans="1:5" ht="17" x14ac:dyDescent="0.2">
      <c r="A5495" s="3" t="s">
        <v>440</v>
      </c>
      <c r="B5495" s="21" t="s">
        <v>603</v>
      </c>
      <c r="C5495" s="21" t="s">
        <v>610</v>
      </c>
      <c r="D5495" s="56" t="str">
        <f>VLOOKUP(A5495, ticker_symbol:gics_sector, 14, FALSE)</f>
        <v>Consumer Staples</v>
      </c>
      <c r="E5495" t="str">
        <f>VLOOKUP(A5495, ticker_symbol:gics_sub, 15, FALSE)</f>
        <v>Personal Products</v>
      </c>
    </row>
    <row r="5496" spans="1:5" ht="17" x14ac:dyDescent="0.2">
      <c r="A5496" s="3" t="s">
        <v>440</v>
      </c>
      <c r="B5496" s="21" t="s">
        <v>604</v>
      </c>
      <c r="C5496" s="21" t="s">
        <v>610</v>
      </c>
      <c r="D5496" s="56" t="str">
        <f>VLOOKUP(A5496, ticker_symbol:gics_sector, 14, FALSE)</f>
        <v>Consumer Staples</v>
      </c>
      <c r="E5496" t="str">
        <f>VLOOKUP(A5496, ticker_symbol:gics_sub, 15, FALSE)</f>
        <v>Personal Products</v>
      </c>
    </row>
    <row r="5497" spans="1:5" ht="17" x14ac:dyDescent="0.2">
      <c r="A5497" s="3" t="s">
        <v>440</v>
      </c>
      <c r="B5497" s="21" t="s">
        <v>605</v>
      </c>
      <c r="C5497" s="21" t="s">
        <v>610</v>
      </c>
      <c r="D5497" s="56" t="str">
        <f>VLOOKUP(A5497, ticker_symbol:gics_sector, 14, FALSE)</f>
        <v>Consumer Staples</v>
      </c>
      <c r="E5497" t="str">
        <f>VLOOKUP(A5497, ticker_symbol:gics_sub, 15, FALSE)</f>
        <v>Personal Products</v>
      </c>
    </row>
    <row r="5498" spans="1:5" ht="17" x14ac:dyDescent="0.2">
      <c r="A5498" s="3" t="s">
        <v>440</v>
      </c>
      <c r="B5498" s="21" t="s">
        <v>600</v>
      </c>
      <c r="C5498" s="21" t="s">
        <v>609</v>
      </c>
      <c r="D5498" s="56" t="str">
        <f>VLOOKUP(A5498, ticker_symbol:gics_sector, 14, FALSE)</f>
        <v>Consumer Staples</v>
      </c>
      <c r="E5498" t="str">
        <f>VLOOKUP(A5498, ticker_symbol:gics_sub, 15, FALSE)</f>
        <v>Personal Products</v>
      </c>
    </row>
    <row r="5499" spans="1:5" ht="17" x14ac:dyDescent="0.2">
      <c r="A5499" s="3" t="s">
        <v>440</v>
      </c>
      <c r="B5499" s="21" t="s">
        <v>601</v>
      </c>
      <c r="C5499" s="21" t="s">
        <v>609</v>
      </c>
      <c r="D5499" s="56" t="str">
        <f>VLOOKUP(A5499, ticker_symbol:gics_sector, 14, FALSE)</f>
        <v>Consumer Staples</v>
      </c>
      <c r="E5499" t="str">
        <f>VLOOKUP(A5499, ticker_symbol:gics_sub, 15, FALSE)</f>
        <v>Personal Products</v>
      </c>
    </row>
    <row r="5500" spans="1:5" ht="17" x14ac:dyDescent="0.2">
      <c r="A5500" s="3" t="s">
        <v>440</v>
      </c>
      <c r="B5500" s="21" t="s">
        <v>602</v>
      </c>
      <c r="C5500" s="21" t="s">
        <v>609</v>
      </c>
      <c r="D5500" s="56" t="str">
        <f>VLOOKUP(A5500, ticker_symbol:gics_sector, 14, FALSE)</f>
        <v>Consumer Staples</v>
      </c>
      <c r="E5500" t="str">
        <f>VLOOKUP(A5500, ticker_symbol:gics_sub, 15, FALSE)</f>
        <v>Personal Products</v>
      </c>
    </row>
    <row r="5501" spans="1:5" ht="17" x14ac:dyDescent="0.2">
      <c r="A5501" s="3" t="s">
        <v>440</v>
      </c>
      <c r="B5501" s="21" t="s">
        <v>603</v>
      </c>
      <c r="C5501" s="21" t="s">
        <v>609</v>
      </c>
      <c r="D5501" s="56" t="str">
        <f>VLOOKUP(A5501, ticker_symbol:gics_sector, 14, FALSE)</f>
        <v>Consumer Staples</v>
      </c>
      <c r="E5501" t="str">
        <f>VLOOKUP(A5501, ticker_symbol:gics_sub, 15, FALSE)</f>
        <v>Personal Products</v>
      </c>
    </row>
    <row r="5502" spans="1:5" ht="17" x14ac:dyDescent="0.2">
      <c r="A5502" s="3" t="s">
        <v>440</v>
      </c>
      <c r="B5502" s="21" t="s">
        <v>604</v>
      </c>
      <c r="C5502" s="21" t="s">
        <v>609</v>
      </c>
      <c r="D5502" s="56" t="str">
        <f>VLOOKUP(A5502, ticker_symbol:gics_sector, 14, FALSE)</f>
        <v>Consumer Staples</v>
      </c>
      <c r="E5502" t="str">
        <f>VLOOKUP(A5502, ticker_symbol:gics_sub, 15, FALSE)</f>
        <v>Personal Products</v>
      </c>
    </row>
    <row r="5503" spans="1:5" ht="17" x14ac:dyDescent="0.2">
      <c r="A5503" s="3" t="s">
        <v>440</v>
      </c>
      <c r="B5503" s="21" t="s">
        <v>605</v>
      </c>
      <c r="C5503" s="21" t="s">
        <v>609</v>
      </c>
      <c r="D5503" s="56" t="str">
        <f>VLOOKUP(A5503, ticker_symbol:gics_sector, 14, FALSE)</f>
        <v>Consumer Staples</v>
      </c>
      <c r="E5503" t="str">
        <f>VLOOKUP(A5503, ticker_symbol:gics_sub, 15, FALSE)</f>
        <v>Personal Products</v>
      </c>
    </row>
    <row r="5504" spans="1:5" ht="17" x14ac:dyDescent="0.2">
      <c r="A5504" s="3" t="s">
        <v>440</v>
      </c>
      <c r="B5504" s="21" t="s">
        <v>600</v>
      </c>
      <c r="C5504" s="21" t="s">
        <v>608</v>
      </c>
      <c r="D5504" s="56" t="str">
        <f>VLOOKUP(A5504, ticker_symbol:gics_sector, 14, FALSE)</f>
        <v>Consumer Staples</v>
      </c>
      <c r="E5504" t="str">
        <f>VLOOKUP(A5504, ticker_symbol:gics_sub, 15, FALSE)</f>
        <v>Personal Products</v>
      </c>
    </row>
    <row r="5505" spans="1:5" ht="17" x14ac:dyDescent="0.2">
      <c r="A5505" s="3" t="s">
        <v>440</v>
      </c>
      <c r="B5505" s="21" t="s">
        <v>601</v>
      </c>
      <c r="C5505" s="21" t="s">
        <v>608</v>
      </c>
      <c r="D5505" s="56" t="str">
        <f>VLOOKUP(A5505, ticker_symbol:gics_sector, 14, FALSE)</f>
        <v>Consumer Staples</v>
      </c>
      <c r="E5505" t="str">
        <f>VLOOKUP(A5505, ticker_symbol:gics_sub, 15, FALSE)</f>
        <v>Personal Products</v>
      </c>
    </row>
    <row r="5506" spans="1:5" ht="17" x14ac:dyDescent="0.2">
      <c r="A5506" s="3" t="s">
        <v>440</v>
      </c>
      <c r="B5506" s="21" t="s">
        <v>602</v>
      </c>
      <c r="C5506" s="21" t="s">
        <v>608</v>
      </c>
      <c r="D5506" s="56" t="str">
        <f>VLOOKUP(A5506, ticker_symbol:gics_sector, 14, FALSE)</f>
        <v>Consumer Staples</v>
      </c>
      <c r="E5506" t="str">
        <f>VLOOKUP(A5506, ticker_symbol:gics_sub, 15, FALSE)</f>
        <v>Personal Products</v>
      </c>
    </row>
    <row r="5507" spans="1:5" ht="17" x14ac:dyDescent="0.2">
      <c r="A5507" s="3" t="s">
        <v>440</v>
      </c>
      <c r="B5507" s="21" t="s">
        <v>603</v>
      </c>
      <c r="C5507" s="21" t="s">
        <v>608</v>
      </c>
      <c r="D5507" s="56" t="str">
        <f>VLOOKUP(A5507, ticker_symbol:gics_sector, 14, FALSE)</f>
        <v>Consumer Staples</v>
      </c>
      <c r="E5507" t="str">
        <f>VLOOKUP(A5507, ticker_symbol:gics_sub, 15, FALSE)</f>
        <v>Personal Products</v>
      </c>
    </row>
    <row r="5508" spans="1:5" ht="17" x14ac:dyDescent="0.2">
      <c r="A5508" s="3" t="s">
        <v>440</v>
      </c>
      <c r="B5508" s="21" t="s">
        <v>604</v>
      </c>
      <c r="C5508" s="21" t="s">
        <v>608</v>
      </c>
      <c r="D5508" s="56" t="str">
        <f>VLOOKUP(A5508, ticker_symbol:gics_sector, 14, FALSE)</f>
        <v>Consumer Staples</v>
      </c>
      <c r="E5508" t="str">
        <f>VLOOKUP(A5508, ticker_symbol:gics_sub, 15, FALSE)</f>
        <v>Personal Products</v>
      </c>
    </row>
    <row r="5509" spans="1:5" ht="17" x14ac:dyDescent="0.2">
      <c r="A5509" s="3" t="s">
        <v>440</v>
      </c>
      <c r="B5509" s="21" t="s">
        <v>605</v>
      </c>
      <c r="C5509" s="21" t="s">
        <v>608</v>
      </c>
      <c r="D5509" s="56" t="str">
        <f>VLOOKUP(A5509, ticker_symbol:gics_sector, 14, FALSE)</f>
        <v>Consumer Staples</v>
      </c>
      <c r="E5509" t="str">
        <f>VLOOKUP(A5509, ticker_symbol:gics_sub, 15, FALSE)</f>
        <v>Personal Products</v>
      </c>
    </row>
    <row r="5510" spans="1:5" ht="17" x14ac:dyDescent="0.2">
      <c r="A5510" s="3" t="s">
        <v>441</v>
      </c>
      <c r="B5510" s="21" t="s">
        <v>600</v>
      </c>
      <c r="C5510" s="21" t="s">
        <v>610</v>
      </c>
      <c r="D5510" s="56" t="str">
        <f>VLOOKUP(A5510, ticker_symbol:gics_sector, 14, FALSE)</f>
        <v>Financials</v>
      </c>
      <c r="E5510" t="str">
        <f>VLOOKUP(A5510, ticker_symbol:gics_sub, 15, FALSE)</f>
        <v>Property &amp; Casualty Insurance</v>
      </c>
    </row>
    <row r="5511" spans="1:5" ht="17" x14ac:dyDescent="0.2">
      <c r="A5511" s="3" t="s">
        <v>441</v>
      </c>
      <c r="B5511" s="21" t="s">
        <v>601</v>
      </c>
      <c r="C5511" s="21" t="s">
        <v>610</v>
      </c>
      <c r="D5511" s="56" t="str">
        <f>VLOOKUP(A5511, ticker_symbol:gics_sector, 14, FALSE)</f>
        <v>Financials</v>
      </c>
      <c r="E5511" t="str">
        <f>VLOOKUP(A5511, ticker_symbol:gics_sub, 15, FALSE)</f>
        <v>Property &amp; Casualty Insurance</v>
      </c>
    </row>
    <row r="5512" spans="1:5" ht="17" x14ac:dyDescent="0.2">
      <c r="A5512" s="3" t="s">
        <v>441</v>
      </c>
      <c r="B5512" s="21" t="s">
        <v>602</v>
      </c>
      <c r="C5512" s="21" t="s">
        <v>610</v>
      </c>
      <c r="D5512" s="56" t="str">
        <f>VLOOKUP(A5512, ticker_symbol:gics_sector, 14, FALSE)</f>
        <v>Financials</v>
      </c>
      <c r="E5512" t="str">
        <f>VLOOKUP(A5512, ticker_symbol:gics_sub, 15, FALSE)</f>
        <v>Property &amp; Casualty Insurance</v>
      </c>
    </row>
    <row r="5513" spans="1:5" ht="17" x14ac:dyDescent="0.2">
      <c r="A5513" s="3" t="s">
        <v>441</v>
      </c>
      <c r="B5513" s="21" t="s">
        <v>603</v>
      </c>
      <c r="C5513" s="21" t="s">
        <v>610</v>
      </c>
      <c r="D5513" s="56" t="str">
        <f>VLOOKUP(A5513, ticker_symbol:gics_sector, 14, FALSE)</f>
        <v>Financials</v>
      </c>
      <c r="E5513" t="str">
        <f>VLOOKUP(A5513, ticker_symbol:gics_sub, 15, FALSE)</f>
        <v>Property &amp; Casualty Insurance</v>
      </c>
    </row>
    <row r="5514" spans="1:5" ht="17" x14ac:dyDescent="0.2">
      <c r="A5514" s="3" t="s">
        <v>441</v>
      </c>
      <c r="B5514" s="21" t="s">
        <v>604</v>
      </c>
      <c r="C5514" s="21" t="s">
        <v>610</v>
      </c>
      <c r="D5514" s="56" t="str">
        <f>VLOOKUP(A5514, ticker_symbol:gics_sector, 14, FALSE)</f>
        <v>Financials</v>
      </c>
      <c r="E5514" t="str">
        <f>VLOOKUP(A5514, ticker_symbol:gics_sub, 15, FALSE)</f>
        <v>Property &amp; Casualty Insurance</v>
      </c>
    </row>
    <row r="5515" spans="1:5" ht="17" x14ac:dyDescent="0.2">
      <c r="A5515" s="3" t="s">
        <v>441</v>
      </c>
      <c r="B5515" s="21" t="s">
        <v>605</v>
      </c>
      <c r="C5515" s="21" t="s">
        <v>610</v>
      </c>
      <c r="D5515" s="56" t="str">
        <f>VLOOKUP(A5515, ticker_symbol:gics_sector, 14, FALSE)</f>
        <v>Financials</v>
      </c>
      <c r="E5515" t="str">
        <f>VLOOKUP(A5515, ticker_symbol:gics_sub, 15, FALSE)</f>
        <v>Property &amp; Casualty Insurance</v>
      </c>
    </row>
    <row r="5516" spans="1:5" ht="17" x14ac:dyDescent="0.2">
      <c r="A5516" s="3" t="s">
        <v>441</v>
      </c>
      <c r="B5516" s="21" t="s">
        <v>600</v>
      </c>
      <c r="C5516" s="21" t="s">
        <v>609</v>
      </c>
      <c r="D5516" s="56" t="str">
        <f>VLOOKUP(A5516, ticker_symbol:gics_sector, 14, FALSE)</f>
        <v>Financials</v>
      </c>
      <c r="E5516" t="str">
        <f>VLOOKUP(A5516, ticker_symbol:gics_sub, 15, FALSE)</f>
        <v>Property &amp; Casualty Insurance</v>
      </c>
    </row>
    <row r="5517" spans="1:5" ht="17" x14ac:dyDescent="0.2">
      <c r="A5517" s="3" t="s">
        <v>441</v>
      </c>
      <c r="B5517" s="21" t="s">
        <v>601</v>
      </c>
      <c r="C5517" s="21" t="s">
        <v>609</v>
      </c>
      <c r="D5517" s="56" t="str">
        <f>VLOOKUP(A5517, ticker_symbol:gics_sector, 14, FALSE)</f>
        <v>Financials</v>
      </c>
      <c r="E5517" t="str">
        <f>VLOOKUP(A5517, ticker_symbol:gics_sub, 15, FALSE)</f>
        <v>Property &amp; Casualty Insurance</v>
      </c>
    </row>
    <row r="5518" spans="1:5" ht="17" x14ac:dyDescent="0.2">
      <c r="A5518" s="3" t="s">
        <v>441</v>
      </c>
      <c r="B5518" s="21" t="s">
        <v>602</v>
      </c>
      <c r="C5518" s="21" t="s">
        <v>609</v>
      </c>
      <c r="D5518" s="56" t="str">
        <f>VLOOKUP(A5518, ticker_symbol:gics_sector, 14, FALSE)</f>
        <v>Financials</v>
      </c>
      <c r="E5518" t="str">
        <f>VLOOKUP(A5518, ticker_symbol:gics_sub, 15, FALSE)</f>
        <v>Property &amp; Casualty Insurance</v>
      </c>
    </row>
    <row r="5519" spans="1:5" ht="17" x14ac:dyDescent="0.2">
      <c r="A5519" s="3" t="s">
        <v>441</v>
      </c>
      <c r="B5519" s="21" t="s">
        <v>603</v>
      </c>
      <c r="C5519" s="21" t="s">
        <v>609</v>
      </c>
      <c r="D5519" s="56" t="str">
        <f>VLOOKUP(A5519, ticker_symbol:gics_sector, 14, FALSE)</f>
        <v>Financials</v>
      </c>
      <c r="E5519" t="str">
        <f>VLOOKUP(A5519, ticker_symbol:gics_sub, 15, FALSE)</f>
        <v>Property &amp; Casualty Insurance</v>
      </c>
    </row>
    <row r="5520" spans="1:5" ht="17" x14ac:dyDescent="0.2">
      <c r="A5520" s="3" t="s">
        <v>441</v>
      </c>
      <c r="B5520" s="21" t="s">
        <v>604</v>
      </c>
      <c r="C5520" s="21" t="s">
        <v>609</v>
      </c>
      <c r="D5520" s="56" t="str">
        <f>VLOOKUP(A5520, ticker_symbol:gics_sector, 14, FALSE)</f>
        <v>Financials</v>
      </c>
      <c r="E5520" t="str">
        <f>VLOOKUP(A5520, ticker_symbol:gics_sub, 15, FALSE)</f>
        <v>Property &amp; Casualty Insurance</v>
      </c>
    </row>
    <row r="5521" spans="1:5" ht="17" x14ac:dyDescent="0.2">
      <c r="A5521" s="3" t="s">
        <v>441</v>
      </c>
      <c r="B5521" s="21" t="s">
        <v>605</v>
      </c>
      <c r="C5521" s="21" t="s">
        <v>609</v>
      </c>
      <c r="D5521" s="56" t="str">
        <f>VLOOKUP(A5521, ticker_symbol:gics_sector, 14, FALSE)</f>
        <v>Financials</v>
      </c>
      <c r="E5521" t="str">
        <f>VLOOKUP(A5521, ticker_symbol:gics_sub, 15, FALSE)</f>
        <v>Property &amp; Casualty Insurance</v>
      </c>
    </row>
    <row r="5522" spans="1:5" ht="17" x14ac:dyDescent="0.2">
      <c r="A5522" s="3" t="s">
        <v>441</v>
      </c>
      <c r="B5522" s="21" t="s">
        <v>600</v>
      </c>
      <c r="C5522" s="21" t="s">
        <v>608</v>
      </c>
      <c r="D5522" s="56" t="str">
        <f>VLOOKUP(A5522, ticker_symbol:gics_sector, 14, FALSE)</f>
        <v>Financials</v>
      </c>
      <c r="E5522" t="str">
        <f>VLOOKUP(A5522, ticker_symbol:gics_sub, 15, FALSE)</f>
        <v>Property &amp; Casualty Insurance</v>
      </c>
    </row>
    <row r="5523" spans="1:5" ht="17" x14ac:dyDescent="0.2">
      <c r="A5523" s="3" t="s">
        <v>441</v>
      </c>
      <c r="B5523" s="21" t="s">
        <v>601</v>
      </c>
      <c r="C5523" s="21" t="s">
        <v>608</v>
      </c>
      <c r="D5523" s="56" t="str">
        <f>VLOOKUP(A5523, ticker_symbol:gics_sector, 14, FALSE)</f>
        <v>Financials</v>
      </c>
      <c r="E5523" t="str">
        <f>VLOOKUP(A5523, ticker_symbol:gics_sub, 15, FALSE)</f>
        <v>Property &amp; Casualty Insurance</v>
      </c>
    </row>
    <row r="5524" spans="1:5" ht="17" x14ac:dyDescent="0.2">
      <c r="A5524" s="3" t="s">
        <v>441</v>
      </c>
      <c r="B5524" s="21" t="s">
        <v>602</v>
      </c>
      <c r="C5524" s="21" t="s">
        <v>608</v>
      </c>
      <c r="D5524" s="56" t="str">
        <f>VLOOKUP(A5524, ticker_symbol:gics_sector, 14, FALSE)</f>
        <v>Financials</v>
      </c>
      <c r="E5524" t="str">
        <f>VLOOKUP(A5524, ticker_symbol:gics_sub, 15, FALSE)</f>
        <v>Property &amp; Casualty Insurance</v>
      </c>
    </row>
    <row r="5525" spans="1:5" ht="17" x14ac:dyDescent="0.2">
      <c r="A5525" s="3" t="s">
        <v>441</v>
      </c>
      <c r="B5525" s="21" t="s">
        <v>603</v>
      </c>
      <c r="C5525" s="21" t="s">
        <v>608</v>
      </c>
      <c r="D5525" s="56" t="str">
        <f>VLOOKUP(A5525, ticker_symbol:gics_sector, 14, FALSE)</f>
        <v>Financials</v>
      </c>
      <c r="E5525" t="str">
        <f>VLOOKUP(A5525, ticker_symbol:gics_sub, 15, FALSE)</f>
        <v>Property &amp; Casualty Insurance</v>
      </c>
    </row>
    <row r="5526" spans="1:5" ht="17" x14ac:dyDescent="0.2">
      <c r="A5526" s="3" t="s">
        <v>441</v>
      </c>
      <c r="B5526" s="21" t="s">
        <v>604</v>
      </c>
      <c r="C5526" s="21" t="s">
        <v>608</v>
      </c>
      <c r="D5526" s="56" t="str">
        <f>VLOOKUP(A5526, ticker_symbol:gics_sector, 14, FALSE)</f>
        <v>Financials</v>
      </c>
      <c r="E5526" t="str">
        <f>VLOOKUP(A5526, ticker_symbol:gics_sub, 15, FALSE)</f>
        <v>Property &amp; Casualty Insurance</v>
      </c>
    </row>
    <row r="5527" spans="1:5" ht="17" x14ac:dyDescent="0.2">
      <c r="A5527" s="3" t="s">
        <v>441</v>
      </c>
      <c r="B5527" s="21" t="s">
        <v>605</v>
      </c>
      <c r="C5527" s="21" t="s">
        <v>608</v>
      </c>
      <c r="D5527" s="56" t="str">
        <f>VLOOKUP(A5527, ticker_symbol:gics_sector, 14, FALSE)</f>
        <v>Financials</v>
      </c>
      <c r="E5527" t="str">
        <f>VLOOKUP(A5527, ticker_symbol:gics_sub, 15, FALSE)</f>
        <v>Property &amp; Casualty Insurance</v>
      </c>
    </row>
    <row r="5528" spans="1:5" ht="17" x14ac:dyDescent="0.2">
      <c r="A5528" s="3" t="s">
        <v>442</v>
      </c>
      <c r="B5528" s="21" t="s">
        <v>600</v>
      </c>
      <c r="C5528" s="21" t="s">
        <v>610</v>
      </c>
      <c r="D5528" s="56" t="str">
        <f>VLOOKUP(A5528, ticker_symbol:gics_sector, 14, FALSE)</f>
        <v>Industrials</v>
      </c>
      <c r="E5528" t="str">
        <f>VLOOKUP(A5528, ticker_symbol:gics_sub, 15, FALSE)</f>
        <v>Industrial Conglomerates</v>
      </c>
    </row>
    <row r="5529" spans="1:5" ht="17" x14ac:dyDescent="0.2">
      <c r="A5529" s="3" t="s">
        <v>442</v>
      </c>
      <c r="B5529" s="21" t="s">
        <v>601</v>
      </c>
      <c r="C5529" s="21" t="s">
        <v>610</v>
      </c>
      <c r="D5529" s="56" t="str">
        <f>VLOOKUP(A5529, ticker_symbol:gics_sector, 14, FALSE)</f>
        <v>Industrials</v>
      </c>
      <c r="E5529" t="str">
        <f>VLOOKUP(A5529, ticker_symbol:gics_sub, 15, FALSE)</f>
        <v>Industrial Conglomerates</v>
      </c>
    </row>
    <row r="5530" spans="1:5" ht="17" x14ac:dyDescent="0.2">
      <c r="A5530" s="3" t="s">
        <v>442</v>
      </c>
      <c r="B5530" s="21" t="s">
        <v>602</v>
      </c>
      <c r="C5530" s="21" t="s">
        <v>610</v>
      </c>
      <c r="D5530" s="56" t="str">
        <f>VLOOKUP(A5530, ticker_symbol:gics_sector, 14, FALSE)</f>
        <v>Industrials</v>
      </c>
      <c r="E5530" t="str">
        <f>VLOOKUP(A5530, ticker_symbol:gics_sub, 15, FALSE)</f>
        <v>Industrial Conglomerates</v>
      </c>
    </row>
    <row r="5531" spans="1:5" ht="17" x14ac:dyDescent="0.2">
      <c r="A5531" s="3" t="s">
        <v>442</v>
      </c>
      <c r="B5531" s="21" t="s">
        <v>603</v>
      </c>
      <c r="C5531" s="21" t="s">
        <v>610</v>
      </c>
      <c r="D5531" s="56" t="str">
        <f>VLOOKUP(A5531, ticker_symbol:gics_sector, 14, FALSE)</f>
        <v>Industrials</v>
      </c>
      <c r="E5531" t="str">
        <f>VLOOKUP(A5531, ticker_symbol:gics_sub, 15, FALSE)</f>
        <v>Industrial Conglomerates</v>
      </c>
    </row>
    <row r="5532" spans="1:5" ht="17" x14ac:dyDescent="0.2">
      <c r="A5532" s="3" t="s">
        <v>442</v>
      </c>
      <c r="B5532" s="21" t="s">
        <v>604</v>
      </c>
      <c r="C5532" s="21" t="s">
        <v>610</v>
      </c>
      <c r="D5532" s="56" t="str">
        <f>VLOOKUP(A5532, ticker_symbol:gics_sector, 14, FALSE)</f>
        <v>Industrials</v>
      </c>
      <c r="E5532" t="str">
        <f>VLOOKUP(A5532, ticker_symbol:gics_sub, 15, FALSE)</f>
        <v>Industrial Conglomerates</v>
      </c>
    </row>
    <row r="5533" spans="1:5" ht="17" x14ac:dyDescent="0.2">
      <c r="A5533" s="3" t="s">
        <v>442</v>
      </c>
      <c r="B5533" s="21" t="s">
        <v>605</v>
      </c>
      <c r="C5533" s="21" t="s">
        <v>610</v>
      </c>
      <c r="D5533" s="56" t="str">
        <f>VLOOKUP(A5533, ticker_symbol:gics_sector, 14, FALSE)</f>
        <v>Industrials</v>
      </c>
      <c r="E5533" t="str">
        <f>VLOOKUP(A5533, ticker_symbol:gics_sub, 15, FALSE)</f>
        <v>Industrial Conglomerates</v>
      </c>
    </row>
    <row r="5534" spans="1:5" ht="17" x14ac:dyDescent="0.2">
      <c r="A5534" s="3" t="s">
        <v>442</v>
      </c>
      <c r="B5534" s="21" t="s">
        <v>600</v>
      </c>
      <c r="C5534" s="21" t="s">
        <v>609</v>
      </c>
      <c r="D5534" s="56" t="str">
        <f>VLOOKUP(A5534, ticker_symbol:gics_sector, 14, FALSE)</f>
        <v>Industrials</v>
      </c>
      <c r="E5534" t="str">
        <f>VLOOKUP(A5534, ticker_symbol:gics_sub, 15, FALSE)</f>
        <v>Industrial Conglomerates</v>
      </c>
    </row>
    <row r="5535" spans="1:5" ht="17" x14ac:dyDescent="0.2">
      <c r="A5535" s="3" t="s">
        <v>442</v>
      </c>
      <c r="B5535" s="21" t="s">
        <v>601</v>
      </c>
      <c r="C5535" s="21" t="s">
        <v>609</v>
      </c>
      <c r="D5535" s="56" t="str">
        <f>VLOOKUP(A5535, ticker_symbol:gics_sector, 14, FALSE)</f>
        <v>Industrials</v>
      </c>
      <c r="E5535" t="str">
        <f>VLOOKUP(A5535, ticker_symbol:gics_sub, 15, FALSE)</f>
        <v>Industrial Conglomerates</v>
      </c>
    </row>
    <row r="5536" spans="1:5" ht="17" x14ac:dyDescent="0.2">
      <c r="A5536" s="3" t="s">
        <v>442</v>
      </c>
      <c r="B5536" s="21" t="s">
        <v>602</v>
      </c>
      <c r="C5536" s="21" t="s">
        <v>609</v>
      </c>
      <c r="D5536" s="56" t="str">
        <f>VLOOKUP(A5536, ticker_symbol:gics_sector, 14, FALSE)</f>
        <v>Industrials</v>
      </c>
      <c r="E5536" t="str">
        <f>VLOOKUP(A5536, ticker_symbol:gics_sub, 15, FALSE)</f>
        <v>Industrial Conglomerates</v>
      </c>
    </row>
    <row r="5537" spans="1:5" ht="17" x14ac:dyDescent="0.2">
      <c r="A5537" s="3" t="s">
        <v>442</v>
      </c>
      <c r="B5537" s="21" t="s">
        <v>603</v>
      </c>
      <c r="C5537" s="21" t="s">
        <v>609</v>
      </c>
      <c r="D5537" s="56" t="str">
        <f>VLOOKUP(A5537, ticker_symbol:gics_sector, 14, FALSE)</f>
        <v>Industrials</v>
      </c>
      <c r="E5537" t="str">
        <f>VLOOKUP(A5537, ticker_symbol:gics_sub, 15, FALSE)</f>
        <v>Industrial Conglomerates</v>
      </c>
    </row>
    <row r="5538" spans="1:5" ht="17" x14ac:dyDescent="0.2">
      <c r="A5538" s="3" t="s">
        <v>442</v>
      </c>
      <c r="B5538" s="21" t="s">
        <v>604</v>
      </c>
      <c r="C5538" s="21" t="s">
        <v>609</v>
      </c>
      <c r="D5538" s="56" t="str">
        <f>VLOOKUP(A5538, ticker_symbol:gics_sector, 14, FALSE)</f>
        <v>Industrials</v>
      </c>
      <c r="E5538" t="str">
        <f>VLOOKUP(A5538, ticker_symbol:gics_sub, 15, FALSE)</f>
        <v>Industrial Conglomerates</v>
      </c>
    </row>
    <row r="5539" spans="1:5" ht="17" x14ac:dyDescent="0.2">
      <c r="A5539" s="3" t="s">
        <v>442</v>
      </c>
      <c r="B5539" s="21" t="s">
        <v>605</v>
      </c>
      <c r="C5539" s="21" t="s">
        <v>609</v>
      </c>
      <c r="D5539" s="56" t="str">
        <f>VLOOKUP(A5539, ticker_symbol:gics_sector, 14, FALSE)</f>
        <v>Industrials</v>
      </c>
      <c r="E5539" t="str">
        <f>VLOOKUP(A5539, ticker_symbol:gics_sub, 15, FALSE)</f>
        <v>Industrial Conglomerates</v>
      </c>
    </row>
    <row r="5540" spans="1:5" ht="17" x14ac:dyDescent="0.2">
      <c r="A5540" s="3" t="s">
        <v>442</v>
      </c>
      <c r="B5540" s="21" t="s">
        <v>600</v>
      </c>
      <c r="C5540" s="21" t="s">
        <v>608</v>
      </c>
      <c r="D5540" s="56" t="str">
        <f>VLOOKUP(A5540, ticker_symbol:gics_sector, 14, FALSE)</f>
        <v>Industrials</v>
      </c>
      <c r="E5540" t="str">
        <f>VLOOKUP(A5540, ticker_symbol:gics_sub, 15, FALSE)</f>
        <v>Industrial Conglomerates</v>
      </c>
    </row>
    <row r="5541" spans="1:5" ht="17" x14ac:dyDescent="0.2">
      <c r="A5541" s="3" t="s">
        <v>442</v>
      </c>
      <c r="B5541" s="21" t="s">
        <v>601</v>
      </c>
      <c r="C5541" s="21" t="s">
        <v>608</v>
      </c>
      <c r="D5541" s="56" t="str">
        <f>VLOOKUP(A5541, ticker_symbol:gics_sector, 14, FALSE)</f>
        <v>Industrials</v>
      </c>
      <c r="E5541" t="str">
        <f>VLOOKUP(A5541, ticker_symbol:gics_sub, 15, FALSE)</f>
        <v>Industrial Conglomerates</v>
      </c>
    </row>
    <row r="5542" spans="1:5" ht="17" x14ac:dyDescent="0.2">
      <c r="A5542" s="3" t="s">
        <v>442</v>
      </c>
      <c r="B5542" s="21" t="s">
        <v>602</v>
      </c>
      <c r="C5542" s="21" t="s">
        <v>608</v>
      </c>
      <c r="D5542" s="56" t="str">
        <f>VLOOKUP(A5542, ticker_symbol:gics_sector, 14, FALSE)</f>
        <v>Industrials</v>
      </c>
      <c r="E5542" t="str">
        <f>VLOOKUP(A5542, ticker_symbol:gics_sub, 15, FALSE)</f>
        <v>Industrial Conglomerates</v>
      </c>
    </row>
    <row r="5543" spans="1:5" ht="17" x14ac:dyDescent="0.2">
      <c r="A5543" s="3" t="s">
        <v>442</v>
      </c>
      <c r="B5543" s="21" t="s">
        <v>603</v>
      </c>
      <c r="C5543" s="21" t="s">
        <v>608</v>
      </c>
      <c r="D5543" s="56" t="str">
        <f>VLOOKUP(A5543, ticker_symbol:gics_sector, 14, FALSE)</f>
        <v>Industrials</v>
      </c>
      <c r="E5543" t="str">
        <f>VLOOKUP(A5543, ticker_symbol:gics_sub, 15, FALSE)</f>
        <v>Industrial Conglomerates</v>
      </c>
    </row>
    <row r="5544" spans="1:5" ht="17" x14ac:dyDescent="0.2">
      <c r="A5544" s="3" t="s">
        <v>442</v>
      </c>
      <c r="B5544" s="21" t="s">
        <v>604</v>
      </c>
      <c r="C5544" s="21" t="s">
        <v>608</v>
      </c>
      <c r="D5544" s="56" t="str">
        <f>VLOOKUP(A5544, ticker_symbol:gics_sector, 14, FALSE)</f>
        <v>Industrials</v>
      </c>
      <c r="E5544" t="str">
        <f>VLOOKUP(A5544, ticker_symbol:gics_sub, 15, FALSE)</f>
        <v>Industrial Conglomerates</v>
      </c>
    </row>
    <row r="5545" spans="1:5" ht="17" x14ac:dyDescent="0.2">
      <c r="A5545" s="3" t="s">
        <v>442</v>
      </c>
      <c r="B5545" s="21" t="s">
        <v>605</v>
      </c>
      <c r="C5545" s="21" t="s">
        <v>608</v>
      </c>
      <c r="D5545" s="56" t="str">
        <f>VLOOKUP(A5545, ticker_symbol:gics_sector, 14, FALSE)</f>
        <v>Industrials</v>
      </c>
      <c r="E5545" t="str">
        <f>VLOOKUP(A5545, ticker_symbol:gics_sub, 15, FALSE)</f>
        <v>Industrial Conglomerates</v>
      </c>
    </row>
    <row r="5546" spans="1:5" ht="17" x14ac:dyDescent="0.2">
      <c r="A5546" s="3" t="s">
        <v>443</v>
      </c>
      <c r="B5546" s="21" t="s">
        <v>600</v>
      </c>
      <c r="C5546" s="21" t="s">
        <v>610</v>
      </c>
      <c r="D5546" s="56" t="str">
        <f>VLOOKUP(A5546, ticker_symbol:gics_sector, 14, FALSE)</f>
        <v>Consumer Discretionary</v>
      </c>
      <c r="E5546" t="str">
        <f>VLOOKUP(A5546, ticker_symbol:gics_sub, 15, FALSE)</f>
        <v>Homebuilding</v>
      </c>
    </row>
    <row r="5547" spans="1:5" ht="17" x14ac:dyDescent="0.2">
      <c r="A5547" s="3" t="s">
        <v>443</v>
      </c>
      <c r="B5547" s="21" t="s">
        <v>601</v>
      </c>
      <c r="C5547" s="21" t="s">
        <v>610</v>
      </c>
      <c r="D5547" s="56" t="str">
        <f>VLOOKUP(A5547, ticker_symbol:gics_sector, 14, FALSE)</f>
        <v>Consumer Discretionary</v>
      </c>
      <c r="E5547" t="str">
        <f>VLOOKUP(A5547, ticker_symbol:gics_sub, 15, FALSE)</f>
        <v>Homebuilding</v>
      </c>
    </row>
    <row r="5548" spans="1:5" ht="17" x14ac:dyDescent="0.2">
      <c r="A5548" s="3" t="s">
        <v>443</v>
      </c>
      <c r="B5548" s="21" t="s">
        <v>602</v>
      </c>
      <c r="C5548" s="21" t="s">
        <v>610</v>
      </c>
      <c r="D5548" s="56" t="str">
        <f>VLOOKUP(A5548, ticker_symbol:gics_sector, 14, FALSE)</f>
        <v>Consumer Discretionary</v>
      </c>
      <c r="E5548" t="str">
        <f>VLOOKUP(A5548, ticker_symbol:gics_sub, 15, FALSE)</f>
        <v>Homebuilding</v>
      </c>
    </row>
    <row r="5549" spans="1:5" ht="17" x14ac:dyDescent="0.2">
      <c r="A5549" s="3" t="s">
        <v>443</v>
      </c>
      <c r="B5549" s="21" t="s">
        <v>603</v>
      </c>
      <c r="C5549" s="21" t="s">
        <v>610</v>
      </c>
      <c r="D5549" s="56" t="str">
        <f>VLOOKUP(A5549, ticker_symbol:gics_sector, 14, FALSE)</f>
        <v>Consumer Discretionary</v>
      </c>
      <c r="E5549" t="str">
        <f>VLOOKUP(A5549, ticker_symbol:gics_sub, 15, FALSE)</f>
        <v>Homebuilding</v>
      </c>
    </row>
    <row r="5550" spans="1:5" ht="17" x14ac:dyDescent="0.2">
      <c r="A5550" s="3" t="s">
        <v>443</v>
      </c>
      <c r="B5550" s="21" t="s">
        <v>604</v>
      </c>
      <c r="C5550" s="21" t="s">
        <v>610</v>
      </c>
      <c r="D5550" s="56" t="str">
        <f>VLOOKUP(A5550, ticker_symbol:gics_sector, 14, FALSE)</f>
        <v>Consumer Discretionary</v>
      </c>
      <c r="E5550" t="str">
        <f>VLOOKUP(A5550, ticker_symbol:gics_sub, 15, FALSE)</f>
        <v>Homebuilding</v>
      </c>
    </row>
    <row r="5551" spans="1:5" ht="17" x14ac:dyDescent="0.2">
      <c r="A5551" s="3" t="s">
        <v>443</v>
      </c>
      <c r="B5551" s="21" t="s">
        <v>605</v>
      </c>
      <c r="C5551" s="21" t="s">
        <v>610</v>
      </c>
      <c r="D5551" s="56" t="str">
        <f>VLOOKUP(A5551, ticker_symbol:gics_sector, 14, FALSE)</f>
        <v>Consumer Discretionary</v>
      </c>
      <c r="E5551" t="str">
        <f>VLOOKUP(A5551, ticker_symbol:gics_sub, 15, FALSE)</f>
        <v>Homebuilding</v>
      </c>
    </row>
    <row r="5552" spans="1:5" ht="17" x14ac:dyDescent="0.2">
      <c r="A5552" s="3" t="s">
        <v>443</v>
      </c>
      <c r="B5552" s="21" t="s">
        <v>600</v>
      </c>
      <c r="C5552" s="21" t="s">
        <v>609</v>
      </c>
      <c r="D5552" s="56" t="str">
        <f>VLOOKUP(A5552, ticker_symbol:gics_sector, 14, FALSE)</f>
        <v>Consumer Discretionary</v>
      </c>
      <c r="E5552" t="str">
        <f>VLOOKUP(A5552, ticker_symbol:gics_sub, 15, FALSE)</f>
        <v>Homebuilding</v>
      </c>
    </row>
    <row r="5553" spans="1:5" ht="17" x14ac:dyDescent="0.2">
      <c r="A5553" s="3" t="s">
        <v>443</v>
      </c>
      <c r="B5553" s="21" t="s">
        <v>601</v>
      </c>
      <c r="C5553" s="21" t="s">
        <v>609</v>
      </c>
      <c r="D5553" s="56" t="str">
        <f>VLOOKUP(A5553, ticker_symbol:gics_sector, 14, FALSE)</f>
        <v>Consumer Discretionary</v>
      </c>
      <c r="E5553" t="str">
        <f>VLOOKUP(A5553, ticker_symbol:gics_sub, 15, FALSE)</f>
        <v>Homebuilding</v>
      </c>
    </row>
    <row r="5554" spans="1:5" ht="17" x14ac:dyDescent="0.2">
      <c r="A5554" s="3" t="s">
        <v>443</v>
      </c>
      <c r="B5554" s="21" t="s">
        <v>602</v>
      </c>
      <c r="C5554" s="21" t="s">
        <v>609</v>
      </c>
      <c r="D5554" s="56" t="str">
        <f>VLOOKUP(A5554, ticker_symbol:gics_sector, 14, FALSE)</f>
        <v>Consumer Discretionary</v>
      </c>
      <c r="E5554" t="str">
        <f>VLOOKUP(A5554, ticker_symbol:gics_sub, 15, FALSE)</f>
        <v>Homebuilding</v>
      </c>
    </row>
    <row r="5555" spans="1:5" ht="17" x14ac:dyDescent="0.2">
      <c r="A5555" s="3" t="s">
        <v>443</v>
      </c>
      <c r="B5555" s="21" t="s">
        <v>603</v>
      </c>
      <c r="C5555" s="21" t="s">
        <v>609</v>
      </c>
      <c r="D5555" s="56" t="str">
        <f>VLOOKUP(A5555, ticker_symbol:gics_sector, 14, FALSE)</f>
        <v>Consumer Discretionary</v>
      </c>
      <c r="E5555" t="str">
        <f>VLOOKUP(A5555, ticker_symbol:gics_sub, 15, FALSE)</f>
        <v>Homebuilding</v>
      </c>
    </row>
    <row r="5556" spans="1:5" ht="17" x14ac:dyDescent="0.2">
      <c r="A5556" s="3" t="s">
        <v>443</v>
      </c>
      <c r="B5556" s="21" t="s">
        <v>604</v>
      </c>
      <c r="C5556" s="21" t="s">
        <v>609</v>
      </c>
      <c r="D5556" s="56" t="str">
        <f>VLOOKUP(A5556, ticker_symbol:gics_sector, 14, FALSE)</f>
        <v>Consumer Discretionary</v>
      </c>
      <c r="E5556" t="str">
        <f>VLOOKUP(A5556, ticker_symbol:gics_sub, 15, FALSE)</f>
        <v>Homebuilding</v>
      </c>
    </row>
    <row r="5557" spans="1:5" ht="17" x14ac:dyDescent="0.2">
      <c r="A5557" s="3" t="s">
        <v>443</v>
      </c>
      <c r="B5557" s="21" t="s">
        <v>605</v>
      </c>
      <c r="C5557" s="21" t="s">
        <v>609</v>
      </c>
      <c r="D5557" s="56" t="str">
        <f>VLOOKUP(A5557, ticker_symbol:gics_sector, 14, FALSE)</f>
        <v>Consumer Discretionary</v>
      </c>
      <c r="E5557" t="str">
        <f>VLOOKUP(A5557, ticker_symbol:gics_sub, 15, FALSE)</f>
        <v>Homebuilding</v>
      </c>
    </row>
    <row r="5558" spans="1:5" ht="17" x14ac:dyDescent="0.2">
      <c r="A5558" s="3" t="s">
        <v>443</v>
      </c>
      <c r="B5558" s="21" t="s">
        <v>600</v>
      </c>
      <c r="C5558" s="21" t="s">
        <v>608</v>
      </c>
      <c r="D5558" s="56" t="str">
        <f>VLOOKUP(A5558, ticker_symbol:gics_sector, 14, FALSE)</f>
        <v>Consumer Discretionary</v>
      </c>
      <c r="E5558" t="str">
        <f>VLOOKUP(A5558, ticker_symbol:gics_sub, 15, FALSE)</f>
        <v>Homebuilding</v>
      </c>
    </row>
    <row r="5559" spans="1:5" ht="17" x14ac:dyDescent="0.2">
      <c r="A5559" s="3" t="s">
        <v>443</v>
      </c>
      <c r="B5559" s="21" t="s">
        <v>601</v>
      </c>
      <c r="C5559" s="21" t="s">
        <v>608</v>
      </c>
      <c r="D5559" s="56" t="str">
        <f>VLOOKUP(A5559, ticker_symbol:gics_sector, 14, FALSE)</f>
        <v>Consumer Discretionary</v>
      </c>
      <c r="E5559" t="str">
        <f>VLOOKUP(A5559, ticker_symbol:gics_sub, 15, FALSE)</f>
        <v>Homebuilding</v>
      </c>
    </row>
    <row r="5560" spans="1:5" ht="17" x14ac:dyDescent="0.2">
      <c r="A5560" s="3" t="s">
        <v>443</v>
      </c>
      <c r="B5560" s="21" t="s">
        <v>602</v>
      </c>
      <c r="C5560" s="21" t="s">
        <v>608</v>
      </c>
      <c r="D5560" s="56" t="str">
        <f>VLOOKUP(A5560, ticker_symbol:gics_sector, 14, FALSE)</f>
        <v>Consumer Discretionary</v>
      </c>
      <c r="E5560" t="str">
        <f>VLOOKUP(A5560, ticker_symbol:gics_sub, 15, FALSE)</f>
        <v>Homebuilding</v>
      </c>
    </row>
    <row r="5561" spans="1:5" ht="17" x14ac:dyDescent="0.2">
      <c r="A5561" s="3" t="s">
        <v>443</v>
      </c>
      <c r="B5561" s="21" t="s">
        <v>603</v>
      </c>
      <c r="C5561" s="21" t="s">
        <v>608</v>
      </c>
      <c r="D5561" s="56" t="str">
        <f>VLOOKUP(A5561, ticker_symbol:gics_sector, 14, FALSE)</f>
        <v>Consumer Discretionary</v>
      </c>
      <c r="E5561" t="str">
        <f>VLOOKUP(A5561, ticker_symbol:gics_sub, 15, FALSE)</f>
        <v>Homebuilding</v>
      </c>
    </row>
    <row r="5562" spans="1:5" ht="17" x14ac:dyDescent="0.2">
      <c r="A5562" s="3" t="s">
        <v>443</v>
      </c>
      <c r="B5562" s="21" t="s">
        <v>604</v>
      </c>
      <c r="C5562" s="21" t="s">
        <v>608</v>
      </c>
      <c r="D5562" s="56" t="str">
        <f>VLOOKUP(A5562, ticker_symbol:gics_sector, 14, FALSE)</f>
        <v>Consumer Discretionary</v>
      </c>
      <c r="E5562" t="str">
        <f>VLOOKUP(A5562, ticker_symbol:gics_sub, 15, FALSE)</f>
        <v>Homebuilding</v>
      </c>
    </row>
    <row r="5563" spans="1:5" ht="17" x14ac:dyDescent="0.2">
      <c r="A5563" s="3" t="s">
        <v>443</v>
      </c>
      <c r="B5563" s="21" t="s">
        <v>605</v>
      </c>
      <c r="C5563" s="21" t="s">
        <v>608</v>
      </c>
      <c r="D5563" s="56" t="str">
        <f>VLOOKUP(A5563, ticker_symbol:gics_sector, 14, FALSE)</f>
        <v>Consumer Discretionary</v>
      </c>
      <c r="E5563" t="str">
        <f>VLOOKUP(A5563, ticker_symbol:gics_sub, 15, FALSE)</f>
        <v>Homebuilding</v>
      </c>
    </row>
    <row r="5564" spans="1:5" ht="17" x14ac:dyDescent="0.2">
      <c r="A5564" s="3" t="s">
        <v>444</v>
      </c>
      <c r="B5564" s="21" t="s">
        <v>600</v>
      </c>
      <c r="C5564" s="21" t="s">
        <v>610</v>
      </c>
      <c r="D5564" s="56" t="str">
        <f>VLOOKUP(A5564, ticker_symbol:gics_sector, 14, FALSE)</f>
        <v>Health Care</v>
      </c>
      <c r="E5564" t="str">
        <f>VLOOKUP(A5564, ticker_symbol:gics_sub, 15, FALSE)</f>
        <v>Health Care Equipment</v>
      </c>
    </row>
    <row r="5565" spans="1:5" ht="17" x14ac:dyDescent="0.2">
      <c r="A5565" s="3" t="s">
        <v>444</v>
      </c>
      <c r="B5565" s="21" t="s">
        <v>601</v>
      </c>
      <c r="C5565" s="21" t="s">
        <v>610</v>
      </c>
      <c r="D5565" s="56" t="str">
        <f>VLOOKUP(A5565, ticker_symbol:gics_sector, 14, FALSE)</f>
        <v>Health Care</v>
      </c>
      <c r="E5565" t="str">
        <f>VLOOKUP(A5565, ticker_symbol:gics_sub, 15, FALSE)</f>
        <v>Health Care Equipment</v>
      </c>
    </row>
    <row r="5566" spans="1:5" ht="17" x14ac:dyDescent="0.2">
      <c r="A5566" s="3" t="s">
        <v>444</v>
      </c>
      <c r="B5566" s="21" t="s">
        <v>602</v>
      </c>
      <c r="C5566" s="21" t="s">
        <v>610</v>
      </c>
      <c r="D5566" s="56" t="str">
        <f>VLOOKUP(A5566, ticker_symbol:gics_sector, 14, FALSE)</f>
        <v>Health Care</v>
      </c>
      <c r="E5566" t="str">
        <f>VLOOKUP(A5566, ticker_symbol:gics_sub, 15, FALSE)</f>
        <v>Health Care Equipment</v>
      </c>
    </row>
    <row r="5567" spans="1:5" ht="17" x14ac:dyDescent="0.2">
      <c r="A5567" s="3" t="s">
        <v>444</v>
      </c>
      <c r="B5567" s="21" t="s">
        <v>603</v>
      </c>
      <c r="C5567" s="21" t="s">
        <v>610</v>
      </c>
      <c r="D5567" s="56" t="str">
        <f>VLOOKUP(A5567, ticker_symbol:gics_sector, 14, FALSE)</f>
        <v>Health Care</v>
      </c>
      <c r="E5567" t="str">
        <f>VLOOKUP(A5567, ticker_symbol:gics_sub, 15, FALSE)</f>
        <v>Health Care Equipment</v>
      </c>
    </row>
    <row r="5568" spans="1:5" ht="17" x14ac:dyDescent="0.2">
      <c r="A5568" s="3" t="s">
        <v>444</v>
      </c>
      <c r="B5568" s="21" t="s">
        <v>604</v>
      </c>
      <c r="C5568" s="21" t="s">
        <v>610</v>
      </c>
      <c r="D5568" s="56" t="str">
        <f>VLOOKUP(A5568, ticker_symbol:gics_sector, 14, FALSE)</f>
        <v>Health Care</v>
      </c>
      <c r="E5568" t="str">
        <f>VLOOKUP(A5568, ticker_symbol:gics_sub, 15, FALSE)</f>
        <v>Health Care Equipment</v>
      </c>
    </row>
    <row r="5569" spans="1:5" ht="17" x14ac:dyDescent="0.2">
      <c r="A5569" s="3" t="s">
        <v>444</v>
      </c>
      <c r="B5569" s="21" t="s">
        <v>605</v>
      </c>
      <c r="C5569" s="21" t="s">
        <v>610</v>
      </c>
      <c r="D5569" s="56" t="str">
        <f>VLOOKUP(A5569, ticker_symbol:gics_sector, 14, FALSE)</f>
        <v>Health Care</v>
      </c>
      <c r="E5569" t="str">
        <f>VLOOKUP(A5569, ticker_symbol:gics_sub, 15, FALSE)</f>
        <v>Health Care Equipment</v>
      </c>
    </row>
    <row r="5570" spans="1:5" ht="17" x14ac:dyDescent="0.2">
      <c r="A5570" s="3" t="s">
        <v>444</v>
      </c>
      <c r="B5570" s="21" t="s">
        <v>600</v>
      </c>
      <c r="C5570" s="21" t="s">
        <v>609</v>
      </c>
      <c r="D5570" s="56" t="str">
        <f>VLOOKUP(A5570, ticker_symbol:gics_sector, 14, FALSE)</f>
        <v>Health Care</v>
      </c>
      <c r="E5570" t="str">
        <f>VLOOKUP(A5570, ticker_symbol:gics_sub, 15, FALSE)</f>
        <v>Health Care Equipment</v>
      </c>
    </row>
    <row r="5571" spans="1:5" ht="17" x14ac:dyDescent="0.2">
      <c r="A5571" s="3" t="s">
        <v>444</v>
      </c>
      <c r="B5571" s="21" t="s">
        <v>601</v>
      </c>
      <c r="C5571" s="21" t="s">
        <v>609</v>
      </c>
      <c r="D5571" s="56" t="str">
        <f>VLOOKUP(A5571, ticker_symbol:gics_sector, 14, FALSE)</f>
        <v>Health Care</v>
      </c>
      <c r="E5571" t="str">
        <f>VLOOKUP(A5571, ticker_symbol:gics_sub, 15, FALSE)</f>
        <v>Health Care Equipment</v>
      </c>
    </row>
    <row r="5572" spans="1:5" ht="17" x14ac:dyDescent="0.2">
      <c r="A5572" s="3" t="s">
        <v>444</v>
      </c>
      <c r="B5572" s="21" t="s">
        <v>602</v>
      </c>
      <c r="C5572" s="21" t="s">
        <v>609</v>
      </c>
      <c r="D5572" s="56" t="str">
        <f>VLOOKUP(A5572, ticker_symbol:gics_sector, 14, FALSE)</f>
        <v>Health Care</v>
      </c>
      <c r="E5572" t="str">
        <f>VLOOKUP(A5572, ticker_symbol:gics_sub, 15, FALSE)</f>
        <v>Health Care Equipment</v>
      </c>
    </row>
    <row r="5573" spans="1:5" ht="17" x14ac:dyDescent="0.2">
      <c r="A5573" s="3" t="s">
        <v>444</v>
      </c>
      <c r="B5573" s="21" t="s">
        <v>603</v>
      </c>
      <c r="C5573" s="21" t="s">
        <v>609</v>
      </c>
      <c r="D5573" s="56" t="str">
        <f>VLOOKUP(A5573, ticker_symbol:gics_sector, 14, FALSE)</f>
        <v>Health Care</v>
      </c>
      <c r="E5573" t="str">
        <f>VLOOKUP(A5573, ticker_symbol:gics_sub, 15, FALSE)</f>
        <v>Health Care Equipment</v>
      </c>
    </row>
    <row r="5574" spans="1:5" ht="17" x14ac:dyDescent="0.2">
      <c r="A5574" s="3" t="s">
        <v>444</v>
      </c>
      <c r="B5574" s="21" t="s">
        <v>604</v>
      </c>
      <c r="C5574" s="21" t="s">
        <v>609</v>
      </c>
      <c r="D5574" s="56" t="str">
        <f>VLOOKUP(A5574, ticker_symbol:gics_sector, 14, FALSE)</f>
        <v>Health Care</v>
      </c>
      <c r="E5574" t="str">
        <f>VLOOKUP(A5574, ticker_symbol:gics_sub, 15, FALSE)</f>
        <v>Health Care Equipment</v>
      </c>
    </row>
    <row r="5575" spans="1:5" ht="17" x14ac:dyDescent="0.2">
      <c r="A5575" s="3" t="s">
        <v>444</v>
      </c>
      <c r="B5575" s="21" t="s">
        <v>605</v>
      </c>
      <c r="C5575" s="21" t="s">
        <v>609</v>
      </c>
      <c r="D5575" s="56" t="str">
        <f>VLOOKUP(A5575, ticker_symbol:gics_sector, 14, FALSE)</f>
        <v>Health Care</v>
      </c>
      <c r="E5575" t="str">
        <f>VLOOKUP(A5575, ticker_symbol:gics_sub, 15, FALSE)</f>
        <v>Health Care Equipment</v>
      </c>
    </row>
    <row r="5576" spans="1:5" ht="17" x14ac:dyDescent="0.2">
      <c r="A5576" s="3" t="s">
        <v>444</v>
      </c>
      <c r="B5576" s="21" t="s">
        <v>600</v>
      </c>
      <c r="C5576" s="21" t="s">
        <v>608</v>
      </c>
      <c r="D5576" s="56" t="str">
        <f>VLOOKUP(A5576, ticker_symbol:gics_sector, 14, FALSE)</f>
        <v>Health Care</v>
      </c>
      <c r="E5576" t="str">
        <f>VLOOKUP(A5576, ticker_symbol:gics_sub, 15, FALSE)</f>
        <v>Health Care Equipment</v>
      </c>
    </row>
    <row r="5577" spans="1:5" ht="17" x14ac:dyDescent="0.2">
      <c r="A5577" s="3" t="s">
        <v>444</v>
      </c>
      <c r="B5577" s="21" t="s">
        <v>601</v>
      </c>
      <c r="C5577" s="21" t="s">
        <v>608</v>
      </c>
      <c r="D5577" s="56" t="str">
        <f>VLOOKUP(A5577, ticker_symbol:gics_sector, 14, FALSE)</f>
        <v>Health Care</v>
      </c>
      <c r="E5577" t="str">
        <f>VLOOKUP(A5577, ticker_symbol:gics_sub, 15, FALSE)</f>
        <v>Health Care Equipment</v>
      </c>
    </row>
    <row r="5578" spans="1:5" ht="17" x14ac:dyDescent="0.2">
      <c r="A5578" s="3" t="s">
        <v>444</v>
      </c>
      <c r="B5578" s="21" t="s">
        <v>602</v>
      </c>
      <c r="C5578" s="21" t="s">
        <v>608</v>
      </c>
      <c r="D5578" s="56" t="str">
        <f>VLOOKUP(A5578, ticker_symbol:gics_sector, 14, FALSE)</f>
        <v>Health Care</v>
      </c>
      <c r="E5578" t="str">
        <f>VLOOKUP(A5578, ticker_symbol:gics_sub, 15, FALSE)</f>
        <v>Health Care Equipment</v>
      </c>
    </row>
    <row r="5579" spans="1:5" ht="17" x14ac:dyDescent="0.2">
      <c r="A5579" s="3" t="s">
        <v>444</v>
      </c>
      <c r="B5579" s="21" t="s">
        <v>603</v>
      </c>
      <c r="C5579" s="21" t="s">
        <v>608</v>
      </c>
      <c r="D5579" s="56" t="str">
        <f>VLOOKUP(A5579, ticker_symbol:gics_sector, 14, FALSE)</f>
        <v>Health Care</v>
      </c>
      <c r="E5579" t="str">
        <f>VLOOKUP(A5579, ticker_symbol:gics_sub, 15, FALSE)</f>
        <v>Health Care Equipment</v>
      </c>
    </row>
    <row r="5580" spans="1:5" ht="17" x14ac:dyDescent="0.2">
      <c r="A5580" s="3" t="s">
        <v>444</v>
      </c>
      <c r="B5580" s="21" t="s">
        <v>604</v>
      </c>
      <c r="C5580" s="21" t="s">
        <v>608</v>
      </c>
      <c r="D5580" s="56" t="str">
        <f>VLOOKUP(A5580, ticker_symbol:gics_sector, 14, FALSE)</f>
        <v>Health Care</v>
      </c>
      <c r="E5580" t="str">
        <f>VLOOKUP(A5580, ticker_symbol:gics_sub, 15, FALSE)</f>
        <v>Health Care Equipment</v>
      </c>
    </row>
    <row r="5581" spans="1:5" ht="17" x14ac:dyDescent="0.2">
      <c r="A5581" s="3" t="s">
        <v>444</v>
      </c>
      <c r="B5581" s="21" t="s">
        <v>605</v>
      </c>
      <c r="C5581" s="21" t="s">
        <v>608</v>
      </c>
      <c r="D5581" s="56" t="str">
        <f>VLOOKUP(A5581, ticker_symbol:gics_sector, 14, FALSE)</f>
        <v>Health Care</v>
      </c>
      <c r="E5581" t="str">
        <f>VLOOKUP(A5581, ticker_symbol:gics_sub, 15, FALSE)</f>
        <v>Health Care Equipment</v>
      </c>
    </row>
    <row r="5582" spans="1:5" ht="17" x14ac:dyDescent="0.2">
      <c r="A5582" s="3" t="s">
        <v>445</v>
      </c>
      <c r="B5582" s="21" t="s">
        <v>600</v>
      </c>
      <c r="C5582" s="21" t="s">
        <v>610</v>
      </c>
      <c r="D5582" s="56" t="str">
        <f>VLOOKUP(A5582, ticker_symbol:gics_sector, 14, FALSE)</f>
        <v>Consumer Staples</v>
      </c>
      <c r="E5582" t="str">
        <f>VLOOKUP(A5582, ticker_symbol:gics_sub, 15, FALSE)</f>
        <v>Tobacco</v>
      </c>
    </row>
    <row r="5583" spans="1:5" ht="17" x14ac:dyDescent="0.2">
      <c r="A5583" s="3" t="s">
        <v>445</v>
      </c>
      <c r="B5583" s="21" t="s">
        <v>601</v>
      </c>
      <c r="C5583" s="21" t="s">
        <v>610</v>
      </c>
      <c r="D5583" s="56" t="str">
        <f>VLOOKUP(A5583, ticker_symbol:gics_sector, 14, FALSE)</f>
        <v>Consumer Staples</v>
      </c>
      <c r="E5583" t="str">
        <f>VLOOKUP(A5583, ticker_symbol:gics_sub, 15, FALSE)</f>
        <v>Tobacco</v>
      </c>
    </row>
    <row r="5584" spans="1:5" ht="17" x14ac:dyDescent="0.2">
      <c r="A5584" s="3" t="s">
        <v>445</v>
      </c>
      <c r="B5584" s="21" t="s">
        <v>602</v>
      </c>
      <c r="C5584" s="21" t="s">
        <v>610</v>
      </c>
      <c r="D5584" s="56" t="str">
        <f>VLOOKUP(A5584, ticker_symbol:gics_sector, 14, FALSE)</f>
        <v>Consumer Staples</v>
      </c>
      <c r="E5584" t="str">
        <f>VLOOKUP(A5584, ticker_symbol:gics_sub, 15, FALSE)</f>
        <v>Tobacco</v>
      </c>
    </row>
    <row r="5585" spans="1:5" ht="17" x14ac:dyDescent="0.2">
      <c r="A5585" s="3" t="s">
        <v>445</v>
      </c>
      <c r="B5585" s="21" t="s">
        <v>603</v>
      </c>
      <c r="C5585" s="21" t="s">
        <v>610</v>
      </c>
      <c r="D5585" s="56" t="str">
        <f>VLOOKUP(A5585, ticker_symbol:gics_sector, 14, FALSE)</f>
        <v>Consumer Staples</v>
      </c>
      <c r="E5585" t="str">
        <f>VLOOKUP(A5585, ticker_symbol:gics_sub, 15, FALSE)</f>
        <v>Tobacco</v>
      </c>
    </row>
    <row r="5586" spans="1:5" ht="17" x14ac:dyDescent="0.2">
      <c r="A5586" s="3" t="s">
        <v>445</v>
      </c>
      <c r="B5586" s="21" t="s">
        <v>604</v>
      </c>
      <c r="C5586" s="21" t="s">
        <v>610</v>
      </c>
      <c r="D5586" s="56" t="str">
        <f>VLOOKUP(A5586, ticker_symbol:gics_sector, 14, FALSE)</f>
        <v>Consumer Staples</v>
      </c>
      <c r="E5586" t="str">
        <f>VLOOKUP(A5586, ticker_symbol:gics_sub, 15, FALSE)</f>
        <v>Tobacco</v>
      </c>
    </row>
    <row r="5587" spans="1:5" ht="17" x14ac:dyDescent="0.2">
      <c r="A5587" s="3" t="s">
        <v>445</v>
      </c>
      <c r="B5587" s="21" t="s">
        <v>605</v>
      </c>
      <c r="C5587" s="21" t="s">
        <v>610</v>
      </c>
      <c r="D5587" s="56" t="str">
        <f>VLOOKUP(A5587, ticker_symbol:gics_sector, 14, FALSE)</f>
        <v>Consumer Staples</v>
      </c>
      <c r="E5587" t="str">
        <f>VLOOKUP(A5587, ticker_symbol:gics_sub, 15, FALSE)</f>
        <v>Tobacco</v>
      </c>
    </row>
    <row r="5588" spans="1:5" ht="17" x14ac:dyDescent="0.2">
      <c r="A5588" s="3" t="s">
        <v>445</v>
      </c>
      <c r="B5588" s="21" t="s">
        <v>600</v>
      </c>
      <c r="C5588" s="21" t="s">
        <v>609</v>
      </c>
      <c r="D5588" s="56" t="str">
        <f>VLOOKUP(A5588, ticker_symbol:gics_sector, 14, FALSE)</f>
        <v>Consumer Staples</v>
      </c>
      <c r="E5588" t="str">
        <f>VLOOKUP(A5588, ticker_symbol:gics_sub, 15, FALSE)</f>
        <v>Tobacco</v>
      </c>
    </row>
    <row r="5589" spans="1:5" ht="17" x14ac:dyDescent="0.2">
      <c r="A5589" s="3" t="s">
        <v>445</v>
      </c>
      <c r="B5589" s="21" t="s">
        <v>601</v>
      </c>
      <c r="C5589" s="21" t="s">
        <v>609</v>
      </c>
      <c r="D5589" s="56" t="str">
        <f>VLOOKUP(A5589, ticker_symbol:gics_sector, 14, FALSE)</f>
        <v>Consumer Staples</v>
      </c>
      <c r="E5589" t="str">
        <f>VLOOKUP(A5589, ticker_symbol:gics_sub, 15, FALSE)</f>
        <v>Tobacco</v>
      </c>
    </row>
    <row r="5590" spans="1:5" ht="17" x14ac:dyDescent="0.2">
      <c r="A5590" s="3" t="s">
        <v>445</v>
      </c>
      <c r="B5590" s="21" t="s">
        <v>602</v>
      </c>
      <c r="C5590" s="21" t="s">
        <v>609</v>
      </c>
      <c r="D5590" s="56" t="str">
        <f>VLOOKUP(A5590, ticker_symbol:gics_sector, 14, FALSE)</f>
        <v>Consumer Staples</v>
      </c>
      <c r="E5590" t="str">
        <f>VLOOKUP(A5590, ticker_symbol:gics_sub, 15, FALSE)</f>
        <v>Tobacco</v>
      </c>
    </row>
    <row r="5591" spans="1:5" ht="17" x14ac:dyDescent="0.2">
      <c r="A5591" s="3" t="s">
        <v>445</v>
      </c>
      <c r="B5591" s="21" t="s">
        <v>603</v>
      </c>
      <c r="C5591" s="21" t="s">
        <v>609</v>
      </c>
      <c r="D5591" s="56" t="str">
        <f>VLOOKUP(A5591, ticker_symbol:gics_sector, 14, FALSE)</f>
        <v>Consumer Staples</v>
      </c>
      <c r="E5591" t="str">
        <f>VLOOKUP(A5591, ticker_symbol:gics_sub, 15, FALSE)</f>
        <v>Tobacco</v>
      </c>
    </row>
    <row r="5592" spans="1:5" ht="17" x14ac:dyDescent="0.2">
      <c r="A5592" s="3" t="s">
        <v>445</v>
      </c>
      <c r="B5592" s="21" t="s">
        <v>604</v>
      </c>
      <c r="C5592" s="21" t="s">
        <v>609</v>
      </c>
      <c r="D5592" s="56" t="str">
        <f>VLOOKUP(A5592, ticker_symbol:gics_sector, 14, FALSE)</f>
        <v>Consumer Staples</v>
      </c>
      <c r="E5592" t="str">
        <f>VLOOKUP(A5592, ticker_symbol:gics_sub, 15, FALSE)</f>
        <v>Tobacco</v>
      </c>
    </row>
    <row r="5593" spans="1:5" ht="17" x14ac:dyDescent="0.2">
      <c r="A5593" s="3" t="s">
        <v>445</v>
      </c>
      <c r="B5593" s="21" t="s">
        <v>605</v>
      </c>
      <c r="C5593" s="21" t="s">
        <v>609</v>
      </c>
      <c r="D5593" s="56" t="str">
        <f>VLOOKUP(A5593, ticker_symbol:gics_sector, 14, FALSE)</f>
        <v>Consumer Staples</v>
      </c>
      <c r="E5593" t="str">
        <f>VLOOKUP(A5593, ticker_symbol:gics_sub, 15, FALSE)</f>
        <v>Tobacco</v>
      </c>
    </row>
    <row r="5594" spans="1:5" ht="17" x14ac:dyDescent="0.2">
      <c r="A5594" s="3" t="s">
        <v>445</v>
      </c>
      <c r="B5594" s="21" t="s">
        <v>600</v>
      </c>
      <c r="C5594" s="21" t="s">
        <v>608</v>
      </c>
      <c r="D5594" s="56" t="str">
        <f>VLOOKUP(A5594, ticker_symbol:gics_sector, 14, FALSE)</f>
        <v>Consumer Staples</v>
      </c>
      <c r="E5594" t="str">
        <f>VLOOKUP(A5594, ticker_symbol:gics_sub, 15, FALSE)</f>
        <v>Tobacco</v>
      </c>
    </row>
    <row r="5595" spans="1:5" ht="17" x14ac:dyDescent="0.2">
      <c r="A5595" s="3" t="s">
        <v>445</v>
      </c>
      <c r="B5595" s="21" t="s">
        <v>601</v>
      </c>
      <c r="C5595" s="21" t="s">
        <v>608</v>
      </c>
      <c r="D5595" s="56" t="str">
        <f>VLOOKUP(A5595, ticker_symbol:gics_sector, 14, FALSE)</f>
        <v>Consumer Staples</v>
      </c>
      <c r="E5595" t="str">
        <f>VLOOKUP(A5595, ticker_symbol:gics_sub, 15, FALSE)</f>
        <v>Tobacco</v>
      </c>
    </row>
    <row r="5596" spans="1:5" ht="17" x14ac:dyDescent="0.2">
      <c r="A5596" s="3" t="s">
        <v>445</v>
      </c>
      <c r="B5596" s="21" t="s">
        <v>602</v>
      </c>
      <c r="C5596" s="21" t="s">
        <v>608</v>
      </c>
      <c r="D5596" s="56" t="str">
        <f>VLOOKUP(A5596, ticker_symbol:gics_sector, 14, FALSE)</f>
        <v>Consumer Staples</v>
      </c>
      <c r="E5596" t="str">
        <f>VLOOKUP(A5596, ticker_symbol:gics_sub, 15, FALSE)</f>
        <v>Tobacco</v>
      </c>
    </row>
    <row r="5597" spans="1:5" ht="17" x14ac:dyDescent="0.2">
      <c r="A5597" s="3" t="s">
        <v>445</v>
      </c>
      <c r="B5597" s="21" t="s">
        <v>603</v>
      </c>
      <c r="C5597" s="21" t="s">
        <v>608</v>
      </c>
      <c r="D5597" s="56" t="str">
        <f>VLOOKUP(A5597, ticker_symbol:gics_sector, 14, FALSE)</f>
        <v>Consumer Staples</v>
      </c>
      <c r="E5597" t="str">
        <f>VLOOKUP(A5597, ticker_symbol:gics_sub, 15, FALSE)</f>
        <v>Tobacco</v>
      </c>
    </row>
    <row r="5598" spans="1:5" ht="17" x14ac:dyDescent="0.2">
      <c r="A5598" s="3" t="s">
        <v>445</v>
      </c>
      <c r="B5598" s="21" t="s">
        <v>604</v>
      </c>
      <c r="C5598" s="21" t="s">
        <v>608</v>
      </c>
      <c r="D5598" s="56" t="str">
        <f>VLOOKUP(A5598, ticker_symbol:gics_sector, 14, FALSE)</f>
        <v>Consumer Staples</v>
      </c>
      <c r="E5598" t="str">
        <f>VLOOKUP(A5598, ticker_symbol:gics_sub, 15, FALSE)</f>
        <v>Tobacco</v>
      </c>
    </row>
    <row r="5599" spans="1:5" ht="17" x14ac:dyDescent="0.2">
      <c r="A5599" s="3" t="s">
        <v>445</v>
      </c>
      <c r="B5599" s="21" t="s">
        <v>605</v>
      </c>
      <c r="C5599" s="21" t="s">
        <v>608</v>
      </c>
      <c r="D5599" s="56" t="str">
        <f>VLOOKUP(A5599, ticker_symbol:gics_sector, 14, FALSE)</f>
        <v>Consumer Staples</v>
      </c>
      <c r="E5599" t="str">
        <f>VLOOKUP(A5599, ticker_symbol:gics_sub, 15, FALSE)</f>
        <v>Tobacco</v>
      </c>
    </row>
    <row r="5600" spans="1:5" ht="17" x14ac:dyDescent="0.2">
      <c r="A5600" s="3" t="s">
        <v>446</v>
      </c>
      <c r="B5600" s="21" t="s">
        <v>600</v>
      </c>
      <c r="C5600" s="21" t="s">
        <v>610</v>
      </c>
      <c r="D5600" s="56" t="str">
        <f>VLOOKUP(A5600, ticker_symbol:gics_sector, 14, FALSE)</f>
        <v>Financials</v>
      </c>
      <c r="E5600" t="str">
        <f>VLOOKUP(A5600, ticker_symbol:gics_sub, 15, FALSE)</f>
        <v>Banks</v>
      </c>
    </row>
    <row r="5601" spans="1:5" ht="17" x14ac:dyDescent="0.2">
      <c r="A5601" s="3" t="s">
        <v>446</v>
      </c>
      <c r="B5601" s="21" t="s">
        <v>601</v>
      </c>
      <c r="C5601" s="21" t="s">
        <v>610</v>
      </c>
      <c r="D5601" s="56" t="str">
        <f>VLOOKUP(A5601, ticker_symbol:gics_sector, 14, FALSE)</f>
        <v>Financials</v>
      </c>
      <c r="E5601" t="str">
        <f>VLOOKUP(A5601, ticker_symbol:gics_sub, 15, FALSE)</f>
        <v>Banks</v>
      </c>
    </row>
    <row r="5602" spans="1:5" ht="17" x14ac:dyDescent="0.2">
      <c r="A5602" s="3" t="s">
        <v>446</v>
      </c>
      <c r="B5602" s="21" t="s">
        <v>602</v>
      </c>
      <c r="C5602" s="21" t="s">
        <v>610</v>
      </c>
      <c r="D5602" s="56" t="str">
        <f>VLOOKUP(A5602, ticker_symbol:gics_sector, 14, FALSE)</f>
        <v>Financials</v>
      </c>
      <c r="E5602" t="str">
        <f>VLOOKUP(A5602, ticker_symbol:gics_sub, 15, FALSE)</f>
        <v>Banks</v>
      </c>
    </row>
    <row r="5603" spans="1:5" ht="17" x14ac:dyDescent="0.2">
      <c r="A5603" s="3" t="s">
        <v>446</v>
      </c>
      <c r="B5603" s="21" t="s">
        <v>603</v>
      </c>
      <c r="C5603" s="21" t="s">
        <v>610</v>
      </c>
      <c r="D5603" s="56" t="str">
        <f>VLOOKUP(A5603, ticker_symbol:gics_sector, 14, FALSE)</f>
        <v>Financials</v>
      </c>
      <c r="E5603" t="str">
        <f>VLOOKUP(A5603, ticker_symbol:gics_sub, 15, FALSE)</f>
        <v>Banks</v>
      </c>
    </row>
    <row r="5604" spans="1:5" ht="17" x14ac:dyDescent="0.2">
      <c r="A5604" s="3" t="s">
        <v>446</v>
      </c>
      <c r="B5604" s="21" t="s">
        <v>604</v>
      </c>
      <c r="C5604" s="21" t="s">
        <v>610</v>
      </c>
      <c r="D5604" s="56" t="str">
        <f>VLOOKUP(A5604, ticker_symbol:gics_sector, 14, FALSE)</f>
        <v>Financials</v>
      </c>
      <c r="E5604" t="str">
        <f>VLOOKUP(A5604, ticker_symbol:gics_sub, 15, FALSE)</f>
        <v>Banks</v>
      </c>
    </row>
    <row r="5605" spans="1:5" ht="17" x14ac:dyDescent="0.2">
      <c r="A5605" s="3" t="s">
        <v>446</v>
      </c>
      <c r="B5605" s="21" t="s">
        <v>605</v>
      </c>
      <c r="C5605" s="21" t="s">
        <v>610</v>
      </c>
      <c r="D5605" s="56" t="str">
        <f>VLOOKUP(A5605, ticker_symbol:gics_sector, 14, FALSE)</f>
        <v>Financials</v>
      </c>
      <c r="E5605" t="str">
        <f>VLOOKUP(A5605, ticker_symbol:gics_sub, 15, FALSE)</f>
        <v>Banks</v>
      </c>
    </row>
    <row r="5606" spans="1:5" ht="17" x14ac:dyDescent="0.2">
      <c r="A5606" s="3" t="s">
        <v>446</v>
      </c>
      <c r="B5606" s="21" t="s">
        <v>600</v>
      </c>
      <c r="C5606" s="21" t="s">
        <v>609</v>
      </c>
      <c r="D5606" s="56" t="str">
        <f>VLOOKUP(A5606, ticker_symbol:gics_sector, 14, FALSE)</f>
        <v>Financials</v>
      </c>
      <c r="E5606" t="str">
        <f>VLOOKUP(A5606, ticker_symbol:gics_sub, 15, FALSE)</f>
        <v>Banks</v>
      </c>
    </row>
    <row r="5607" spans="1:5" ht="17" x14ac:dyDescent="0.2">
      <c r="A5607" s="3" t="s">
        <v>446</v>
      </c>
      <c r="B5607" s="21" t="s">
        <v>601</v>
      </c>
      <c r="C5607" s="21" t="s">
        <v>609</v>
      </c>
      <c r="D5607" s="56" t="str">
        <f>VLOOKUP(A5607, ticker_symbol:gics_sector, 14, FALSE)</f>
        <v>Financials</v>
      </c>
      <c r="E5607" t="str">
        <f>VLOOKUP(A5607, ticker_symbol:gics_sub, 15, FALSE)</f>
        <v>Banks</v>
      </c>
    </row>
    <row r="5608" spans="1:5" ht="17" x14ac:dyDescent="0.2">
      <c r="A5608" s="3" t="s">
        <v>446</v>
      </c>
      <c r="B5608" s="21" t="s">
        <v>602</v>
      </c>
      <c r="C5608" s="21" t="s">
        <v>609</v>
      </c>
      <c r="D5608" s="56" t="str">
        <f>VLOOKUP(A5608, ticker_symbol:gics_sector, 14, FALSE)</f>
        <v>Financials</v>
      </c>
      <c r="E5608" t="str">
        <f>VLOOKUP(A5608, ticker_symbol:gics_sub, 15, FALSE)</f>
        <v>Banks</v>
      </c>
    </row>
    <row r="5609" spans="1:5" ht="17" x14ac:dyDescent="0.2">
      <c r="A5609" s="3" t="s">
        <v>446</v>
      </c>
      <c r="B5609" s="21" t="s">
        <v>603</v>
      </c>
      <c r="C5609" s="21" t="s">
        <v>609</v>
      </c>
      <c r="D5609" s="56" t="str">
        <f>VLOOKUP(A5609, ticker_symbol:gics_sector, 14, FALSE)</f>
        <v>Financials</v>
      </c>
      <c r="E5609" t="str">
        <f>VLOOKUP(A5609, ticker_symbol:gics_sub, 15, FALSE)</f>
        <v>Banks</v>
      </c>
    </row>
    <row r="5610" spans="1:5" ht="17" x14ac:dyDescent="0.2">
      <c r="A5610" s="3" t="s">
        <v>446</v>
      </c>
      <c r="B5610" s="21" t="s">
        <v>604</v>
      </c>
      <c r="C5610" s="21" t="s">
        <v>609</v>
      </c>
      <c r="D5610" s="56" t="str">
        <f>VLOOKUP(A5610, ticker_symbol:gics_sector, 14, FALSE)</f>
        <v>Financials</v>
      </c>
      <c r="E5610" t="str">
        <f>VLOOKUP(A5610, ticker_symbol:gics_sub, 15, FALSE)</f>
        <v>Banks</v>
      </c>
    </row>
    <row r="5611" spans="1:5" ht="17" x14ac:dyDescent="0.2">
      <c r="A5611" s="3" t="s">
        <v>446</v>
      </c>
      <c r="B5611" s="21" t="s">
        <v>605</v>
      </c>
      <c r="C5611" s="21" t="s">
        <v>609</v>
      </c>
      <c r="D5611" s="56" t="str">
        <f>VLOOKUP(A5611, ticker_symbol:gics_sector, 14, FALSE)</f>
        <v>Financials</v>
      </c>
      <c r="E5611" t="str">
        <f>VLOOKUP(A5611, ticker_symbol:gics_sub, 15, FALSE)</f>
        <v>Banks</v>
      </c>
    </row>
    <row r="5612" spans="1:5" ht="17" x14ac:dyDescent="0.2">
      <c r="A5612" s="3" t="s">
        <v>446</v>
      </c>
      <c r="B5612" s="21" t="s">
        <v>600</v>
      </c>
      <c r="C5612" s="21" t="s">
        <v>608</v>
      </c>
      <c r="D5612" s="56" t="str">
        <f>VLOOKUP(A5612, ticker_symbol:gics_sector, 14, FALSE)</f>
        <v>Financials</v>
      </c>
      <c r="E5612" t="str">
        <f>VLOOKUP(A5612, ticker_symbol:gics_sub, 15, FALSE)</f>
        <v>Banks</v>
      </c>
    </row>
    <row r="5613" spans="1:5" ht="17" x14ac:dyDescent="0.2">
      <c r="A5613" s="3" t="s">
        <v>446</v>
      </c>
      <c r="B5613" s="21" t="s">
        <v>601</v>
      </c>
      <c r="C5613" s="21" t="s">
        <v>608</v>
      </c>
      <c r="D5613" s="56" t="str">
        <f>VLOOKUP(A5613, ticker_symbol:gics_sector, 14, FALSE)</f>
        <v>Financials</v>
      </c>
      <c r="E5613" t="str">
        <f>VLOOKUP(A5613, ticker_symbol:gics_sub, 15, FALSE)</f>
        <v>Banks</v>
      </c>
    </row>
    <row r="5614" spans="1:5" ht="17" x14ac:dyDescent="0.2">
      <c r="A5614" s="3" t="s">
        <v>446</v>
      </c>
      <c r="B5614" s="21" t="s">
        <v>602</v>
      </c>
      <c r="C5614" s="21" t="s">
        <v>608</v>
      </c>
      <c r="D5614" s="56" t="str">
        <f>VLOOKUP(A5614, ticker_symbol:gics_sector, 14, FALSE)</f>
        <v>Financials</v>
      </c>
      <c r="E5614" t="str">
        <f>VLOOKUP(A5614, ticker_symbol:gics_sub, 15, FALSE)</f>
        <v>Banks</v>
      </c>
    </row>
    <row r="5615" spans="1:5" ht="17" x14ac:dyDescent="0.2">
      <c r="A5615" s="3" t="s">
        <v>446</v>
      </c>
      <c r="B5615" s="21" t="s">
        <v>603</v>
      </c>
      <c r="C5615" s="21" t="s">
        <v>608</v>
      </c>
      <c r="D5615" s="56" t="str">
        <f>VLOOKUP(A5615, ticker_symbol:gics_sector, 14, FALSE)</f>
        <v>Financials</v>
      </c>
      <c r="E5615" t="str">
        <f>VLOOKUP(A5615, ticker_symbol:gics_sub, 15, FALSE)</f>
        <v>Banks</v>
      </c>
    </row>
    <row r="5616" spans="1:5" ht="17" x14ac:dyDescent="0.2">
      <c r="A5616" s="3" t="s">
        <v>446</v>
      </c>
      <c r="B5616" s="21" t="s">
        <v>604</v>
      </c>
      <c r="C5616" s="21" t="s">
        <v>608</v>
      </c>
      <c r="D5616" s="56" t="str">
        <f>VLOOKUP(A5616, ticker_symbol:gics_sector, 14, FALSE)</f>
        <v>Financials</v>
      </c>
      <c r="E5616" t="str">
        <f>VLOOKUP(A5616, ticker_symbol:gics_sub, 15, FALSE)</f>
        <v>Banks</v>
      </c>
    </row>
    <row r="5617" spans="1:5" ht="17" x14ac:dyDescent="0.2">
      <c r="A5617" s="3" t="s">
        <v>446</v>
      </c>
      <c r="B5617" s="21" t="s">
        <v>605</v>
      </c>
      <c r="C5617" s="21" t="s">
        <v>608</v>
      </c>
      <c r="D5617" s="56" t="str">
        <f>VLOOKUP(A5617, ticker_symbol:gics_sector, 14, FALSE)</f>
        <v>Financials</v>
      </c>
      <c r="E5617" t="str">
        <f>VLOOKUP(A5617, ticker_symbol:gics_sub, 15, FALSE)</f>
        <v>Banks</v>
      </c>
    </row>
    <row r="5618" spans="1:5" ht="17" x14ac:dyDescent="0.2">
      <c r="A5618" s="3" t="s">
        <v>447</v>
      </c>
      <c r="B5618" s="21" t="s">
        <v>600</v>
      </c>
      <c r="C5618" s="21" t="s">
        <v>610</v>
      </c>
      <c r="D5618" s="56" t="str">
        <f>VLOOKUP(A5618, ticker_symbol:gics_sector, 14, FALSE)</f>
        <v>Industrials</v>
      </c>
      <c r="E5618" t="str">
        <f>VLOOKUP(A5618, ticker_symbol:gics_sub, 15, FALSE)</f>
        <v>Industrial Machinery</v>
      </c>
    </row>
    <row r="5619" spans="1:5" ht="17" x14ac:dyDescent="0.2">
      <c r="A5619" s="3" t="s">
        <v>447</v>
      </c>
      <c r="B5619" s="21" t="s">
        <v>601</v>
      </c>
      <c r="C5619" s="21" t="s">
        <v>610</v>
      </c>
      <c r="D5619" s="56" t="str">
        <f>VLOOKUP(A5619, ticker_symbol:gics_sector, 14, FALSE)</f>
        <v>Industrials</v>
      </c>
      <c r="E5619" t="str">
        <f>VLOOKUP(A5619, ticker_symbol:gics_sub, 15, FALSE)</f>
        <v>Industrial Machinery</v>
      </c>
    </row>
    <row r="5620" spans="1:5" ht="17" x14ac:dyDescent="0.2">
      <c r="A5620" s="3" t="s">
        <v>447</v>
      </c>
      <c r="B5620" s="21" t="s">
        <v>602</v>
      </c>
      <c r="C5620" s="21" t="s">
        <v>610</v>
      </c>
      <c r="D5620" s="56" t="str">
        <f>VLOOKUP(A5620, ticker_symbol:gics_sector, 14, FALSE)</f>
        <v>Industrials</v>
      </c>
      <c r="E5620" t="str">
        <f>VLOOKUP(A5620, ticker_symbol:gics_sub, 15, FALSE)</f>
        <v>Industrial Machinery</v>
      </c>
    </row>
    <row r="5621" spans="1:5" ht="17" x14ac:dyDescent="0.2">
      <c r="A5621" s="3" t="s">
        <v>447</v>
      </c>
      <c r="B5621" s="21" t="s">
        <v>603</v>
      </c>
      <c r="C5621" s="21" t="s">
        <v>610</v>
      </c>
      <c r="D5621" s="56" t="str">
        <f>VLOOKUP(A5621, ticker_symbol:gics_sector, 14, FALSE)</f>
        <v>Industrials</v>
      </c>
      <c r="E5621" t="str">
        <f>VLOOKUP(A5621, ticker_symbol:gics_sub, 15, FALSE)</f>
        <v>Industrial Machinery</v>
      </c>
    </row>
    <row r="5622" spans="1:5" ht="17" x14ac:dyDescent="0.2">
      <c r="A5622" s="3" t="s">
        <v>447</v>
      </c>
      <c r="B5622" s="21" t="s">
        <v>604</v>
      </c>
      <c r="C5622" s="21" t="s">
        <v>610</v>
      </c>
      <c r="D5622" s="56" t="str">
        <f>VLOOKUP(A5622, ticker_symbol:gics_sector, 14, FALSE)</f>
        <v>Industrials</v>
      </c>
      <c r="E5622" t="str">
        <f>VLOOKUP(A5622, ticker_symbol:gics_sub, 15, FALSE)</f>
        <v>Industrial Machinery</v>
      </c>
    </row>
    <row r="5623" spans="1:5" ht="17" x14ac:dyDescent="0.2">
      <c r="A5623" s="3" t="s">
        <v>447</v>
      </c>
      <c r="B5623" s="21" t="s">
        <v>605</v>
      </c>
      <c r="C5623" s="21" t="s">
        <v>610</v>
      </c>
      <c r="D5623" s="56" t="str">
        <f>VLOOKUP(A5623, ticker_symbol:gics_sector, 14, FALSE)</f>
        <v>Industrials</v>
      </c>
      <c r="E5623" t="str">
        <f>VLOOKUP(A5623, ticker_symbol:gics_sub, 15, FALSE)</f>
        <v>Industrial Machinery</v>
      </c>
    </row>
    <row r="5624" spans="1:5" ht="17" x14ac:dyDescent="0.2">
      <c r="A5624" s="3" t="s">
        <v>447</v>
      </c>
      <c r="B5624" s="21" t="s">
        <v>600</v>
      </c>
      <c r="C5624" s="21" t="s">
        <v>609</v>
      </c>
      <c r="D5624" s="56" t="str">
        <f>VLOOKUP(A5624, ticker_symbol:gics_sector, 14, FALSE)</f>
        <v>Industrials</v>
      </c>
      <c r="E5624" t="str">
        <f>VLOOKUP(A5624, ticker_symbol:gics_sub, 15, FALSE)</f>
        <v>Industrial Machinery</v>
      </c>
    </row>
    <row r="5625" spans="1:5" ht="17" x14ac:dyDescent="0.2">
      <c r="A5625" s="3" t="s">
        <v>447</v>
      </c>
      <c r="B5625" s="21" t="s">
        <v>601</v>
      </c>
      <c r="C5625" s="21" t="s">
        <v>609</v>
      </c>
      <c r="D5625" s="56" t="str">
        <f>VLOOKUP(A5625, ticker_symbol:gics_sector, 14, FALSE)</f>
        <v>Industrials</v>
      </c>
      <c r="E5625" t="str">
        <f>VLOOKUP(A5625, ticker_symbol:gics_sub, 15, FALSE)</f>
        <v>Industrial Machinery</v>
      </c>
    </row>
    <row r="5626" spans="1:5" ht="17" x14ac:dyDescent="0.2">
      <c r="A5626" s="3" t="s">
        <v>447</v>
      </c>
      <c r="B5626" s="21" t="s">
        <v>602</v>
      </c>
      <c r="C5626" s="21" t="s">
        <v>609</v>
      </c>
      <c r="D5626" s="56" t="str">
        <f>VLOOKUP(A5626, ticker_symbol:gics_sector, 14, FALSE)</f>
        <v>Industrials</v>
      </c>
      <c r="E5626" t="str">
        <f>VLOOKUP(A5626, ticker_symbol:gics_sub, 15, FALSE)</f>
        <v>Industrial Machinery</v>
      </c>
    </row>
    <row r="5627" spans="1:5" ht="17" x14ac:dyDescent="0.2">
      <c r="A5627" s="3" t="s">
        <v>447</v>
      </c>
      <c r="B5627" s="21" t="s">
        <v>603</v>
      </c>
      <c r="C5627" s="21" t="s">
        <v>609</v>
      </c>
      <c r="D5627" s="56" t="str">
        <f>VLOOKUP(A5627, ticker_symbol:gics_sector, 14, FALSE)</f>
        <v>Industrials</v>
      </c>
      <c r="E5627" t="str">
        <f>VLOOKUP(A5627, ticker_symbol:gics_sub, 15, FALSE)</f>
        <v>Industrial Machinery</v>
      </c>
    </row>
    <row r="5628" spans="1:5" ht="17" x14ac:dyDescent="0.2">
      <c r="A5628" s="3" t="s">
        <v>447</v>
      </c>
      <c r="B5628" s="21" t="s">
        <v>604</v>
      </c>
      <c r="C5628" s="21" t="s">
        <v>609</v>
      </c>
      <c r="D5628" s="56" t="str">
        <f>VLOOKUP(A5628, ticker_symbol:gics_sector, 14, FALSE)</f>
        <v>Industrials</v>
      </c>
      <c r="E5628" t="str">
        <f>VLOOKUP(A5628, ticker_symbol:gics_sub, 15, FALSE)</f>
        <v>Industrial Machinery</v>
      </c>
    </row>
    <row r="5629" spans="1:5" ht="17" x14ac:dyDescent="0.2">
      <c r="A5629" s="3" t="s">
        <v>447</v>
      </c>
      <c r="B5629" s="21" t="s">
        <v>605</v>
      </c>
      <c r="C5629" s="21" t="s">
        <v>609</v>
      </c>
      <c r="D5629" s="56" t="str">
        <f>VLOOKUP(A5629, ticker_symbol:gics_sector, 14, FALSE)</f>
        <v>Industrials</v>
      </c>
      <c r="E5629" t="str">
        <f>VLOOKUP(A5629, ticker_symbol:gics_sub, 15, FALSE)</f>
        <v>Industrial Machinery</v>
      </c>
    </row>
    <row r="5630" spans="1:5" ht="17" x14ac:dyDescent="0.2">
      <c r="A5630" s="3" t="s">
        <v>447</v>
      </c>
      <c r="B5630" s="21" t="s">
        <v>600</v>
      </c>
      <c r="C5630" s="21" t="s">
        <v>608</v>
      </c>
      <c r="D5630" s="56" t="str">
        <f>VLOOKUP(A5630, ticker_symbol:gics_sector, 14, FALSE)</f>
        <v>Industrials</v>
      </c>
      <c r="E5630" t="str">
        <f>VLOOKUP(A5630, ticker_symbol:gics_sub, 15, FALSE)</f>
        <v>Industrial Machinery</v>
      </c>
    </row>
    <row r="5631" spans="1:5" ht="17" x14ac:dyDescent="0.2">
      <c r="A5631" s="3" t="s">
        <v>447</v>
      </c>
      <c r="B5631" s="21" t="s">
        <v>601</v>
      </c>
      <c r="C5631" s="21" t="s">
        <v>608</v>
      </c>
      <c r="D5631" s="56" t="str">
        <f>VLOOKUP(A5631, ticker_symbol:gics_sector, 14, FALSE)</f>
        <v>Industrials</v>
      </c>
      <c r="E5631" t="str">
        <f>VLOOKUP(A5631, ticker_symbol:gics_sub, 15, FALSE)</f>
        <v>Industrial Machinery</v>
      </c>
    </row>
    <row r="5632" spans="1:5" ht="17" x14ac:dyDescent="0.2">
      <c r="A5632" s="3" t="s">
        <v>447</v>
      </c>
      <c r="B5632" s="21" t="s">
        <v>602</v>
      </c>
      <c r="C5632" s="21" t="s">
        <v>608</v>
      </c>
      <c r="D5632" s="56" t="str">
        <f>VLOOKUP(A5632, ticker_symbol:gics_sector, 14, FALSE)</f>
        <v>Industrials</v>
      </c>
      <c r="E5632" t="str">
        <f>VLOOKUP(A5632, ticker_symbol:gics_sub, 15, FALSE)</f>
        <v>Industrial Machinery</v>
      </c>
    </row>
    <row r="5633" spans="1:5" ht="17" x14ac:dyDescent="0.2">
      <c r="A5633" s="3" t="s">
        <v>447</v>
      </c>
      <c r="B5633" s="21" t="s">
        <v>603</v>
      </c>
      <c r="C5633" s="21" t="s">
        <v>608</v>
      </c>
      <c r="D5633" s="56" t="str">
        <f>VLOOKUP(A5633, ticker_symbol:gics_sector, 14, FALSE)</f>
        <v>Industrials</v>
      </c>
      <c r="E5633" t="str">
        <f>VLOOKUP(A5633, ticker_symbol:gics_sub, 15, FALSE)</f>
        <v>Industrial Machinery</v>
      </c>
    </row>
    <row r="5634" spans="1:5" ht="17" x14ac:dyDescent="0.2">
      <c r="A5634" s="3" t="s">
        <v>447</v>
      </c>
      <c r="B5634" s="21" t="s">
        <v>604</v>
      </c>
      <c r="C5634" s="21" t="s">
        <v>608</v>
      </c>
      <c r="D5634" s="56" t="str">
        <f>VLOOKUP(A5634, ticker_symbol:gics_sector, 14, FALSE)</f>
        <v>Industrials</v>
      </c>
      <c r="E5634" t="str">
        <f>VLOOKUP(A5634, ticker_symbol:gics_sub, 15, FALSE)</f>
        <v>Industrial Machinery</v>
      </c>
    </row>
    <row r="5635" spans="1:5" ht="17" x14ac:dyDescent="0.2">
      <c r="A5635" s="3" t="s">
        <v>447</v>
      </c>
      <c r="B5635" s="21" t="s">
        <v>605</v>
      </c>
      <c r="C5635" s="21" t="s">
        <v>608</v>
      </c>
      <c r="D5635" s="56" t="str">
        <f>VLOOKUP(A5635, ticker_symbol:gics_sector, 14, FALSE)</f>
        <v>Industrials</v>
      </c>
      <c r="E5635" t="str">
        <f>VLOOKUP(A5635, ticker_symbol:gics_sub, 15, FALSE)</f>
        <v>Industrial Machinery</v>
      </c>
    </row>
    <row r="5636" spans="1:5" ht="17" x14ac:dyDescent="0.2">
      <c r="A5636" s="3" t="s">
        <v>448</v>
      </c>
      <c r="B5636" s="21" t="s">
        <v>600</v>
      </c>
      <c r="C5636" s="21" t="s">
        <v>610</v>
      </c>
      <c r="D5636" s="56" t="str">
        <f>VLOOKUP(A5636, ticker_symbol:gics_sector, 14, FALSE)</f>
        <v>Utilities</v>
      </c>
      <c r="E5636" t="str">
        <f>VLOOKUP(A5636, ticker_symbol:gics_sub, 15, FALSE)</f>
        <v>MultiUtilities</v>
      </c>
    </row>
    <row r="5637" spans="1:5" ht="17" x14ac:dyDescent="0.2">
      <c r="A5637" s="3" t="s">
        <v>448</v>
      </c>
      <c r="B5637" s="21" t="s">
        <v>601</v>
      </c>
      <c r="C5637" s="21" t="s">
        <v>610</v>
      </c>
      <c r="D5637" s="56" t="str">
        <f>VLOOKUP(A5637, ticker_symbol:gics_sector, 14, FALSE)</f>
        <v>Utilities</v>
      </c>
      <c r="E5637" t="str">
        <f>VLOOKUP(A5637, ticker_symbol:gics_sub, 15, FALSE)</f>
        <v>MultiUtilities</v>
      </c>
    </row>
    <row r="5638" spans="1:5" ht="17" x14ac:dyDescent="0.2">
      <c r="A5638" s="3" t="s">
        <v>448</v>
      </c>
      <c r="B5638" s="21" t="s">
        <v>602</v>
      </c>
      <c r="C5638" s="21" t="s">
        <v>610</v>
      </c>
      <c r="D5638" s="56" t="str">
        <f>VLOOKUP(A5638, ticker_symbol:gics_sector, 14, FALSE)</f>
        <v>Utilities</v>
      </c>
      <c r="E5638" t="str">
        <f>VLOOKUP(A5638, ticker_symbol:gics_sub, 15, FALSE)</f>
        <v>MultiUtilities</v>
      </c>
    </row>
    <row r="5639" spans="1:5" ht="17" x14ac:dyDescent="0.2">
      <c r="A5639" s="3" t="s">
        <v>448</v>
      </c>
      <c r="B5639" s="21" t="s">
        <v>603</v>
      </c>
      <c r="C5639" s="21" t="s">
        <v>610</v>
      </c>
      <c r="D5639" s="56" t="str">
        <f>VLOOKUP(A5639, ticker_symbol:gics_sector, 14, FALSE)</f>
        <v>Utilities</v>
      </c>
      <c r="E5639" t="str">
        <f>VLOOKUP(A5639, ticker_symbol:gics_sub, 15, FALSE)</f>
        <v>MultiUtilities</v>
      </c>
    </row>
    <row r="5640" spans="1:5" ht="17" x14ac:dyDescent="0.2">
      <c r="A5640" s="3" t="s">
        <v>448</v>
      </c>
      <c r="B5640" s="21" t="s">
        <v>604</v>
      </c>
      <c r="C5640" s="21" t="s">
        <v>610</v>
      </c>
      <c r="D5640" s="56" t="str">
        <f>VLOOKUP(A5640, ticker_symbol:gics_sector, 14, FALSE)</f>
        <v>Utilities</v>
      </c>
      <c r="E5640" t="str">
        <f>VLOOKUP(A5640, ticker_symbol:gics_sub, 15, FALSE)</f>
        <v>MultiUtilities</v>
      </c>
    </row>
    <row r="5641" spans="1:5" ht="17" x14ac:dyDescent="0.2">
      <c r="A5641" s="3" t="s">
        <v>448</v>
      </c>
      <c r="B5641" s="21" t="s">
        <v>605</v>
      </c>
      <c r="C5641" s="21" t="s">
        <v>610</v>
      </c>
      <c r="D5641" s="56" t="str">
        <f>VLOOKUP(A5641, ticker_symbol:gics_sector, 14, FALSE)</f>
        <v>Utilities</v>
      </c>
      <c r="E5641" t="str">
        <f>VLOOKUP(A5641, ticker_symbol:gics_sub, 15, FALSE)</f>
        <v>MultiUtilities</v>
      </c>
    </row>
    <row r="5642" spans="1:5" ht="17" x14ac:dyDescent="0.2">
      <c r="A5642" s="3" t="s">
        <v>448</v>
      </c>
      <c r="B5642" s="21" t="s">
        <v>600</v>
      </c>
      <c r="C5642" s="21" t="s">
        <v>609</v>
      </c>
      <c r="D5642" s="56" t="str">
        <f>VLOOKUP(A5642, ticker_symbol:gics_sector, 14, FALSE)</f>
        <v>Utilities</v>
      </c>
      <c r="E5642" t="str">
        <f>VLOOKUP(A5642, ticker_symbol:gics_sub, 15, FALSE)</f>
        <v>MultiUtilities</v>
      </c>
    </row>
    <row r="5643" spans="1:5" ht="17" x14ac:dyDescent="0.2">
      <c r="A5643" s="3" t="s">
        <v>448</v>
      </c>
      <c r="B5643" s="21" t="s">
        <v>601</v>
      </c>
      <c r="C5643" s="21" t="s">
        <v>609</v>
      </c>
      <c r="D5643" s="56" t="str">
        <f>VLOOKUP(A5643, ticker_symbol:gics_sector, 14, FALSE)</f>
        <v>Utilities</v>
      </c>
      <c r="E5643" t="str">
        <f>VLOOKUP(A5643, ticker_symbol:gics_sub, 15, FALSE)</f>
        <v>MultiUtilities</v>
      </c>
    </row>
    <row r="5644" spans="1:5" ht="17" x14ac:dyDescent="0.2">
      <c r="A5644" s="3" t="s">
        <v>448</v>
      </c>
      <c r="B5644" s="21" t="s">
        <v>602</v>
      </c>
      <c r="C5644" s="21" t="s">
        <v>609</v>
      </c>
      <c r="D5644" s="56" t="str">
        <f>VLOOKUP(A5644, ticker_symbol:gics_sector, 14, FALSE)</f>
        <v>Utilities</v>
      </c>
      <c r="E5644" t="str">
        <f>VLOOKUP(A5644, ticker_symbol:gics_sub, 15, FALSE)</f>
        <v>MultiUtilities</v>
      </c>
    </row>
    <row r="5645" spans="1:5" ht="17" x14ac:dyDescent="0.2">
      <c r="A5645" s="3" t="s">
        <v>448</v>
      </c>
      <c r="B5645" s="21" t="s">
        <v>603</v>
      </c>
      <c r="C5645" s="21" t="s">
        <v>609</v>
      </c>
      <c r="D5645" s="56" t="str">
        <f>VLOOKUP(A5645, ticker_symbol:gics_sector, 14, FALSE)</f>
        <v>Utilities</v>
      </c>
      <c r="E5645" t="str">
        <f>VLOOKUP(A5645, ticker_symbol:gics_sub, 15, FALSE)</f>
        <v>MultiUtilities</v>
      </c>
    </row>
    <row r="5646" spans="1:5" ht="17" x14ac:dyDescent="0.2">
      <c r="A5646" s="3" t="s">
        <v>448</v>
      </c>
      <c r="B5646" s="21" t="s">
        <v>604</v>
      </c>
      <c r="C5646" s="21" t="s">
        <v>609</v>
      </c>
      <c r="D5646" s="56" t="str">
        <f>VLOOKUP(A5646, ticker_symbol:gics_sector, 14, FALSE)</f>
        <v>Utilities</v>
      </c>
      <c r="E5646" t="str">
        <f>VLOOKUP(A5646, ticker_symbol:gics_sub, 15, FALSE)</f>
        <v>MultiUtilities</v>
      </c>
    </row>
    <row r="5647" spans="1:5" ht="17" x14ac:dyDescent="0.2">
      <c r="A5647" s="3" t="s">
        <v>448</v>
      </c>
      <c r="B5647" s="21" t="s">
        <v>605</v>
      </c>
      <c r="C5647" s="21" t="s">
        <v>609</v>
      </c>
      <c r="D5647" s="56" t="str">
        <f>VLOOKUP(A5647, ticker_symbol:gics_sector, 14, FALSE)</f>
        <v>Utilities</v>
      </c>
      <c r="E5647" t="str">
        <f>VLOOKUP(A5647, ticker_symbol:gics_sub, 15, FALSE)</f>
        <v>MultiUtilities</v>
      </c>
    </row>
    <row r="5648" spans="1:5" ht="17" x14ac:dyDescent="0.2">
      <c r="A5648" s="3" t="s">
        <v>448</v>
      </c>
      <c r="B5648" s="21" t="s">
        <v>600</v>
      </c>
      <c r="C5648" s="21" t="s">
        <v>608</v>
      </c>
      <c r="D5648" s="56" t="str">
        <f>VLOOKUP(A5648, ticker_symbol:gics_sector, 14, FALSE)</f>
        <v>Utilities</v>
      </c>
      <c r="E5648" t="str">
        <f>VLOOKUP(A5648, ticker_symbol:gics_sub, 15, FALSE)</f>
        <v>MultiUtilities</v>
      </c>
    </row>
    <row r="5649" spans="1:5" ht="17" x14ac:dyDescent="0.2">
      <c r="A5649" s="3" t="s">
        <v>448</v>
      </c>
      <c r="B5649" s="21" t="s">
        <v>601</v>
      </c>
      <c r="C5649" s="21" t="s">
        <v>608</v>
      </c>
      <c r="D5649" s="56" t="str">
        <f>VLOOKUP(A5649, ticker_symbol:gics_sector, 14, FALSE)</f>
        <v>Utilities</v>
      </c>
      <c r="E5649" t="str">
        <f>VLOOKUP(A5649, ticker_symbol:gics_sub, 15, FALSE)</f>
        <v>MultiUtilities</v>
      </c>
    </row>
    <row r="5650" spans="1:5" ht="17" x14ac:dyDescent="0.2">
      <c r="A5650" s="3" t="s">
        <v>448</v>
      </c>
      <c r="B5650" s="21" t="s">
        <v>602</v>
      </c>
      <c r="C5650" s="21" t="s">
        <v>608</v>
      </c>
      <c r="D5650" s="56" t="str">
        <f>VLOOKUP(A5650, ticker_symbol:gics_sector, 14, FALSE)</f>
        <v>Utilities</v>
      </c>
      <c r="E5650" t="str">
        <f>VLOOKUP(A5650, ticker_symbol:gics_sub, 15, FALSE)</f>
        <v>MultiUtilities</v>
      </c>
    </row>
    <row r="5651" spans="1:5" ht="17" x14ac:dyDescent="0.2">
      <c r="A5651" s="3" t="s">
        <v>448</v>
      </c>
      <c r="B5651" s="21" t="s">
        <v>603</v>
      </c>
      <c r="C5651" s="21" t="s">
        <v>608</v>
      </c>
      <c r="D5651" s="56" t="str">
        <f>VLOOKUP(A5651, ticker_symbol:gics_sector, 14, FALSE)</f>
        <v>Utilities</v>
      </c>
      <c r="E5651" t="str">
        <f>VLOOKUP(A5651, ticker_symbol:gics_sub, 15, FALSE)</f>
        <v>MultiUtilities</v>
      </c>
    </row>
    <row r="5652" spans="1:5" ht="17" x14ac:dyDescent="0.2">
      <c r="A5652" s="3" t="s">
        <v>448</v>
      </c>
      <c r="B5652" s="21" t="s">
        <v>604</v>
      </c>
      <c r="C5652" s="21" t="s">
        <v>608</v>
      </c>
      <c r="D5652" s="56" t="str">
        <f>VLOOKUP(A5652, ticker_symbol:gics_sector, 14, FALSE)</f>
        <v>Utilities</v>
      </c>
      <c r="E5652" t="str">
        <f>VLOOKUP(A5652, ticker_symbol:gics_sub, 15, FALSE)</f>
        <v>MultiUtilities</v>
      </c>
    </row>
    <row r="5653" spans="1:5" ht="17" x14ac:dyDescent="0.2">
      <c r="A5653" s="3" t="s">
        <v>448</v>
      </c>
      <c r="B5653" s="21" t="s">
        <v>605</v>
      </c>
      <c r="C5653" s="21" t="s">
        <v>608</v>
      </c>
      <c r="D5653" s="56" t="str">
        <f>VLOOKUP(A5653, ticker_symbol:gics_sector, 14, FALSE)</f>
        <v>Utilities</v>
      </c>
      <c r="E5653" t="str">
        <f>VLOOKUP(A5653, ticker_symbol:gics_sub, 15, FALSE)</f>
        <v>MultiUtilities</v>
      </c>
    </row>
    <row r="5654" spans="1:5" ht="17" x14ac:dyDescent="0.2">
      <c r="A5654" s="3" t="s">
        <v>449</v>
      </c>
      <c r="B5654" s="21" t="s">
        <v>600</v>
      </c>
      <c r="C5654" s="21" t="s">
        <v>610</v>
      </c>
      <c r="D5654" s="56" t="str">
        <f>VLOOKUP(A5654, ticker_symbol:gics_sector, 14, FALSE)</f>
        <v>Materials</v>
      </c>
      <c r="E5654" t="str">
        <f>VLOOKUP(A5654, ticker_symbol:gics_sub, 15, FALSE)</f>
        <v>Diversified Chemicals</v>
      </c>
    </row>
    <row r="5655" spans="1:5" ht="17" x14ac:dyDescent="0.2">
      <c r="A5655" s="3" t="s">
        <v>449</v>
      </c>
      <c r="B5655" s="21" t="s">
        <v>601</v>
      </c>
      <c r="C5655" s="21" t="s">
        <v>610</v>
      </c>
      <c r="D5655" s="56" t="str">
        <f>VLOOKUP(A5655, ticker_symbol:gics_sector, 14, FALSE)</f>
        <v>Materials</v>
      </c>
      <c r="E5655" t="str">
        <f>VLOOKUP(A5655, ticker_symbol:gics_sub, 15, FALSE)</f>
        <v>Diversified Chemicals</v>
      </c>
    </row>
    <row r="5656" spans="1:5" ht="17" x14ac:dyDescent="0.2">
      <c r="A5656" s="3" t="s">
        <v>449</v>
      </c>
      <c r="B5656" s="21" t="s">
        <v>602</v>
      </c>
      <c r="C5656" s="21" t="s">
        <v>610</v>
      </c>
      <c r="D5656" s="56" t="str">
        <f>VLOOKUP(A5656, ticker_symbol:gics_sector, 14, FALSE)</f>
        <v>Materials</v>
      </c>
      <c r="E5656" t="str">
        <f>VLOOKUP(A5656, ticker_symbol:gics_sub, 15, FALSE)</f>
        <v>Diversified Chemicals</v>
      </c>
    </row>
    <row r="5657" spans="1:5" ht="17" x14ac:dyDescent="0.2">
      <c r="A5657" s="3" t="s">
        <v>449</v>
      </c>
      <c r="B5657" s="21" t="s">
        <v>603</v>
      </c>
      <c r="C5657" s="21" t="s">
        <v>610</v>
      </c>
      <c r="D5657" s="56" t="str">
        <f>VLOOKUP(A5657, ticker_symbol:gics_sector, 14, FALSE)</f>
        <v>Materials</v>
      </c>
      <c r="E5657" t="str">
        <f>VLOOKUP(A5657, ticker_symbol:gics_sub, 15, FALSE)</f>
        <v>Diversified Chemicals</v>
      </c>
    </row>
    <row r="5658" spans="1:5" ht="17" x14ac:dyDescent="0.2">
      <c r="A5658" s="3" t="s">
        <v>449</v>
      </c>
      <c r="B5658" s="21" t="s">
        <v>604</v>
      </c>
      <c r="C5658" s="21" t="s">
        <v>610</v>
      </c>
      <c r="D5658" s="56" t="str">
        <f>VLOOKUP(A5658, ticker_symbol:gics_sector, 14, FALSE)</f>
        <v>Materials</v>
      </c>
      <c r="E5658" t="str">
        <f>VLOOKUP(A5658, ticker_symbol:gics_sub, 15, FALSE)</f>
        <v>Diversified Chemicals</v>
      </c>
    </row>
    <row r="5659" spans="1:5" ht="17" x14ac:dyDescent="0.2">
      <c r="A5659" s="3" t="s">
        <v>449</v>
      </c>
      <c r="B5659" s="21" t="s">
        <v>605</v>
      </c>
      <c r="C5659" s="21" t="s">
        <v>610</v>
      </c>
      <c r="D5659" s="56" t="str">
        <f>VLOOKUP(A5659, ticker_symbol:gics_sector, 14, FALSE)</f>
        <v>Materials</v>
      </c>
      <c r="E5659" t="str">
        <f>VLOOKUP(A5659, ticker_symbol:gics_sub, 15, FALSE)</f>
        <v>Diversified Chemicals</v>
      </c>
    </row>
    <row r="5660" spans="1:5" ht="17" x14ac:dyDescent="0.2">
      <c r="A5660" s="3" t="s">
        <v>449</v>
      </c>
      <c r="B5660" s="21" t="s">
        <v>600</v>
      </c>
      <c r="C5660" s="21" t="s">
        <v>609</v>
      </c>
      <c r="D5660" s="56" t="str">
        <f>VLOOKUP(A5660, ticker_symbol:gics_sector, 14, FALSE)</f>
        <v>Materials</v>
      </c>
      <c r="E5660" t="str">
        <f>VLOOKUP(A5660, ticker_symbol:gics_sub, 15, FALSE)</f>
        <v>Diversified Chemicals</v>
      </c>
    </row>
    <row r="5661" spans="1:5" ht="17" x14ac:dyDescent="0.2">
      <c r="A5661" s="3" t="s">
        <v>449</v>
      </c>
      <c r="B5661" s="21" t="s">
        <v>601</v>
      </c>
      <c r="C5661" s="21" t="s">
        <v>609</v>
      </c>
      <c r="D5661" s="56" t="str">
        <f>VLOOKUP(A5661, ticker_symbol:gics_sector, 14, FALSE)</f>
        <v>Materials</v>
      </c>
      <c r="E5661" t="str">
        <f>VLOOKUP(A5661, ticker_symbol:gics_sub, 15, FALSE)</f>
        <v>Diversified Chemicals</v>
      </c>
    </row>
    <row r="5662" spans="1:5" ht="17" x14ac:dyDescent="0.2">
      <c r="A5662" s="3" t="s">
        <v>449</v>
      </c>
      <c r="B5662" s="21" t="s">
        <v>602</v>
      </c>
      <c r="C5662" s="21" t="s">
        <v>609</v>
      </c>
      <c r="D5662" s="56" t="str">
        <f>VLOOKUP(A5662, ticker_symbol:gics_sector, 14, FALSE)</f>
        <v>Materials</v>
      </c>
      <c r="E5662" t="str">
        <f>VLOOKUP(A5662, ticker_symbol:gics_sub, 15, FALSE)</f>
        <v>Diversified Chemicals</v>
      </c>
    </row>
    <row r="5663" spans="1:5" ht="17" x14ac:dyDescent="0.2">
      <c r="A5663" s="3" t="s">
        <v>449</v>
      </c>
      <c r="B5663" s="21" t="s">
        <v>603</v>
      </c>
      <c r="C5663" s="21" t="s">
        <v>609</v>
      </c>
      <c r="D5663" s="56" t="str">
        <f>VLOOKUP(A5663, ticker_symbol:gics_sector, 14, FALSE)</f>
        <v>Materials</v>
      </c>
      <c r="E5663" t="str">
        <f>VLOOKUP(A5663, ticker_symbol:gics_sub, 15, FALSE)</f>
        <v>Diversified Chemicals</v>
      </c>
    </row>
    <row r="5664" spans="1:5" ht="17" x14ac:dyDescent="0.2">
      <c r="A5664" s="3" t="s">
        <v>449</v>
      </c>
      <c r="B5664" s="21" t="s">
        <v>604</v>
      </c>
      <c r="C5664" s="21" t="s">
        <v>609</v>
      </c>
      <c r="D5664" s="56" t="str">
        <f>VLOOKUP(A5664, ticker_symbol:gics_sector, 14, FALSE)</f>
        <v>Materials</v>
      </c>
      <c r="E5664" t="str">
        <f>VLOOKUP(A5664, ticker_symbol:gics_sub, 15, FALSE)</f>
        <v>Diversified Chemicals</v>
      </c>
    </row>
    <row r="5665" spans="1:5" ht="17" x14ac:dyDescent="0.2">
      <c r="A5665" s="3" t="s">
        <v>449</v>
      </c>
      <c r="B5665" s="21" t="s">
        <v>605</v>
      </c>
      <c r="C5665" s="21" t="s">
        <v>609</v>
      </c>
      <c r="D5665" s="56" t="str">
        <f>VLOOKUP(A5665, ticker_symbol:gics_sector, 14, FALSE)</f>
        <v>Materials</v>
      </c>
      <c r="E5665" t="str">
        <f>VLOOKUP(A5665, ticker_symbol:gics_sub, 15, FALSE)</f>
        <v>Diversified Chemicals</v>
      </c>
    </row>
    <row r="5666" spans="1:5" ht="17" x14ac:dyDescent="0.2">
      <c r="A5666" s="3" t="s">
        <v>449</v>
      </c>
      <c r="B5666" s="21" t="s">
        <v>600</v>
      </c>
      <c r="C5666" s="21" t="s">
        <v>608</v>
      </c>
      <c r="D5666" s="56" t="str">
        <f>VLOOKUP(A5666, ticker_symbol:gics_sector, 14, FALSE)</f>
        <v>Materials</v>
      </c>
      <c r="E5666" t="str">
        <f>VLOOKUP(A5666, ticker_symbol:gics_sub, 15, FALSE)</f>
        <v>Diversified Chemicals</v>
      </c>
    </row>
    <row r="5667" spans="1:5" ht="17" x14ac:dyDescent="0.2">
      <c r="A5667" s="3" t="s">
        <v>449</v>
      </c>
      <c r="B5667" s="21" t="s">
        <v>601</v>
      </c>
      <c r="C5667" s="21" t="s">
        <v>608</v>
      </c>
      <c r="D5667" s="56" t="str">
        <f>VLOOKUP(A5667, ticker_symbol:gics_sector, 14, FALSE)</f>
        <v>Materials</v>
      </c>
      <c r="E5667" t="str">
        <f>VLOOKUP(A5667, ticker_symbol:gics_sub, 15, FALSE)</f>
        <v>Diversified Chemicals</v>
      </c>
    </row>
    <row r="5668" spans="1:5" ht="17" x14ac:dyDescent="0.2">
      <c r="A5668" s="3" t="s">
        <v>449</v>
      </c>
      <c r="B5668" s="21" t="s">
        <v>602</v>
      </c>
      <c r="C5668" s="21" t="s">
        <v>608</v>
      </c>
      <c r="D5668" s="56" t="str">
        <f>VLOOKUP(A5668, ticker_symbol:gics_sector, 14, FALSE)</f>
        <v>Materials</v>
      </c>
      <c r="E5668" t="str">
        <f>VLOOKUP(A5668, ticker_symbol:gics_sub, 15, FALSE)</f>
        <v>Diversified Chemicals</v>
      </c>
    </row>
    <row r="5669" spans="1:5" ht="17" x14ac:dyDescent="0.2">
      <c r="A5669" s="3" t="s">
        <v>449</v>
      </c>
      <c r="B5669" s="21" t="s">
        <v>603</v>
      </c>
      <c r="C5669" s="21" t="s">
        <v>608</v>
      </c>
      <c r="D5669" s="56" t="str">
        <f>VLOOKUP(A5669, ticker_symbol:gics_sector, 14, FALSE)</f>
        <v>Materials</v>
      </c>
      <c r="E5669" t="str">
        <f>VLOOKUP(A5669, ticker_symbol:gics_sub, 15, FALSE)</f>
        <v>Diversified Chemicals</v>
      </c>
    </row>
    <row r="5670" spans="1:5" ht="17" x14ac:dyDescent="0.2">
      <c r="A5670" s="3" t="s">
        <v>449</v>
      </c>
      <c r="B5670" s="21" t="s">
        <v>604</v>
      </c>
      <c r="C5670" s="21" t="s">
        <v>608</v>
      </c>
      <c r="D5670" s="56" t="str">
        <f>VLOOKUP(A5670, ticker_symbol:gics_sector, 14, FALSE)</f>
        <v>Materials</v>
      </c>
      <c r="E5670" t="str">
        <f>VLOOKUP(A5670, ticker_symbol:gics_sub, 15, FALSE)</f>
        <v>Diversified Chemicals</v>
      </c>
    </row>
    <row r="5671" spans="1:5" ht="17" x14ac:dyDescent="0.2">
      <c r="A5671" s="3" t="s">
        <v>449</v>
      </c>
      <c r="B5671" s="21" t="s">
        <v>605</v>
      </c>
      <c r="C5671" s="21" t="s">
        <v>608</v>
      </c>
      <c r="D5671" s="56" t="str">
        <f>VLOOKUP(A5671, ticker_symbol:gics_sector, 14, FALSE)</f>
        <v>Materials</v>
      </c>
      <c r="E5671" t="str">
        <f>VLOOKUP(A5671, ticker_symbol:gics_sub, 15, FALSE)</f>
        <v>Diversified Chemicals</v>
      </c>
    </row>
    <row r="5672" spans="1:5" ht="17" x14ac:dyDescent="0.2">
      <c r="A5672" s="3" t="s">
        <v>450</v>
      </c>
      <c r="B5672" s="21" t="s">
        <v>600</v>
      </c>
      <c r="C5672" s="21" t="s">
        <v>610</v>
      </c>
      <c r="D5672" s="56" t="str">
        <f>VLOOKUP(A5672, ticker_symbol:gics_sector, 14, FALSE)</f>
        <v>Utilities</v>
      </c>
      <c r="E5672" t="str">
        <f>VLOOKUP(A5672, ticker_symbol:gics_sub, 15, FALSE)</f>
        <v>Electric Utilities</v>
      </c>
    </row>
    <row r="5673" spans="1:5" ht="17" x14ac:dyDescent="0.2">
      <c r="A5673" s="3" t="s">
        <v>450</v>
      </c>
      <c r="B5673" s="21" t="s">
        <v>601</v>
      </c>
      <c r="C5673" s="21" t="s">
        <v>610</v>
      </c>
      <c r="D5673" s="56" t="str">
        <f>VLOOKUP(A5673, ticker_symbol:gics_sector, 14, FALSE)</f>
        <v>Utilities</v>
      </c>
      <c r="E5673" t="str">
        <f>VLOOKUP(A5673, ticker_symbol:gics_sub, 15, FALSE)</f>
        <v>Electric Utilities</v>
      </c>
    </row>
    <row r="5674" spans="1:5" ht="17" x14ac:dyDescent="0.2">
      <c r="A5674" s="3" t="s">
        <v>450</v>
      </c>
      <c r="B5674" s="21" t="s">
        <v>602</v>
      </c>
      <c r="C5674" s="21" t="s">
        <v>610</v>
      </c>
      <c r="D5674" s="56" t="str">
        <f>VLOOKUP(A5674, ticker_symbol:gics_sector, 14, FALSE)</f>
        <v>Utilities</v>
      </c>
      <c r="E5674" t="str">
        <f>VLOOKUP(A5674, ticker_symbol:gics_sub, 15, FALSE)</f>
        <v>Electric Utilities</v>
      </c>
    </row>
    <row r="5675" spans="1:5" ht="17" x14ac:dyDescent="0.2">
      <c r="A5675" s="3" t="s">
        <v>450</v>
      </c>
      <c r="B5675" s="21" t="s">
        <v>603</v>
      </c>
      <c r="C5675" s="21" t="s">
        <v>610</v>
      </c>
      <c r="D5675" s="56" t="str">
        <f>VLOOKUP(A5675, ticker_symbol:gics_sector, 14, FALSE)</f>
        <v>Utilities</v>
      </c>
      <c r="E5675" t="str">
        <f>VLOOKUP(A5675, ticker_symbol:gics_sub, 15, FALSE)</f>
        <v>Electric Utilities</v>
      </c>
    </row>
    <row r="5676" spans="1:5" ht="17" x14ac:dyDescent="0.2">
      <c r="A5676" s="3" t="s">
        <v>450</v>
      </c>
      <c r="B5676" s="21" t="s">
        <v>604</v>
      </c>
      <c r="C5676" s="21" t="s">
        <v>610</v>
      </c>
      <c r="D5676" s="56" t="str">
        <f>VLOOKUP(A5676, ticker_symbol:gics_sector, 14, FALSE)</f>
        <v>Utilities</v>
      </c>
      <c r="E5676" t="str">
        <f>VLOOKUP(A5676, ticker_symbol:gics_sub, 15, FALSE)</f>
        <v>Electric Utilities</v>
      </c>
    </row>
    <row r="5677" spans="1:5" ht="17" x14ac:dyDescent="0.2">
      <c r="A5677" s="3" t="s">
        <v>450</v>
      </c>
      <c r="B5677" s="21" t="s">
        <v>605</v>
      </c>
      <c r="C5677" s="21" t="s">
        <v>610</v>
      </c>
      <c r="D5677" s="56" t="str">
        <f>VLOOKUP(A5677, ticker_symbol:gics_sector, 14, FALSE)</f>
        <v>Utilities</v>
      </c>
      <c r="E5677" t="str">
        <f>VLOOKUP(A5677, ticker_symbol:gics_sub, 15, FALSE)</f>
        <v>Electric Utilities</v>
      </c>
    </row>
    <row r="5678" spans="1:5" ht="17" x14ac:dyDescent="0.2">
      <c r="A5678" s="3" t="s">
        <v>450</v>
      </c>
      <c r="B5678" s="21" t="s">
        <v>600</v>
      </c>
      <c r="C5678" s="21" t="s">
        <v>609</v>
      </c>
      <c r="D5678" s="56" t="str">
        <f>VLOOKUP(A5678, ticker_symbol:gics_sector, 14, FALSE)</f>
        <v>Utilities</v>
      </c>
      <c r="E5678" t="str">
        <f>VLOOKUP(A5678, ticker_symbol:gics_sub, 15, FALSE)</f>
        <v>Electric Utilities</v>
      </c>
    </row>
    <row r="5679" spans="1:5" ht="17" x14ac:dyDescent="0.2">
      <c r="A5679" s="3" t="s">
        <v>450</v>
      </c>
      <c r="B5679" s="21" t="s">
        <v>601</v>
      </c>
      <c r="C5679" s="21" t="s">
        <v>609</v>
      </c>
      <c r="D5679" s="56" t="str">
        <f>VLOOKUP(A5679, ticker_symbol:gics_sector, 14, FALSE)</f>
        <v>Utilities</v>
      </c>
      <c r="E5679" t="str">
        <f>VLOOKUP(A5679, ticker_symbol:gics_sub, 15, FALSE)</f>
        <v>Electric Utilities</v>
      </c>
    </row>
    <row r="5680" spans="1:5" ht="17" x14ac:dyDescent="0.2">
      <c r="A5680" s="3" t="s">
        <v>450</v>
      </c>
      <c r="B5680" s="21" t="s">
        <v>602</v>
      </c>
      <c r="C5680" s="21" t="s">
        <v>609</v>
      </c>
      <c r="D5680" s="56" t="str">
        <f>VLOOKUP(A5680, ticker_symbol:gics_sector, 14, FALSE)</f>
        <v>Utilities</v>
      </c>
      <c r="E5680" t="str">
        <f>VLOOKUP(A5680, ticker_symbol:gics_sub, 15, FALSE)</f>
        <v>Electric Utilities</v>
      </c>
    </row>
    <row r="5681" spans="1:5" ht="17" x14ac:dyDescent="0.2">
      <c r="A5681" s="3" t="s">
        <v>450</v>
      </c>
      <c r="B5681" s="21" t="s">
        <v>603</v>
      </c>
      <c r="C5681" s="21" t="s">
        <v>609</v>
      </c>
      <c r="D5681" s="56" t="str">
        <f>VLOOKUP(A5681, ticker_symbol:gics_sector, 14, FALSE)</f>
        <v>Utilities</v>
      </c>
      <c r="E5681" t="str">
        <f>VLOOKUP(A5681, ticker_symbol:gics_sub, 15, FALSE)</f>
        <v>Electric Utilities</v>
      </c>
    </row>
    <row r="5682" spans="1:5" ht="17" x14ac:dyDescent="0.2">
      <c r="A5682" s="3" t="s">
        <v>450</v>
      </c>
      <c r="B5682" s="21" t="s">
        <v>604</v>
      </c>
      <c r="C5682" s="21" t="s">
        <v>609</v>
      </c>
      <c r="D5682" s="56" t="str">
        <f>VLOOKUP(A5682, ticker_symbol:gics_sector, 14, FALSE)</f>
        <v>Utilities</v>
      </c>
      <c r="E5682" t="str">
        <f>VLOOKUP(A5682, ticker_symbol:gics_sub, 15, FALSE)</f>
        <v>Electric Utilities</v>
      </c>
    </row>
    <row r="5683" spans="1:5" ht="17" x14ac:dyDescent="0.2">
      <c r="A5683" s="3" t="s">
        <v>450</v>
      </c>
      <c r="B5683" s="21" t="s">
        <v>605</v>
      </c>
      <c r="C5683" s="21" t="s">
        <v>609</v>
      </c>
      <c r="D5683" s="56" t="str">
        <f>VLOOKUP(A5683, ticker_symbol:gics_sector, 14, FALSE)</f>
        <v>Utilities</v>
      </c>
      <c r="E5683" t="str">
        <f>VLOOKUP(A5683, ticker_symbol:gics_sub, 15, FALSE)</f>
        <v>Electric Utilities</v>
      </c>
    </row>
    <row r="5684" spans="1:5" ht="17" x14ac:dyDescent="0.2">
      <c r="A5684" s="3" t="s">
        <v>450</v>
      </c>
      <c r="B5684" s="21" t="s">
        <v>600</v>
      </c>
      <c r="C5684" s="21" t="s">
        <v>608</v>
      </c>
      <c r="D5684" s="56" t="str">
        <f>VLOOKUP(A5684, ticker_symbol:gics_sector, 14, FALSE)</f>
        <v>Utilities</v>
      </c>
      <c r="E5684" t="str">
        <f>VLOOKUP(A5684, ticker_symbol:gics_sub, 15, FALSE)</f>
        <v>Electric Utilities</v>
      </c>
    </row>
    <row r="5685" spans="1:5" ht="17" x14ac:dyDescent="0.2">
      <c r="A5685" s="3" t="s">
        <v>450</v>
      </c>
      <c r="B5685" s="21" t="s">
        <v>601</v>
      </c>
      <c r="C5685" s="21" t="s">
        <v>608</v>
      </c>
      <c r="D5685" s="56" t="str">
        <f>VLOOKUP(A5685, ticker_symbol:gics_sector, 14, FALSE)</f>
        <v>Utilities</v>
      </c>
      <c r="E5685" t="str">
        <f>VLOOKUP(A5685, ticker_symbol:gics_sub, 15, FALSE)</f>
        <v>Electric Utilities</v>
      </c>
    </row>
    <row r="5686" spans="1:5" ht="17" x14ac:dyDescent="0.2">
      <c r="A5686" s="3" t="s">
        <v>450</v>
      </c>
      <c r="B5686" s="21" t="s">
        <v>602</v>
      </c>
      <c r="C5686" s="21" t="s">
        <v>608</v>
      </c>
      <c r="D5686" s="56" t="str">
        <f>VLOOKUP(A5686, ticker_symbol:gics_sector, 14, FALSE)</f>
        <v>Utilities</v>
      </c>
      <c r="E5686" t="str">
        <f>VLOOKUP(A5686, ticker_symbol:gics_sub, 15, FALSE)</f>
        <v>Electric Utilities</v>
      </c>
    </row>
    <row r="5687" spans="1:5" ht="17" x14ac:dyDescent="0.2">
      <c r="A5687" s="3" t="s">
        <v>450</v>
      </c>
      <c r="B5687" s="21" t="s">
        <v>603</v>
      </c>
      <c r="C5687" s="21" t="s">
        <v>608</v>
      </c>
      <c r="D5687" s="56" t="str">
        <f>VLOOKUP(A5687, ticker_symbol:gics_sector, 14, FALSE)</f>
        <v>Utilities</v>
      </c>
      <c r="E5687" t="str">
        <f>VLOOKUP(A5687, ticker_symbol:gics_sub, 15, FALSE)</f>
        <v>Electric Utilities</v>
      </c>
    </row>
    <row r="5688" spans="1:5" ht="17" x14ac:dyDescent="0.2">
      <c r="A5688" s="3" t="s">
        <v>450</v>
      </c>
      <c r="B5688" s="21" t="s">
        <v>604</v>
      </c>
      <c r="C5688" s="21" t="s">
        <v>608</v>
      </c>
      <c r="D5688" s="56" t="str">
        <f>VLOOKUP(A5688, ticker_symbol:gics_sector, 14, FALSE)</f>
        <v>Utilities</v>
      </c>
      <c r="E5688" t="str">
        <f>VLOOKUP(A5688, ticker_symbol:gics_sub, 15, FALSE)</f>
        <v>Electric Utilities</v>
      </c>
    </row>
    <row r="5689" spans="1:5" ht="17" x14ac:dyDescent="0.2">
      <c r="A5689" s="3" t="s">
        <v>450</v>
      </c>
      <c r="B5689" s="21" t="s">
        <v>605</v>
      </c>
      <c r="C5689" s="21" t="s">
        <v>608</v>
      </c>
      <c r="D5689" s="56" t="str">
        <f>VLOOKUP(A5689, ticker_symbol:gics_sector, 14, FALSE)</f>
        <v>Utilities</v>
      </c>
      <c r="E5689" t="str">
        <f>VLOOKUP(A5689, ticker_symbol:gics_sub, 15, FALSE)</f>
        <v>Electric Utilities</v>
      </c>
    </row>
    <row r="5690" spans="1:5" ht="17" x14ac:dyDescent="0.2">
      <c r="A5690" s="3" t="s">
        <v>451</v>
      </c>
      <c r="B5690" s="21" t="s">
        <v>600</v>
      </c>
      <c r="C5690" s="21" t="s">
        <v>610</v>
      </c>
      <c r="D5690" s="56" t="str">
        <f>VLOOKUP(A5690, ticker_symbol:gics_sector, 14, FALSE)</f>
        <v>Financials</v>
      </c>
      <c r="E5690" t="str">
        <f>VLOOKUP(A5690, ticker_symbol:gics_sub, 15, FALSE)</f>
        <v>Diversified Financial Services</v>
      </c>
    </row>
    <row r="5691" spans="1:5" ht="17" x14ac:dyDescent="0.2">
      <c r="A5691" s="3" t="s">
        <v>451</v>
      </c>
      <c r="B5691" s="21" t="s">
        <v>601</v>
      </c>
      <c r="C5691" s="21" t="s">
        <v>610</v>
      </c>
      <c r="D5691" s="56" t="str">
        <f>VLOOKUP(A5691, ticker_symbol:gics_sector, 14, FALSE)</f>
        <v>Financials</v>
      </c>
      <c r="E5691" t="str">
        <f>VLOOKUP(A5691, ticker_symbol:gics_sub, 15, FALSE)</f>
        <v>Diversified Financial Services</v>
      </c>
    </row>
    <row r="5692" spans="1:5" ht="17" x14ac:dyDescent="0.2">
      <c r="A5692" s="3" t="s">
        <v>451</v>
      </c>
      <c r="B5692" s="21" t="s">
        <v>602</v>
      </c>
      <c r="C5692" s="21" t="s">
        <v>610</v>
      </c>
      <c r="D5692" s="56" t="str">
        <f>VLOOKUP(A5692, ticker_symbol:gics_sector, 14, FALSE)</f>
        <v>Financials</v>
      </c>
      <c r="E5692" t="str">
        <f>VLOOKUP(A5692, ticker_symbol:gics_sub, 15, FALSE)</f>
        <v>Diversified Financial Services</v>
      </c>
    </row>
    <row r="5693" spans="1:5" ht="17" x14ac:dyDescent="0.2">
      <c r="A5693" s="3" t="s">
        <v>451</v>
      </c>
      <c r="B5693" s="21" t="s">
        <v>603</v>
      </c>
      <c r="C5693" s="21" t="s">
        <v>610</v>
      </c>
      <c r="D5693" s="56" t="str">
        <f>VLOOKUP(A5693, ticker_symbol:gics_sector, 14, FALSE)</f>
        <v>Financials</v>
      </c>
      <c r="E5693" t="str">
        <f>VLOOKUP(A5693, ticker_symbol:gics_sub, 15, FALSE)</f>
        <v>Diversified Financial Services</v>
      </c>
    </row>
    <row r="5694" spans="1:5" ht="17" x14ac:dyDescent="0.2">
      <c r="A5694" s="3" t="s">
        <v>451</v>
      </c>
      <c r="B5694" s="21" t="s">
        <v>604</v>
      </c>
      <c r="C5694" s="21" t="s">
        <v>610</v>
      </c>
      <c r="D5694" s="56" t="str">
        <f>VLOOKUP(A5694, ticker_symbol:gics_sector, 14, FALSE)</f>
        <v>Financials</v>
      </c>
      <c r="E5694" t="str">
        <f>VLOOKUP(A5694, ticker_symbol:gics_sub, 15, FALSE)</f>
        <v>Diversified Financial Services</v>
      </c>
    </row>
    <row r="5695" spans="1:5" ht="17" x14ac:dyDescent="0.2">
      <c r="A5695" s="3" t="s">
        <v>451</v>
      </c>
      <c r="B5695" s="21" t="s">
        <v>605</v>
      </c>
      <c r="C5695" s="21" t="s">
        <v>610</v>
      </c>
      <c r="D5695" s="56" t="str">
        <f>VLOOKUP(A5695, ticker_symbol:gics_sector, 14, FALSE)</f>
        <v>Financials</v>
      </c>
      <c r="E5695" t="str">
        <f>VLOOKUP(A5695, ticker_symbol:gics_sub, 15, FALSE)</f>
        <v>Diversified Financial Services</v>
      </c>
    </row>
    <row r="5696" spans="1:5" ht="17" x14ac:dyDescent="0.2">
      <c r="A5696" s="3" t="s">
        <v>451</v>
      </c>
      <c r="B5696" s="21" t="s">
        <v>600</v>
      </c>
      <c r="C5696" s="21" t="s">
        <v>609</v>
      </c>
      <c r="D5696" s="56" t="str">
        <f>VLOOKUP(A5696, ticker_symbol:gics_sector, 14, FALSE)</f>
        <v>Financials</v>
      </c>
      <c r="E5696" t="str">
        <f>VLOOKUP(A5696, ticker_symbol:gics_sub, 15, FALSE)</f>
        <v>Diversified Financial Services</v>
      </c>
    </row>
    <row r="5697" spans="1:5" ht="17" x14ac:dyDescent="0.2">
      <c r="A5697" s="3" t="s">
        <v>451</v>
      </c>
      <c r="B5697" s="21" t="s">
        <v>601</v>
      </c>
      <c r="C5697" s="21" t="s">
        <v>609</v>
      </c>
      <c r="D5697" s="56" t="str">
        <f>VLOOKUP(A5697, ticker_symbol:gics_sector, 14, FALSE)</f>
        <v>Financials</v>
      </c>
      <c r="E5697" t="str">
        <f>VLOOKUP(A5697, ticker_symbol:gics_sub, 15, FALSE)</f>
        <v>Diversified Financial Services</v>
      </c>
    </row>
    <row r="5698" spans="1:5" ht="17" x14ac:dyDescent="0.2">
      <c r="A5698" s="3" t="s">
        <v>451</v>
      </c>
      <c r="B5698" s="21" t="s">
        <v>602</v>
      </c>
      <c r="C5698" s="21" t="s">
        <v>609</v>
      </c>
      <c r="D5698" s="56" t="str">
        <f>VLOOKUP(A5698, ticker_symbol:gics_sector, 14, FALSE)</f>
        <v>Financials</v>
      </c>
      <c r="E5698" t="str">
        <f>VLOOKUP(A5698, ticker_symbol:gics_sub, 15, FALSE)</f>
        <v>Diversified Financial Services</v>
      </c>
    </row>
    <row r="5699" spans="1:5" ht="17" x14ac:dyDescent="0.2">
      <c r="A5699" s="3" t="s">
        <v>451</v>
      </c>
      <c r="B5699" s="21" t="s">
        <v>603</v>
      </c>
      <c r="C5699" s="21" t="s">
        <v>609</v>
      </c>
      <c r="D5699" s="56" t="str">
        <f>VLOOKUP(A5699, ticker_symbol:gics_sector, 14, FALSE)</f>
        <v>Financials</v>
      </c>
      <c r="E5699" t="str">
        <f>VLOOKUP(A5699, ticker_symbol:gics_sub, 15, FALSE)</f>
        <v>Diversified Financial Services</v>
      </c>
    </row>
    <row r="5700" spans="1:5" ht="17" x14ac:dyDescent="0.2">
      <c r="A5700" s="3" t="s">
        <v>451</v>
      </c>
      <c r="B5700" s="21" t="s">
        <v>604</v>
      </c>
      <c r="C5700" s="21" t="s">
        <v>609</v>
      </c>
      <c r="D5700" s="56" t="str">
        <f>VLOOKUP(A5700, ticker_symbol:gics_sector, 14, FALSE)</f>
        <v>Financials</v>
      </c>
      <c r="E5700" t="str">
        <f>VLOOKUP(A5700, ticker_symbol:gics_sub, 15, FALSE)</f>
        <v>Diversified Financial Services</v>
      </c>
    </row>
    <row r="5701" spans="1:5" ht="17" x14ac:dyDescent="0.2">
      <c r="A5701" s="3" t="s">
        <v>451</v>
      </c>
      <c r="B5701" s="21" t="s">
        <v>605</v>
      </c>
      <c r="C5701" s="21" t="s">
        <v>609</v>
      </c>
      <c r="D5701" s="56" t="str">
        <f>VLOOKUP(A5701, ticker_symbol:gics_sector, 14, FALSE)</f>
        <v>Financials</v>
      </c>
      <c r="E5701" t="str">
        <f>VLOOKUP(A5701, ticker_symbol:gics_sub, 15, FALSE)</f>
        <v>Diversified Financial Services</v>
      </c>
    </row>
    <row r="5702" spans="1:5" ht="17" x14ac:dyDescent="0.2">
      <c r="A5702" s="3" t="s">
        <v>451</v>
      </c>
      <c r="B5702" s="21" t="s">
        <v>600</v>
      </c>
      <c r="C5702" s="21" t="s">
        <v>608</v>
      </c>
      <c r="D5702" s="56" t="str">
        <f>VLOOKUP(A5702, ticker_symbol:gics_sector, 14, FALSE)</f>
        <v>Financials</v>
      </c>
      <c r="E5702" t="str">
        <f>VLOOKUP(A5702, ticker_symbol:gics_sub, 15, FALSE)</f>
        <v>Diversified Financial Services</v>
      </c>
    </row>
    <row r="5703" spans="1:5" ht="17" x14ac:dyDescent="0.2">
      <c r="A5703" s="3" t="s">
        <v>451</v>
      </c>
      <c r="B5703" s="21" t="s">
        <v>601</v>
      </c>
      <c r="C5703" s="21" t="s">
        <v>608</v>
      </c>
      <c r="D5703" s="56" t="str">
        <f>VLOOKUP(A5703, ticker_symbol:gics_sector, 14, FALSE)</f>
        <v>Financials</v>
      </c>
      <c r="E5703" t="str">
        <f>VLOOKUP(A5703, ticker_symbol:gics_sub, 15, FALSE)</f>
        <v>Diversified Financial Services</v>
      </c>
    </row>
    <row r="5704" spans="1:5" ht="17" x14ac:dyDescent="0.2">
      <c r="A5704" s="3" t="s">
        <v>451</v>
      </c>
      <c r="B5704" s="21" t="s">
        <v>602</v>
      </c>
      <c r="C5704" s="21" t="s">
        <v>608</v>
      </c>
      <c r="D5704" s="56" t="str">
        <f>VLOOKUP(A5704, ticker_symbol:gics_sector, 14, FALSE)</f>
        <v>Financials</v>
      </c>
      <c r="E5704" t="str">
        <f>VLOOKUP(A5704, ticker_symbol:gics_sub, 15, FALSE)</f>
        <v>Diversified Financial Services</v>
      </c>
    </row>
    <row r="5705" spans="1:5" ht="17" x14ac:dyDescent="0.2">
      <c r="A5705" s="3" t="s">
        <v>451</v>
      </c>
      <c r="B5705" s="21" t="s">
        <v>603</v>
      </c>
      <c r="C5705" s="21" t="s">
        <v>608</v>
      </c>
      <c r="D5705" s="56" t="str">
        <f>VLOOKUP(A5705, ticker_symbol:gics_sector, 14, FALSE)</f>
        <v>Financials</v>
      </c>
      <c r="E5705" t="str">
        <f>VLOOKUP(A5705, ticker_symbol:gics_sub, 15, FALSE)</f>
        <v>Diversified Financial Services</v>
      </c>
    </row>
    <row r="5706" spans="1:5" ht="17" x14ac:dyDescent="0.2">
      <c r="A5706" s="3" t="s">
        <v>451</v>
      </c>
      <c r="B5706" s="21" t="s">
        <v>604</v>
      </c>
      <c r="C5706" s="21" t="s">
        <v>608</v>
      </c>
      <c r="D5706" s="56" t="str">
        <f>VLOOKUP(A5706, ticker_symbol:gics_sector, 14, FALSE)</f>
        <v>Financials</v>
      </c>
      <c r="E5706" t="str">
        <f>VLOOKUP(A5706, ticker_symbol:gics_sub, 15, FALSE)</f>
        <v>Diversified Financial Services</v>
      </c>
    </row>
    <row r="5707" spans="1:5" ht="17" x14ac:dyDescent="0.2">
      <c r="A5707" s="3" t="s">
        <v>451</v>
      </c>
      <c r="B5707" s="21" t="s">
        <v>605</v>
      </c>
      <c r="C5707" s="21" t="s">
        <v>608</v>
      </c>
      <c r="D5707" s="56" t="str">
        <f>VLOOKUP(A5707, ticker_symbol:gics_sector, 14, FALSE)</f>
        <v>Financials</v>
      </c>
      <c r="E5707" t="str">
        <f>VLOOKUP(A5707, ticker_symbol:gics_sub, 15, FALSE)</f>
        <v>Diversified Financial Services</v>
      </c>
    </row>
    <row r="5708" spans="1:5" ht="17" x14ac:dyDescent="0.2">
      <c r="A5708" s="3" t="s">
        <v>452</v>
      </c>
      <c r="B5708" s="21" t="s">
        <v>600</v>
      </c>
      <c r="C5708" s="21" t="s">
        <v>610</v>
      </c>
      <c r="D5708" s="56" t="str">
        <f>VLOOKUP(A5708, ticker_symbol:gics_sector, 14, FALSE)</f>
        <v>Energy</v>
      </c>
      <c r="E5708" t="str">
        <f>VLOOKUP(A5708, ticker_symbol:gics_sub, 15, FALSE)</f>
        <v>Oil &amp; Gas Refining &amp; Marketing &amp; Transportation</v>
      </c>
    </row>
    <row r="5709" spans="1:5" ht="17" x14ac:dyDescent="0.2">
      <c r="A5709" s="3" t="s">
        <v>452</v>
      </c>
      <c r="B5709" s="21" t="s">
        <v>601</v>
      </c>
      <c r="C5709" s="21" t="s">
        <v>610</v>
      </c>
      <c r="D5709" s="56" t="str">
        <f>VLOOKUP(A5709, ticker_symbol:gics_sector, 14, FALSE)</f>
        <v>Energy</v>
      </c>
      <c r="E5709" t="str">
        <f>VLOOKUP(A5709, ticker_symbol:gics_sub, 15, FALSE)</f>
        <v>Oil &amp; Gas Refining &amp; Marketing &amp; Transportation</v>
      </c>
    </row>
    <row r="5710" spans="1:5" ht="17" x14ac:dyDescent="0.2">
      <c r="A5710" s="3" t="s">
        <v>452</v>
      </c>
      <c r="B5710" s="21" t="s">
        <v>602</v>
      </c>
      <c r="C5710" s="21" t="s">
        <v>610</v>
      </c>
      <c r="D5710" s="56" t="str">
        <f>VLOOKUP(A5710, ticker_symbol:gics_sector, 14, FALSE)</f>
        <v>Energy</v>
      </c>
      <c r="E5710" t="str">
        <f>VLOOKUP(A5710, ticker_symbol:gics_sub, 15, FALSE)</f>
        <v>Oil &amp; Gas Refining &amp; Marketing &amp; Transportation</v>
      </c>
    </row>
    <row r="5711" spans="1:5" ht="17" x14ac:dyDescent="0.2">
      <c r="A5711" s="3" t="s">
        <v>452</v>
      </c>
      <c r="B5711" s="21" t="s">
        <v>603</v>
      </c>
      <c r="C5711" s="21" t="s">
        <v>610</v>
      </c>
      <c r="D5711" s="56" t="str">
        <f>VLOOKUP(A5711, ticker_symbol:gics_sector, 14, FALSE)</f>
        <v>Energy</v>
      </c>
      <c r="E5711" t="str">
        <f>VLOOKUP(A5711, ticker_symbol:gics_sub, 15, FALSE)</f>
        <v>Oil &amp; Gas Refining &amp; Marketing &amp; Transportation</v>
      </c>
    </row>
    <row r="5712" spans="1:5" ht="17" x14ac:dyDescent="0.2">
      <c r="A5712" s="3" t="s">
        <v>452</v>
      </c>
      <c r="B5712" s="21" t="s">
        <v>604</v>
      </c>
      <c r="C5712" s="21" t="s">
        <v>610</v>
      </c>
      <c r="D5712" s="56" t="str">
        <f>VLOOKUP(A5712, ticker_symbol:gics_sector, 14, FALSE)</f>
        <v>Energy</v>
      </c>
      <c r="E5712" t="str">
        <f>VLOOKUP(A5712, ticker_symbol:gics_sub, 15, FALSE)</f>
        <v>Oil &amp; Gas Refining &amp; Marketing &amp; Transportation</v>
      </c>
    </row>
    <row r="5713" spans="1:5" ht="17" x14ac:dyDescent="0.2">
      <c r="A5713" s="3" t="s">
        <v>452</v>
      </c>
      <c r="B5713" s="21" t="s">
        <v>605</v>
      </c>
      <c r="C5713" s="21" t="s">
        <v>610</v>
      </c>
      <c r="D5713" s="56" t="str">
        <f>VLOOKUP(A5713, ticker_symbol:gics_sector, 14, FALSE)</f>
        <v>Energy</v>
      </c>
      <c r="E5713" t="str">
        <f>VLOOKUP(A5713, ticker_symbol:gics_sub, 15, FALSE)</f>
        <v>Oil &amp; Gas Refining &amp; Marketing &amp; Transportation</v>
      </c>
    </row>
    <row r="5714" spans="1:5" ht="17" x14ac:dyDescent="0.2">
      <c r="A5714" s="3" t="s">
        <v>452</v>
      </c>
      <c r="B5714" s="21" t="s">
        <v>600</v>
      </c>
      <c r="C5714" s="21" t="s">
        <v>609</v>
      </c>
      <c r="D5714" s="56" t="str">
        <f>VLOOKUP(A5714, ticker_symbol:gics_sector, 14, FALSE)</f>
        <v>Energy</v>
      </c>
      <c r="E5714" t="str">
        <f>VLOOKUP(A5714, ticker_symbol:gics_sub, 15, FALSE)</f>
        <v>Oil &amp; Gas Refining &amp; Marketing &amp; Transportation</v>
      </c>
    </row>
    <row r="5715" spans="1:5" ht="17" x14ac:dyDescent="0.2">
      <c r="A5715" s="3" t="s">
        <v>452</v>
      </c>
      <c r="B5715" s="21" t="s">
        <v>601</v>
      </c>
      <c r="C5715" s="21" t="s">
        <v>609</v>
      </c>
      <c r="D5715" s="56" t="str">
        <f>VLOOKUP(A5715, ticker_symbol:gics_sector, 14, FALSE)</f>
        <v>Energy</v>
      </c>
      <c r="E5715" t="str">
        <f>VLOOKUP(A5715, ticker_symbol:gics_sub, 15, FALSE)</f>
        <v>Oil &amp; Gas Refining &amp; Marketing &amp; Transportation</v>
      </c>
    </row>
    <row r="5716" spans="1:5" ht="17" x14ac:dyDescent="0.2">
      <c r="A5716" s="3" t="s">
        <v>452</v>
      </c>
      <c r="B5716" s="21" t="s">
        <v>602</v>
      </c>
      <c r="C5716" s="21" t="s">
        <v>609</v>
      </c>
      <c r="D5716" s="56" t="str">
        <f>VLOOKUP(A5716, ticker_symbol:gics_sector, 14, FALSE)</f>
        <v>Energy</v>
      </c>
      <c r="E5716" t="str">
        <f>VLOOKUP(A5716, ticker_symbol:gics_sub, 15, FALSE)</f>
        <v>Oil &amp; Gas Refining &amp; Marketing &amp; Transportation</v>
      </c>
    </row>
    <row r="5717" spans="1:5" ht="17" x14ac:dyDescent="0.2">
      <c r="A5717" s="3" t="s">
        <v>452</v>
      </c>
      <c r="B5717" s="21" t="s">
        <v>603</v>
      </c>
      <c r="C5717" s="21" t="s">
        <v>609</v>
      </c>
      <c r="D5717" s="56" t="str">
        <f>VLOOKUP(A5717, ticker_symbol:gics_sector, 14, FALSE)</f>
        <v>Energy</v>
      </c>
      <c r="E5717" t="str">
        <f>VLOOKUP(A5717, ticker_symbol:gics_sub, 15, FALSE)</f>
        <v>Oil &amp; Gas Refining &amp; Marketing &amp; Transportation</v>
      </c>
    </row>
    <row r="5718" spans="1:5" ht="17" x14ac:dyDescent="0.2">
      <c r="A5718" s="3" t="s">
        <v>452</v>
      </c>
      <c r="B5718" s="21" t="s">
        <v>604</v>
      </c>
      <c r="C5718" s="21" t="s">
        <v>609</v>
      </c>
      <c r="D5718" s="56" t="str">
        <f>VLOOKUP(A5718, ticker_symbol:gics_sector, 14, FALSE)</f>
        <v>Energy</v>
      </c>
      <c r="E5718" t="str">
        <f>VLOOKUP(A5718, ticker_symbol:gics_sub, 15, FALSE)</f>
        <v>Oil &amp; Gas Refining &amp; Marketing &amp; Transportation</v>
      </c>
    </row>
    <row r="5719" spans="1:5" ht="17" x14ac:dyDescent="0.2">
      <c r="A5719" s="3" t="s">
        <v>452</v>
      </c>
      <c r="B5719" s="21" t="s">
        <v>605</v>
      </c>
      <c r="C5719" s="21" t="s">
        <v>609</v>
      </c>
      <c r="D5719" s="56" t="str">
        <f>VLOOKUP(A5719, ticker_symbol:gics_sector, 14, FALSE)</f>
        <v>Energy</v>
      </c>
      <c r="E5719" t="str">
        <f>VLOOKUP(A5719, ticker_symbol:gics_sub, 15, FALSE)</f>
        <v>Oil &amp; Gas Refining &amp; Marketing &amp; Transportation</v>
      </c>
    </row>
    <row r="5720" spans="1:5" ht="17" x14ac:dyDescent="0.2">
      <c r="A5720" s="3" t="s">
        <v>452</v>
      </c>
      <c r="B5720" s="21" t="s">
        <v>600</v>
      </c>
      <c r="C5720" s="21" t="s">
        <v>608</v>
      </c>
      <c r="D5720" s="56" t="str">
        <f>VLOOKUP(A5720, ticker_symbol:gics_sector, 14, FALSE)</f>
        <v>Energy</v>
      </c>
      <c r="E5720" t="str">
        <f>VLOOKUP(A5720, ticker_symbol:gics_sub, 15, FALSE)</f>
        <v>Oil &amp; Gas Refining &amp; Marketing &amp; Transportation</v>
      </c>
    </row>
    <row r="5721" spans="1:5" ht="17" x14ac:dyDescent="0.2">
      <c r="A5721" s="3" t="s">
        <v>452</v>
      </c>
      <c r="B5721" s="21" t="s">
        <v>601</v>
      </c>
      <c r="C5721" s="21" t="s">
        <v>608</v>
      </c>
      <c r="D5721" s="56" t="str">
        <f>VLOOKUP(A5721, ticker_symbol:gics_sector, 14, FALSE)</f>
        <v>Energy</v>
      </c>
      <c r="E5721" t="str">
        <f>VLOOKUP(A5721, ticker_symbol:gics_sub, 15, FALSE)</f>
        <v>Oil &amp; Gas Refining &amp; Marketing &amp; Transportation</v>
      </c>
    </row>
    <row r="5722" spans="1:5" ht="17" x14ac:dyDescent="0.2">
      <c r="A5722" s="3" t="s">
        <v>452</v>
      </c>
      <c r="B5722" s="21" t="s">
        <v>602</v>
      </c>
      <c r="C5722" s="21" t="s">
        <v>608</v>
      </c>
      <c r="D5722" s="56" t="str">
        <f>VLOOKUP(A5722, ticker_symbol:gics_sector, 14, FALSE)</f>
        <v>Energy</v>
      </c>
      <c r="E5722" t="str">
        <f>VLOOKUP(A5722, ticker_symbol:gics_sub, 15, FALSE)</f>
        <v>Oil &amp; Gas Refining &amp; Marketing &amp; Transportation</v>
      </c>
    </row>
    <row r="5723" spans="1:5" ht="17" x14ac:dyDescent="0.2">
      <c r="A5723" s="3" t="s">
        <v>452</v>
      </c>
      <c r="B5723" s="21" t="s">
        <v>603</v>
      </c>
      <c r="C5723" s="21" t="s">
        <v>608</v>
      </c>
      <c r="D5723" s="56" t="str">
        <f>VLOOKUP(A5723, ticker_symbol:gics_sector, 14, FALSE)</f>
        <v>Energy</v>
      </c>
      <c r="E5723" t="str">
        <f>VLOOKUP(A5723, ticker_symbol:gics_sub, 15, FALSE)</f>
        <v>Oil &amp; Gas Refining &amp; Marketing &amp; Transportation</v>
      </c>
    </row>
    <row r="5724" spans="1:5" ht="17" x14ac:dyDescent="0.2">
      <c r="A5724" s="3" t="s">
        <v>452</v>
      </c>
      <c r="B5724" s="21" t="s">
        <v>604</v>
      </c>
      <c r="C5724" s="21" t="s">
        <v>608</v>
      </c>
      <c r="D5724" s="56" t="str">
        <f>VLOOKUP(A5724, ticker_symbol:gics_sector, 14, FALSE)</f>
        <v>Energy</v>
      </c>
      <c r="E5724" t="str">
        <f>VLOOKUP(A5724, ticker_symbol:gics_sub, 15, FALSE)</f>
        <v>Oil &amp; Gas Refining &amp; Marketing &amp; Transportation</v>
      </c>
    </row>
    <row r="5725" spans="1:5" ht="17" x14ac:dyDescent="0.2">
      <c r="A5725" s="3" t="s">
        <v>452</v>
      </c>
      <c r="B5725" s="21" t="s">
        <v>605</v>
      </c>
      <c r="C5725" s="21" t="s">
        <v>608</v>
      </c>
      <c r="D5725" s="56" t="str">
        <f>VLOOKUP(A5725, ticker_symbol:gics_sector, 14, FALSE)</f>
        <v>Energy</v>
      </c>
      <c r="E5725" t="str">
        <f>VLOOKUP(A5725, ticker_symbol:gics_sub, 15, FALSE)</f>
        <v>Oil &amp; Gas Refining &amp; Marketing &amp; Transportation</v>
      </c>
    </row>
    <row r="5726" spans="1:5" ht="17" x14ac:dyDescent="0.2">
      <c r="A5726" s="3" t="s">
        <v>453</v>
      </c>
      <c r="B5726" s="21" t="s">
        <v>600</v>
      </c>
      <c r="C5726" s="21" t="s">
        <v>610</v>
      </c>
      <c r="D5726" s="56" t="str">
        <f>VLOOKUP(A5726, ticker_symbol:gics_sector, 14, FALSE)</f>
        <v>Consumer Discretionary</v>
      </c>
      <c r="E5726" t="str">
        <f>VLOOKUP(A5726, ticker_symbol:gics_sub, 15, FALSE)</f>
        <v>Apparel, Accessories &amp; Luxury Goods</v>
      </c>
    </row>
    <row r="5727" spans="1:5" ht="17" x14ac:dyDescent="0.2">
      <c r="A5727" s="3" t="s">
        <v>453</v>
      </c>
      <c r="B5727" s="21" t="s">
        <v>601</v>
      </c>
      <c r="C5727" s="21" t="s">
        <v>610</v>
      </c>
      <c r="D5727" s="56" t="str">
        <f>VLOOKUP(A5727, ticker_symbol:gics_sector, 14, FALSE)</f>
        <v>Consumer Discretionary</v>
      </c>
      <c r="E5727" t="str">
        <f>VLOOKUP(A5727, ticker_symbol:gics_sub, 15, FALSE)</f>
        <v>Apparel, Accessories &amp; Luxury Goods</v>
      </c>
    </row>
    <row r="5728" spans="1:5" ht="17" x14ac:dyDescent="0.2">
      <c r="A5728" s="3" t="s">
        <v>453</v>
      </c>
      <c r="B5728" s="21" t="s">
        <v>602</v>
      </c>
      <c r="C5728" s="21" t="s">
        <v>610</v>
      </c>
      <c r="D5728" s="56" t="str">
        <f>VLOOKUP(A5728, ticker_symbol:gics_sector, 14, FALSE)</f>
        <v>Consumer Discretionary</v>
      </c>
      <c r="E5728" t="str">
        <f>VLOOKUP(A5728, ticker_symbol:gics_sub, 15, FALSE)</f>
        <v>Apparel, Accessories &amp; Luxury Goods</v>
      </c>
    </row>
    <row r="5729" spans="1:5" ht="17" x14ac:dyDescent="0.2">
      <c r="A5729" s="3" t="s">
        <v>453</v>
      </c>
      <c r="B5729" s="21" t="s">
        <v>603</v>
      </c>
      <c r="C5729" s="21" t="s">
        <v>610</v>
      </c>
      <c r="D5729" s="56" t="str">
        <f>VLOOKUP(A5729, ticker_symbol:gics_sector, 14, FALSE)</f>
        <v>Consumer Discretionary</v>
      </c>
      <c r="E5729" t="str">
        <f>VLOOKUP(A5729, ticker_symbol:gics_sub, 15, FALSE)</f>
        <v>Apparel, Accessories &amp; Luxury Goods</v>
      </c>
    </row>
    <row r="5730" spans="1:5" ht="17" x14ac:dyDescent="0.2">
      <c r="A5730" s="3" t="s">
        <v>453</v>
      </c>
      <c r="B5730" s="21" t="s">
        <v>604</v>
      </c>
      <c r="C5730" s="21" t="s">
        <v>610</v>
      </c>
      <c r="D5730" s="56" t="str">
        <f>VLOOKUP(A5730, ticker_symbol:gics_sector, 14, FALSE)</f>
        <v>Consumer Discretionary</v>
      </c>
      <c r="E5730" t="str">
        <f>VLOOKUP(A5730, ticker_symbol:gics_sub, 15, FALSE)</f>
        <v>Apparel, Accessories &amp; Luxury Goods</v>
      </c>
    </row>
    <row r="5731" spans="1:5" ht="17" x14ac:dyDescent="0.2">
      <c r="A5731" s="3" t="s">
        <v>453</v>
      </c>
      <c r="B5731" s="21" t="s">
        <v>605</v>
      </c>
      <c r="C5731" s="21" t="s">
        <v>610</v>
      </c>
      <c r="D5731" s="56" t="str">
        <f>VLOOKUP(A5731, ticker_symbol:gics_sector, 14, FALSE)</f>
        <v>Consumer Discretionary</v>
      </c>
      <c r="E5731" t="str">
        <f>VLOOKUP(A5731, ticker_symbol:gics_sub, 15, FALSE)</f>
        <v>Apparel, Accessories &amp; Luxury Goods</v>
      </c>
    </row>
    <row r="5732" spans="1:5" ht="17" x14ac:dyDescent="0.2">
      <c r="A5732" s="3" t="s">
        <v>453</v>
      </c>
      <c r="B5732" s="21" t="s">
        <v>600</v>
      </c>
      <c r="C5732" s="21" t="s">
        <v>609</v>
      </c>
      <c r="D5732" s="56" t="str">
        <f>VLOOKUP(A5732, ticker_symbol:gics_sector, 14, FALSE)</f>
        <v>Consumer Discretionary</v>
      </c>
      <c r="E5732" t="str">
        <f>VLOOKUP(A5732, ticker_symbol:gics_sub, 15, FALSE)</f>
        <v>Apparel, Accessories &amp; Luxury Goods</v>
      </c>
    </row>
    <row r="5733" spans="1:5" ht="17" x14ac:dyDescent="0.2">
      <c r="A5733" s="3" t="s">
        <v>453</v>
      </c>
      <c r="B5733" s="21" t="s">
        <v>601</v>
      </c>
      <c r="C5733" s="21" t="s">
        <v>609</v>
      </c>
      <c r="D5733" s="56" t="str">
        <f>VLOOKUP(A5733, ticker_symbol:gics_sector, 14, FALSE)</f>
        <v>Consumer Discretionary</v>
      </c>
      <c r="E5733" t="str">
        <f>VLOOKUP(A5733, ticker_symbol:gics_sub, 15, FALSE)</f>
        <v>Apparel, Accessories &amp; Luxury Goods</v>
      </c>
    </row>
    <row r="5734" spans="1:5" ht="17" x14ac:dyDescent="0.2">
      <c r="A5734" s="3" t="s">
        <v>453</v>
      </c>
      <c r="B5734" s="21" t="s">
        <v>602</v>
      </c>
      <c r="C5734" s="21" t="s">
        <v>609</v>
      </c>
      <c r="D5734" s="56" t="str">
        <f>VLOOKUP(A5734, ticker_symbol:gics_sector, 14, FALSE)</f>
        <v>Consumer Discretionary</v>
      </c>
      <c r="E5734" t="str">
        <f>VLOOKUP(A5734, ticker_symbol:gics_sub, 15, FALSE)</f>
        <v>Apparel, Accessories &amp; Luxury Goods</v>
      </c>
    </row>
    <row r="5735" spans="1:5" ht="17" x14ac:dyDescent="0.2">
      <c r="A5735" s="3" t="s">
        <v>453</v>
      </c>
      <c r="B5735" s="21" t="s">
        <v>603</v>
      </c>
      <c r="C5735" s="21" t="s">
        <v>609</v>
      </c>
      <c r="D5735" s="56" t="str">
        <f>VLOOKUP(A5735, ticker_symbol:gics_sector, 14, FALSE)</f>
        <v>Consumer Discretionary</v>
      </c>
      <c r="E5735" t="str">
        <f>VLOOKUP(A5735, ticker_symbol:gics_sub, 15, FALSE)</f>
        <v>Apparel, Accessories &amp; Luxury Goods</v>
      </c>
    </row>
    <row r="5736" spans="1:5" ht="17" x14ac:dyDescent="0.2">
      <c r="A5736" s="3" t="s">
        <v>453</v>
      </c>
      <c r="B5736" s="21" t="s">
        <v>604</v>
      </c>
      <c r="C5736" s="21" t="s">
        <v>609</v>
      </c>
      <c r="D5736" s="56" t="str">
        <f>VLOOKUP(A5736, ticker_symbol:gics_sector, 14, FALSE)</f>
        <v>Consumer Discretionary</v>
      </c>
      <c r="E5736" t="str">
        <f>VLOOKUP(A5736, ticker_symbol:gics_sub, 15, FALSE)</f>
        <v>Apparel, Accessories &amp; Luxury Goods</v>
      </c>
    </row>
    <row r="5737" spans="1:5" ht="17" x14ac:dyDescent="0.2">
      <c r="A5737" s="3" t="s">
        <v>453</v>
      </c>
      <c r="B5737" s="21" t="s">
        <v>605</v>
      </c>
      <c r="C5737" s="21" t="s">
        <v>609</v>
      </c>
      <c r="D5737" s="56" t="str">
        <f>VLOOKUP(A5737, ticker_symbol:gics_sector, 14, FALSE)</f>
        <v>Consumer Discretionary</v>
      </c>
      <c r="E5737" t="str">
        <f>VLOOKUP(A5737, ticker_symbol:gics_sub, 15, FALSE)</f>
        <v>Apparel, Accessories &amp; Luxury Goods</v>
      </c>
    </row>
    <row r="5738" spans="1:5" ht="17" x14ac:dyDescent="0.2">
      <c r="A5738" s="3" t="s">
        <v>453</v>
      </c>
      <c r="B5738" s="21" t="s">
        <v>600</v>
      </c>
      <c r="C5738" s="21" t="s">
        <v>608</v>
      </c>
      <c r="D5738" s="56" t="str">
        <f>VLOOKUP(A5738, ticker_symbol:gics_sector, 14, FALSE)</f>
        <v>Consumer Discretionary</v>
      </c>
      <c r="E5738" t="str">
        <f>VLOOKUP(A5738, ticker_symbol:gics_sub, 15, FALSE)</f>
        <v>Apparel, Accessories &amp; Luxury Goods</v>
      </c>
    </row>
    <row r="5739" spans="1:5" ht="17" x14ac:dyDescent="0.2">
      <c r="A5739" s="3" t="s">
        <v>453</v>
      </c>
      <c r="B5739" s="21" t="s">
        <v>601</v>
      </c>
      <c r="C5739" s="21" t="s">
        <v>608</v>
      </c>
      <c r="D5739" s="56" t="str">
        <f>VLOOKUP(A5739, ticker_symbol:gics_sector, 14, FALSE)</f>
        <v>Consumer Discretionary</v>
      </c>
      <c r="E5739" t="str">
        <f>VLOOKUP(A5739, ticker_symbol:gics_sub, 15, FALSE)</f>
        <v>Apparel, Accessories &amp; Luxury Goods</v>
      </c>
    </row>
    <row r="5740" spans="1:5" ht="17" x14ac:dyDescent="0.2">
      <c r="A5740" s="3" t="s">
        <v>453</v>
      </c>
      <c r="B5740" s="21" t="s">
        <v>602</v>
      </c>
      <c r="C5740" s="21" t="s">
        <v>608</v>
      </c>
      <c r="D5740" s="56" t="str">
        <f>VLOOKUP(A5740, ticker_symbol:gics_sector, 14, FALSE)</f>
        <v>Consumer Discretionary</v>
      </c>
      <c r="E5740" t="str">
        <f>VLOOKUP(A5740, ticker_symbol:gics_sub, 15, FALSE)</f>
        <v>Apparel, Accessories &amp; Luxury Goods</v>
      </c>
    </row>
    <row r="5741" spans="1:5" ht="17" x14ac:dyDescent="0.2">
      <c r="A5741" s="3" t="s">
        <v>453</v>
      </c>
      <c r="B5741" s="21" t="s">
        <v>603</v>
      </c>
      <c r="C5741" s="21" t="s">
        <v>608</v>
      </c>
      <c r="D5741" s="56" t="str">
        <f>VLOOKUP(A5741, ticker_symbol:gics_sector, 14, FALSE)</f>
        <v>Consumer Discretionary</v>
      </c>
      <c r="E5741" t="str">
        <f>VLOOKUP(A5741, ticker_symbol:gics_sub, 15, FALSE)</f>
        <v>Apparel, Accessories &amp; Luxury Goods</v>
      </c>
    </row>
    <row r="5742" spans="1:5" ht="17" x14ac:dyDescent="0.2">
      <c r="A5742" s="3" t="s">
        <v>453</v>
      </c>
      <c r="B5742" s="21" t="s">
        <v>604</v>
      </c>
      <c r="C5742" s="21" t="s">
        <v>608</v>
      </c>
      <c r="D5742" s="56" t="str">
        <f>VLOOKUP(A5742, ticker_symbol:gics_sector, 14, FALSE)</f>
        <v>Consumer Discretionary</v>
      </c>
      <c r="E5742" t="str">
        <f>VLOOKUP(A5742, ticker_symbol:gics_sub, 15, FALSE)</f>
        <v>Apparel, Accessories &amp; Luxury Goods</v>
      </c>
    </row>
    <row r="5743" spans="1:5" ht="17" x14ac:dyDescent="0.2">
      <c r="A5743" s="3" t="s">
        <v>453</v>
      </c>
      <c r="B5743" s="21" t="s">
        <v>605</v>
      </c>
      <c r="C5743" s="21" t="s">
        <v>608</v>
      </c>
      <c r="D5743" s="56" t="str">
        <f>VLOOKUP(A5743, ticker_symbol:gics_sector, 14, FALSE)</f>
        <v>Consumer Discretionary</v>
      </c>
      <c r="E5743" t="str">
        <f>VLOOKUP(A5743, ticker_symbol:gics_sub, 15, FALSE)</f>
        <v>Apparel, Accessories &amp; Luxury Goods</v>
      </c>
    </row>
    <row r="5744" spans="1:5" ht="17" x14ac:dyDescent="0.2">
      <c r="A5744" s="3" t="s">
        <v>454</v>
      </c>
      <c r="B5744" s="21" t="s">
        <v>600</v>
      </c>
      <c r="C5744" s="21" t="s">
        <v>610</v>
      </c>
      <c r="D5744" s="56" t="str">
        <f>VLOOKUP(A5744, ticker_symbol:gics_sector, 14, FALSE)</f>
        <v>Industrials</v>
      </c>
      <c r="E5744" t="str">
        <f>VLOOKUP(A5744, ticker_symbol:gics_sub, 15, FALSE)</f>
        <v>Industrial Conglomerates</v>
      </c>
    </row>
    <row r="5745" spans="1:5" ht="17" x14ac:dyDescent="0.2">
      <c r="A5745" s="3" t="s">
        <v>454</v>
      </c>
      <c r="B5745" s="21" t="s">
        <v>601</v>
      </c>
      <c r="C5745" s="21" t="s">
        <v>610</v>
      </c>
      <c r="D5745" s="56" t="str">
        <f>VLOOKUP(A5745, ticker_symbol:gics_sector, 14, FALSE)</f>
        <v>Industrials</v>
      </c>
      <c r="E5745" t="str">
        <f>VLOOKUP(A5745, ticker_symbol:gics_sub, 15, FALSE)</f>
        <v>Industrial Conglomerates</v>
      </c>
    </row>
    <row r="5746" spans="1:5" ht="17" x14ac:dyDescent="0.2">
      <c r="A5746" s="3" t="s">
        <v>454</v>
      </c>
      <c r="B5746" s="21" t="s">
        <v>602</v>
      </c>
      <c r="C5746" s="21" t="s">
        <v>610</v>
      </c>
      <c r="D5746" s="56" t="str">
        <f>VLOOKUP(A5746, ticker_symbol:gics_sector, 14, FALSE)</f>
        <v>Industrials</v>
      </c>
      <c r="E5746" t="str">
        <f>VLOOKUP(A5746, ticker_symbol:gics_sub, 15, FALSE)</f>
        <v>Industrial Conglomerates</v>
      </c>
    </row>
    <row r="5747" spans="1:5" ht="17" x14ac:dyDescent="0.2">
      <c r="A5747" s="3" t="s">
        <v>454</v>
      </c>
      <c r="B5747" s="21" t="s">
        <v>603</v>
      </c>
      <c r="C5747" s="21" t="s">
        <v>610</v>
      </c>
      <c r="D5747" s="56" t="str">
        <f>VLOOKUP(A5747, ticker_symbol:gics_sector, 14, FALSE)</f>
        <v>Industrials</v>
      </c>
      <c r="E5747" t="str">
        <f>VLOOKUP(A5747, ticker_symbol:gics_sub, 15, FALSE)</f>
        <v>Industrial Conglomerates</v>
      </c>
    </row>
    <row r="5748" spans="1:5" ht="17" x14ac:dyDescent="0.2">
      <c r="A5748" s="3" t="s">
        <v>454</v>
      </c>
      <c r="B5748" s="21" t="s">
        <v>604</v>
      </c>
      <c r="C5748" s="21" t="s">
        <v>610</v>
      </c>
      <c r="D5748" s="56" t="str">
        <f>VLOOKUP(A5748, ticker_symbol:gics_sector, 14, FALSE)</f>
        <v>Industrials</v>
      </c>
      <c r="E5748" t="str">
        <f>VLOOKUP(A5748, ticker_symbol:gics_sub, 15, FALSE)</f>
        <v>Industrial Conglomerates</v>
      </c>
    </row>
    <row r="5749" spans="1:5" ht="17" x14ac:dyDescent="0.2">
      <c r="A5749" s="3" t="s">
        <v>454</v>
      </c>
      <c r="B5749" s="21" t="s">
        <v>605</v>
      </c>
      <c r="C5749" s="21" t="s">
        <v>610</v>
      </c>
      <c r="D5749" s="56" t="str">
        <f>VLOOKUP(A5749, ticker_symbol:gics_sector, 14, FALSE)</f>
        <v>Industrials</v>
      </c>
      <c r="E5749" t="str">
        <f>VLOOKUP(A5749, ticker_symbol:gics_sub, 15, FALSE)</f>
        <v>Industrial Conglomerates</v>
      </c>
    </row>
    <row r="5750" spans="1:5" ht="17" x14ac:dyDescent="0.2">
      <c r="A5750" s="3" t="s">
        <v>454</v>
      </c>
      <c r="B5750" s="21" t="s">
        <v>600</v>
      </c>
      <c r="C5750" s="21" t="s">
        <v>609</v>
      </c>
      <c r="D5750" s="56" t="str">
        <f>VLOOKUP(A5750, ticker_symbol:gics_sector, 14, FALSE)</f>
        <v>Industrials</v>
      </c>
      <c r="E5750" t="str">
        <f>VLOOKUP(A5750, ticker_symbol:gics_sub, 15, FALSE)</f>
        <v>Industrial Conglomerates</v>
      </c>
    </row>
    <row r="5751" spans="1:5" ht="17" x14ac:dyDescent="0.2">
      <c r="A5751" s="3" t="s">
        <v>454</v>
      </c>
      <c r="B5751" s="21" t="s">
        <v>601</v>
      </c>
      <c r="C5751" s="21" t="s">
        <v>609</v>
      </c>
      <c r="D5751" s="56" t="str">
        <f>VLOOKUP(A5751, ticker_symbol:gics_sector, 14, FALSE)</f>
        <v>Industrials</v>
      </c>
      <c r="E5751" t="str">
        <f>VLOOKUP(A5751, ticker_symbol:gics_sub, 15, FALSE)</f>
        <v>Industrial Conglomerates</v>
      </c>
    </row>
    <row r="5752" spans="1:5" ht="17" x14ac:dyDescent="0.2">
      <c r="A5752" s="3" t="s">
        <v>454</v>
      </c>
      <c r="B5752" s="21" t="s">
        <v>602</v>
      </c>
      <c r="C5752" s="21" t="s">
        <v>609</v>
      </c>
      <c r="D5752" s="56" t="str">
        <f>VLOOKUP(A5752, ticker_symbol:gics_sector, 14, FALSE)</f>
        <v>Industrials</v>
      </c>
      <c r="E5752" t="str">
        <f>VLOOKUP(A5752, ticker_symbol:gics_sub, 15, FALSE)</f>
        <v>Industrial Conglomerates</v>
      </c>
    </row>
    <row r="5753" spans="1:5" ht="17" x14ac:dyDescent="0.2">
      <c r="A5753" s="3" t="s">
        <v>454</v>
      </c>
      <c r="B5753" s="21" t="s">
        <v>603</v>
      </c>
      <c r="C5753" s="21" t="s">
        <v>609</v>
      </c>
      <c r="D5753" s="56" t="str">
        <f>VLOOKUP(A5753, ticker_symbol:gics_sector, 14, FALSE)</f>
        <v>Industrials</v>
      </c>
      <c r="E5753" t="str">
        <f>VLOOKUP(A5753, ticker_symbol:gics_sub, 15, FALSE)</f>
        <v>Industrial Conglomerates</v>
      </c>
    </row>
    <row r="5754" spans="1:5" ht="17" x14ac:dyDescent="0.2">
      <c r="A5754" s="3" t="s">
        <v>454</v>
      </c>
      <c r="B5754" s="21" t="s">
        <v>604</v>
      </c>
      <c r="C5754" s="21" t="s">
        <v>609</v>
      </c>
      <c r="D5754" s="56" t="str">
        <f>VLOOKUP(A5754, ticker_symbol:gics_sector, 14, FALSE)</f>
        <v>Industrials</v>
      </c>
      <c r="E5754" t="str">
        <f>VLOOKUP(A5754, ticker_symbol:gics_sub, 15, FALSE)</f>
        <v>Industrial Conglomerates</v>
      </c>
    </row>
    <row r="5755" spans="1:5" ht="17" x14ac:dyDescent="0.2">
      <c r="A5755" s="3" t="s">
        <v>454</v>
      </c>
      <c r="B5755" s="21" t="s">
        <v>605</v>
      </c>
      <c r="C5755" s="21" t="s">
        <v>609</v>
      </c>
      <c r="D5755" s="56" t="str">
        <f>VLOOKUP(A5755, ticker_symbol:gics_sector, 14, FALSE)</f>
        <v>Industrials</v>
      </c>
      <c r="E5755" t="str">
        <f>VLOOKUP(A5755, ticker_symbol:gics_sub, 15, FALSE)</f>
        <v>Industrial Conglomerates</v>
      </c>
    </row>
    <row r="5756" spans="1:5" ht="17" x14ac:dyDescent="0.2">
      <c r="A5756" s="3" t="s">
        <v>454</v>
      </c>
      <c r="B5756" s="21" t="s">
        <v>600</v>
      </c>
      <c r="C5756" s="21" t="s">
        <v>608</v>
      </c>
      <c r="D5756" s="56" t="str">
        <f>VLOOKUP(A5756, ticker_symbol:gics_sector, 14, FALSE)</f>
        <v>Industrials</v>
      </c>
      <c r="E5756" t="str">
        <f>VLOOKUP(A5756, ticker_symbol:gics_sub, 15, FALSE)</f>
        <v>Industrial Conglomerates</v>
      </c>
    </row>
    <row r="5757" spans="1:5" ht="17" x14ac:dyDescent="0.2">
      <c r="A5757" s="3" t="s">
        <v>454</v>
      </c>
      <c r="B5757" s="21" t="s">
        <v>601</v>
      </c>
      <c r="C5757" s="21" t="s">
        <v>608</v>
      </c>
      <c r="D5757" s="56" t="str">
        <f>VLOOKUP(A5757, ticker_symbol:gics_sector, 14, FALSE)</f>
        <v>Industrials</v>
      </c>
      <c r="E5757" t="str">
        <f>VLOOKUP(A5757, ticker_symbol:gics_sub, 15, FALSE)</f>
        <v>Industrial Conglomerates</v>
      </c>
    </row>
    <row r="5758" spans="1:5" ht="17" x14ac:dyDescent="0.2">
      <c r="A5758" s="3" t="s">
        <v>454</v>
      </c>
      <c r="B5758" s="21" t="s">
        <v>602</v>
      </c>
      <c r="C5758" s="21" t="s">
        <v>608</v>
      </c>
      <c r="D5758" s="56" t="str">
        <f>VLOOKUP(A5758, ticker_symbol:gics_sector, 14, FALSE)</f>
        <v>Industrials</v>
      </c>
      <c r="E5758" t="str">
        <f>VLOOKUP(A5758, ticker_symbol:gics_sub, 15, FALSE)</f>
        <v>Industrial Conglomerates</v>
      </c>
    </row>
    <row r="5759" spans="1:5" ht="17" x14ac:dyDescent="0.2">
      <c r="A5759" s="3" t="s">
        <v>454</v>
      </c>
      <c r="B5759" s="21" t="s">
        <v>603</v>
      </c>
      <c r="C5759" s="21" t="s">
        <v>608</v>
      </c>
      <c r="D5759" s="56" t="str">
        <f>VLOOKUP(A5759, ticker_symbol:gics_sector, 14, FALSE)</f>
        <v>Industrials</v>
      </c>
      <c r="E5759" t="str">
        <f>VLOOKUP(A5759, ticker_symbol:gics_sub, 15, FALSE)</f>
        <v>Industrial Conglomerates</v>
      </c>
    </row>
    <row r="5760" spans="1:5" ht="17" x14ac:dyDescent="0.2">
      <c r="A5760" s="3" t="s">
        <v>454</v>
      </c>
      <c r="B5760" s="21" t="s">
        <v>604</v>
      </c>
      <c r="C5760" s="21" t="s">
        <v>608</v>
      </c>
      <c r="D5760" s="56" t="str">
        <f>VLOOKUP(A5760, ticker_symbol:gics_sector, 14, FALSE)</f>
        <v>Industrials</v>
      </c>
      <c r="E5760" t="str">
        <f>VLOOKUP(A5760, ticker_symbol:gics_sub, 15, FALSE)</f>
        <v>Industrial Conglomerates</v>
      </c>
    </row>
    <row r="5761" spans="1:5" ht="17" x14ac:dyDescent="0.2">
      <c r="A5761" s="3" t="s">
        <v>454</v>
      </c>
      <c r="B5761" s="21" t="s">
        <v>605</v>
      </c>
      <c r="C5761" s="21" t="s">
        <v>608</v>
      </c>
      <c r="D5761" s="56" t="str">
        <f>VLOOKUP(A5761, ticker_symbol:gics_sector, 14, FALSE)</f>
        <v>Industrials</v>
      </c>
      <c r="E5761" t="str">
        <f>VLOOKUP(A5761, ticker_symbol:gics_sub, 15, FALSE)</f>
        <v>Industrial Conglomerates</v>
      </c>
    </row>
    <row r="5762" spans="1:5" ht="17" x14ac:dyDescent="0.2">
      <c r="A5762" s="3" t="s">
        <v>455</v>
      </c>
      <c r="B5762" s="21" t="s">
        <v>600</v>
      </c>
      <c r="C5762" s="21" t="s">
        <v>610</v>
      </c>
      <c r="D5762" s="56" t="str">
        <f>VLOOKUP(A5762, ticker_symbol:gics_sector, 14, FALSE)</f>
        <v>Materials</v>
      </c>
      <c r="E5762" t="str">
        <f>VLOOKUP(A5762, ticker_symbol:gics_sub, 15, FALSE)</f>
        <v>Industrial Gases</v>
      </c>
    </row>
    <row r="5763" spans="1:5" ht="17" x14ac:dyDescent="0.2">
      <c r="A5763" s="3" t="s">
        <v>455</v>
      </c>
      <c r="B5763" s="21" t="s">
        <v>601</v>
      </c>
      <c r="C5763" s="21" t="s">
        <v>610</v>
      </c>
      <c r="D5763" s="56" t="str">
        <f>VLOOKUP(A5763, ticker_symbol:gics_sector, 14, FALSE)</f>
        <v>Materials</v>
      </c>
      <c r="E5763" t="str">
        <f>VLOOKUP(A5763, ticker_symbol:gics_sub, 15, FALSE)</f>
        <v>Industrial Gases</v>
      </c>
    </row>
    <row r="5764" spans="1:5" ht="17" x14ac:dyDescent="0.2">
      <c r="A5764" s="3" t="s">
        <v>455</v>
      </c>
      <c r="B5764" s="21" t="s">
        <v>602</v>
      </c>
      <c r="C5764" s="21" t="s">
        <v>610</v>
      </c>
      <c r="D5764" s="56" t="str">
        <f>VLOOKUP(A5764, ticker_symbol:gics_sector, 14, FALSE)</f>
        <v>Materials</v>
      </c>
      <c r="E5764" t="str">
        <f>VLOOKUP(A5764, ticker_symbol:gics_sub, 15, FALSE)</f>
        <v>Industrial Gases</v>
      </c>
    </row>
    <row r="5765" spans="1:5" ht="17" x14ac:dyDescent="0.2">
      <c r="A5765" s="3" t="s">
        <v>455</v>
      </c>
      <c r="B5765" s="21" t="s">
        <v>603</v>
      </c>
      <c r="C5765" s="21" t="s">
        <v>610</v>
      </c>
      <c r="D5765" s="56" t="str">
        <f>VLOOKUP(A5765, ticker_symbol:gics_sector, 14, FALSE)</f>
        <v>Materials</v>
      </c>
      <c r="E5765" t="str">
        <f>VLOOKUP(A5765, ticker_symbol:gics_sub, 15, FALSE)</f>
        <v>Industrial Gases</v>
      </c>
    </row>
    <row r="5766" spans="1:5" ht="17" x14ac:dyDescent="0.2">
      <c r="A5766" s="3" t="s">
        <v>455</v>
      </c>
      <c r="B5766" s="21" t="s">
        <v>604</v>
      </c>
      <c r="C5766" s="21" t="s">
        <v>610</v>
      </c>
      <c r="D5766" s="56" t="str">
        <f>VLOOKUP(A5766, ticker_symbol:gics_sector, 14, FALSE)</f>
        <v>Materials</v>
      </c>
      <c r="E5766" t="str">
        <f>VLOOKUP(A5766, ticker_symbol:gics_sub, 15, FALSE)</f>
        <v>Industrial Gases</v>
      </c>
    </row>
    <row r="5767" spans="1:5" ht="17" x14ac:dyDescent="0.2">
      <c r="A5767" s="3" t="s">
        <v>455</v>
      </c>
      <c r="B5767" s="21" t="s">
        <v>605</v>
      </c>
      <c r="C5767" s="21" t="s">
        <v>610</v>
      </c>
      <c r="D5767" s="56" t="str">
        <f>VLOOKUP(A5767, ticker_symbol:gics_sector, 14, FALSE)</f>
        <v>Materials</v>
      </c>
      <c r="E5767" t="str">
        <f>VLOOKUP(A5767, ticker_symbol:gics_sub, 15, FALSE)</f>
        <v>Industrial Gases</v>
      </c>
    </row>
    <row r="5768" spans="1:5" ht="17" x14ac:dyDescent="0.2">
      <c r="A5768" s="3" t="s">
        <v>455</v>
      </c>
      <c r="B5768" s="21" t="s">
        <v>600</v>
      </c>
      <c r="C5768" s="21" t="s">
        <v>609</v>
      </c>
      <c r="D5768" s="56" t="str">
        <f>VLOOKUP(A5768, ticker_symbol:gics_sector, 14, FALSE)</f>
        <v>Materials</v>
      </c>
      <c r="E5768" t="str">
        <f>VLOOKUP(A5768, ticker_symbol:gics_sub, 15, FALSE)</f>
        <v>Industrial Gases</v>
      </c>
    </row>
    <row r="5769" spans="1:5" ht="17" x14ac:dyDescent="0.2">
      <c r="A5769" s="3" t="s">
        <v>455</v>
      </c>
      <c r="B5769" s="21" t="s">
        <v>601</v>
      </c>
      <c r="C5769" s="21" t="s">
        <v>609</v>
      </c>
      <c r="D5769" s="56" t="str">
        <f>VLOOKUP(A5769, ticker_symbol:gics_sector, 14, FALSE)</f>
        <v>Materials</v>
      </c>
      <c r="E5769" t="str">
        <f>VLOOKUP(A5769, ticker_symbol:gics_sub, 15, FALSE)</f>
        <v>Industrial Gases</v>
      </c>
    </row>
    <row r="5770" spans="1:5" ht="17" x14ac:dyDescent="0.2">
      <c r="A5770" s="3" t="s">
        <v>455</v>
      </c>
      <c r="B5770" s="21" t="s">
        <v>602</v>
      </c>
      <c r="C5770" s="21" t="s">
        <v>609</v>
      </c>
      <c r="D5770" s="56" t="str">
        <f>VLOOKUP(A5770, ticker_symbol:gics_sector, 14, FALSE)</f>
        <v>Materials</v>
      </c>
      <c r="E5770" t="str">
        <f>VLOOKUP(A5770, ticker_symbol:gics_sub, 15, FALSE)</f>
        <v>Industrial Gases</v>
      </c>
    </row>
    <row r="5771" spans="1:5" ht="17" x14ac:dyDescent="0.2">
      <c r="A5771" s="3" t="s">
        <v>455</v>
      </c>
      <c r="B5771" s="21" t="s">
        <v>603</v>
      </c>
      <c r="C5771" s="21" t="s">
        <v>609</v>
      </c>
      <c r="D5771" s="56" t="str">
        <f>VLOOKUP(A5771, ticker_symbol:gics_sector, 14, FALSE)</f>
        <v>Materials</v>
      </c>
      <c r="E5771" t="str">
        <f>VLOOKUP(A5771, ticker_symbol:gics_sub, 15, FALSE)</f>
        <v>Industrial Gases</v>
      </c>
    </row>
    <row r="5772" spans="1:5" ht="17" x14ac:dyDescent="0.2">
      <c r="A5772" s="3" t="s">
        <v>455</v>
      </c>
      <c r="B5772" s="21" t="s">
        <v>604</v>
      </c>
      <c r="C5772" s="21" t="s">
        <v>609</v>
      </c>
      <c r="D5772" s="56" t="str">
        <f>VLOOKUP(A5772, ticker_symbol:gics_sector, 14, FALSE)</f>
        <v>Materials</v>
      </c>
      <c r="E5772" t="str">
        <f>VLOOKUP(A5772, ticker_symbol:gics_sub, 15, FALSE)</f>
        <v>Industrial Gases</v>
      </c>
    </row>
    <row r="5773" spans="1:5" ht="17" x14ac:dyDescent="0.2">
      <c r="A5773" s="3" t="s">
        <v>455</v>
      </c>
      <c r="B5773" s="21" t="s">
        <v>605</v>
      </c>
      <c r="C5773" s="21" t="s">
        <v>609</v>
      </c>
      <c r="D5773" s="56" t="str">
        <f>VLOOKUP(A5773, ticker_symbol:gics_sector, 14, FALSE)</f>
        <v>Materials</v>
      </c>
      <c r="E5773" t="str">
        <f>VLOOKUP(A5773, ticker_symbol:gics_sub, 15, FALSE)</f>
        <v>Industrial Gases</v>
      </c>
    </row>
    <row r="5774" spans="1:5" ht="17" x14ac:dyDescent="0.2">
      <c r="A5774" s="3" t="s">
        <v>455</v>
      </c>
      <c r="B5774" s="21" t="s">
        <v>600</v>
      </c>
      <c r="C5774" s="21" t="s">
        <v>608</v>
      </c>
      <c r="D5774" s="56" t="str">
        <f>VLOOKUP(A5774, ticker_symbol:gics_sector, 14, FALSE)</f>
        <v>Materials</v>
      </c>
      <c r="E5774" t="str">
        <f>VLOOKUP(A5774, ticker_symbol:gics_sub, 15, FALSE)</f>
        <v>Industrial Gases</v>
      </c>
    </row>
    <row r="5775" spans="1:5" ht="17" x14ac:dyDescent="0.2">
      <c r="A5775" s="3" t="s">
        <v>455</v>
      </c>
      <c r="B5775" s="21" t="s">
        <v>601</v>
      </c>
      <c r="C5775" s="21" t="s">
        <v>608</v>
      </c>
      <c r="D5775" s="56" t="str">
        <f>VLOOKUP(A5775, ticker_symbol:gics_sector, 14, FALSE)</f>
        <v>Materials</v>
      </c>
      <c r="E5775" t="str">
        <f>VLOOKUP(A5775, ticker_symbol:gics_sub, 15, FALSE)</f>
        <v>Industrial Gases</v>
      </c>
    </row>
    <row r="5776" spans="1:5" ht="17" x14ac:dyDescent="0.2">
      <c r="A5776" s="3" t="s">
        <v>455</v>
      </c>
      <c r="B5776" s="21" t="s">
        <v>602</v>
      </c>
      <c r="C5776" s="21" t="s">
        <v>608</v>
      </c>
      <c r="D5776" s="56" t="str">
        <f>VLOOKUP(A5776, ticker_symbol:gics_sector, 14, FALSE)</f>
        <v>Materials</v>
      </c>
      <c r="E5776" t="str">
        <f>VLOOKUP(A5776, ticker_symbol:gics_sub, 15, FALSE)</f>
        <v>Industrial Gases</v>
      </c>
    </row>
    <row r="5777" spans="1:5" ht="17" x14ac:dyDescent="0.2">
      <c r="A5777" s="3" t="s">
        <v>455</v>
      </c>
      <c r="B5777" s="21" t="s">
        <v>603</v>
      </c>
      <c r="C5777" s="21" t="s">
        <v>608</v>
      </c>
      <c r="D5777" s="56" t="str">
        <f>VLOOKUP(A5777, ticker_symbol:gics_sector, 14, FALSE)</f>
        <v>Materials</v>
      </c>
      <c r="E5777" t="str">
        <f>VLOOKUP(A5777, ticker_symbol:gics_sub, 15, FALSE)</f>
        <v>Industrial Gases</v>
      </c>
    </row>
    <row r="5778" spans="1:5" ht="17" x14ac:dyDescent="0.2">
      <c r="A5778" s="3" t="s">
        <v>455</v>
      </c>
      <c r="B5778" s="21" t="s">
        <v>604</v>
      </c>
      <c r="C5778" s="21" t="s">
        <v>608</v>
      </c>
      <c r="D5778" s="56" t="str">
        <f>VLOOKUP(A5778, ticker_symbol:gics_sector, 14, FALSE)</f>
        <v>Materials</v>
      </c>
      <c r="E5778" t="str">
        <f>VLOOKUP(A5778, ticker_symbol:gics_sub, 15, FALSE)</f>
        <v>Industrial Gases</v>
      </c>
    </row>
    <row r="5779" spans="1:5" ht="17" x14ac:dyDescent="0.2">
      <c r="A5779" s="3" t="s">
        <v>455</v>
      </c>
      <c r="B5779" s="21" t="s">
        <v>605</v>
      </c>
      <c r="C5779" s="21" t="s">
        <v>608</v>
      </c>
      <c r="D5779" s="56" t="str">
        <f>VLOOKUP(A5779, ticker_symbol:gics_sector, 14, FALSE)</f>
        <v>Materials</v>
      </c>
      <c r="E5779" t="str">
        <f>VLOOKUP(A5779, ticker_symbol:gics_sub, 15, FALSE)</f>
        <v>Industrial Gases</v>
      </c>
    </row>
    <row r="5780" spans="1:5" ht="17" x14ac:dyDescent="0.2">
      <c r="A5780" s="3" t="s">
        <v>456</v>
      </c>
      <c r="B5780" t="s">
        <v>600</v>
      </c>
      <c r="C5780" t="s">
        <v>610</v>
      </c>
      <c r="D5780" s="56" t="str">
        <f>VLOOKUP(A5780, ticker_symbol:gics_sector, 14, FALSE)</f>
        <v>Information Technology</v>
      </c>
      <c r="E5780" t="str">
        <f>VLOOKUP(A5780, ticker_symbol:gics_sub, 15, FALSE)</f>
        <v>Semiconductors</v>
      </c>
    </row>
    <row r="5781" spans="1:5" ht="17" x14ac:dyDescent="0.2">
      <c r="A5781" s="3" t="s">
        <v>456</v>
      </c>
      <c r="B5781" t="s">
        <v>601</v>
      </c>
      <c r="C5781" t="s">
        <v>610</v>
      </c>
      <c r="D5781" s="56" t="str">
        <f>VLOOKUP(A5781, ticker_symbol:gics_sector, 14, FALSE)</f>
        <v>Information Technology</v>
      </c>
      <c r="E5781" t="str">
        <f>VLOOKUP(A5781, ticker_symbol:gics_sub, 15, FALSE)</f>
        <v>Semiconductors</v>
      </c>
    </row>
    <row r="5782" spans="1:5" ht="17" x14ac:dyDescent="0.2">
      <c r="A5782" s="3" t="s">
        <v>456</v>
      </c>
      <c r="B5782" t="s">
        <v>602</v>
      </c>
      <c r="C5782" t="s">
        <v>610</v>
      </c>
      <c r="D5782" s="56" t="str">
        <f>VLOOKUP(A5782, ticker_symbol:gics_sector, 14, FALSE)</f>
        <v>Information Technology</v>
      </c>
      <c r="E5782" t="str">
        <f>VLOOKUP(A5782, ticker_symbol:gics_sub, 15, FALSE)</f>
        <v>Semiconductors</v>
      </c>
    </row>
    <row r="5783" spans="1:5" ht="17" x14ac:dyDescent="0.2">
      <c r="A5783" s="3" t="s">
        <v>456</v>
      </c>
      <c r="B5783" t="s">
        <v>603</v>
      </c>
      <c r="C5783" t="s">
        <v>610</v>
      </c>
      <c r="D5783" s="56" t="str">
        <f>VLOOKUP(A5783, ticker_symbol:gics_sector, 14, FALSE)</f>
        <v>Information Technology</v>
      </c>
      <c r="E5783" t="str">
        <f>VLOOKUP(A5783, ticker_symbol:gics_sub, 15, FALSE)</f>
        <v>Semiconductors</v>
      </c>
    </row>
    <row r="5784" spans="1:5" ht="17" x14ac:dyDescent="0.2">
      <c r="A5784" s="3" t="s">
        <v>456</v>
      </c>
      <c r="B5784" t="s">
        <v>604</v>
      </c>
      <c r="C5784" t="s">
        <v>610</v>
      </c>
      <c r="D5784" s="56" t="str">
        <f>VLOOKUP(A5784, ticker_symbol:gics_sector, 14, FALSE)</f>
        <v>Information Technology</v>
      </c>
      <c r="E5784" t="str">
        <f>VLOOKUP(A5784, ticker_symbol:gics_sub, 15, FALSE)</f>
        <v>Semiconductors</v>
      </c>
    </row>
    <row r="5785" spans="1:5" ht="17" x14ac:dyDescent="0.2">
      <c r="A5785" s="3" t="s">
        <v>456</v>
      </c>
      <c r="B5785" t="s">
        <v>605</v>
      </c>
      <c r="C5785" t="s">
        <v>610</v>
      </c>
      <c r="D5785" s="56" t="str">
        <f>VLOOKUP(A5785, ticker_symbol:gics_sector, 14, FALSE)</f>
        <v>Information Technology</v>
      </c>
      <c r="E5785" t="str">
        <f>VLOOKUP(A5785, ticker_symbol:gics_sub, 15, FALSE)</f>
        <v>Semiconductors</v>
      </c>
    </row>
    <row r="5786" spans="1:5" ht="17" x14ac:dyDescent="0.2">
      <c r="A5786" s="3" t="s">
        <v>456</v>
      </c>
      <c r="B5786" t="s">
        <v>600</v>
      </c>
      <c r="C5786" t="s">
        <v>609</v>
      </c>
      <c r="D5786" s="56" t="str">
        <f>VLOOKUP(A5786, ticker_symbol:gics_sector, 14, FALSE)</f>
        <v>Information Technology</v>
      </c>
      <c r="E5786" t="str">
        <f>VLOOKUP(A5786, ticker_symbol:gics_sub, 15, FALSE)</f>
        <v>Semiconductors</v>
      </c>
    </row>
    <row r="5787" spans="1:5" ht="17" x14ac:dyDescent="0.2">
      <c r="A5787" s="3" t="s">
        <v>456</v>
      </c>
      <c r="B5787" t="s">
        <v>601</v>
      </c>
      <c r="C5787" t="s">
        <v>609</v>
      </c>
      <c r="D5787" s="56" t="str">
        <f>VLOOKUP(A5787, ticker_symbol:gics_sector, 14, FALSE)</f>
        <v>Information Technology</v>
      </c>
      <c r="E5787" t="str">
        <f>VLOOKUP(A5787, ticker_symbol:gics_sub, 15, FALSE)</f>
        <v>Semiconductors</v>
      </c>
    </row>
    <row r="5788" spans="1:5" ht="17" x14ac:dyDescent="0.2">
      <c r="A5788" s="3" t="s">
        <v>456</v>
      </c>
      <c r="B5788" t="s">
        <v>602</v>
      </c>
      <c r="C5788" t="s">
        <v>609</v>
      </c>
      <c r="D5788" s="56" t="str">
        <f>VLOOKUP(A5788, ticker_symbol:gics_sector, 14, FALSE)</f>
        <v>Information Technology</v>
      </c>
      <c r="E5788" t="str">
        <f>VLOOKUP(A5788, ticker_symbol:gics_sub, 15, FALSE)</f>
        <v>Semiconductors</v>
      </c>
    </row>
    <row r="5789" spans="1:5" ht="17" x14ac:dyDescent="0.2">
      <c r="A5789" s="3" t="s">
        <v>456</v>
      </c>
      <c r="B5789" t="s">
        <v>603</v>
      </c>
      <c r="C5789" t="s">
        <v>609</v>
      </c>
      <c r="D5789" s="56" t="str">
        <f>VLOOKUP(A5789, ticker_symbol:gics_sector, 14, FALSE)</f>
        <v>Information Technology</v>
      </c>
      <c r="E5789" t="str">
        <f>VLOOKUP(A5789, ticker_symbol:gics_sub, 15, FALSE)</f>
        <v>Semiconductors</v>
      </c>
    </row>
    <row r="5790" spans="1:5" ht="17" x14ac:dyDescent="0.2">
      <c r="A5790" s="3" t="s">
        <v>456</v>
      </c>
      <c r="B5790" t="s">
        <v>604</v>
      </c>
      <c r="C5790" t="s">
        <v>609</v>
      </c>
      <c r="D5790" s="56" t="str">
        <f>VLOOKUP(A5790, ticker_symbol:gics_sector, 14, FALSE)</f>
        <v>Information Technology</v>
      </c>
      <c r="E5790" t="str">
        <f>VLOOKUP(A5790, ticker_symbol:gics_sub, 15, FALSE)</f>
        <v>Semiconductors</v>
      </c>
    </row>
    <row r="5791" spans="1:5" ht="17" x14ac:dyDescent="0.2">
      <c r="A5791" s="3" t="s">
        <v>456</v>
      </c>
      <c r="B5791" t="s">
        <v>605</v>
      </c>
      <c r="C5791" t="s">
        <v>609</v>
      </c>
      <c r="D5791" s="56" t="str">
        <f>VLOOKUP(A5791, ticker_symbol:gics_sector, 14, FALSE)</f>
        <v>Information Technology</v>
      </c>
      <c r="E5791" t="str">
        <f>VLOOKUP(A5791, ticker_symbol:gics_sub, 15, FALSE)</f>
        <v>Semiconductors</v>
      </c>
    </row>
    <row r="5792" spans="1:5" ht="17" x14ac:dyDescent="0.2">
      <c r="A5792" s="3" t="s">
        <v>456</v>
      </c>
      <c r="B5792" t="s">
        <v>600</v>
      </c>
      <c r="C5792" s="21" t="s">
        <v>608</v>
      </c>
      <c r="D5792" s="56" t="str">
        <f>VLOOKUP(A5792, ticker_symbol:gics_sector, 14, FALSE)</f>
        <v>Information Technology</v>
      </c>
      <c r="E5792" t="str">
        <f>VLOOKUP(A5792, ticker_symbol:gics_sub, 15, FALSE)</f>
        <v>Semiconductors</v>
      </c>
    </row>
    <row r="5793" spans="1:5" ht="17" x14ac:dyDescent="0.2">
      <c r="A5793" s="3" t="s">
        <v>456</v>
      </c>
      <c r="B5793" t="s">
        <v>601</v>
      </c>
      <c r="C5793" s="21" t="s">
        <v>608</v>
      </c>
      <c r="D5793" s="56" t="str">
        <f>VLOOKUP(A5793, ticker_symbol:gics_sector, 14, FALSE)</f>
        <v>Information Technology</v>
      </c>
      <c r="E5793" t="str">
        <f>VLOOKUP(A5793, ticker_symbol:gics_sub, 15, FALSE)</f>
        <v>Semiconductors</v>
      </c>
    </row>
    <row r="5794" spans="1:5" ht="17" x14ac:dyDescent="0.2">
      <c r="A5794" s="3" t="s">
        <v>456</v>
      </c>
      <c r="B5794" t="s">
        <v>602</v>
      </c>
      <c r="C5794" s="21" t="s">
        <v>608</v>
      </c>
      <c r="D5794" s="56" t="str">
        <f>VLOOKUP(A5794, ticker_symbol:gics_sector, 14, FALSE)</f>
        <v>Information Technology</v>
      </c>
      <c r="E5794" t="str">
        <f>VLOOKUP(A5794, ticker_symbol:gics_sub, 15, FALSE)</f>
        <v>Semiconductors</v>
      </c>
    </row>
    <row r="5795" spans="1:5" ht="17" x14ac:dyDescent="0.2">
      <c r="A5795" s="3" t="s">
        <v>456</v>
      </c>
      <c r="B5795" t="s">
        <v>603</v>
      </c>
      <c r="C5795" s="21" t="s">
        <v>608</v>
      </c>
      <c r="D5795" s="56" t="str">
        <f>VLOOKUP(A5795, ticker_symbol:gics_sector, 14, FALSE)</f>
        <v>Information Technology</v>
      </c>
      <c r="E5795" t="str">
        <f>VLOOKUP(A5795, ticker_symbol:gics_sub, 15, FALSE)</f>
        <v>Semiconductors</v>
      </c>
    </row>
    <row r="5796" spans="1:5" ht="17" x14ac:dyDescent="0.2">
      <c r="A5796" s="3" t="s">
        <v>456</v>
      </c>
      <c r="B5796" t="s">
        <v>604</v>
      </c>
      <c r="C5796" s="21" t="s">
        <v>608</v>
      </c>
      <c r="D5796" s="56" t="str">
        <f>VLOOKUP(A5796, ticker_symbol:gics_sector, 14, FALSE)</f>
        <v>Information Technology</v>
      </c>
      <c r="E5796" t="str">
        <f>VLOOKUP(A5796, ticker_symbol:gics_sub, 15, FALSE)</f>
        <v>Semiconductors</v>
      </c>
    </row>
    <row r="5797" spans="1:5" ht="17" x14ac:dyDescent="0.2">
      <c r="A5797" s="3" t="s">
        <v>456</v>
      </c>
      <c r="B5797" t="s">
        <v>605</v>
      </c>
      <c r="C5797" s="21" t="s">
        <v>608</v>
      </c>
      <c r="D5797" s="56" t="str">
        <f>VLOOKUP(A5797, ticker_symbol:gics_sector, 14, FALSE)</f>
        <v>Information Technology</v>
      </c>
      <c r="E5797" t="str">
        <f>VLOOKUP(A5797, ticker_symbol:gics_sub, 15, FALSE)</f>
        <v>Semiconductors</v>
      </c>
    </row>
    <row r="5798" spans="1:5" ht="17" x14ac:dyDescent="0.2">
      <c r="A5798" s="3" t="s">
        <v>457</v>
      </c>
      <c r="B5798" t="s">
        <v>600</v>
      </c>
      <c r="C5798" t="s">
        <v>610</v>
      </c>
      <c r="D5798" s="56" t="str">
        <f>VLOOKUP(A5798, ticker_symbol:gics_sector, 14, FALSE)</f>
        <v>Information Technology</v>
      </c>
      <c r="E5798" t="str">
        <f>VLOOKUP(A5798, ticker_symbol:gics_sub, 15, FALSE)</f>
        <v>Semiconductors</v>
      </c>
    </row>
    <row r="5799" spans="1:5" ht="17" x14ac:dyDescent="0.2">
      <c r="A5799" s="3" t="s">
        <v>457</v>
      </c>
      <c r="B5799" t="s">
        <v>601</v>
      </c>
      <c r="C5799" t="s">
        <v>610</v>
      </c>
      <c r="D5799" s="56" t="str">
        <f>VLOOKUP(A5799, ticker_symbol:gics_sector, 14, FALSE)</f>
        <v>Information Technology</v>
      </c>
      <c r="E5799" t="str">
        <f>VLOOKUP(A5799, ticker_symbol:gics_sub, 15, FALSE)</f>
        <v>Semiconductors</v>
      </c>
    </row>
    <row r="5800" spans="1:5" ht="17" x14ac:dyDescent="0.2">
      <c r="A5800" s="3" t="s">
        <v>457</v>
      </c>
      <c r="B5800" t="s">
        <v>602</v>
      </c>
      <c r="C5800" t="s">
        <v>610</v>
      </c>
      <c r="D5800" s="56" t="str">
        <f>VLOOKUP(A5800, ticker_symbol:gics_sector, 14, FALSE)</f>
        <v>Information Technology</v>
      </c>
      <c r="E5800" t="str">
        <f>VLOOKUP(A5800, ticker_symbol:gics_sub, 15, FALSE)</f>
        <v>Semiconductors</v>
      </c>
    </row>
    <row r="5801" spans="1:5" ht="17" x14ac:dyDescent="0.2">
      <c r="A5801" s="3" t="s">
        <v>457</v>
      </c>
      <c r="B5801" t="s">
        <v>603</v>
      </c>
      <c r="C5801" t="s">
        <v>610</v>
      </c>
      <c r="D5801" s="56" t="str">
        <f>VLOOKUP(A5801, ticker_symbol:gics_sector, 14, FALSE)</f>
        <v>Information Technology</v>
      </c>
      <c r="E5801" t="str">
        <f>VLOOKUP(A5801, ticker_symbol:gics_sub, 15, FALSE)</f>
        <v>Semiconductors</v>
      </c>
    </row>
    <row r="5802" spans="1:5" ht="17" x14ac:dyDescent="0.2">
      <c r="A5802" s="3" t="s">
        <v>457</v>
      </c>
      <c r="B5802" t="s">
        <v>604</v>
      </c>
      <c r="C5802" t="s">
        <v>610</v>
      </c>
      <c r="D5802" s="56" t="str">
        <f>VLOOKUP(A5802, ticker_symbol:gics_sector, 14, FALSE)</f>
        <v>Information Technology</v>
      </c>
      <c r="E5802" t="str">
        <f>VLOOKUP(A5802, ticker_symbol:gics_sub, 15, FALSE)</f>
        <v>Semiconductors</v>
      </c>
    </row>
    <row r="5803" spans="1:5" ht="17" x14ac:dyDescent="0.2">
      <c r="A5803" s="3" t="s">
        <v>457</v>
      </c>
      <c r="B5803" t="s">
        <v>605</v>
      </c>
      <c r="C5803" t="s">
        <v>610</v>
      </c>
      <c r="D5803" s="56" t="str">
        <f>VLOOKUP(A5803, ticker_symbol:gics_sector, 14, FALSE)</f>
        <v>Information Technology</v>
      </c>
      <c r="E5803" t="str">
        <f>VLOOKUP(A5803, ticker_symbol:gics_sub, 15, FALSE)</f>
        <v>Semiconductors</v>
      </c>
    </row>
    <row r="5804" spans="1:5" ht="17" x14ac:dyDescent="0.2">
      <c r="A5804" s="3" t="s">
        <v>457</v>
      </c>
      <c r="B5804" t="s">
        <v>600</v>
      </c>
      <c r="C5804" t="s">
        <v>609</v>
      </c>
      <c r="D5804" s="56" t="str">
        <f>VLOOKUP(A5804, ticker_symbol:gics_sector, 14, FALSE)</f>
        <v>Information Technology</v>
      </c>
      <c r="E5804" t="str">
        <f>VLOOKUP(A5804, ticker_symbol:gics_sub, 15, FALSE)</f>
        <v>Semiconductors</v>
      </c>
    </row>
    <row r="5805" spans="1:5" ht="17" x14ac:dyDescent="0.2">
      <c r="A5805" s="3" t="s">
        <v>457</v>
      </c>
      <c r="B5805" t="s">
        <v>601</v>
      </c>
      <c r="C5805" t="s">
        <v>609</v>
      </c>
      <c r="D5805" s="56" t="str">
        <f>VLOOKUP(A5805, ticker_symbol:gics_sector, 14, FALSE)</f>
        <v>Information Technology</v>
      </c>
      <c r="E5805" t="str">
        <f>VLOOKUP(A5805, ticker_symbol:gics_sub, 15, FALSE)</f>
        <v>Semiconductors</v>
      </c>
    </row>
    <row r="5806" spans="1:5" ht="17" x14ac:dyDescent="0.2">
      <c r="A5806" s="3" t="s">
        <v>457</v>
      </c>
      <c r="B5806" t="s">
        <v>602</v>
      </c>
      <c r="C5806" t="s">
        <v>609</v>
      </c>
      <c r="D5806" s="56" t="str">
        <f>VLOOKUP(A5806, ticker_symbol:gics_sector, 14, FALSE)</f>
        <v>Information Technology</v>
      </c>
      <c r="E5806" t="str">
        <f>VLOOKUP(A5806, ticker_symbol:gics_sub, 15, FALSE)</f>
        <v>Semiconductors</v>
      </c>
    </row>
    <row r="5807" spans="1:5" ht="17" x14ac:dyDescent="0.2">
      <c r="A5807" s="3" t="s">
        <v>457</v>
      </c>
      <c r="B5807" t="s">
        <v>603</v>
      </c>
      <c r="C5807" t="s">
        <v>609</v>
      </c>
      <c r="D5807" s="56" t="str">
        <f>VLOOKUP(A5807, ticker_symbol:gics_sector, 14, FALSE)</f>
        <v>Information Technology</v>
      </c>
      <c r="E5807" t="str">
        <f>VLOOKUP(A5807, ticker_symbol:gics_sub, 15, FALSE)</f>
        <v>Semiconductors</v>
      </c>
    </row>
    <row r="5808" spans="1:5" ht="17" x14ac:dyDescent="0.2">
      <c r="A5808" s="3" t="s">
        <v>457</v>
      </c>
      <c r="B5808" t="s">
        <v>604</v>
      </c>
      <c r="C5808" t="s">
        <v>609</v>
      </c>
      <c r="D5808" s="56" t="str">
        <f>VLOOKUP(A5808, ticker_symbol:gics_sector, 14, FALSE)</f>
        <v>Information Technology</v>
      </c>
      <c r="E5808" t="str">
        <f>VLOOKUP(A5808, ticker_symbol:gics_sub, 15, FALSE)</f>
        <v>Semiconductors</v>
      </c>
    </row>
    <row r="5809" spans="1:5" ht="17" x14ac:dyDescent="0.2">
      <c r="A5809" s="3" t="s">
        <v>457</v>
      </c>
      <c r="B5809" t="s">
        <v>605</v>
      </c>
      <c r="C5809" t="s">
        <v>609</v>
      </c>
      <c r="D5809" s="56" t="str">
        <f>VLOOKUP(A5809, ticker_symbol:gics_sector, 14, FALSE)</f>
        <v>Information Technology</v>
      </c>
      <c r="E5809" t="str">
        <f>VLOOKUP(A5809, ticker_symbol:gics_sub, 15, FALSE)</f>
        <v>Semiconductors</v>
      </c>
    </row>
    <row r="5810" spans="1:5" ht="17" x14ac:dyDescent="0.2">
      <c r="A5810" s="3" t="s">
        <v>457</v>
      </c>
      <c r="B5810" t="s">
        <v>600</v>
      </c>
      <c r="C5810" s="21" t="s">
        <v>608</v>
      </c>
      <c r="D5810" s="56" t="str">
        <f>VLOOKUP(A5810, ticker_symbol:gics_sector, 14, FALSE)</f>
        <v>Information Technology</v>
      </c>
      <c r="E5810" t="str">
        <f>VLOOKUP(A5810, ticker_symbol:gics_sub, 15, FALSE)</f>
        <v>Semiconductors</v>
      </c>
    </row>
    <row r="5811" spans="1:5" ht="17" x14ac:dyDescent="0.2">
      <c r="A5811" s="3" t="s">
        <v>457</v>
      </c>
      <c r="B5811" t="s">
        <v>601</v>
      </c>
      <c r="C5811" s="21" t="s">
        <v>608</v>
      </c>
      <c r="D5811" s="56" t="str">
        <f>VLOOKUP(A5811, ticker_symbol:gics_sector, 14, FALSE)</f>
        <v>Information Technology</v>
      </c>
      <c r="E5811" t="str">
        <f>VLOOKUP(A5811, ticker_symbol:gics_sub, 15, FALSE)</f>
        <v>Semiconductors</v>
      </c>
    </row>
    <row r="5812" spans="1:5" ht="17" x14ac:dyDescent="0.2">
      <c r="A5812" s="3" t="s">
        <v>457</v>
      </c>
      <c r="B5812" t="s">
        <v>602</v>
      </c>
      <c r="C5812" s="21" t="s">
        <v>608</v>
      </c>
      <c r="D5812" s="56" t="str">
        <f>VLOOKUP(A5812, ticker_symbol:gics_sector, 14, FALSE)</f>
        <v>Information Technology</v>
      </c>
      <c r="E5812" t="str">
        <f>VLOOKUP(A5812, ticker_symbol:gics_sub, 15, FALSE)</f>
        <v>Semiconductors</v>
      </c>
    </row>
    <row r="5813" spans="1:5" ht="17" x14ac:dyDescent="0.2">
      <c r="A5813" s="3" t="s">
        <v>457</v>
      </c>
      <c r="B5813" t="s">
        <v>603</v>
      </c>
      <c r="C5813" s="21" t="s">
        <v>608</v>
      </c>
      <c r="D5813" s="56" t="str">
        <f>VLOOKUP(A5813, ticker_symbol:gics_sector, 14, FALSE)</f>
        <v>Information Technology</v>
      </c>
      <c r="E5813" t="str">
        <f>VLOOKUP(A5813, ticker_symbol:gics_sub, 15, FALSE)</f>
        <v>Semiconductors</v>
      </c>
    </row>
    <row r="5814" spans="1:5" ht="17" x14ac:dyDescent="0.2">
      <c r="A5814" s="3" t="s">
        <v>457</v>
      </c>
      <c r="B5814" t="s">
        <v>604</v>
      </c>
      <c r="C5814" s="21" t="s">
        <v>608</v>
      </c>
      <c r="D5814" s="56" t="str">
        <f>VLOOKUP(A5814, ticker_symbol:gics_sector, 14, FALSE)</f>
        <v>Information Technology</v>
      </c>
      <c r="E5814" t="str">
        <f>VLOOKUP(A5814, ticker_symbol:gics_sub, 15, FALSE)</f>
        <v>Semiconductors</v>
      </c>
    </row>
    <row r="5815" spans="1:5" ht="17" x14ac:dyDescent="0.2">
      <c r="A5815" s="3" t="s">
        <v>457</v>
      </c>
      <c r="B5815" t="s">
        <v>605</v>
      </c>
      <c r="C5815" s="21" t="s">
        <v>608</v>
      </c>
      <c r="D5815" s="56" t="str">
        <f>VLOOKUP(A5815, ticker_symbol:gics_sector, 14, FALSE)</f>
        <v>Information Technology</v>
      </c>
      <c r="E5815" t="str">
        <f>VLOOKUP(A5815, ticker_symbol:gics_sub, 15, FALSE)</f>
        <v>Semiconductors</v>
      </c>
    </row>
    <row r="5816" spans="1:5" ht="17" x14ac:dyDescent="0.2">
      <c r="A5816" s="3" t="s">
        <v>458</v>
      </c>
      <c r="B5816" t="s">
        <v>600</v>
      </c>
      <c r="C5816" t="s">
        <v>610</v>
      </c>
      <c r="D5816" s="56" t="str">
        <f>VLOOKUP(A5816, ticker_symbol:gics_sector, 14, FALSE)</f>
        <v>Industrials</v>
      </c>
      <c r="E5816" t="str">
        <f>VLOOKUP(A5816, ticker_symbol:gics_sub, 15, FALSE)</f>
        <v>Industrial Conglomerates</v>
      </c>
    </row>
    <row r="5817" spans="1:5" ht="17" x14ac:dyDescent="0.2">
      <c r="A5817" s="3" t="s">
        <v>458</v>
      </c>
      <c r="B5817" t="s">
        <v>601</v>
      </c>
      <c r="C5817" t="s">
        <v>610</v>
      </c>
      <c r="D5817" s="56" t="str">
        <f>VLOOKUP(A5817, ticker_symbol:gics_sector, 14, FALSE)</f>
        <v>Industrials</v>
      </c>
      <c r="E5817" t="str">
        <f>VLOOKUP(A5817, ticker_symbol:gics_sub, 15, FALSE)</f>
        <v>Industrial Conglomerates</v>
      </c>
    </row>
    <row r="5818" spans="1:5" ht="17" x14ac:dyDescent="0.2">
      <c r="A5818" s="3" t="s">
        <v>458</v>
      </c>
      <c r="B5818" t="s">
        <v>602</v>
      </c>
      <c r="C5818" t="s">
        <v>610</v>
      </c>
      <c r="D5818" s="56" t="str">
        <f>VLOOKUP(A5818, ticker_symbol:gics_sector, 14, FALSE)</f>
        <v>Industrials</v>
      </c>
      <c r="E5818" t="str">
        <f>VLOOKUP(A5818, ticker_symbol:gics_sub, 15, FALSE)</f>
        <v>Industrial Conglomerates</v>
      </c>
    </row>
    <row r="5819" spans="1:5" ht="17" x14ac:dyDescent="0.2">
      <c r="A5819" s="3" t="s">
        <v>458</v>
      </c>
      <c r="B5819" t="s">
        <v>603</v>
      </c>
      <c r="C5819" t="s">
        <v>610</v>
      </c>
      <c r="D5819" s="56" t="str">
        <f>VLOOKUP(A5819, ticker_symbol:gics_sector, 14, FALSE)</f>
        <v>Industrials</v>
      </c>
      <c r="E5819" t="str">
        <f>VLOOKUP(A5819, ticker_symbol:gics_sub, 15, FALSE)</f>
        <v>Industrial Conglomerates</v>
      </c>
    </row>
    <row r="5820" spans="1:5" ht="17" x14ac:dyDescent="0.2">
      <c r="A5820" s="3" t="s">
        <v>458</v>
      </c>
      <c r="B5820" t="s">
        <v>604</v>
      </c>
      <c r="C5820" t="s">
        <v>610</v>
      </c>
      <c r="D5820" s="56" t="str">
        <f>VLOOKUP(A5820, ticker_symbol:gics_sector, 14, FALSE)</f>
        <v>Industrials</v>
      </c>
      <c r="E5820" t="str">
        <f>VLOOKUP(A5820, ticker_symbol:gics_sub, 15, FALSE)</f>
        <v>Industrial Conglomerates</v>
      </c>
    </row>
    <row r="5821" spans="1:5" ht="17" x14ac:dyDescent="0.2">
      <c r="A5821" s="3" t="s">
        <v>458</v>
      </c>
      <c r="B5821" t="s">
        <v>605</v>
      </c>
      <c r="C5821" t="s">
        <v>610</v>
      </c>
      <c r="D5821" s="56" t="str">
        <f>VLOOKUP(A5821, ticker_symbol:gics_sector, 14, FALSE)</f>
        <v>Industrials</v>
      </c>
      <c r="E5821" t="str">
        <f>VLOOKUP(A5821, ticker_symbol:gics_sub, 15, FALSE)</f>
        <v>Industrial Conglomerates</v>
      </c>
    </row>
    <row r="5822" spans="1:5" ht="17" x14ac:dyDescent="0.2">
      <c r="A5822" s="3" t="s">
        <v>458</v>
      </c>
      <c r="B5822" t="s">
        <v>600</v>
      </c>
      <c r="C5822" t="s">
        <v>609</v>
      </c>
      <c r="D5822" s="56" t="str">
        <f>VLOOKUP(A5822, ticker_symbol:gics_sector, 14, FALSE)</f>
        <v>Industrials</v>
      </c>
      <c r="E5822" t="str">
        <f>VLOOKUP(A5822, ticker_symbol:gics_sub, 15, FALSE)</f>
        <v>Industrial Conglomerates</v>
      </c>
    </row>
    <row r="5823" spans="1:5" ht="17" x14ac:dyDescent="0.2">
      <c r="A5823" s="3" t="s">
        <v>458</v>
      </c>
      <c r="B5823" t="s">
        <v>601</v>
      </c>
      <c r="C5823" t="s">
        <v>609</v>
      </c>
      <c r="D5823" s="56" t="str">
        <f>VLOOKUP(A5823, ticker_symbol:gics_sector, 14, FALSE)</f>
        <v>Industrials</v>
      </c>
      <c r="E5823" t="str">
        <f>VLOOKUP(A5823, ticker_symbol:gics_sub, 15, FALSE)</f>
        <v>Industrial Conglomerates</v>
      </c>
    </row>
    <row r="5824" spans="1:5" ht="17" x14ac:dyDescent="0.2">
      <c r="A5824" s="3" t="s">
        <v>458</v>
      </c>
      <c r="B5824" t="s">
        <v>602</v>
      </c>
      <c r="C5824" t="s">
        <v>609</v>
      </c>
      <c r="D5824" s="56" t="str">
        <f>VLOOKUP(A5824, ticker_symbol:gics_sector, 14, FALSE)</f>
        <v>Industrials</v>
      </c>
      <c r="E5824" t="str">
        <f>VLOOKUP(A5824, ticker_symbol:gics_sub, 15, FALSE)</f>
        <v>Industrial Conglomerates</v>
      </c>
    </row>
    <row r="5825" spans="1:5" ht="17" x14ac:dyDescent="0.2">
      <c r="A5825" s="3" t="s">
        <v>458</v>
      </c>
      <c r="B5825" t="s">
        <v>603</v>
      </c>
      <c r="C5825" t="s">
        <v>609</v>
      </c>
      <c r="D5825" s="56" t="str">
        <f>VLOOKUP(A5825, ticker_symbol:gics_sector, 14, FALSE)</f>
        <v>Industrials</v>
      </c>
      <c r="E5825" t="str">
        <f>VLOOKUP(A5825, ticker_symbol:gics_sub, 15, FALSE)</f>
        <v>Industrial Conglomerates</v>
      </c>
    </row>
    <row r="5826" spans="1:5" ht="17" x14ac:dyDescent="0.2">
      <c r="A5826" s="3" t="s">
        <v>458</v>
      </c>
      <c r="B5826" t="s">
        <v>604</v>
      </c>
      <c r="C5826" t="s">
        <v>609</v>
      </c>
      <c r="D5826" s="56" t="str">
        <f>VLOOKUP(A5826, ticker_symbol:gics_sector, 14, FALSE)</f>
        <v>Industrials</v>
      </c>
      <c r="E5826" t="str">
        <f>VLOOKUP(A5826, ticker_symbol:gics_sub, 15, FALSE)</f>
        <v>Industrial Conglomerates</v>
      </c>
    </row>
    <row r="5827" spans="1:5" ht="17" x14ac:dyDescent="0.2">
      <c r="A5827" s="3" t="s">
        <v>458</v>
      </c>
      <c r="B5827" t="s">
        <v>605</v>
      </c>
      <c r="C5827" t="s">
        <v>609</v>
      </c>
      <c r="D5827" s="56" t="str">
        <f>VLOOKUP(A5827, ticker_symbol:gics_sector, 14, FALSE)</f>
        <v>Industrials</v>
      </c>
      <c r="E5827" t="str">
        <f>VLOOKUP(A5827, ticker_symbol:gics_sub, 15, FALSE)</f>
        <v>Industrial Conglomerates</v>
      </c>
    </row>
    <row r="5828" spans="1:5" ht="17" x14ac:dyDescent="0.2">
      <c r="A5828" s="3" t="s">
        <v>458</v>
      </c>
      <c r="B5828" t="s">
        <v>600</v>
      </c>
      <c r="C5828" s="21" t="s">
        <v>608</v>
      </c>
      <c r="D5828" s="56" t="str">
        <f>VLOOKUP(A5828, ticker_symbol:gics_sector, 14, FALSE)</f>
        <v>Industrials</v>
      </c>
      <c r="E5828" t="str">
        <f>VLOOKUP(A5828, ticker_symbol:gics_sub, 15, FALSE)</f>
        <v>Industrial Conglomerates</v>
      </c>
    </row>
    <row r="5829" spans="1:5" ht="17" x14ac:dyDescent="0.2">
      <c r="A5829" s="3" t="s">
        <v>458</v>
      </c>
      <c r="B5829" t="s">
        <v>601</v>
      </c>
      <c r="C5829" s="21" t="s">
        <v>608</v>
      </c>
      <c r="D5829" s="56" t="str">
        <f>VLOOKUP(A5829, ticker_symbol:gics_sector, 14, FALSE)</f>
        <v>Industrials</v>
      </c>
      <c r="E5829" t="str">
        <f>VLOOKUP(A5829, ticker_symbol:gics_sub, 15, FALSE)</f>
        <v>Industrial Conglomerates</v>
      </c>
    </row>
    <row r="5830" spans="1:5" ht="17" x14ac:dyDescent="0.2">
      <c r="A5830" s="3" t="s">
        <v>458</v>
      </c>
      <c r="B5830" t="s">
        <v>602</v>
      </c>
      <c r="C5830" s="21" t="s">
        <v>608</v>
      </c>
      <c r="D5830" s="56" t="str">
        <f>VLOOKUP(A5830, ticker_symbol:gics_sector, 14, FALSE)</f>
        <v>Industrials</v>
      </c>
      <c r="E5830" t="str">
        <f>VLOOKUP(A5830, ticker_symbol:gics_sub, 15, FALSE)</f>
        <v>Industrial Conglomerates</v>
      </c>
    </row>
    <row r="5831" spans="1:5" ht="17" x14ac:dyDescent="0.2">
      <c r="A5831" s="3" t="s">
        <v>458</v>
      </c>
      <c r="B5831" t="s">
        <v>603</v>
      </c>
      <c r="C5831" s="21" t="s">
        <v>608</v>
      </c>
      <c r="D5831" s="56" t="str">
        <f>VLOOKUP(A5831, ticker_symbol:gics_sector, 14, FALSE)</f>
        <v>Industrials</v>
      </c>
      <c r="E5831" t="str">
        <f>VLOOKUP(A5831, ticker_symbol:gics_sub, 15, FALSE)</f>
        <v>Industrial Conglomerates</v>
      </c>
    </row>
    <row r="5832" spans="1:5" ht="17" x14ac:dyDescent="0.2">
      <c r="A5832" s="3" t="s">
        <v>458</v>
      </c>
      <c r="B5832" t="s">
        <v>604</v>
      </c>
      <c r="C5832" s="21" t="s">
        <v>608</v>
      </c>
      <c r="D5832" s="56" t="str">
        <f>VLOOKUP(A5832, ticker_symbol:gics_sector, 14, FALSE)</f>
        <v>Industrials</v>
      </c>
      <c r="E5832" t="str">
        <f>VLOOKUP(A5832, ticker_symbol:gics_sub, 15, FALSE)</f>
        <v>Industrial Conglomerates</v>
      </c>
    </row>
    <row r="5833" spans="1:5" ht="17" x14ac:dyDescent="0.2">
      <c r="A5833" s="3" t="s">
        <v>458</v>
      </c>
      <c r="B5833" t="s">
        <v>605</v>
      </c>
      <c r="C5833" s="21" t="s">
        <v>608</v>
      </c>
      <c r="D5833" s="56" t="str">
        <f>VLOOKUP(A5833, ticker_symbol:gics_sector, 14, FALSE)</f>
        <v>Industrials</v>
      </c>
      <c r="E5833" t="str">
        <f>VLOOKUP(A5833, ticker_symbol:gics_sub, 15, FALSE)</f>
        <v>Industrial Conglomerates</v>
      </c>
    </row>
    <row r="5834" spans="1:5" ht="17" x14ac:dyDescent="0.2">
      <c r="A5834" s="3" t="s">
        <v>459</v>
      </c>
      <c r="B5834" t="s">
        <v>600</v>
      </c>
      <c r="C5834" t="s">
        <v>610</v>
      </c>
      <c r="D5834" s="56" t="str">
        <f>VLOOKUP(A5834, ticker_symbol:gics_sector, 14, FALSE)</f>
        <v>Consumer Discretionary</v>
      </c>
      <c r="E5834" t="str">
        <f>VLOOKUP(A5834, ticker_symbol:gics_sub, 15, FALSE)</f>
        <v>Hotels, Resorts &amp; Cruise Lines</v>
      </c>
    </row>
    <row r="5835" spans="1:5" ht="17" x14ac:dyDescent="0.2">
      <c r="A5835" s="3" t="s">
        <v>459</v>
      </c>
      <c r="B5835" t="s">
        <v>601</v>
      </c>
      <c r="C5835" t="s">
        <v>610</v>
      </c>
      <c r="D5835" s="56" t="str">
        <f>VLOOKUP(A5835, ticker_symbol:gics_sector, 14, FALSE)</f>
        <v>Consumer Discretionary</v>
      </c>
      <c r="E5835" t="str">
        <f>VLOOKUP(A5835, ticker_symbol:gics_sub, 15, FALSE)</f>
        <v>Hotels, Resorts &amp; Cruise Lines</v>
      </c>
    </row>
    <row r="5836" spans="1:5" ht="17" x14ac:dyDescent="0.2">
      <c r="A5836" s="3" t="s">
        <v>459</v>
      </c>
      <c r="B5836" t="s">
        <v>602</v>
      </c>
      <c r="C5836" t="s">
        <v>610</v>
      </c>
      <c r="D5836" s="56" t="str">
        <f>VLOOKUP(A5836, ticker_symbol:gics_sector, 14, FALSE)</f>
        <v>Consumer Discretionary</v>
      </c>
      <c r="E5836" t="str">
        <f>VLOOKUP(A5836, ticker_symbol:gics_sub, 15, FALSE)</f>
        <v>Hotels, Resorts &amp; Cruise Lines</v>
      </c>
    </row>
    <row r="5837" spans="1:5" ht="17" x14ac:dyDescent="0.2">
      <c r="A5837" s="3" t="s">
        <v>459</v>
      </c>
      <c r="B5837" t="s">
        <v>603</v>
      </c>
      <c r="C5837" t="s">
        <v>610</v>
      </c>
      <c r="D5837" s="56" t="str">
        <f>VLOOKUP(A5837, ticker_symbol:gics_sector, 14, FALSE)</f>
        <v>Consumer Discretionary</v>
      </c>
      <c r="E5837" t="str">
        <f>VLOOKUP(A5837, ticker_symbol:gics_sub, 15, FALSE)</f>
        <v>Hotels, Resorts &amp; Cruise Lines</v>
      </c>
    </row>
    <row r="5838" spans="1:5" ht="17" x14ac:dyDescent="0.2">
      <c r="A5838" s="3" t="s">
        <v>459</v>
      </c>
      <c r="B5838" t="s">
        <v>604</v>
      </c>
      <c r="C5838" t="s">
        <v>610</v>
      </c>
      <c r="D5838" s="56" t="str">
        <f>VLOOKUP(A5838, ticker_symbol:gics_sector, 14, FALSE)</f>
        <v>Consumer Discretionary</v>
      </c>
      <c r="E5838" t="str">
        <f>VLOOKUP(A5838, ticker_symbol:gics_sub, 15, FALSE)</f>
        <v>Hotels, Resorts &amp; Cruise Lines</v>
      </c>
    </row>
    <row r="5839" spans="1:5" ht="17" x14ac:dyDescent="0.2">
      <c r="A5839" s="3" t="s">
        <v>459</v>
      </c>
      <c r="B5839" t="s">
        <v>605</v>
      </c>
      <c r="C5839" t="s">
        <v>610</v>
      </c>
      <c r="D5839" s="56" t="str">
        <f>VLOOKUP(A5839, ticker_symbol:gics_sector, 14, FALSE)</f>
        <v>Consumer Discretionary</v>
      </c>
      <c r="E5839" t="str">
        <f>VLOOKUP(A5839, ticker_symbol:gics_sub, 15, FALSE)</f>
        <v>Hotels, Resorts &amp; Cruise Lines</v>
      </c>
    </row>
    <row r="5840" spans="1:5" ht="17" x14ac:dyDescent="0.2">
      <c r="A5840" s="3" t="s">
        <v>459</v>
      </c>
      <c r="B5840" t="s">
        <v>600</v>
      </c>
      <c r="C5840" t="s">
        <v>609</v>
      </c>
      <c r="D5840" s="56" t="str">
        <f>VLOOKUP(A5840, ticker_symbol:gics_sector, 14, FALSE)</f>
        <v>Consumer Discretionary</v>
      </c>
      <c r="E5840" t="str">
        <f>VLOOKUP(A5840, ticker_symbol:gics_sub, 15, FALSE)</f>
        <v>Hotels, Resorts &amp; Cruise Lines</v>
      </c>
    </row>
    <row r="5841" spans="1:5" ht="17" x14ac:dyDescent="0.2">
      <c r="A5841" s="3" t="s">
        <v>459</v>
      </c>
      <c r="B5841" t="s">
        <v>601</v>
      </c>
      <c r="C5841" t="s">
        <v>609</v>
      </c>
      <c r="D5841" s="56" t="str">
        <f>VLOOKUP(A5841, ticker_symbol:gics_sector, 14, FALSE)</f>
        <v>Consumer Discretionary</v>
      </c>
      <c r="E5841" t="str">
        <f>VLOOKUP(A5841, ticker_symbol:gics_sub, 15, FALSE)</f>
        <v>Hotels, Resorts &amp; Cruise Lines</v>
      </c>
    </row>
    <row r="5842" spans="1:5" ht="17" x14ac:dyDescent="0.2">
      <c r="A5842" s="3" t="s">
        <v>459</v>
      </c>
      <c r="B5842" t="s">
        <v>602</v>
      </c>
      <c r="C5842" t="s">
        <v>609</v>
      </c>
      <c r="D5842" s="56" t="str">
        <f>VLOOKUP(A5842, ticker_symbol:gics_sector, 14, FALSE)</f>
        <v>Consumer Discretionary</v>
      </c>
      <c r="E5842" t="str">
        <f>VLOOKUP(A5842, ticker_symbol:gics_sub, 15, FALSE)</f>
        <v>Hotels, Resorts &amp; Cruise Lines</v>
      </c>
    </row>
    <row r="5843" spans="1:5" ht="17" x14ac:dyDescent="0.2">
      <c r="A5843" s="3" t="s">
        <v>459</v>
      </c>
      <c r="B5843" t="s">
        <v>603</v>
      </c>
      <c r="C5843" t="s">
        <v>609</v>
      </c>
      <c r="D5843" s="56" t="str">
        <f>VLOOKUP(A5843, ticker_symbol:gics_sector, 14, FALSE)</f>
        <v>Consumer Discretionary</v>
      </c>
      <c r="E5843" t="str">
        <f>VLOOKUP(A5843, ticker_symbol:gics_sub, 15, FALSE)</f>
        <v>Hotels, Resorts &amp; Cruise Lines</v>
      </c>
    </row>
    <row r="5844" spans="1:5" ht="17" x14ac:dyDescent="0.2">
      <c r="A5844" s="3" t="s">
        <v>459</v>
      </c>
      <c r="B5844" t="s">
        <v>604</v>
      </c>
      <c r="C5844" t="s">
        <v>609</v>
      </c>
      <c r="D5844" s="56" t="str">
        <f>VLOOKUP(A5844, ticker_symbol:gics_sector, 14, FALSE)</f>
        <v>Consumer Discretionary</v>
      </c>
      <c r="E5844" t="str">
        <f>VLOOKUP(A5844, ticker_symbol:gics_sub, 15, FALSE)</f>
        <v>Hotels, Resorts &amp; Cruise Lines</v>
      </c>
    </row>
    <row r="5845" spans="1:5" ht="17" x14ac:dyDescent="0.2">
      <c r="A5845" s="3" t="s">
        <v>459</v>
      </c>
      <c r="B5845" t="s">
        <v>605</v>
      </c>
      <c r="C5845" t="s">
        <v>609</v>
      </c>
      <c r="D5845" s="56" t="str">
        <f>VLOOKUP(A5845, ticker_symbol:gics_sector, 14, FALSE)</f>
        <v>Consumer Discretionary</v>
      </c>
      <c r="E5845" t="str">
        <f>VLOOKUP(A5845, ticker_symbol:gics_sub, 15, FALSE)</f>
        <v>Hotels, Resorts &amp; Cruise Lines</v>
      </c>
    </row>
    <row r="5846" spans="1:5" ht="17" x14ac:dyDescent="0.2">
      <c r="A5846" s="3" t="s">
        <v>459</v>
      </c>
      <c r="B5846" t="s">
        <v>600</v>
      </c>
      <c r="C5846" s="21" t="s">
        <v>608</v>
      </c>
      <c r="D5846" s="56" t="str">
        <f>VLOOKUP(A5846, ticker_symbol:gics_sector, 14, FALSE)</f>
        <v>Consumer Discretionary</v>
      </c>
      <c r="E5846" t="str">
        <f>VLOOKUP(A5846, ticker_symbol:gics_sub, 15, FALSE)</f>
        <v>Hotels, Resorts &amp; Cruise Lines</v>
      </c>
    </row>
    <row r="5847" spans="1:5" ht="17" x14ac:dyDescent="0.2">
      <c r="A5847" s="3" t="s">
        <v>459</v>
      </c>
      <c r="B5847" t="s">
        <v>601</v>
      </c>
      <c r="C5847" s="21" t="s">
        <v>608</v>
      </c>
      <c r="D5847" s="56" t="str">
        <f>VLOOKUP(A5847, ticker_symbol:gics_sector, 14, FALSE)</f>
        <v>Consumer Discretionary</v>
      </c>
      <c r="E5847" t="str">
        <f>VLOOKUP(A5847, ticker_symbol:gics_sub, 15, FALSE)</f>
        <v>Hotels, Resorts &amp; Cruise Lines</v>
      </c>
    </row>
    <row r="5848" spans="1:5" ht="17" x14ac:dyDescent="0.2">
      <c r="A5848" s="3" t="s">
        <v>459</v>
      </c>
      <c r="B5848" t="s">
        <v>602</v>
      </c>
      <c r="C5848" s="21" t="s">
        <v>608</v>
      </c>
      <c r="D5848" s="56" t="str">
        <f>VLOOKUP(A5848, ticker_symbol:gics_sector, 14, FALSE)</f>
        <v>Consumer Discretionary</v>
      </c>
      <c r="E5848" t="str">
        <f>VLOOKUP(A5848, ticker_symbol:gics_sub, 15, FALSE)</f>
        <v>Hotels, Resorts &amp; Cruise Lines</v>
      </c>
    </row>
    <row r="5849" spans="1:5" ht="17" x14ac:dyDescent="0.2">
      <c r="A5849" s="3" t="s">
        <v>459</v>
      </c>
      <c r="B5849" t="s">
        <v>603</v>
      </c>
      <c r="C5849" s="21" t="s">
        <v>608</v>
      </c>
      <c r="D5849" s="56" t="str">
        <f>VLOOKUP(A5849, ticker_symbol:gics_sector, 14, FALSE)</f>
        <v>Consumer Discretionary</v>
      </c>
      <c r="E5849" t="str">
        <f>VLOOKUP(A5849, ticker_symbol:gics_sub, 15, FALSE)</f>
        <v>Hotels, Resorts &amp; Cruise Lines</v>
      </c>
    </row>
    <row r="5850" spans="1:5" ht="17" x14ac:dyDescent="0.2">
      <c r="A5850" s="3" t="s">
        <v>459</v>
      </c>
      <c r="B5850" t="s">
        <v>604</v>
      </c>
      <c r="C5850" s="21" t="s">
        <v>608</v>
      </c>
      <c r="D5850" s="56" t="str">
        <f>VLOOKUP(A5850, ticker_symbol:gics_sector, 14, FALSE)</f>
        <v>Consumer Discretionary</v>
      </c>
      <c r="E5850" t="str">
        <f>VLOOKUP(A5850, ticker_symbol:gics_sub, 15, FALSE)</f>
        <v>Hotels, Resorts &amp; Cruise Lines</v>
      </c>
    </row>
    <row r="5851" spans="1:5" ht="17" x14ac:dyDescent="0.2">
      <c r="A5851" s="3" t="s">
        <v>459</v>
      </c>
      <c r="B5851" t="s">
        <v>605</v>
      </c>
      <c r="C5851" s="21" t="s">
        <v>608</v>
      </c>
      <c r="D5851" s="56" t="str">
        <f>VLOOKUP(A5851, ticker_symbol:gics_sector, 14, FALSE)</f>
        <v>Consumer Discretionary</v>
      </c>
      <c r="E5851" t="str">
        <f>VLOOKUP(A5851, ticker_symbol:gics_sub, 15, FALSE)</f>
        <v>Hotels, Resorts &amp; Cruise Lines</v>
      </c>
    </row>
    <row r="5852" spans="1:5" ht="17" x14ac:dyDescent="0.2">
      <c r="A5852" s="3" t="s">
        <v>460</v>
      </c>
      <c r="B5852" s="21" t="s">
        <v>600</v>
      </c>
      <c r="C5852" s="21" t="s">
        <v>610</v>
      </c>
      <c r="D5852" s="56" t="str">
        <f>VLOOKUP(A5852, ticker_symbol:gics_sector, 14, FALSE)</f>
        <v>Health Care</v>
      </c>
      <c r="E5852" t="str">
        <f>VLOOKUP(A5852, ticker_symbol:gics_sub, 15, FALSE)</f>
        <v>Biotechnology</v>
      </c>
    </row>
    <row r="5853" spans="1:5" ht="17" x14ac:dyDescent="0.2">
      <c r="A5853" s="3" t="s">
        <v>460</v>
      </c>
      <c r="B5853" s="21" t="s">
        <v>601</v>
      </c>
      <c r="C5853" s="21" t="s">
        <v>610</v>
      </c>
      <c r="D5853" s="56" t="str">
        <f>VLOOKUP(A5853, ticker_symbol:gics_sector, 14, FALSE)</f>
        <v>Health Care</v>
      </c>
      <c r="E5853" t="str">
        <f>VLOOKUP(A5853, ticker_symbol:gics_sub, 15, FALSE)</f>
        <v>Biotechnology</v>
      </c>
    </row>
    <row r="5854" spans="1:5" ht="17" x14ac:dyDescent="0.2">
      <c r="A5854" s="3" t="s">
        <v>460</v>
      </c>
      <c r="B5854" s="21" t="s">
        <v>602</v>
      </c>
      <c r="C5854" s="21" t="s">
        <v>610</v>
      </c>
      <c r="D5854" s="56" t="str">
        <f>VLOOKUP(A5854, ticker_symbol:gics_sector, 14, FALSE)</f>
        <v>Health Care</v>
      </c>
      <c r="E5854" t="str">
        <f>VLOOKUP(A5854, ticker_symbol:gics_sub, 15, FALSE)</f>
        <v>Biotechnology</v>
      </c>
    </row>
    <row r="5855" spans="1:5" ht="17" x14ac:dyDescent="0.2">
      <c r="A5855" s="3" t="s">
        <v>460</v>
      </c>
      <c r="B5855" s="21" t="s">
        <v>603</v>
      </c>
      <c r="C5855" s="21" t="s">
        <v>610</v>
      </c>
      <c r="D5855" s="56" t="str">
        <f>VLOOKUP(A5855, ticker_symbol:gics_sector, 14, FALSE)</f>
        <v>Health Care</v>
      </c>
      <c r="E5855" t="str">
        <f>VLOOKUP(A5855, ticker_symbol:gics_sub, 15, FALSE)</f>
        <v>Biotechnology</v>
      </c>
    </row>
    <row r="5856" spans="1:5" ht="17" x14ac:dyDescent="0.2">
      <c r="A5856" s="3" t="s">
        <v>460</v>
      </c>
      <c r="B5856" s="21" t="s">
        <v>604</v>
      </c>
      <c r="C5856" s="21" t="s">
        <v>610</v>
      </c>
      <c r="D5856" s="56" t="str">
        <f>VLOOKUP(A5856, ticker_symbol:gics_sector, 14, FALSE)</f>
        <v>Health Care</v>
      </c>
      <c r="E5856" t="str">
        <f>VLOOKUP(A5856, ticker_symbol:gics_sub, 15, FALSE)</f>
        <v>Biotechnology</v>
      </c>
    </row>
    <row r="5857" spans="1:5" ht="17" x14ac:dyDescent="0.2">
      <c r="A5857" s="3" t="s">
        <v>460</v>
      </c>
      <c r="B5857" s="21" t="s">
        <v>605</v>
      </c>
      <c r="C5857" s="21" t="s">
        <v>610</v>
      </c>
      <c r="D5857" s="56" t="str">
        <f>VLOOKUP(A5857, ticker_symbol:gics_sector, 14, FALSE)</f>
        <v>Health Care</v>
      </c>
      <c r="E5857" t="str">
        <f>VLOOKUP(A5857, ticker_symbol:gics_sub, 15, FALSE)</f>
        <v>Biotechnology</v>
      </c>
    </row>
    <row r="5858" spans="1:5" ht="17" x14ac:dyDescent="0.2">
      <c r="A5858" s="3" t="s">
        <v>460</v>
      </c>
      <c r="B5858" s="21" t="s">
        <v>600</v>
      </c>
      <c r="C5858" s="21" t="s">
        <v>609</v>
      </c>
      <c r="D5858" s="56" t="str">
        <f>VLOOKUP(A5858, ticker_symbol:gics_sector, 14, FALSE)</f>
        <v>Health Care</v>
      </c>
      <c r="E5858" t="str">
        <f>VLOOKUP(A5858, ticker_symbol:gics_sub, 15, FALSE)</f>
        <v>Biotechnology</v>
      </c>
    </row>
    <row r="5859" spans="1:5" ht="17" x14ac:dyDescent="0.2">
      <c r="A5859" s="3" t="s">
        <v>460</v>
      </c>
      <c r="B5859" s="21" t="s">
        <v>601</v>
      </c>
      <c r="C5859" s="21" t="s">
        <v>609</v>
      </c>
      <c r="D5859" s="56" t="str">
        <f>VLOOKUP(A5859, ticker_symbol:gics_sector, 14, FALSE)</f>
        <v>Health Care</v>
      </c>
      <c r="E5859" t="str">
        <f>VLOOKUP(A5859, ticker_symbol:gics_sub, 15, FALSE)</f>
        <v>Biotechnology</v>
      </c>
    </row>
    <row r="5860" spans="1:5" ht="17" x14ac:dyDescent="0.2">
      <c r="A5860" s="3" t="s">
        <v>460</v>
      </c>
      <c r="B5860" s="21" t="s">
        <v>602</v>
      </c>
      <c r="C5860" s="21" t="s">
        <v>609</v>
      </c>
      <c r="D5860" s="56" t="str">
        <f>VLOOKUP(A5860, ticker_symbol:gics_sector, 14, FALSE)</f>
        <v>Health Care</v>
      </c>
      <c r="E5860" t="str">
        <f>VLOOKUP(A5860, ticker_symbol:gics_sub, 15, FALSE)</f>
        <v>Biotechnology</v>
      </c>
    </row>
    <row r="5861" spans="1:5" ht="17" x14ac:dyDescent="0.2">
      <c r="A5861" s="3" t="s">
        <v>460</v>
      </c>
      <c r="B5861" s="21" t="s">
        <v>603</v>
      </c>
      <c r="C5861" s="21" t="s">
        <v>609</v>
      </c>
      <c r="D5861" s="56" t="str">
        <f>VLOOKUP(A5861, ticker_symbol:gics_sector, 14, FALSE)</f>
        <v>Health Care</v>
      </c>
      <c r="E5861" t="str">
        <f>VLOOKUP(A5861, ticker_symbol:gics_sub, 15, FALSE)</f>
        <v>Biotechnology</v>
      </c>
    </row>
    <row r="5862" spans="1:5" ht="17" x14ac:dyDescent="0.2">
      <c r="A5862" s="3" t="s">
        <v>460</v>
      </c>
      <c r="B5862" s="21" t="s">
        <v>604</v>
      </c>
      <c r="C5862" s="21" t="s">
        <v>609</v>
      </c>
      <c r="D5862" s="56" t="str">
        <f>VLOOKUP(A5862, ticker_symbol:gics_sector, 14, FALSE)</f>
        <v>Health Care</v>
      </c>
      <c r="E5862" t="str">
        <f>VLOOKUP(A5862, ticker_symbol:gics_sub, 15, FALSE)</f>
        <v>Biotechnology</v>
      </c>
    </row>
    <row r="5863" spans="1:5" ht="17" x14ac:dyDescent="0.2">
      <c r="A5863" s="3" t="s">
        <v>460</v>
      </c>
      <c r="B5863" s="21" t="s">
        <v>605</v>
      </c>
      <c r="C5863" s="21" t="s">
        <v>609</v>
      </c>
      <c r="D5863" s="56" t="str">
        <f>VLOOKUP(A5863, ticker_symbol:gics_sector, 14, FALSE)</f>
        <v>Health Care</v>
      </c>
      <c r="E5863" t="str">
        <f>VLOOKUP(A5863, ticker_symbol:gics_sub, 15, FALSE)</f>
        <v>Biotechnology</v>
      </c>
    </row>
    <row r="5864" spans="1:5" ht="17" x14ac:dyDescent="0.2">
      <c r="A5864" s="3" t="s">
        <v>460</v>
      </c>
      <c r="B5864" s="21" t="s">
        <v>600</v>
      </c>
      <c r="C5864" s="21" t="s">
        <v>608</v>
      </c>
      <c r="D5864" s="56" t="str">
        <f>VLOOKUP(A5864, ticker_symbol:gics_sector, 14, FALSE)</f>
        <v>Health Care</v>
      </c>
      <c r="E5864" t="str">
        <f>VLOOKUP(A5864, ticker_symbol:gics_sub, 15, FALSE)</f>
        <v>Biotechnology</v>
      </c>
    </row>
    <row r="5865" spans="1:5" ht="17" x14ac:dyDescent="0.2">
      <c r="A5865" s="3" t="s">
        <v>460</v>
      </c>
      <c r="B5865" s="21" t="s">
        <v>601</v>
      </c>
      <c r="C5865" s="21" t="s">
        <v>608</v>
      </c>
      <c r="D5865" s="56" t="str">
        <f>VLOOKUP(A5865, ticker_symbol:gics_sector, 14, FALSE)</f>
        <v>Health Care</v>
      </c>
      <c r="E5865" t="str">
        <f>VLOOKUP(A5865, ticker_symbol:gics_sub, 15, FALSE)</f>
        <v>Biotechnology</v>
      </c>
    </row>
    <row r="5866" spans="1:5" ht="17" x14ac:dyDescent="0.2">
      <c r="A5866" s="3" t="s">
        <v>460</v>
      </c>
      <c r="B5866" s="21" t="s">
        <v>602</v>
      </c>
      <c r="C5866" s="21" t="s">
        <v>608</v>
      </c>
      <c r="D5866" s="56" t="str">
        <f>VLOOKUP(A5866, ticker_symbol:gics_sector, 14, FALSE)</f>
        <v>Health Care</v>
      </c>
      <c r="E5866" t="str">
        <f>VLOOKUP(A5866, ticker_symbol:gics_sub, 15, FALSE)</f>
        <v>Biotechnology</v>
      </c>
    </row>
    <row r="5867" spans="1:5" ht="17" x14ac:dyDescent="0.2">
      <c r="A5867" s="3" t="s">
        <v>460</v>
      </c>
      <c r="B5867" s="21" t="s">
        <v>603</v>
      </c>
      <c r="C5867" s="21" t="s">
        <v>608</v>
      </c>
      <c r="D5867" s="56" t="str">
        <f>VLOOKUP(A5867, ticker_symbol:gics_sector, 14, FALSE)</f>
        <v>Health Care</v>
      </c>
      <c r="E5867" t="str">
        <f>VLOOKUP(A5867, ticker_symbol:gics_sub, 15, FALSE)</f>
        <v>Biotechnology</v>
      </c>
    </row>
    <row r="5868" spans="1:5" ht="17" x14ac:dyDescent="0.2">
      <c r="A5868" s="3" t="s">
        <v>460</v>
      </c>
      <c r="B5868" s="21" t="s">
        <v>604</v>
      </c>
      <c r="C5868" s="21" t="s">
        <v>608</v>
      </c>
      <c r="D5868" s="56" t="str">
        <f>VLOOKUP(A5868, ticker_symbol:gics_sector, 14, FALSE)</f>
        <v>Health Care</v>
      </c>
      <c r="E5868" t="str">
        <f>VLOOKUP(A5868, ticker_symbol:gics_sub, 15, FALSE)</f>
        <v>Biotechnology</v>
      </c>
    </row>
    <row r="5869" spans="1:5" ht="17" x14ac:dyDescent="0.2">
      <c r="A5869" s="3" t="s">
        <v>460</v>
      </c>
      <c r="B5869" s="21" t="s">
        <v>605</v>
      </c>
      <c r="C5869" s="21" t="s">
        <v>608</v>
      </c>
      <c r="D5869" s="56" t="str">
        <f>VLOOKUP(A5869, ticker_symbol:gics_sector, 14, FALSE)</f>
        <v>Health Care</v>
      </c>
      <c r="E5869" t="str">
        <f>VLOOKUP(A5869, ticker_symbol:gics_sub, 15, FALSE)</f>
        <v>Biotechnology</v>
      </c>
    </row>
    <row r="5870" spans="1:5" ht="17" x14ac:dyDescent="0.2">
      <c r="A5870" s="3" t="s">
        <v>461</v>
      </c>
      <c r="B5870" s="21" t="s">
        <v>600</v>
      </c>
      <c r="C5870" s="21" t="s">
        <v>610</v>
      </c>
      <c r="D5870" s="56" t="str">
        <f>VLOOKUP(A5870, ticker_symbol:gics_sector, 14, FALSE)</f>
        <v>Industrials</v>
      </c>
      <c r="E5870" t="str">
        <f>VLOOKUP(A5870, ticker_symbol:gics_sub, 15, FALSE)</f>
        <v>Human Resource &amp; Employment Services</v>
      </c>
    </row>
    <row r="5871" spans="1:5" ht="17" x14ac:dyDescent="0.2">
      <c r="A5871" s="3" t="s">
        <v>461</v>
      </c>
      <c r="B5871" s="21" t="s">
        <v>601</v>
      </c>
      <c r="C5871" s="21" t="s">
        <v>610</v>
      </c>
      <c r="D5871" s="56" t="str">
        <f>VLOOKUP(A5871, ticker_symbol:gics_sector, 14, FALSE)</f>
        <v>Industrials</v>
      </c>
      <c r="E5871" t="str">
        <f>VLOOKUP(A5871, ticker_symbol:gics_sub, 15, FALSE)</f>
        <v>Human Resource &amp; Employment Services</v>
      </c>
    </row>
    <row r="5872" spans="1:5" ht="17" x14ac:dyDescent="0.2">
      <c r="A5872" s="3" t="s">
        <v>461</v>
      </c>
      <c r="B5872" s="21" t="s">
        <v>602</v>
      </c>
      <c r="C5872" s="21" t="s">
        <v>610</v>
      </c>
      <c r="D5872" s="56" t="str">
        <f>VLOOKUP(A5872, ticker_symbol:gics_sector, 14, FALSE)</f>
        <v>Industrials</v>
      </c>
      <c r="E5872" t="str">
        <f>VLOOKUP(A5872, ticker_symbol:gics_sub, 15, FALSE)</f>
        <v>Human Resource &amp; Employment Services</v>
      </c>
    </row>
    <row r="5873" spans="1:5" ht="17" x14ac:dyDescent="0.2">
      <c r="A5873" s="3" t="s">
        <v>461</v>
      </c>
      <c r="B5873" s="21" t="s">
        <v>603</v>
      </c>
      <c r="C5873" s="21" t="s">
        <v>610</v>
      </c>
      <c r="D5873" s="56" t="str">
        <f>VLOOKUP(A5873, ticker_symbol:gics_sector, 14, FALSE)</f>
        <v>Industrials</v>
      </c>
      <c r="E5873" t="str">
        <f>VLOOKUP(A5873, ticker_symbol:gics_sub, 15, FALSE)</f>
        <v>Human Resource &amp; Employment Services</v>
      </c>
    </row>
    <row r="5874" spans="1:5" ht="17" x14ac:dyDescent="0.2">
      <c r="A5874" s="3" t="s">
        <v>461</v>
      </c>
      <c r="B5874" s="21" t="s">
        <v>604</v>
      </c>
      <c r="C5874" s="21" t="s">
        <v>610</v>
      </c>
      <c r="D5874" s="56" t="str">
        <f>VLOOKUP(A5874, ticker_symbol:gics_sector, 14, FALSE)</f>
        <v>Industrials</v>
      </c>
      <c r="E5874" t="str">
        <f>VLOOKUP(A5874, ticker_symbol:gics_sub, 15, FALSE)</f>
        <v>Human Resource &amp; Employment Services</v>
      </c>
    </row>
    <row r="5875" spans="1:5" ht="17" x14ac:dyDescent="0.2">
      <c r="A5875" s="3" t="s">
        <v>461</v>
      </c>
      <c r="B5875" s="21" t="s">
        <v>605</v>
      </c>
      <c r="C5875" s="21" t="s">
        <v>610</v>
      </c>
      <c r="D5875" s="56" t="str">
        <f>VLOOKUP(A5875, ticker_symbol:gics_sector, 14, FALSE)</f>
        <v>Industrials</v>
      </c>
      <c r="E5875" t="str">
        <f>VLOOKUP(A5875, ticker_symbol:gics_sub, 15, FALSE)</f>
        <v>Human Resource &amp; Employment Services</v>
      </c>
    </row>
    <row r="5876" spans="1:5" ht="17" x14ac:dyDescent="0.2">
      <c r="A5876" s="3" t="s">
        <v>461</v>
      </c>
      <c r="B5876" s="21" t="s">
        <v>600</v>
      </c>
      <c r="C5876" s="21" t="s">
        <v>609</v>
      </c>
      <c r="D5876" s="56" t="str">
        <f>VLOOKUP(A5876, ticker_symbol:gics_sector, 14, FALSE)</f>
        <v>Industrials</v>
      </c>
      <c r="E5876" t="str">
        <f>VLOOKUP(A5876, ticker_symbol:gics_sub, 15, FALSE)</f>
        <v>Human Resource &amp; Employment Services</v>
      </c>
    </row>
    <row r="5877" spans="1:5" ht="17" x14ac:dyDescent="0.2">
      <c r="A5877" s="3" t="s">
        <v>461</v>
      </c>
      <c r="B5877" s="21" t="s">
        <v>601</v>
      </c>
      <c r="C5877" s="21" t="s">
        <v>609</v>
      </c>
      <c r="D5877" s="56" t="str">
        <f>VLOOKUP(A5877, ticker_symbol:gics_sector, 14, FALSE)</f>
        <v>Industrials</v>
      </c>
      <c r="E5877" t="str">
        <f>VLOOKUP(A5877, ticker_symbol:gics_sub, 15, FALSE)</f>
        <v>Human Resource &amp; Employment Services</v>
      </c>
    </row>
    <row r="5878" spans="1:5" ht="17" x14ac:dyDescent="0.2">
      <c r="A5878" s="3" t="s">
        <v>461</v>
      </c>
      <c r="B5878" s="21" t="s">
        <v>602</v>
      </c>
      <c r="C5878" s="21" t="s">
        <v>609</v>
      </c>
      <c r="D5878" s="56" t="str">
        <f>VLOOKUP(A5878, ticker_symbol:gics_sector, 14, FALSE)</f>
        <v>Industrials</v>
      </c>
      <c r="E5878" t="str">
        <f>VLOOKUP(A5878, ticker_symbol:gics_sub, 15, FALSE)</f>
        <v>Human Resource &amp; Employment Services</v>
      </c>
    </row>
    <row r="5879" spans="1:5" ht="17" x14ac:dyDescent="0.2">
      <c r="A5879" s="3" t="s">
        <v>461</v>
      </c>
      <c r="B5879" s="21" t="s">
        <v>603</v>
      </c>
      <c r="C5879" s="21" t="s">
        <v>609</v>
      </c>
      <c r="D5879" s="56" t="str">
        <f>VLOOKUP(A5879, ticker_symbol:gics_sector, 14, FALSE)</f>
        <v>Industrials</v>
      </c>
      <c r="E5879" t="str">
        <f>VLOOKUP(A5879, ticker_symbol:gics_sub, 15, FALSE)</f>
        <v>Human Resource &amp; Employment Services</v>
      </c>
    </row>
    <row r="5880" spans="1:5" ht="17" x14ac:dyDescent="0.2">
      <c r="A5880" s="3" t="s">
        <v>461</v>
      </c>
      <c r="B5880" s="21" t="s">
        <v>604</v>
      </c>
      <c r="C5880" s="21" t="s">
        <v>609</v>
      </c>
      <c r="D5880" s="56" t="str">
        <f>VLOOKUP(A5880, ticker_symbol:gics_sector, 14, FALSE)</f>
        <v>Industrials</v>
      </c>
      <c r="E5880" t="str">
        <f>VLOOKUP(A5880, ticker_symbol:gics_sub, 15, FALSE)</f>
        <v>Human Resource &amp; Employment Services</v>
      </c>
    </row>
    <row r="5881" spans="1:5" ht="17" x14ac:dyDescent="0.2">
      <c r="A5881" s="3" t="s">
        <v>461</v>
      </c>
      <c r="B5881" s="21" t="s">
        <v>605</v>
      </c>
      <c r="C5881" s="21" t="s">
        <v>609</v>
      </c>
      <c r="D5881" s="56" t="str">
        <f>VLOOKUP(A5881, ticker_symbol:gics_sector, 14, FALSE)</f>
        <v>Industrials</v>
      </c>
      <c r="E5881" t="str">
        <f>VLOOKUP(A5881, ticker_symbol:gics_sub, 15, FALSE)</f>
        <v>Human Resource &amp; Employment Services</v>
      </c>
    </row>
    <row r="5882" spans="1:5" ht="17" x14ac:dyDescent="0.2">
      <c r="A5882" s="3" t="s">
        <v>461</v>
      </c>
      <c r="B5882" s="21" t="s">
        <v>600</v>
      </c>
      <c r="C5882" s="21" t="s">
        <v>608</v>
      </c>
      <c r="D5882" s="56" t="str">
        <f>VLOOKUP(A5882, ticker_symbol:gics_sector, 14, FALSE)</f>
        <v>Industrials</v>
      </c>
      <c r="E5882" t="str">
        <f>VLOOKUP(A5882, ticker_symbol:gics_sub, 15, FALSE)</f>
        <v>Human Resource &amp; Employment Services</v>
      </c>
    </row>
    <row r="5883" spans="1:5" ht="17" x14ac:dyDescent="0.2">
      <c r="A5883" s="3" t="s">
        <v>461</v>
      </c>
      <c r="B5883" s="21" t="s">
        <v>601</v>
      </c>
      <c r="C5883" s="21" t="s">
        <v>608</v>
      </c>
      <c r="D5883" s="56" t="str">
        <f>VLOOKUP(A5883, ticker_symbol:gics_sector, 14, FALSE)</f>
        <v>Industrials</v>
      </c>
      <c r="E5883" t="str">
        <f>VLOOKUP(A5883, ticker_symbol:gics_sub, 15, FALSE)</f>
        <v>Human Resource &amp; Employment Services</v>
      </c>
    </row>
    <row r="5884" spans="1:5" ht="17" x14ac:dyDescent="0.2">
      <c r="A5884" s="3" t="s">
        <v>461</v>
      </c>
      <c r="B5884" s="21" t="s">
        <v>602</v>
      </c>
      <c r="C5884" s="21" t="s">
        <v>608</v>
      </c>
      <c r="D5884" s="56" t="str">
        <f>VLOOKUP(A5884, ticker_symbol:gics_sector, 14, FALSE)</f>
        <v>Industrials</v>
      </c>
      <c r="E5884" t="str">
        <f>VLOOKUP(A5884, ticker_symbol:gics_sub, 15, FALSE)</f>
        <v>Human Resource &amp; Employment Services</v>
      </c>
    </row>
    <row r="5885" spans="1:5" ht="17" x14ac:dyDescent="0.2">
      <c r="A5885" s="3" t="s">
        <v>461</v>
      </c>
      <c r="B5885" s="21" t="s">
        <v>603</v>
      </c>
      <c r="C5885" s="21" t="s">
        <v>608</v>
      </c>
      <c r="D5885" s="56" t="str">
        <f>VLOOKUP(A5885, ticker_symbol:gics_sector, 14, FALSE)</f>
        <v>Industrials</v>
      </c>
      <c r="E5885" t="str">
        <f>VLOOKUP(A5885, ticker_symbol:gics_sub, 15, FALSE)</f>
        <v>Human Resource &amp; Employment Services</v>
      </c>
    </row>
    <row r="5886" spans="1:5" ht="17" x14ac:dyDescent="0.2">
      <c r="A5886" s="3" t="s">
        <v>461</v>
      </c>
      <c r="B5886" s="21" t="s">
        <v>604</v>
      </c>
      <c r="C5886" s="21" t="s">
        <v>608</v>
      </c>
      <c r="D5886" s="56" t="str">
        <f>VLOOKUP(A5886, ticker_symbol:gics_sector, 14, FALSE)</f>
        <v>Industrials</v>
      </c>
      <c r="E5886" t="str">
        <f>VLOOKUP(A5886, ticker_symbol:gics_sub, 15, FALSE)</f>
        <v>Human Resource &amp; Employment Services</v>
      </c>
    </row>
    <row r="5887" spans="1:5" ht="17" x14ac:dyDescent="0.2">
      <c r="A5887" s="3" t="s">
        <v>461</v>
      </c>
      <c r="B5887" s="21" t="s">
        <v>605</v>
      </c>
      <c r="C5887" s="21" t="s">
        <v>608</v>
      </c>
      <c r="D5887" s="56" t="str">
        <f>VLOOKUP(A5887, ticker_symbol:gics_sector, 14, FALSE)</f>
        <v>Industrials</v>
      </c>
      <c r="E5887" t="str">
        <f>VLOOKUP(A5887, ticker_symbol:gics_sub, 15, FALSE)</f>
        <v>Human Resource &amp; Employment Services</v>
      </c>
    </row>
    <row r="5888" spans="1:5" ht="17" x14ac:dyDescent="0.2">
      <c r="A5888" s="3" t="s">
        <v>463</v>
      </c>
      <c r="B5888" s="21" t="s">
        <v>600</v>
      </c>
      <c r="C5888" s="21" t="s">
        <v>610</v>
      </c>
      <c r="D5888" s="56" t="str">
        <f>VLOOKUP(A5888, ticker_symbol:gics_sector, 14, FALSE)</f>
        <v>Information Technology</v>
      </c>
      <c r="E5888" t="str">
        <f>VLOOKUP(A5888, ticker_symbol:gics_sub, 15, FALSE)</f>
        <v>Systems Software</v>
      </c>
    </row>
    <row r="5889" spans="1:5" ht="17" x14ac:dyDescent="0.2">
      <c r="A5889" s="3" t="s">
        <v>463</v>
      </c>
      <c r="B5889" s="21" t="s">
        <v>601</v>
      </c>
      <c r="C5889" s="21" t="s">
        <v>610</v>
      </c>
      <c r="D5889" s="56" t="str">
        <f>VLOOKUP(A5889, ticker_symbol:gics_sector, 14, FALSE)</f>
        <v>Information Technology</v>
      </c>
      <c r="E5889" t="str">
        <f>VLOOKUP(A5889, ticker_symbol:gics_sub, 15, FALSE)</f>
        <v>Systems Software</v>
      </c>
    </row>
    <row r="5890" spans="1:5" ht="17" x14ac:dyDescent="0.2">
      <c r="A5890" s="3" t="s">
        <v>463</v>
      </c>
      <c r="B5890" s="21" t="s">
        <v>602</v>
      </c>
      <c r="C5890" s="21" t="s">
        <v>610</v>
      </c>
      <c r="D5890" s="56" t="str">
        <f>VLOOKUP(A5890, ticker_symbol:gics_sector, 14, FALSE)</f>
        <v>Information Technology</v>
      </c>
      <c r="E5890" t="str">
        <f>VLOOKUP(A5890, ticker_symbol:gics_sub, 15, FALSE)</f>
        <v>Systems Software</v>
      </c>
    </row>
    <row r="5891" spans="1:5" ht="17" x14ac:dyDescent="0.2">
      <c r="A5891" s="3" t="s">
        <v>463</v>
      </c>
      <c r="B5891" s="21" t="s">
        <v>603</v>
      </c>
      <c r="C5891" s="21" t="s">
        <v>610</v>
      </c>
      <c r="D5891" s="56" t="str">
        <f>VLOOKUP(A5891, ticker_symbol:gics_sector, 14, FALSE)</f>
        <v>Information Technology</v>
      </c>
      <c r="E5891" t="str">
        <f>VLOOKUP(A5891, ticker_symbol:gics_sub, 15, FALSE)</f>
        <v>Systems Software</v>
      </c>
    </row>
    <row r="5892" spans="1:5" ht="17" x14ac:dyDescent="0.2">
      <c r="A5892" s="3" t="s">
        <v>463</v>
      </c>
      <c r="B5892" s="21" t="s">
        <v>604</v>
      </c>
      <c r="C5892" s="21" t="s">
        <v>610</v>
      </c>
      <c r="D5892" s="56" t="str">
        <f>VLOOKUP(A5892, ticker_symbol:gics_sector, 14, FALSE)</f>
        <v>Information Technology</v>
      </c>
      <c r="E5892" t="str">
        <f>VLOOKUP(A5892, ticker_symbol:gics_sub, 15, FALSE)</f>
        <v>Systems Software</v>
      </c>
    </row>
    <row r="5893" spans="1:5" ht="17" x14ac:dyDescent="0.2">
      <c r="A5893" s="3" t="s">
        <v>463</v>
      </c>
      <c r="B5893" s="21" t="s">
        <v>605</v>
      </c>
      <c r="C5893" s="21" t="s">
        <v>610</v>
      </c>
      <c r="D5893" s="56" t="str">
        <f>VLOOKUP(A5893, ticker_symbol:gics_sector, 14, FALSE)</f>
        <v>Information Technology</v>
      </c>
      <c r="E5893" t="str">
        <f>VLOOKUP(A5893, ticker_symbol:gics_sub, 15, FALSE)</f>
        <v>Systems Software</v>
      </c>
    </row>
    <row r="5894" spans="1:5" ht="17" x14ac:dyDescent="0.2">
      <c r="A5894" s="3" t="s">
        <v>463</v>
      </c>
      <c r="B5894" s="21" t="s">
        <v>600</v>
      </c>
      <c r="C5894" s="21" t="s">
        <v>609</v>
      </c>
      <c r="D5894" s="56" t="str">
        <f>VLOOKUP(A5894, ticker_symbol:gics_sector, 14, FALSE)</f>
        <v>Information Technology</v>
      </c>
      <c r="E5894" t="str">
        <f>VLOOKUP(A5894, ticker_symbol:gics_sub, 15, FALSE)</f>
        <v>Systems Software</v>
      </c>
    </row>
    <row r="5895" spans="1:5" ht="17" x14ac:dyDescent="0.2">
      <c r="A5895" s="3" t="s">
        <v>463</v>
      </c>
      <c r="B5895" s="21" t="s">
        <v>601</v>
      </c>
      <c r="C5895" s="21" t="s">
        <v>609</v>
      </c>
      <c r="D5895" s="56" t="str">
        <f>VLOOKUP(A5895, ticker_symbol:gics_sector, 14, FALSE)</f>
        <v>Information Technology</v>
      </c>
      <c r="E5895" t="str">
        <f>VLOOKUP(A5895, ticker_symbol:gics_sub, 15, FALSE)</f>
        <v>Systems Software</v>
      </c>
    </row>
    <row r="5896" spans="1:5" ht="17" x14ac:dyDescent="0.2">
      <c r="A5896" s="3" t="s">
        <v>463</v>
      </c>
      <c r="B5896" s="21" t="s">
        <v>602</v>
      </c>
      <c r="C5896" s="21" t="s">
        <v>609</v>
      </c>
      <c r="D5896" s="56" t="str">
        <f>VLOOKUP(A5896, ticker_symbol:gics_sector, 14, FALSE)</f>
        <v>Information Technology</v>
      </c>
      <c r="E5896" t="str">
        <f>VLOOKUP(A5896, ticker_symbol:gics_sub, 15, FALSE)</f>
        <v>Systems Software</v>
      </c>
    </row>
    <row r="5897" spans="1:5" ht="17" x14ac:dyDescent="0.2">
      <c r="A5897" s="3" t="s">
        <v>463</v>
      </c>
      <c r="B5897" s="21" t="s">
        <v>603</v>
      </c>
      <c r="C5897" s="21" t="s">
        <v>609</v>
      </c>
      <c r="D5897" s="56" t="str">
        <f>VLOOKUP(A5897, ticker_symbol:gics_sector, 14, FALSE)</f>
        <v>Information Technology</v>
      </c>
      <c r="E5897" t="str">
        <f>VLOOKUP(A5897, ticker_symbol:gics_sub, 15, FALSE)</f>
        <v>Systems Software</v>
      </c>
    </row>
    <row r="5898" spans="1:5" ht="17" x14ac:dyDescent="0.2">
      <c r="A5898" s="3" t="s">
        <v>463</v>
      </c>
      <c r="B5898" s="21" t="s">
        <v>604</v>
      </c>
      <c r="C5898" s="21" t="s">
        <v>609</v>
      </c>
      <c r="D5898" s="56" t="str">
        <f>VLOOKUP(A5898, ticker_symbol:gics_sector, 14, FALSE)</f>
        <v>Information Technology</v>
      </c>
      <c r="E5898" t="str">
        <f>VLOOKUP(A5898, ticker_symbol:gics_sub, 15, FALSE)</f>
        <v>Systems Software</v>
      </c>
    </row>
    <row r="5899" spans="1:5" ht="17" x14ac:dyDescent="0.2">
      <c r="A5899" s="3" t="s">
        <v>463</v>
      </c>
      <c r="B5899" s="21" t="s">
        <v>605</v>
      </c>
      <c r="C5899" s="21" t="s">
        <v>609</v>
      </c>
      <c r="D5899" s="56" t="str">
        <f>VLOOKUP(A5899, ticker_symbol:gics_sector, 14, FALSE)</f>
        <v>Information Technology</v>
      </c>
      <c r="E5899" t="str">
        <f>VLOOKUP(A5899, ticker_symbol:gics_sub, 15, FALSE)</f>
        <v>Systems Software</v>
      </c>
    </row>
    <row r="5900" spans="1:5" ht="17" x14ac:dyDescent="0.2">
      <c r="A5900" s="3" t="s">
        <v>463</v>
      </c>
      <c r="B5900" s="21" t="s">
        <v>600</v>
      </c>
      <c r="C5900" s="21" t="s">
        <v>608</v>
      </c>
      <c r="D5900" s="56" t="str">
        <f>VLOOKUP(A5900, ticker_symbol:gics_sector, 14, FALSE)</f>
        <v>Information Technology</v>
      </c>
      <c r="E5900" t="str">
        <f>VLOOKUP(A5900, ticker_symbol:gics_sub, 15, FALSE)</f>
        <v>Systems Software</v>
      </c>
    </row>
    <row r="5901" spans="1:5" ht="17" x14ac:dyDescent="0.2">
      <c r="A5901" s="3" t="s">
        <v>463</v>
      </c>
      <c r="B5901" s="21" t="s">
        <v>601</v>
      </c>
      <c r="C5901" s="21" t="s">
        <v>608</v>
      </c>
      <c r="D5901" s="56" t="str">
        <f>VLOOKUP(A5901, ticker_symbol:gics_sector, 14, FALSE)</f>
        <v>Information Technology</v>
      </c>
      <c r="E5901" t="str">
        <f>VLOOKUP(A5901, ticker_symbol:gics_sub, 15, FALSE)</f>
        <v>Systems Software</v>
      </c>
    </row>
    <row r="5902" spans="1:5" ht="17" x14ac:dyDescent="0.2">
      <c r="A5902" s="3" t="s">
        <v>463</v>
      </c>
      <c r="B5902" s="21" t="s">
        <v>602</v>
      </c>
      <c r="C5902" s="21" t="s">
        <v>608</v>
      </c>
      <c r="D5902" s="56" t="str">
        <f>VLOOKUP(A5902, ticker_symbol:gics_sector, 14, FALSE)</f>
        <v>Information Technology</v>
      </c>
      <c r="E5902" t="str">
        <f>VLOOKUP(A5902, ticker_symbol:gics_sub, 15, FALSE)</f>
        <v>Systems Software</v>
      </c>
    </row>
    <row r="5903" spans="1:5" ht="17" x14ac:dyDescent="0.2">
      <c r="A5903" s="3" t="s">
        <v>463</v>
      </c>
      <c r="B5903" s="21" t="s">
        <v>603</v>
      </c>
      <c r="C5903" s="21" t="s">
        <v>608</v>
      </c>
      <c r="D5903" s="56" t="str">
        <f>VLOOKUP(A5903, ticker_symbol:gics_sector, 14, FALSE)</f>
        <v>Information Technology</v>
      </c>
      <c r="E5903" t="str">
        <f>VLOOKUP(A5903, ticker_symbol:gics_sub, 15, FALSE)</f>
        <v>Systems Software</v>
      </c>
    </row>
    <row r="5904" spans="1:5" ht="17" x14ac:dyDescent="0.2">
      <c r="A5904" s="3" t="s">
        <v>463</v>
      </c>
      <c r="B5904" s="21" t="s">
        <v>604</v>
      </c>
      <c r="C5904" s="21" t="s">
        <v>608</v>
      </c>
      <c r="D5904" s="56" t="str">
        <f>VLOOKUP(A5904, ticker_symbol:gics_sector, 14, FALSE)</f>
        <v>Information Technology</v>
      </c>
      <c r="E5904" t="str">
        <f>VLOOKUP(A5904, ticker_symbol:gics_sub, 15, FALSE)</f>
        <v>Systems Software</v>
      </c>
    </row>
    <row r="5905" spans="1:5" ht="17" x14ac:dyDescent="0.2">
      <c r="A5905" s="3" t="s">
        <v>463</v>
      </c>
      <c r="B5905" s="21" t="s">
        <v>605</v>
      </c>
      <c r="C5905" s="21" t="s">
        <v>608</v>
      </c>
      <c r="D5905" s="56" t="str">
        <f>VLOOKUP(A5905, ticker_symbol:gics_sector, 14, FALSE)</f>
        <v>Information Technology</v>
      </c>
      <c r="E5905" t="str">
        <f>VLOOKUP(A5905, ticker_symbol:gics_sub, 15, FALSE)</f>
        <v>Systems Software</v>
      </c>
    </row>
    <row r="5906" spans="1:5" ht="17" x14ac:dyDescent="0.2">
      <c r="A5906" s="3" t="s">
        <v>464</v>
      </c>
      <c r="B5906" s="21" t="s">
        <v>600</v>
      </c>
      <c r="C5906" s="21" t="s">
        <v>610</v>
      </c>
      <c r="D5906" s="56" t="str">
        <f>VLOOKUP(A5906, ticker_symbol:gics_sector, 14, FALSE)</f>
        <v>Consumer Discretionary</v>
      </c>
      <c r="E5906" t="str">
        <f>VLOOKUP(A5906, ticker_symbol:gics_sub, 15, FALSE)</f>
        <v>Apparel, Accessories &amp; Luxury Goods</v>
      </c>
    </row>
    <row r="5907" spans="1:5" ht="17" x14ac:dyDescent="0.2">
      <c r="A5907" s="3" t="s">
        <v>464</v>
      </c>
      <c r="B5907" s="21" t="s">
        <v>601</v>
      </c>
      <c r="C5907" s="21" t="s">
        <v>610</v>
      </c>
      <c r="D5907" s="56" t="str">
        <f>VLOOKUP(A5907, ticker_symbol:gics_sector, 14, FALSE)</f>
        <v>Consumer Discretionary</v>
      </c>
      <c r="E5907" t="str">
        <f>VLOOKUP(A5907, ticker_symbol:gics_sub, 15, FALSE)</f>
        <v>Apparel, Accessories &amp; Luxury Goods</v>
      </c>
    </row>
    <row r="5908" spans="1:5" ht="17" x14ac:dyDescent="0.2">
      <c r="A5908" s="3" t="s">
        <v>464</v>
      </c>
      <c r="B5908" s="21" t="s">
        <v>602</v>
      </c>
      <c r="C5908" s="21" t="s">
        <v>610</v>
      </c>
      <c r="D5908" s="56" t="str">
        <f>VLOOKUP(A5908, ticker_symbol:gics_sector, 14, FALSE)</f>
        <v>Consumer Discretionary</v>
      </c>
      <c r="E5908" t="str">
        <f>VLOOKUP(A5908, ticker_symbol:gics_sub, 15, FALSE)</f>
        <v>Apparel, Accessories &amp; Luxury Goods</v>
      </c>
    </row>
    <row r="5909" spans="1:5" ht="17" x14ac:dyDescent="0.2">
      <c r="A5909" s="3" t="s">
        <v>464</v>
      </c>
      <c r="B5909" s="21" t="s">
        <v>603</v>
      </c>
      <c r="C5909" s="21" t="s">
        <v>610</v>
      </c>
      <c r="D5909" s="56" t="str">
        <f>VLOOKUP(A5909, ticker_symbol:gics_sector, 14, FALSE)</f>
        <v>Consumer Discretionary</v>
      </c>
      <c r="E5909" t="str">
        <f>VLOOKUP(A5909, ticker_symbol:gics_sub, 15, FALSE)</f>
        <v>Apparel, Accessories &amp; Luxury Goods</v>
      </c>
    </row>
    <row r="5910" spans="1:5" ht="17" x14ac:dyDescent="0.2">
      <c r="A5910" s="3" t="s">
        <v>464</v>
      </c>
      <c r="B5910" s="21" t="s">
        <v>604</v>
      </c>
      <c r="C5910" s="21" t="s">
        <v>610</v>
      </c>
      <c r="D5910" s="56" t="str">
        <f>VLOOKUP(A5910, ticker_symbol:gics_sector, 14, FALSE)</f>
        <v>Consumer Discretionary</v>
      </c>
      <c r="E5910" t="str">
        <f>VLOOKUP(A5910, ticker_symbol:gics_sub, 15, FALSE)</f>
        <v>Apparel, Accessories &amp; Luxury Goods</v>
      </c>
    </row>
    <row r="5911" spans="1:5" ht="17" x14ac:dyDescent="0.2">
      <c r="A5911" s="3" t="s">
        <v>464</v>
      </c>
      <c r="B5911" s="21" t="s">
        <v>605</v>
      </c>
      <c r="C5911" s="21" t="s">
        <v>610</v>
      </c>
      <c r="D5911" s="56" t="str">
        <f>VLOOKUP(A5911, ticker_symbol:gics_sector, 14, FALSE)</f>
        <v>Consumer Discretionary</v>
      </c>
      <c r="E5911" t="str">
        <f>VLOOKUP(A5911, ticker_symbol:gics_sub, 15, FALSE)</f>
        <v>Apparel, Accessories &amp; Luxury Goods</v>
      </c>
    </row>
    <row r="5912" spans="1:5" ht="17" x14ac:dyDescent="0.2">
      <c r="A5912" s="3" t="s">
        <v>464</v>
      </c>
      <c r="B5912" s="21" t="s">
        <v>600</v>
      </c>
      <c r="C5912" s="21" t="s">
        <v>609</v>
      </c>
      <c r="D5912" s="56" t="str">
        <f>VLOOKUP(A5912, ticker_symbol:gics_sector, 14, FALSE)</f>
        <v>Consumer Discretionary</v>
      </c>
      <c r="E5912" t="str">
        <f>VLOOKUP(A5912, ticker_symbol:gics_sub, 15, FALSE)</f>
        <v>Apparel, Accessories &amp; Luxury Goods</v>
      </c>
    </row>
    <row r="5913" spans="1:5" ht="17" x14ac:dyDescent="0.2">
      <c r="A5913" s="3" t="s">
        <v>464</v>
      </c>
      <c r="B5913" s="21" t="s">
        <v>601</v>
      </c>
      <c r="C5913" s="21" t="s">
        <v>609</v>
      </c>
      <c r="D5913" s="56" t="str">
        <f>VLOOKUP(A5913, ticker_symbol:gics_sector, 14, FALSE)</f>
        <v>Consumer Discretionary</v>
      </c>
      <c r="E5913" t="str">
        <f>VLOOKUP(A5913, ticker_symbol:gics_sub, 15, FALSE)</f>
        <v>Apparel, Accessories &amp; Luxury Goods</v>
      </c>
    </row>
    <row r="5914" spans="1:5" ht="17" x14ac:dyDescent="0.2">
      <c r="A5914" s="3" t="s">
        <v>464</v>
      </c>
      <c r="B5914" s="21" t="s">
        <v>602</v>
      </c>
      <c r="C5914" s="21" t="s">
        <v>609</v>
      </c>
      <c r="D5914" s="56" t="str">
        <f>VLOOKUP(A5914, ticker_symbol:gics_sector, 14, FALSE)</f>
        <v>Consumer Discretionary</v>
      </c>
      <c r="E5914" t="str">
        <f>VLOOKUP(A5914, ticker_symbol:gics_sub, 15, FALSE)</f>
        <v>Apparel, Accessories &amp; Luxury Goods</v>
      </c>
    </row>
    <row r="5915" spans="1:5" ht="17" x14ac:dyDescent="0.2">
      <c r="A5915" s="3" t="s">
        <v>464</v>
      </c>
      <c r="B5915" s="21" t="s">
        <v>603</v>
      </c>
      <c r="C5915" s="21" t="s">
        <v>609</v>
      </c>
      <c r="D5915" s="56" t="str">
        <f>VLOOKUP(A5915, ticker_symbol:gics_sector, 14, FALSE)</f>
        <v>Consumer Discretionary</v>
      </c>
      <c r="E5915" t="str">
        <f>VLOOKUP(A5915, ticker_symbol:gics_sub, 15, FALSE)</f>
        <v>Apparel, Accessories &amp; Luxury Goods</v>
      </c>
    </row>
    <row r="5916" spans="1:5" ht="17" x14ac:dyDescent="0.2">
      <c r="A5916" s="3" t="s">
        <v>464</v>
      </c>
      <c r="B5916" s="21" t="s">
        <v>604</v>
      </c>
      <c r="C5916" s="21" t="s">
        <v>609</v>
      </c>
      <c r="D5916" s="56" t="str">
        <f>VLOOKUP(A5916, ticker_symbol:gics_sector, 14, FALSE)</f>
        <v>Consumer Discretionary</v>
      </c>
      <c r="E5916" t="str">
        <f>VLOOKUP(A5916, ticker_symbol:gics_sub, 15, FALSE)</f>
        <v>Apparel, Accessories &amp; Luxury Goods</v>
      </c>
    </row>
    <row r="5917" spans="1:5" ht="17" x14ac:dyDescent="0.2">
      <c r="A5917" s="3" t="s">
        <v>464</v>
      </c>
      <c r="B5917" s="21" t="s">
        <v>605</v>
      </c>
      <c r="C5917" s="21" t="s">
        <v>609</v>
      </c>
      <c r="D5917" s="56" t="str">
        <f>VLOOKUP(A5917, ticker_symbol:gics_sector, 14, FALSE)</f>
        <v>Consumer Discretionary</v>
      </c>
      <c r="E5917" t="str">
        <f>VLOOKUP(A5917, ticker_symbol:gics_sub, 15, FALSE)</f>
        <v>Apparel, Accessories &amp; Luxury Goods</v>
      </c>
    </row>
    <row r="5918" spans="1:5" ht="17" x14ac:dyDescent="0.2">
      <c r="A5918" s="3" t="s">
        <v>464</v>
      </c>
      <c r="B5918" s="21" t="s">
        <v>600</v>
      </c>
      <c r="C5918" s="21" t="s">
        <v>608</v>
      </c>
      <c r="D5918" s="56" t="str">
        <f>VLOOKUP(A5918, ticker_symbol:gics_sector, 14, FALSE)</f>
        <v>Consumer Discretionary</v>
      </c>
      <c r="E5918" t="str">
        <f>VLOOKUP(A5918, ticker_symbol:gics_sub, 15, FALSE)</f>
        <v>Apparel, Accessories &amp; Luxury Goods</v>
      </c>
    </row>
    <row r="5919" spans="1:5" ht="17" x14ac:dyDescent="0.2">
      <c r="A5919" s="3" t="s">
        <v>464</v>
      </c>
      <c r="B5919" s="21" t="s">
        <v>601</v>
      </c>
      <c r="C5919" s="21" t="s">
        <v>608</v>
      </c>
      <c r="D5919" s="56" t="str">
        <f>VLOOKUP(A5919, ticker_symbol:gics_sector, 14, FALSE)</f>
        <v>Consumer Discretionary</v>
      </c>
      <c r="E5919" t="str">
        <f>VLOOKUP(A5919, ticker_symbol:gics_sub, 15, FALSE)</f>
        <v>Apparel, Accessories &amp; Luxury Goods</v>
      </c>
    </row>
    <row r="5920" spans="1:5" ht="17" x14ac:dyDescent="0.2">
      <c r="A5920" s="3" t="s">
        <v>464</v>
      </c>
      <c r="B5920" s="21" t="s">
        <v>602</v>
      </c>
      <c r="C5920" s="21" t="s">
        <v>608</v>
      </c>
      <c r="D5920" s="56" t="str">
        <f>VLOOKUP(A5920, ticker_symbol:gics_sector, 14, FALSE)</f>
        <v>Consumer Discretionary</v>
      </c>
      <c r="E5920" t="str">
        <f>VLOOKUP(A5920, ticker_symbol:gics_sub, 15, FALSE)</f>
        <v>Apparel, Accessories &amp; Luxury Goods</v>
      </c>
    </row>
    <row r="5921" spans="1:5" ht="17" x14ac:dyDescent="0.2">
      <c r="A5921" s="3" t="s">
        <v>464</v>
      </c>
      <c r="B5921" s="21" t="s">
        <v>603</v>
      </c>
      <c r="C5921" s="21" t="s">
        <v>608</v>
      </c>
      <c r="D5921" s="56" t="str">
        <f>VLOOKUP(A5921, ticker_symbol:gics_sector, 14, FALSE)</f>
        <v>Consumer Discretionary</v>
      </c>
      <c r="E5921" t="str">
        <f>VLOOKUP(A5921, ticker_symbol:gics_sub, 15, FALSE)</f>
        <v>Apparel, Accessories &amp; Luxury Goods</v>
      </c>
    </row>
    <row r="5922" spans="1:5" ht="17" x14ac:dyDescent="0.2">
      <c r="A5922" s="3" t="s">
        <v>464</v>
      </c>
      <c r="B5922" s="21" t="s">
        <v>604</v>
      </c>
      <c r="C5922" s="21" t="s">
        <v>608</v>
      </c>
      <c r="D5922" s="56" t="str">
        <f>VLOOKUP(A5922, ticker_symbol:gics_sector, 14, FALSE)</f>
        <v>Consumer Discretionary</v>
      </c>
      <c r="E5922" t="str">
        <f>VLOOKUP(A5922, ticker_symbol:gics_sub, 15, FALSE)</f>
        <v>Apparel, Accessories &amp; Luxury Goods</v>
      </c>
    </row>
    <row r="5923" spans="1:5" ht="17" x14ac:dyDescent="0.2">
      <c r="A5923" s="3" t="s">
        <v>464</v>
      </c>
      <c r="B5923" s="21" t="s">
        <v>605</v>
      </c>
      <c r="C5923" s="21" t="s">
        <v>608</v>
      </c>
      <c r="D5923" s="56" t="str">
        <f>VLOOKUP(A5923, ticker_symbol:gics_sector, 14, FALSE)</f>
        <v>Consumer Discretionary</v>
      </c>
      <c r="E5923" t="str">
        <f>VLOOKUP(A5923, ticker_symbol:gics_sub, 15, FALSE)</f>
        <v>Apparel, Accessories &amp; Luxury Goods</v>
      </c>
    </row>
    <row r="5924" spans="1:5" ht="17" x14ac:dyDescent="0.2">
      <c r="A5924" s="3" t="s">
        <v>465</v>
      </c>
      <c r="B5924" s="21" t="s">
        <v>600</v>
      </c>
      <c r="C5924" s="21" t="s">
        <v>610</v>
      </c>
      <c r="D5924" s="56" t="str">
        <f>VLOOKUP(A5924, ticker_symbol:gics_sector, 14, FALSE)</f>
        <v>Industrials</v>
      </c>
      <c r="E5924" t="str">
        <f>VLOOKUP(A5924, ticker_symbol:gics_sub, 15, FALSE)</f>
        <v>Industrial Conglomerates</v>
      </c>
    </row>
    <row r="5925" spans="1:5" ht="17" x14ac:dyDescent="0.2">
      <c r="A5925" s="3" t="s">
        <v>465</v>
      </c>
      <c r="B5925" s="21" t="s">
        <v>601</v>
      </c>
      <c r="C5925" s="21" t="s">
        <v>610</v>
      </c>
      <c r="D5925" s="56" t="str">
        <f>VLOOKUP(A5925, ticker_symbol:gics_sector, 14, FALSE)</f>
        <v>Industrials</v>
      </c>
      <c r="E5925" t="str">
        <f>VLOOKUP(A5925, ticker_symbol:gics_sub, 15, FALSE)</f>
        <v>Industrial Conglomerates</v>
      </c>
    </row>
    <row r="5926" spans="1:5" ht="17" x14ac:dyDescent="0.2">
      <c r="A5926" s="3" t="s">
        <v>465</v>
      </c>
      <c r="B5926" s="21" t="s">
        <v>602</v>
      </c>
      <c r="C5926" s="21" t="s">
        <v>610</v>
      </c>
      <c r="D5926" s="56" t="str">
        <f>VLOOKUP(A5926, ticker_symbol:gics_sector, 14, FALSE)</f>
        <v>Industrials</v>
      </c>
      <c r="E5926" t="str">
        <f>VLOOKUP(A5926, ticker_symbol:gics_sub, 15, FALSE)</f>
        <v>Industrial Conglomerates</v>
      </c>
    </row>
    <row r="5927" spans="1:5" ht="17" x14ac:dyDescent="0.2">
      <c r="A5927" s="3" t="s">
        <v>465</v>
      </c>
      <c r="B5927" s="21" t="s">
        <v>603</v>
      </c>
      <c r="C5927" s="21" t="s">
        <v>610</v>
      </c>
      <c r="D5927" s="56" t="str">
        <f>VLOOKUP(A5927, ticker_symbol:gics_sector, 14, FALSE)</f>
        <v>Industrials</v>
      </c>
      <c r="E5927" t="str">
        <f>VLOOKUP(A5927, ticker_symbol:gics_sub, 15, FALSE)</f>
        <v>Industrial Conglomerates</v>
      </c>
    </row>
    <row r="5928" spans="1:5" ht="17" x14ac:dyDescent="0.2">
      <c r="A5928" s="3" t="s">
        <v>465</v>
      </c>
      <c r="B5928" s="21" t="s">
        <v>604</v>
      </c>
      <c r="C5928" s="21" t="s">
        <v>610</v>
      </c>
      <c r="D5928" s="56" t="str">
        <f>VLOOKUP(A5928, ticker_symbol:gics_sector, 14, FALSE)</f>
        <v>Industrials</v>
      </c>
      <c r="E5928" t="str">
        <f>VLOOKUP(A5928, ticker_symbol:gics_sub, 15, FALSE)</f>
        <v>Industrial Conglomerates</v>
      </c>
    </row>
    <row r="5929" spans="1:5" ht="17" x14ac:dyDescent="0.2">
      <c r="A5929" s="3" t="s">
        <v>465</v>
      </c>
      <c r="B5929" s="21" t="s">
        <v>605</v>
      </c>
      <c r="C5929" s="21" t="s">
        <v>610</v>
      </c>
      <c r="D5929" s="56" t="str">
        <f>VLOOKUP(A5929, ticker_symbol:gics_sector, 14, FALSE)</f>
        <v>Industrials</v>
      </c>
      <c r="E5929" t="str">
        <f>VLOOKUP(A5929, ticker_symbol:gics_sub, 15, FALSE)</f>
        <v>Industrial Conglomerates</v>
      </c>
    </row>
    <row r="5930" spans="1:5" ht="17" x14ac:dyDescent="0.2">
      <c r="A5930" s="3" t="s">
        <v>465</v>
      </c>
      <c r="B5930" s="21" t="s">
        <v>600</v>
      </c>
      <c r="C5930" s="21" t="s">
        <v>609</v>
      </c>
      <c r="D5930" s="56" t="str">
        <f>VLOOKUP(A5930, ticker_symbol:gics_sector, 14, FALSE)</f>
        <v>Industrials</v>
      </c>
      <c r="E5930" t="str">
        <f>VLOOKUP(A5930, ticker_symbol:gics_sub, 15, FALSE)</f>
        <v>Industrial Conglomerates</v>
      </c>
    </row>
    <row r="5931" spans="1:5" ht="17" x14ac:dyDescent="0.2">
      <c r="A5931" s="3" t="s">
        <v>465</v>
      </c>
      <c r="B5931" s="21" t="s">
        <v>601</v>
      </c>
      <c r="C5931" s="21" t="s">
        <v>609</v>
      </c>
      <c r="D5931" s="56" t="str">
        <f>VLOOKUP(A5931, ticker_symbol:gics_sector, 14, FALSE)</f>
        <v>Industrials</v>
      </c>
      <c r="E5931" t="str">
        <f>VLOOKUP(A5931, ticker_symbol:gics_sub, 15, FALSE)</f>
        <v>Industrial Conglomerates</v>
      </c>
    </row>
    <row r="5932" spans="1:5" ht="17" x14ac:dyDescent="0.2">
      <c r="A5932" s="3" t="s">
        <v>465</v>
      </c>
      <c r="B5932" s="21" t="s">
        <v>602</v>
      </c>
      <c r="C5932" s="21" t="s">
        <v>609</v>
      </c>
      <c r="D5932" s="56" t="str">
        <f>VLOOKUP(A5932, ticker_symbol:gics_sector, 14, FALSE)</f>
        <v>Industrials</v>
      </c>
      <c r="E5932" t="str">
        <f>VLOOKUP(A5932, ticker_symbol:gics_sub, 15, FALSE)</f>
        <v>Industrial Conglomerates</v>
      </c>
    </row>
    <row r="5933" spans="1:5" ht="17" x14ac:dyDescent="0.2">
      <c r="A5933" s="3" t="s">
        <v>465</v>
      </c>
      <c r="B5933" s="21" t="s">
        <v>603</v>
      </c>
      <c r="C5933" s="21" t="s">
        <v>609</v>
      </c>
      <c r="D5933" s="56" t="str">
        <f>VLOOKUP(A5933, ticker_symbol:gics_sector, 14, FALSE)</f>
        <v>Industrials</v>
      </c>
      <c r="E5933" t="str">
        <f>VLOOKUP(A5933, ticker_symbol:gics_sub, 15, FALSE)</f>
        <v>Industrial Conglomerates</v>
      </c>
    </row>
    <row r="5934" spans="1:5" ht="17" x14ac:dyDescent="0.2">
      <c r="A5934" s="3" t="s">
        <v>465</v>
      </c>
      <c r="B5934" s="21" t="s">
        <v>604</v>
      </c>
      <c r="C5934" s="21" t="s">
        <v>609</v>
      </c>
      <c r="D5934" s="56" t="str">
        <f>VLOOKUP(A5934, ticker_symbol:gics_sector, 14, FALSE)</f>
        <v>Industrials</v>
      </c>
      <c r="E5934" t="str">
        <f>VLOOKUP(A5934, ticker_symbol:gics_sub, 15, FALSE)</f>
        <v>Industrial Conglomerates</v>
      </c>
    </row>
    <row r="5935" spans="1:5" ht="17" x14ac:dyDescent="0.2">
      <c r="A5935" s="3" t="s">
        <v>465</v>
      </c>
      <c r="B5935" s="21" t="s">
        <v>605</v>
      </c>
      <c r="C5935" s="21" t="s">
        <v>609</v>
      </c>
      <c r="D5935" s="56" t="str">
        <f>VLOOKUP(A5935, ticker_symbol:gics_sector, 14, FALSE)</f>
        <v>Industrials</v>
      </c>
      <c r="E5935" t="str">
        <f>VLOOKUP(A5935, ticker_symbol:gics_sub, 15, FALSE)</f>
        <v>Industrial Conglomerates</v>
      </c>
    </row>
    <row r="5936" spans="1:5" ht="17" x14ac:dyDescent="0.2">
      <c r="A5936" s="3" t="s">
        <v>465</v>
      </c>
      <c r="B5936" s="21" t="s">
        <v>600</v>
      </c>
      <c r="C5936" s="21" t="s">
        <v>608</v>
      </c>
      <c r="D5936" s="56" t="str">
        <f>VLOOKUP(A5936, ticker_symbol:gics_sector, 14, FALSE)</f>
        <v>Industrials</v>
      </c>
      <c r="E5936" t="str">
        <f>VLOOKUP(A5936, ticker_symbol:gics_sub, 15, FALSE)</f>
        <v>Industrial Conglomerates</v>
      </c>
    </row>
    <row r="5937" spans="1:5" ht="17" x14ac:dyDescent="0.2">
      <c r="A5937" s="3" t="s">
        <v>465</v>
      </c>
      <c r="B5937" s="21" t="s">
        <v>601</v>
      </c>
      <c r="C5937" s="21" t="s">
        <v>608</v>
      </c>
      <c r="D5937" s="56" t="str">
        <f>VLOOKUP(A5937, ticker_symbol:gics_sector, 14, FALSE)</f>
        <v>Industrials</v>
      </c>
      <c r="E5937" t="str">
        <f>VLOOKUP(A5937, ticker_symbol:gics_sub, 15, FALSE)</f>
        <v>Industrial Conglomerates</v>
      </c>
    </row>
    <row r="5938" spans="1:5" ht="17" x14ac:dyDescent="0.2">
      <c r="A5938" s="3" t="s">
        <v>465</v>
      </c>
      <c r="B5938" s="21" t="s">
        <v>602</v>
      </c>
      <c r="C5938" s="21" t="s">
        <v>608</v>
      </c>
      <c r="D5938" s="56" t="str">
        <f>VLOOKUP(A5938, ticker_symbol:gics_sector, 14, FALSE)</f>
        <v>Industrials</v>
      </c>
      <c r="E5938" t="str">
        <f>VLOOKUP(A5938, ticker_symbol:gics_sub, 15, FALSE)</f>
        <v>Industrial Conglomerates</v>
      </c>
    </row>
    <row r="5939" spans="1:5" ht="17" x14ac:dyDescent="0.2">
      <c r="A5939" s="3" t="s">
        <v>465</v>
      </c>
      <c r="B5939" s="21" t="s">
        <v>603</v>
      </c>
      <c r="C5939" s="21" t="s">
        <v>608</v>
      </c>
      <c r="D5939" s="56" t="str">
        <f>VLOOKUP(A5939, ticker_symbol:gics_sector, 14, FALSE)</f>
        <v>Industrials</v>
      </c>
      <c r="E5939" t="str">
        <f>VLOOKUP(A5939, ticker_symbol:gics_sub, 15, FALSE)</f>
        <v>Industrial Conglomerates</v>
      </c>
    </row>
    <row r="5940" spans="1:5" ht="17" x14ac:dyDescent="0.2">
      <c r="A5940" s="3" t="s">
        <v>465</v>
      </c>
      <c r="B5940" s="21" t="s">
        <v>604</v>
      </c>
      <c r="C5940" s="21" t="s">
        <v>608</v>
      </c>
      <c r="D5940" s="56" t="str">
        <f>VLOOKUP(A5940, ticker_symbol:gics_sector, 14, FALSE)</f>
        <v>Industrials</v>
      </c>
      <c r="E5940" t="str">
        <f>VLOOKUP(A5940, ticker_symbol:gics_sub, 15, FALSE)</f>
        <v>Industrial Conglomerates</v>
      </c>
    </row>
    <row r="5941" spans="1:5" ht="17" x14ac:dyDescent="0.2">
      <c r="A5941" s="3" t="s">
        <v>465</v>
      </c>
      <c r="B5941" s="21" t="s">
        <v>605</v>
      </c>
      <c r="C5941" s="21" t="s">
        <v>608</v>
      </c>
      <c r="D5941" s="56" t="str">
        <f>VLOOKUP(A5941, ticker_symbol:gics_sector, 14, FALSE)</f>
        <v>Industrials</v>
      </c>
      <c r="E5941" t="str">
        <f>VLOOKUP(A5941, ticker_symbol:gics_sub, 15, FALSE)</f>
        <v>Industrial Conglomerates</v>
      </c>
    </row>
    <row r="5942" spans="1:5" ht="17" x14ac:dyDescent="0.2">
      <c r="A5942" s="3" t="s">
        <v>466</v>
      </c>
      <c r="B5942" s="21" t="s">
        <v>600</v>
      </c>
      <c r="C5942" s="21" t="s">
        <v>610</v>
      </c>
      <c r="D5942" s="56" t="str">
        <f>VLOOKUP(A5942, ticker_symbol:gics_sector, 14, FALSE)</f>
        <v>Industrials</v>
      </c>
      <c r="E5942" t="str">
        <f>VLOOKUP(A5942, ticker_symbol:gics_sub, 15, FALSE)</f>
        <v>Industrial Conglomerates</v>
      </c>
    </row>
    <row r="5943" spans="1:5" ht="17" x14ac:dyDescent="0.2">
      <c r="A5943" s="3" t="s">
        <v>466</v>
      </c>
      <c r="B5943" s="21" t="s">
        <v>601</v>
      </c>
      <c r="C5943" s="21" t="s">
        <v>610</v>
      </c>
      <c r="D5943" s="56" t="str">
        <f>VLOOKUP(A5943, ticker_symbol:gics_sector, 14, FALSE)</f>
        <v>Industrials</v>
      </c>
      <c r="E5943" t="str">
        <f>VLOOKUP(A5943, ticker_symbol:gics_sub, 15, FALSE)</f>
        <v>Industrial Conglomerates</v>
      </c>
    </row>
    <row r="5944" spans="1:5" ht="17" x14ac:dyDescent="0.2">
      <c r="A5944" s="3" t="s">
        <v>466</v>
      </c>
      <c r="B5944" s="21" t="s">
        <v>602</v>
      </c>
      <c r="C5944" s="21" t="s">
        <v>610</v>
      </c>
      <c r="D5944" s="56" t="str">
        <f>VLOOKUP(A5944, ticker_symbol:gics_sector, 14, FALSE)</f>
        <v>Industrials</v>
      </c>
      <c r="E5944" t="str">
        <f>VLOOKUP(A5944, ticker_symbol:gics_sub, 15, FALSE)</f>
        <v>Industrial Conglomerates</v>
      </c>
    </row>
    <row r="5945" spans="1:5" ht="17" x14ac:dyDescent="0.2">
      <c r="A5945" s="3" t="s">
        <v>466</v>
      </c>
      <c r="B5945" s="21" t="s">
        <v>603</v>
      </c>
      <c r="C5945" s="21" t="s">
        <v>610</v>
      </c>
      <c r="D5945" s="56" t="str">
        <f>VLOOKUP(A5945, ticker_symbol:gics_sector, 14, FALSE)</f>
        <v>Industrials</v>
      </c>
      <c r="E5945" t="str">
        <f>VLOOKUP(A5945, ticker_symbol:gics_sub, 15, FALSE)</f>
        <v>Industrial Conglomerates</v>
      </c>
    </row>
    <row r="5946" spans="1:5" ht="17" x14ac:dyDescent="0.2">
      <c r="A5946" s="3" t="s">
        <v>466</v>
      </c>
      <c r="B5946" s="21" t="s">
        <v>604</v>
      </c>
      <c r="C5946" s="21" t="s">
        <v>610</v>
      </c>
      <c r="D5946" s="56" t="str">
        <f>VLOOKUP(A5946, ticker_symbol:gics_sector, 14, FALSE)</f>
        <v>Industrials</v>
      </c>
      <c r="E5946" t="str">
        <f>VLOOKUP(A5946, ticker_symbol:gics_sub, 15, FALSE)</f>
        <v>Industrial Conglomerates</v>
      </c>
    </row>
    <row r="5947" spans="1:5" ht="17" x14ac:dyDescent="0.2">
      <c r="A5947" s="3" t="s">
        <v>466</v>
      </c>
      <c r="B5947" s="21" t="s">
        <v>605</v>
      </c>
      <c r="C5947" s="21" t="s">
        <v>610</v>
      </c>
      <c r="D5947" s="56" t="str">
        <f>VLOOKUP(A5947, ticker_symbol:gics_sector, 14, FALSE)</f>
        <v>Industrials</v>
      </c>
      <c r="E5947" t="str">
        <f>VLOOKUP(A5947, ticker_symbol:gics_sub, 15, FALSE)</f>
        <v>Industrial Conglomerates</v>
      </c>
    </row>
    <row r="5948" spans="1:5" ht="17" x14ac:dyDescent="0.2">
      <c r="A5948" s="3" t="s">
        <v>466</v>
      </c>
      <c r="B5948" s="21" t="s">
        <v>600</v>
      </c>
      <c r="C5948" s="21" t="s">
        <v>609</v>
      </c>
      <c r="D5948" s="56" t="str">
        <f>VLOOKUP(A5948, ticker_symbol:gics_sector, 14, FALSE)</f>
        <v>Industrials</v>
      </c>
      <c r="E5948" t="str">
        <f>VLOOKUP(A5948, ticker_symbol:gics_sub, 15, FALSE)</f>
        <v>Industrial Conglomerates</v>
      </c>
    </row>
    <row r="5949" spans="1:5" ht="17" x14ac:dyDescent="0.2">
      <c r="A5949" s="3" t="s">
        <v>466</v>
      </c>
      <c r="B5949" s="21" t="s">
        <v>601</v>
      </c>
      <c r="C5949" s="21" t="s">
        <v>609</v>
      </c>
      <c r="D5949" s="56" t="str">
        <f>VLOOKUP(A5949, ticker_symbol:gics_sector, 14, FALSE)</f>
        <v>Industrials</v>
      </c>
      <c r="E5949" t="str">
        <f>VLOOKUP(A5949, ticker_symbol:gics_sub, 15, FALSE)</f>
        <v>Industrial Conglomerates</v>
      </c>
    </row>
    <row r="5950" spans="1:5" ht="17" x14ac:dyDescent="0.2">
      <c r="A5950" s="3" t="s">
        <v>466</v>
      </c>
      <c r="B5950" s="21" t="s">
        <v>602</v>
      </c>
      <c r="C5950" s="21" t="s">
        <v>609</v>
      </c>
      <c r="D5950" s="56" t="str">
        <f>VLOOKUP(A5950, ticker_symbol:gics_sector, 14, FALSE)</f>
        <v>Industrials</v>
      </c>
      <c r="E5950" t="str">
        <f>VLOOKUP(A5950, ticker_symbol:gics_sub, 15, FALSE)</f>
        <v>Industrial Conglomerates</v>
      </c>
    </row>
    <row r="5951" spans="1:5" ht="17" x14ac:dyDescent="0.2">
      <c r="A5951" s="3" t="s">
        <v>466</v>
      </c>
      <c r="B5951" s="21" t="s">
        <v>603</v>
      </c>
      <c r="C5951" s="21" t="s">
        <v>609</v>
      </c>
      <c r="D5951" s="56" t="str">
        <f>VLOOKUP(A5951, ticker_symbol:gics_sector, 14, FALSE)</f>
        <v>Industrials</v>
      </c>
      <c r="E5951" t="str">
        <f>VLOOKUP(A5951, ticker_symbol:gics_sub, 15, FALSE)</f>
        <v>Industrial Conglomerates</v>
      </c>
    </row>
    <row r="5952" spans="1:5" ht="17" x14ac:dyDescent="0.2">
      <c r="A5952" s="3" t="s">
        <v>466</v>
      </c>
      <c r="B5952" s="21" t="s">
        <v>604</v>
      </c>
      <c r="C5952" s="21" t="s">
        <v>609</v>
      </c>
      <c r="D5952" s="56" t="str">
        <f>VLOOKUP(A5952, ticker_symbol:gics_sector, 14, FALSE)</f>
        <v>Industrials</v>
      </c>
      <c r="E5952" t="str">
        <f>VLOOKUP(A5952, ticker_symbol:gics_sub, 15, FALSE)</f>
        <v>Industrial Conglomerates</v>
      </c>
    </row>
    <row r="5953" spans="1:5" ht="17" x14ac:dyDescent="0.2">
      <c r="A5953" s="3" t="s">
        <v>466</v>
      </c>
      <c r="B5953" s="21" t="s">
        <v>605</v>
      </c>
      <c r="C5953" s="21" t="s">
        <v>609</v>
      </c>
      <c r="D5953" s="56" t="str">
        <f>VLOOKUP(A5953, ticker_symbol:gics_sector, 14, FALSE)</f>
        <v>Industrials</v>
      </c>
      <c r="E5953" t="str">
        <f>VLOOKUP(A5953, ticker_symbol:gics_sub, 15, FALSE)</f>
        <v>Industrial Conglomerates</v>
      </c>
    </row>
    <row r="5954" spans="1:5" ht="17" x14ac:dyDescent="0.2">
      <c r="A5954" s="3" t="s">
        <v>466</v>
      </c>
      <c r="B5954" s="21" t="s">
        <v>600</v>
      </c>
      <c r="C5954" s="21" t="s">
        <v>608</v>
      </c>
      <c r="D5954" s="56" t="str">
        <f>VLOOKUP(A5954, ticker_symbol:gics_sector, 14, FALSE)</f>
        <v>Industrials</v>
      </c>
      <c r="E5954" t="str">
        <f>VLOOKUP(A5954, ticker_symbol:gics_sub, 15, FALSE)</f>
        <v>Industrial Conglomerates</v>
      </c>
    </row>
    <row r="5955" spans="1:5" ht="17" x14ac:dyDescent="0.2">
      <c r="A5955" s="3" t="s">
        <v>466</v>
      </c>
      <c r="B5955" s="21" t="s">
        <v>601</v>
      </c>
      <c r="C5955" s="21" t="s">
        <v>608</v>
      </c>
      <c r="D5955" s="56" t="str">
        <f>VLOOKUP(A5955, ticker_symbol:gics_sector, 14, FALSE)</f>
        <v>Industrials</v>
      </c>
      <c r="E5955" t="str">
        <f>VLOOKUP(A5955, ticker_symbol:gics_sub, 15, FALSE)</f>
        <v>Industrial Conglomerates</v>
      </c>
    </row>
    <row r="5956" spans="1:5" ht="17" x14ac:dyDescent="0.2">
      <c r="A5956" s="3" t="s">
        <v>466</v>
      </c>
      <c r="B5956" s="21" t="s">
        <v>602</v>
      </c>
      <c r="C5956" s="21" t="s">
        <v>608</v>
      </c>
      <c r="D5956" s="56" t="str">
        <f>VLOOKUP(A5956, ticker_symbol:gics_sector, 14, FALSE)</f>
        <v>Industrials</v>
      </c>
      <c r="E5956" t="str">
        <f>VLOOKUP(A5956, ticker_symbol:gics_sub, 15, FALSE)</f>
        <v>Industrial Conglomerates</v>
      </c>
    </row>
    <row r="5957" spans="1:5" ht="17" x14ac:dyDescent="0.2">
      <c r="A5957" s="3" t="s">
        <v>466</v>
      </c>
      <c r="B5957" s="21" t="s">
        <v>603</v>
      </c>
      <c r="C5957" s="21" t="s">
        <v>608</v>
      </c>
      <c r="D5957" s="56" t="str">
        <f>VLOOKUP(A5957, ticker_symbol:gics_sector, 14, FALSE)</f>
        <v>Industrials</v>
      </c>
      <c r="E5957" t="str">
        <f>VLOOKUP(A5957, ticker_symbol:gics_sub, 15, FALSE)</f>
        <v>Industrial Conglomerates</v>
      </c>
    </row>
    <row r="5958" spans="1:5" ht="17" x14ac:dyDescent="0.2">
      <c r="A5958" s="3" t="s">
        <v>466</v>
      </c>
      <c r="B5958" s="21" t="s">
        <v>604</v>
      </c>
      <c r="C5958" s="21" t="s">
        <v>608</v>
      </c>
      <c r="D5958" s="56" t="str">
        <f>VLOOKUP(A5958, ticker_symbol:gics_sector, 14, FALSE)</f>
        <v>Industrials</v>
      </c>
      <c r="E5958" t="str">
        <f>VLOOKUP(A5958, ticker_symbol:gics_sub, 15, FALSE)</f>
        <v>Industrial Conglomerates</v>
      </c>
    </row>
    <row r="5959" spans="1:5" ht="17" x14ac:dyDescent="0.2">
      <c r="A5959" s="3" t="s">
        <v>466</v>
      </c>
      <c r="B5959" s="21" t="s">
        <v>605</v>
      </c>
      <c r="C5959" s="21" t="s">
        <v>608</v>
      </c>
      <c r="D5959" s="56" t="str">
        <f>VLOOKUP(A5959, ticker_symbol:gics_sector, 14, FALSE)</f>
        <v>Industrials</v>
      </c>
      <c r="E5959" t="str">
        <f>VLOOKUP(A5959, ticker_symbol:gics_sub, 15, FALSE)</f>
        <v>Industrial Conglomerates</v>
      </c>
    </row>
    <row r="5960" spans="1:5" ht="17" x14ac:dyDescent="0.2">
      <c r="A5960" s="3" t="s">
        <v>467</v>
      </c>
      <c r="B5960" s="21" t="s">
        <v>600</v>
      </c>
      <c r="C5960" s="21" t="s">
        <v>610</v>
      </c>
      <c r="D5960" s="56" t="str">
        <f>VLOOKUP(A5960, ticker_symbol:gics_sector, 14, FALSE)</f>
        <v>Consumer Discretionary</v>
      </c>
      <c r="E5960" t="str">
        <f>VLOOKUP(A5960, ticker_symbol:gics_sub, 15, FALSE)</f>
        <v>Apparel Retail</v>
      </c>
    </row>
    <row r="5961" spans="1:5" ht="17" x14ac:dyDescent="0.2">
      <c r="A5961" s="3" t="s">
        <v>467</v>
      </c>
      <c r="B5961" s="21" t="s">
        <v>601</v>
      </c>
      <c r="C5961" s="21" t="s">
        <v>610</v>
      </c>
      <c r="D5961" s="56" t="str">
        <f>VLOOKUP(A5961, ticker_symbol:gics_sector, 14, FALSE)</f>
        <v>Consumer Discretionary</v>
      </c>
      <c r="E5961" t="str">
        <f>VLOOKUP(A5961, ticker_symbol:gics_sub, 15, FALSE)</f>
        <v>Apparel Retail</v>
      </c>
    </row>
    <row r="5962" spans="1:5" ht="17" x14ac:dyDescent="0.2">
      <c r="A5962" s="3" t="s">
        <v>467</v>
      </c>
      <c r="B5962" s="21" t="s">
        <v>602</v>
      </c>
      <c r="C5962" s="21" t="s">
        <v>610</v>
      </c>
      <c r="D5962" s="56" t="str">
        <f>VLOOKUP(A5962, ticker_symbol:gics_sector, 14, FALSE)</f>
        <v>Consumer Discretionary</v>
      </c>
      <c r="E5962" t="str">
        <f>VLOOKUP(A5962, ticker_symbol:gics_sub, 15, FALSE)</f>
        <v>Apparel Retail</v>
      </c>
    </row>
    <row r="5963" spans="1:5" ht="17" x14ac:dyDescent="0.2">
      <c r="A5963" s="3" t="s">
        <v>467</v>
      </c>
      <c r="B5963" s="21" t="s">
        <v>603</v>
      </c>
      <c r="C5963" s="21" t="s">
        <v>610</v>
      </c>
      <c r="D5963" s="56" t="str">
        <f>VLOOKUP(A5963, ticker_symbol:gics_sector, 14, FALSE)</f>
        <v>Consumer Discretionary</v>
      </c>
      <c r="E5963" t="str">
        <f>VLOOKUP(A5963, ticker_symbol:gics_sub, 15, FALSE)</f>
        <v>Apparel Retail</v>
      </c>
    </row>
    <row r="5964" spans="1:5" ht="17" x14ac:dyDescent="0.2">
      <c r="A5964" s="3" t="s">
        <v>467</v>
      </c>
      <c r="B5964" s="21" t="s">
        <v>604</v>
      </c>
      <c r="C5964" s="21" t="s">
        <v>610</v>
      </c>
      <c r="D5964" s="56" t="str">
        <f>VLOOKUP(A5964, ticker_symbol:gics_sector, 14, FALSE)</f>
        <v>Consumer Discretionary</v>
      </c>
      <c r="E5964" t="str">
        <f>VLOOKUP(A5964, ticker_symbol:gics_sub, 15, FALSE)</f>
        <v>Apparel Retail</v>
      </c>
    </row>
    <row r="5965" spans="1:5" ht="17" x14ac:dyDescent="0.2">
      <c r="A5965" s="3" t="s">
        <v>467</v>
      </c>
      <c r="B5965" s="21" t="s">
        <v>605</v>
      </c>
      <c r="C5965" s="21" t="s">
        <v>610</v>
      </c>
      <c r="D5965" s="56" t="str">
        <f>VLOOKUP(A5965, ticker_symbol:gics_sector, 14, FALSE)</f>
        <v>Consumer Discretionary</v>
      </c>
      <c r="E5965" t="str">
        <f>VLOOKUP(A5965, ticker_symbol:gics_sub, 15, FALSE)</f>
        <v>Apparel Retail</v>
      </c>
    </row>
    <row r="5966" spans="1:5" ht="17" x14ac:dyDescent="0.2">
      <c r="A5966" s="3" t="s">
        <v>467</v>
      </c>
      <c r="B5966" s="21" t="s">
        <v>600</v>
      </c>
      <c r="C5966" s="21" t="s">
        <v>609</v>
      </c>
      <c r="D5966" s="56" t="str">
        <f>VLOOKUP(A5966, ticker_symbol:gics_sector, 14, FALSE)</f>
        <v>Consumer Discretionary</v>
      </c>
      <c r="E5966" t="str">
        <f>VLOOKUP(A5966, ticker_symbol:gics_sub, 15, FALSE)</f>
        <v>Apparel Retail</v>
      </c>
    </row>
    <row r="5967" spans="1:5" ht="17" x14ac:dyDescent="0.2">
      <c r="A5967" s="3" t="s">
        <v>467</v>
      </c>
      <c r="B5967" s="21" t="s">
        <v>601</v>
      </c>
      <c r="C5967" s="21" t="s">
        <v>609</v>
      </c>
      <c r="D5967" s="56" t="str">
        <f>VLOOKUP(A5967, ticker_symbol:gics_sector, 14, FALSE)</f>
        <v>Consumer Discretionary</v>
      </c>
      <c r="E5967" t="str">
        <f>VLOOKUP(A5967, ticker_symbol:gics_sub, 15, FALSE)</f>
        <v>Apparel Retail</v>
      </c>
    </row>
    <row r="5968" spans="1:5" ht="17" x14ac:dyDescent="0.2">
      <c r="A5968" s="3" t="s">
        <v>467</v>
      </c>
      <c r="B5968" s="21" t="s">
        <v>602</v>
      </c>
      <c r="C5968" s="21" t="s">
        <v>609</v>
      </c>
      <c r="D5968" s="56" t="str">
        <f>VLOOKUP(A5968, ticker_symbol:gics_sector, 14, FALSE)</f>
        <v>Consumer Discretionary</v>
      </c>
      <c r="E5968" t="str">
        <f>VLOOKUP(A5968, ticker_symbol:gics_sub, 15, FALSE)</f>
        <v>Apparel Retail</v>
      </c>
    </row>
    <row r="5969" spans="1:5" ht="17" x14ac:dyDescent="0.2">
      <c r="A5969" s="3" t="s">
        <v>467</v>
      </c>
      <c r="B5969" s="21" t="s">
        <v>603</v>
      </c>
      <c r="C5969" s="21" t="s">
        <v>609</v>
      </c>
      <c r="D5969" s="56" t="str">
        <f>VLOOKUP(A5969, ticker_symbol:gics_sector, 14, FALSE)</f>
        <v>Consumer Discretionary</v>
      </c>
      <c r="E5969" t="str">
        <f>VLOOKUP(A5969, ticker_symbol:gics_sub, 15, FALSE)</f>
        <v>Apparel Retail</v>
      </c>
    </row>
    <row r="5970" spans="1:5" ht="17" x14ac:dyDescent="0.2">
      <c r="A5970" s="3" t="s">
        <v>467</v>
      </c>
      <c r="B5970" s="21" t="s">
        <v>604</v>
      </c>
      <c r="C5970" s="21" t="s">
        <v>609</v>
      </c>
      <c r="D5970" s="56" t="str">
        <f>VLOOKUP(A5970, ticker_symbol:gics_sector, 14, FALSE)</f>
        <v>Consumer Discretionary</v>
      </c>
      <c r="E5970" t="str">
        <f>VLOOKUP(A5970, ticker_symbol:gics_sub, 15, FALSE)</f>
        <v>Apparel Retail</v>
      </c>
    </row>
    <row r="5971" spans="1:5" ht="17" x14ac:dyDescent="0.2">
      <c r="A5971" s="3" t="s">
        <v>467</v>
      </c>
      <c r="B5971" s="21" t="s">
        <v>605</v>
      </c>
      <c r="C5971" s="21" t="s">
        <v>609</v>
      </c>
      <c r="D5971" s="56" t="str">
        <f>VLOOKUP(A5971, ticker_symbol:gics_sector, 14, FALSE)</f>
        <v>Consumer Discretionary</v>
      </c>
      <c r="E5971" t="str">
        <f>VLOOKUP(A5971, ticker_symbol:gics_sub, 15, FALSE)</f>
        <v>Apparel Retail</v>
      </c>
    </row>
    <row r="5972" spans="1:5" ht="17" x14ac:dyDescent="0.2">
      <c r="A5972" s="3" t="s">
        <v>467</v>
      </c>
      <c r="B5972" s="21" t="s">
        <v>600</v>
      </c>
      <c r="C5972" s="21" t="s">
        <v>608</v>
      </c>
      <c r="D5972" s="56" t="str">
        <f>VLOOKUP(A5972, ticker_symbol:gics_sector, 14, FALSE)</f>
        <v>Consumer Discretionary</v>
      </c>
      <c r="E5972" t="str">
        <f>VLOOKUP(A5972, ticker_symbol:gics_sub, 15, FALSE)</f>
        <v>Apparel Retail</v>
      </c>
    </row>
    <row r="5973" spans="1:5" ht="17" x14ac:dyDescent="0.2">
      <c r="A5973" s="3" t="s">
        <v>467</v>
      </c>
      <c r="B5973" s="21" t="s">
        <v>601</v>
      </c>
      <c r="C5973" s="21" t="s">
        <v>608</v>
      </c>
      <c r="D5973" s="56" t="str">
        <f>VLOOKUP(A5973, ticker_symbol:gics_sector, 14, FALSE)</f>
        <v>Consumer Discretionary</v>
      </c>
      <c r="E5973" t="str">
        <f>VLOOKUP(A5973, ticker_symbol:gics_sub, 15, FALSE)</f>
        <v>Apparel Retail</v>
      </c>
    </row>
    <row r="5974" spans="1:5" ht="17" x14ac:dyDescent="0.2">
      <c r="A5974" s="3" t="s">
        <v>467</v>
      </c>
      <c r="B5974" s="21" t="s">
        <v>602</v>
      </c>
      <c r="C5974" s="21" t="s">
        <v>608</v>
      </c>
      <c r="D5974" s="56" t="str">
        <f>VLOOKUP(A5974, ticker_symbol:gics_sector, 14, FALSE)</f>
        <v>Consumer Discretionary</v>
      </c>
      <c r="E5974" t="str">
        <f>VLOOKUP(A5974, ticker_symbol:gics_sub, 15, FALSE)</f>
        <v>Apparel Retail</v>
      </c>
    </row>
    <row r="5975" spans="1:5" ht="17" x14ac:dyDescent="0.2">
      <c r="A5975" s="3" t="s">
        <v>467</v>
      </c>
      <c r="B5975" s="21" t="s">
        <v>603</v>
      </c>
      <c r="C5975" s="21" t="s">
        <v>608</v>
      </c>
      <c r="D5975" s="56" t="str">
        <f>VLOOKUP(A5975, ticker_symbol:gics_sector, 14, FALSE)</f>
        <v>Consumer Discretionary</v>
      </c>
      <c r="E5975" t="str">
        <f>VLOOKUP(A5975, ticker_symbol:gics_sub, 15, FALSE)</f>
        <v>Apparel Retail</v>
      </c>
    </row>
    <row r="5976" spans="1:5" ht="17" x14ac:dyDescent="0.2">
      <c r="A5976" s="3" t="s">
        <v>467</v>
      </c>
      <c r="B5976" s="21" t="s">
        <v>604</v>
      </c>
      <c r="C5976" s="21" t="s">
        <v>608</v>
      </c>
      <c r="D5976" s="56" t="str">
        <f>VLOOKUP(A5976, ticker_symbol:gics_sector, 14, FALSE)</f>
        <v>Consumer Discretionary</v>
      </c>
      <c r="E5976" t="str">
        <f>VLOOKUP(A5976, ticker_symbol:gics_sub, 15, FALSE)</f>
        <v>Apparel Retail</v>
      </c>
    </row>
    <row r="5977" spans="1:5" ht="17" x14ac:dyDescent="0.2">
      <c r="A5977" s="3" t="s">
        <v>467</v>
      </c>
      <c r="B5977" s="21" t="s">
        <v>605</v>
      </c>
      <c r="C5977" s="21" t="s">
        <v>608</v>
      </c>
      <c r="D5977" s="56" t="str">
        <f>VLOOKUP(A5977, ticker_symbol:gics_sector, 14, FALSE)</f>
        <v>Consumer Discretionary</v>
      </c>
      <c r="E5977" t="str">
        <f>VLOOKUP(A5977, ticker_symbol:gics_sub, 15, FALSE)</f>
        <v>Apparel Retail</v>
      </c>
    </row>
    <row r="5978" spans="1:5" ht="17" x14ac:dyDescent="0.2">
      <c r="A5978" s="3" t="s">
        <v>468</v>
      </c>
      <c r="B5978" s="21" t="s">
        <v>600</v>
      </c>
      <c r="C5978" s="21" t="s">
        <v>610</v>
      </c>
      <c r="D5978" s="56" t="str">
        <f>VLOOKUP(A5978, ticker_symbol:gics_sector, 14, FALSE)</f>
        <v>Energy</v>
      </c>
      <c r="E5978" t="str">
        <f>VLOOKUP(A5978, ticker_symbol:gics_sub, 15, FALSE)</f>
        <v>Oil &amp; Gas Exploration &amp; Production</v>
      </c>
    </row>
    <row r="5979" spans="1:5" ht="17" x14ac:dyDescent="0.2">
      <c r="A5979" s="3" t="s">
        <v>468</v>
      </c>
      <c r="B5979" s="21" t="s">
        <v>601</v>
      </c>
      <c r="C5979" s="21" t="s">
        <v>610</v>
      </c>
      <c r="D5979" s="56" t="str">
        <f>VLOOKUP(A5979, ticker_symbol:gics_sector, 14, FALSE)</f>
        <v>Energy</v>
      </c>
      <c r="E5979" t="str">
        <f>VLOOKUP(A5979, ticker_symbol:gics_sub, 15, FALSE)</f>
        <v>Oil &amp; Gas Exploration &amp; Production</v>
      </c>
    </row>
    <row r="5980" spans="1:5" ht="17" x14ac:dyDescent="0.2">
      <c r="A5980" s="3" t="s">
        <v>468</v>
      </c>
      <c r="B5980" s="21" t="s">
        <v>602</v>
      </c>
      <c r="C5980" s="21" t="s">
        <v>610</v>
      </c>
      <c r="D5980" s="56" t="str">
        <f>VLOOKUP(A5980, ticker_symbol:gics_sector, 14, FALSE)</f>
        <v>Energy</v>
      </c>
      <c r="E5980" t="str">
        <f>VLOOKUP(A5980, ticker_symbol:gics_sub, 15, FALSE)</f>
        <v>Oil &amp; Gas Exploration &amp; Production</v>
      </c>
    </row>
    <row r="5981" spans="1:5" ht="17" x14ac:dyDescent="0.2">
      <c r="A5981" s="3" t="s">
        <v>468</v>
      </c>
      <c r="B5981" s="21" t="s">
        <v>603</v>
      </c>
      <c r="C5981" s="21" t="s">
        <v>610</v>
      </c>
      <c r="D5981" s="56" t="str">
        <f>VLOOKUP(A5981, ticker_symbol:gics_sector, 14, FALSE)</f>
        <v>Energy</v>
      </c>
      <c r="E5981" t="str">
        <f>VLOOKUP(A5981, ticker_symbol:gics_sub, 15, FALSE)</f>
        <v>Oil &amp; Gas Exploration &amp; Production</v>
      </c>
    </row>
    <row r="5982" spans="1:5" ht="17" x14ac:dyDescent="0.2">
      <c r="A5982" s="3" t="s">
        <v>468</v>
      </c>
      <c r="B5982" s="21" t="s">
        <v>604</v>
      </c>
      <c r="C5982" s="21" t="s">
        <v>610</v>
      </c>
      <c r="D5982" s="56" t="str">
        <f>VLOOKUP(A5982, ticker_symbol:gics_sector, 14, FALSE)</f>
        <v>Energy</v>
      </c>
      <c r="E5982" t="str">
        <f>VLOOKUP(A5982, ticker_symbol:gics_sub, 15, FALSE)</f>
        <v>Oil &amp; Gas Exploration &amp; Production</v>
      </c>
    </row>
    <row r="5983" spans="1:5" ht="17" x14ac:dyDescent="0.2">
      <c r="A5983" s="3" t="s">
        <v>468</v>
      </c>
      <c r="B5983" s="21" t="s">
        <v>605</v>
      </c>
      <c r="C5983" s="21" t="s">
        <v>610</v>
      </c>
      <c r="D5983" s="56" t="str">
        <f>VLOOKUP(A5983, ticker_symbol:gics_sector, 14, FALSE)</f>
        <v>Energy</v>
      </c>
      <c r="E5983" t="str">
        <f>VLOOKUP(A5983, ticker_symbol:gics_sub, 15, FALSE)</f>
        <v>Oil &amp; Gas Exploration &amp; Production</v>
      </c>
    </row>
    <row r="5984" spans="1:5" ht="17" x14ac:dyDescent="0.2">
      <c r="A5984" s="3" t="s">
        <v>468</v>
      </c>
      <c r="B5984" s="21" t="s">
        <v>600</v>
      </c>
      <c r="C5984" s="21" t="s">
        <v>609</v>
      </c>
      <c r="D5984" s="56" t="str">
        <f>VLOOKUP(A5984, ticker_symbol:gics_sector, 14, FALSE)</f>
        <v>Energy</v>
      </c>
      <c r="E5984" t="str">
        <f>VLOOKUP(A5984, ticker_symbol:gics_sub, 15, FALSE)</f>
        <v>Oil &amp; Gas Exploration &amp; Production</v>
      </c>
    </row>
    <row r="5985" spans="1:5" ht="17" x14ac:dyDescent="0.2">
      <c r="A5985" s="3" t="s">
        <v>468</v>
      </c>
      <c r="B5985" s="21" t="s">
        <v>601</v>
      </c>
      <c r="C5985" s="21" t="s">
        <v>609</v>
      </c>
      <c r="D5985" s="56" t="str">
        <f>VLOOKUP(A5985, ticker_symbol:gics_sector, 14, FALSE)</f>
        <v>Energy</v>
      </c>
      <c r="E5985" t="str">
        <f>VLOOKUP(A5985, ticker_symbol:gics_sub, 15, FALSE)</f>
        <v>Oil &amp; Gas Exploration &amp; Production</v>
      </c>
    </row>
    <row r="5986" spans="1:5" ht="17" x14ac:dyDescent="0.2">
      <c r="A5986" s="3" t="s">
        <v>468</v>
      </c>
      <c r="B5986" s="21" t="s">
        <v>602</v>
      </c>
      <c r="C5986" s="21" t="s">
        <v>609</v>
      </c>
      <c r="D5986" s="56" t="str">
        <f>VLOOKUP(A5986, ticker_symbol:gics_sector, 14, FALSE)</f>
        <v>Energy</v>
      </c>
      <c r="E5986" t="str">
        <f>VLOOKUP(A5986, ticker_symbol:gics_sub, 15, FALSE)</f>
        <v>Oil &amp; Gas Exploration &amp; Production</v>
      </c>
    </row>
    <row r="5987" spans="1:5" ht="17" x14ac:dyDescent="0.2">
      <c r="A5987" s="3" t="s">
        <v>468</v>
      </c>
      <c r="B5987" s="21" t="s">
        <v>603</v>
      </c>
      <c r="C5987" s="21" t="s">
        <v>609</v>
      </c>
      <c r="D5987" s="56" t="str">
        <f>VLOOKUP(A5987, ticker_symbol:gics_sector, 14, FALSE)</f>
        <v>Energy</v>
      </c>
      <c r="E5987" t="str">
        <f>VLOOKUP(A5987, ticker_symbol:gics_sub, 15, FALSE)</f>
        <v>Oil &amp; Gas Exploration &amp; Production</v>
      </c>
    </row>
    <row r="5988" spans="1:5" ht="17" x14ac:dyDescent="0.2">
      <c r="A5988" s="3" t="s">
        <v>468</v>
      </c>
      <c r="B5988" s="21" t="s">
        <v>604</v>
      </c>
      <c r="C5988" s="21" t="s">
        <v>609</v>
      </c>
      <c r="D5988" s="56" t="str">
        <f>VLOOKUP(A5988, ticker_symbol:gics_sector, 14, FALSE)</f>
        <v>Energy</v>
      </c>
      <c r="E5988" t="str">
        <f>VLOOKUP(A5988, ticker_symbol:gics_sub, 15, FALSE)</f>
        <v>Oil &amp; Gas Exploration &amp; Production</v>
      </c>
    </row>
    <row r="5989" spans="1:5" ht="17" x14ac:dyDescent="0.2">
      <c r="A5989" s="3" t="s">
        <v>468</v>
      </c>
      <c r="B5989" s="21" t="s">
        <v>605</v>
      </c>
      <c r="C5989" s="21" t="s">
        <v>609</v>
      </c>
      <c r="D5989" s="56" t="str">
        <f>VLOOKUP(A5989, ticker_symbol:gics_sector, 14, FALSE)</f>
        <v>Energy</v>
      </c>
      <c r="E5989" t="str">
        <f>VLOOKUP(A5989, ticker_symbol:gics_sub, 15, FALSE)</f>
        <v>Oil &amp; Gas Exploration &amp; Production</v>
      </c>
    </row>
    <row r="5990" spans="1:5" ht="17" x14ac:dyDescent="0.2">
      <c r="A5990" s="3" t="s">
        <v>468</v>
      </c>
      <c r="B5990" s="21" t="s">
        <v>600</v>
      </c>
      <c r="C5990" s="21" t="s">
        <v>608</v>
      </c>
      <c r="D5990" s="56" t="str">
        <f>VLOOKUP(A5990, ticker_symbol:gics_sector, 14, FALSE)</f>
        <v>Energy</v>
      </c>
      <c r="E5990" t="str">
        <f>VLOOKUP(A5990, ticker_symbol:gics_sub, 15, FALSE)</f>
        <v>Oil &amp; Gas Exploration &amp; Production</v>
      </c>
    </row>
    <row r="5991" spans="1:5" ht="17" x14ac:dyDescent="0.2">
      <c r="A5991" s="3" t="s">
        <v>468</v>
      </c>
      <c r="B5991" s="21" t="s">
        <v>601</v>
      </c>
      <c r="C5991" s="21" t="s">
        <v>608</v>
      </c>
      <c r="D5991" s="56" t="str">
        <f>VLOOKUP(A5991, ticker_symbol:gics_sector, 14, FALSE)</f>
        <v>Energy</v>
      </c>
      <c r="E5991" t="str">
        <f>VLOOKUP(A5991, ticker_symbol:gics_sub, 15, FALSE)</f>
        <v>Oil &amp; Gas Exploration &amp; Production</v>
      </c>
    </row>
    <row r="5992" spans="1:5" ht="17" x14ac:dyDescent="0.2">
      <c r="A5992" s="3" t="s">
        <v>468</v>
      </c>
      <c r="B5992" s="21" t="s">
        <v>602</v>
      </c>
      <c r="C5992" s="21" t="s">
        <v>608</v>
      </c>
      <c r="D5992" s="56" t="str">
        <f>VLOOKUP(A5992, ticker_symbol:gics_sector, 14, FALSE)</f>
        <v>Energy</v>
      </c>
      <c r="E5992" t="str">
        <f>VLOOKUP(A5992, ticker_symbol:gics_sub, 15, FALSE)</f>
        <v>Oil &amp; Gas Exploration &amp; Production</v>
      </c>
    </row>
    <row r="5993" spans="1:5" ht="17" x14ac:dyDescent="0.2">
      <c r="A5993" s="3" t="s">
        <v>468</v>
      </c>
      <c r="B5993" s="21" t="s">
        <v>603</v>
      </c>
      <c r="C5993" s="21" t="s">
        <v>608</v>
      </c>
      <c r="D5993" s="56" t="str">
        <f>VLOOKUP(A5993, ticker_symbol:gics_sector, 14, FALSE)</f>
        <v>Energy</v>
      </c>
      <c r="E5993" t="str">
        <f>VLOOKUP(A5993, ticker_symbol:gics_sub, 15, FALSE)</f>
        <v>Oil &amp; Gas Exploration &amp; Production</v>
      </c>
    </row>
    <row r="5994" spans="1:5" ht="17" x14ac:dyDescent="0.2">
      <c r="A5994" s="3" t="s">
        <v>468</v>
      </c>
      <c r="B5994" s="21" t="s">
        <v>604</v>
      </c>
      <c r="C5994" s="21" t="s">
        <v>608</v>
      </c>
      <c r="D5994" s="56" t="str">
        <f>VLOOKUP(A5994, ticker_symbol:gics_sector, 14, FALSE)</f>
        <v>Energy</v>
      </c>
      <c r="E5994" t="str">
        <f>VLOOKUP(A5994, ticker_symbol:gics_sub, 15, FALSE)</f>
        <v>Oil &amp; Gas Exploration &amp; Production</v>
      </c>
    </row>
    <row r="5995" spans="1:5" ht="17" x14ac:dyDescent="0.2">
      <c r="A5995" s="3" t="s">
        <v>468</v>
      </c>
      <c r="B5995" s="21" t="s">
        <v>605</v>
      </c>
      <c r="C5995" s="21" t="s">
        <v>608</v>
      </c>
      <c r="D5995" s="56" t="str">
        <f>VLOOKUP(A5995, ticker_symbol:gics_sector, 14, FALSE)</f>
        <v>Energy</v>
      </c>
      <c r="E5995" t="str">
        <f>VLOOKUP(A5995, ticker_symbol:gics_sub, 15, FALSE)</f>
        <v>Oil &amp; Gas Exploration &amp; Production</v>
      </c>
    </row>
    <row r="5996" spans="1:5" ht="17" x14ac:dyDescent="0.2">
      <c r="A5996" s="3" t="s">
        <v>469</v>
      </c>
      <c r="B5996" s="21" t="s">
        <v>600</v>
      </c>
      <c r="C5996" s="21" t="s">
        <v>610</v>
      </c>
      <c r="D5996" s="56" t="str">
        <f>VLOOKUP(A5996, ticker_symbol:gics_sector, 14, FALSE)</f>
        <v>Industrials</v>
      </c>
      <c r="E5996" t="str">
        <f>VLOOKUP(A5996, ticker_symbol:gics_sub, 15, FALSE)</f>
        <v>Industrial Conglomerates</v>
      </c>
    </row>
    <row r="5997" spans="1:5" ht="17" x14ac:dyDescent="0.2">
      <c r="A5997" s="3" t="s">
        <v>469</v>
      </c>
      <c r="B5997" s="21" t="s">
        <v>601</v>
      </c>
      <c r="C5997" s="21" t="s">
        <v>610</v>
      </c>
      <c r="D5997" s="56" t="str">
        <f>VLOOKUP(A5997, ticker_symbol:gics_sector, 14, FALSE)</f>
        <v>Industrials</v>
      </c>
      <c r="E5997" t="str">
        <f>VLOOKUP(A5997, ticker_symbol:gics_sub, 15, FALSE)</f>
        <v>Industrial Conglomerates</v>
      </c>
    </row>
    <row r="5998" spans="1:5" ht="17" x14ac:dyDescent="0.2">
      <c r="A5998" s="3" t="s">
        <v>469</v>
      </c>
      <c r="B5998" s="21" t="s">
        <v>602</v>
      </c>
      <c r="C5998" s="21" t="s">
        <v>610</v>
      </c>
      <c r="D5998" s="56" t="str">
        <f>VLOOKUP(A5998, ticker_symbol:gics_sector, 14, FALSE)</f>
        <v>Industrials</v>
      </c>
      <c r="E5998" t="str">
        <f>VLOOKUP(A5998, ticker_symbol:gics_sub, 15, FALSE)</f>
        <v>Industrial Conglomerates</v>
      </c>
    </row>
    <row r="5999" spans="1:5" ht="17" x14ac:dyDescent="0.2">
      <c r="A5999" s="3" t="s">
        <v>469</v>
      </c>
      <c r="B5999" s="21" t="s">
        <v>603</v>
      </c>
      <c r="C5999" s="21" t="s">
        <v>610</v>
      </c>
      <c r="D5999" s="56" t="str">
        <f>VLOOKUP(A5999, ticker_symbol:gics_sector, 14, FALSE)</f>
        <v>Industrials</v>
      </c>
      <c r="E5999" t="str">
        <f>VLOOKUP(A5999, ticker_symbol:gics_sub, 15, FALSE)</f>
        <v>Industrial Conglomerates</v>
      </c>
    </row>
    <row r="6000" spans="1:5" ht="17" x14ac:dyDescent="0.2">
      <c r="A6000" s="3" t="s">
        <v>469</v>
      </c>
      <c r="B6000" s="21" t="s">
        <v>604</v>
      </c>
      <c r="C6000" s="21" t="s">
        <v>610</v>
      </c>
      <c r="D6000" s="56" t="str">
        <f>VLOOKUP(A6000, ticker_symbol:gics_sector, 14, FALSE)</f>
        <v>Industrials</v>
      </c>
      <c r="E6000" t="str">
        <f>VLOOKUP(A6000, ticker_symbol:gics_sub, 15, FALSE)</f>
        <v>Industrial Conglomerates</v>
      </c>
    </row>
    <row r="6001" spans="1:5" ht="17" x14ac:dyDescent="0.2">
      <c r="A6001" s="3" t="s">
        <v>469</v>
      </c>
      <c r="B6001" s="21" t="s">
        <v>605</v>
      </c>
      <c r="C6001" s="21" t="s">
        <v>610</v>
      </c>
      <c r="D6001" s="56" t="str">
        <f>VLOOKUP(A6001, ticker_symbol:gics_sector, 14, FALSE)</f>
        <v>Industrials</v>
      </c>
      <c r="E6001" t="str">
        <f>VLOOKUP(A6001, ticker_symbol:gics_sub, 15, FALSE)</f>
        <v>Industrial Conglomerates</v>
      </c>
    </row>
    <row r="6002" spans="1:5" ht="17" x14ac:dyDescent="0.2">
      <c r="A6002" s="3" t="s">
        <v>469</v>
      </c>
      <c r="B6002" s="21" t="s">
        <v>600</v>
      </c>
      <c r="C6002" s="21" t="s">
        <v>609</v>
      </c>
      <c r="D6002" s="56" t="str">
        <f>VLOOKUP(A6002, ticker_symbol:gics_sector, 14, FALSE)</f>
        <v>Industrials</v>
      </c>
      <c r="E6002" t="str">
        <f>VLOOKUP(A6002, ticker_symbol:gics_sub, 15, FALSE)</f>
        <v>Industrial Conglomerates</v>
      </c>
    </row>
    <row r="6003" spans="1:5" ht="17" x14ac:dyDescent="0.2">
      <c r="A6003" s="3" t="s">
        <v>469</v>
      </c>
      <c r="B6003" s="21" t="s">
        <v>601</v>
      </c>
      <c r="C6003" s="21" t="s">
        <v>609</v>
      </c>
      <c r="D6003" s="56" t="str">
        <f>VLOOKUP(A6003, ticker_symbol:gics_sector, 14, FALSE)</f>
        <v>Industrials</v>
      </c>
      <c r="E6003" t="str">
        <f>VLOOKUP(A6003, ticker_symbol:gics_sub, 15, FALSE)</f>
        <v>Industrial Conglomerates</v>
      </c>
    </row>
    <row r="6004" spans="1:5" ht="17" x14ac:dyDescent="0.2">
      <c r="A6004" s="3" t="s">
        <v>469</v>
      </c>
      <c r="B6004" s="21" t="s">
        <v>602</v>
      </c>
      <c r="C6004" s="21" t="s">
        <v>609</v>
      </c>
      <c r="D6004" s="56" t="str">
        <f>VLOOKUP(A6004, ticker_symbol:gics_sector, 14, FALSE)</f>
        <v>Industrials</v>
      </c>
      <c r="E6004" t="str">
        <f>VLOOKUP(A6004, ticker_symbol:gics_sub, 15, FALSE)</f>
        <v>Industrial Conglomerates</v>
      </c>
    </row>
    <row r="6005" spans="1:5" ht="17" x14ac:dyDescent="0.2">
      <c r="A6005" s="3" t="s">
        <v>469</v>
      </c>
      <c r="B6005" s="21" t="s">
        <v>603</v>
      </c>
      <c r="C6005" s="21" t="s">
        <v>609</v>
      </c>
      <c r="D6005" s="56" t="str">
        <f>VLOOKUP(A6005, ticker_symbol:gics_sector, 14, FALSE)</f>
        <v>Industrials</v>
      </c>
      <c r="E6005" t="str">
        <f>VLOOKUP(A6005, ticker_symbol:gics_sub, 15, FALSE)</f>
        <v>Industrial Conglomerates</v>
      </c>
    </row>
    <row r="6006" spans="1:5" ht="17" x14ac:dyDescent="0.2">
      <c r="A6006" s="3" t="s">
        <v>469</v>
      </c>
      <c r="B6006" s="21" t="s">
        <v>604</v>
      </c>
      <c r="C6006" s="21" t="s">
        <v>609</v>
      </c>
      <c r="D6006" s="56" t="str">
        <f>VLOOKUP(A6006, ticker_symbol:gics_sector, 14, FALSE)</f>
        <v>Industrials</v>
      </c>
      <c r="E6006" t="str">
        <f>VLOOKUP(A6006, ticker_symbol:gics_sub, 15, FALSE)</f>
        <v>Industrial Conglomerates</v>
      </c>
    </row>
    <row r="6007" spans="1:5" ht="17" x14ac:dyDescent="0.2">
      <c r="A6007" s="3" t="s">
        <v>469</v>
      </c>
      <c r="B6007" s="21" t="s">
        <v>605</v>
      </c>
      <c r="C6007" s="21" t="s">
        <v>609</v>
      </c>
      <c r="D6007" s="56" t="str">
        <f>VLOOKUP(A6007, ticker_symbol:gics_sector, 14, FALSE)</f>
        <v>Industrials</v>
      </c>
      <c r="E6007" t="str">
        <f>VLOOKUP(A6007, ticker_symbol:gics_sub, 15, FALSE)</f>
        <v>Industrial Conglomerates</v>
      </c>
    </row>
    <row r="6008" spans="1:5" ht="17" x14ac:dyDescent="0.2">
      <c r="A6008" s="3" t="s">
        <v>469</v>
      </c>
      <c r="B6008" s="21" t="s">
        <v>600</v>
      </c>
      <c r="C6008" s="21" t="s">
        <v>608</v>
      </c>
      <c r="D6008" s="56" t="str">
        <f>VLOOKUP(A6008, ticker_symbol:gics_sector, 14, FALSE)</f>
        <v>Industrials</v>
      </c>
      <c r="E6008" t="str">
        <f>VLOOKUP(A6008, ticker_symbol:gics_sub, 15, FALSE)</f>
        <v>Industrial Conglomerates</v>
      </c>
    </row>
    <row r="6009" spans="1:5" ht="17" x14ac:dyDescent="0.2">
      <c r="A6009" s="3" t="s">
        <v>469</v>
      </c>
      <c r="B6009" s="21" t="s">
        <v>601</v>
      </c>
      <c r="C6009" s="21" t="s">
        <v>608</v>
      </c>
      <c r="D6009" s="56" t="str">
        <f>VLOOKUP(A6009, ticker_symbol:gics_sector, 14, FALSE)</f>
        <v>Industrials</v>
      </c>
      <c r="E6009" t="str">
        <f>VLOOKUP(A6009, ticker_symbol:gics_sub, 15, FALSE)</f>
        <v>Industrial Conglomerates</v>
      </c>
    </row>
    <row r="6010" spans="1:5" ht="17" x14ac:dyDescent="0.2">
      <c r="A6010" s="3" t="s">
        <v>469</v>
      </c>
      <c r="B6010" s="21" t="s">
        <v>602</v>
      </c>
      <c r="C6010" s="21" t="s">
        <v>608</v>
      </c>
      <c r="D6010" s="56" t="str">
        <f>VLOOKUP(A6010, ticker_symbol:gics_sector, 14, FALSE)</f>
        <v>Industrials</v>
      </c>
      <c r="E6010" t="str">
        <f>VLOOKUP(A6010, ticker_symbol:gics_sub, 15, FALSE)</f>
        <v>Industrial Conglomerates</v>
      </c>
    </row>
    <row r="6011" spans="1:5" ht="17" x14ac:dyDescent="0.2">
      <c r="A6011" s="3" t="s">
        <v>469</v>
      </c>
      <c r="B6011" s="21" t="s">
        <v>603</v>
      </c>
      <c r="C6011" s="21" t="s">
        <v>608</v>
      </c>
      <c r="D6011" s="56" t="str">
        <f>VLOOKUP(A6011, ticker_symbol:gics_sector, 14, FALSE)</f>
        <v>Industrials</v>
      </c>
      <c r="E6011" t="str">
        <f>VLOOKUP(A6011, ticker_symbol:gics_sub, 15, FALSE)</f>
        <v>Industrial Conglomerates</v>
      </c>
    </row>
    <row r="6012" spans="1:5" ht="17" x14ac:dyDescent="0.2">
      <c r="A6012" s="3" t="s">
        <v>469</v>
      </c>
      <c r="B6012" s="21" t="s">
        <v>604</v>
      </c>
      <c r="C6012" s="21" t="s">
        <v>608</v>
      </c>
      <c r="D6012" s="56" t="str">
        <f>VLOOKUP(A6012, ticker_symbol:gics_sector, 14, FALSE)</f>
        <v>Industrials</v>
      </c>
      <c r="E6012" t="str">
        <f>VLOOKUP(A6012, ticker_symbol:gics_sub, 15, FALSE)</f>
        <v>Industrial Conglomerates</v>
      </c>
    </row>
    <row r="6013" spans="1:5" ht="17" x14ac:dyDescent="0.2">
      <c r="A6013" s="3" t="s">
        <v>469</v>
      </c>
      <c r="B6013" s="21" t="s">
        <v>605</v>
      </c>
      <c r="C6013" s="21" t="s">
        <v>608</v>
      </c>
      <c r="D6013" s="56" t="str">
        <f>VLOOKUP(A6013, ticker_symbol:gics_sector, 14, FALSE)</f>
        <v>Industrials</v>
      </c>
      <c r="E6013" t="str">
        <f>VLOOKUP(A6013, ticker_symbol:gics_sub, 15, FALSE)</f>
        <v>Industrial Conglomerates</v>
      </c>
    </row>
    <row r="6014" spans="1:5" ht="17" x14ac:dyDescent="0.2">
      <c r="A6014" s="3" t="s">
        <v>470</v>
      </c>
      <c r="B6014" s="21" t="s">
        <v>600</v>
      </c>
      <c r="C6014" s="21" t="s">
        <v>610</v>
      </c>
      <c r="D6014" s="56" t="str">
        <f>VLOOKUP(A6014, ticker_symbol:gics_sector, 14, FALSE)</f>
        <v>Consumer Discretionary</v>
      </c>
      <c r="E6014" t="str">
        <f>VLOOKUP(A6014, ticker_symbol:gics_sub, 15, FALSE)</f>
        <v>Restaurants</v>
      </c>
    </row>
    <row r="6015" spans="1:5" ht="17" x14ac:dyDescent="0.2">
      <c r="A6015" s="3" t="s">
        <v>470</v>
      </c>
      <c r="B6015" s="21" t="s">
        <v>601</v>
      </c>
      <c r="C6015" s="21" t="s">
        <v>610</v>
      </c>
      <c r="D6015" s="56" t="str">
        <f>VLOOKUP(A6015, ticker_symbol:gics_sector, 14, FALSE)</f>
        <v>Consumer Discretionary</v>
      </c>
      <c r="E6015" t="str">
        <f>VLOOKUP(A6015, ticker_symbol:gics_sub, 15, FALSE)</f>
        <v>Restaurants</v>
      </c>
    </row>
    <row r="6016" spans="1:5" ht="17" x14ac:dyDescent="0.2">
      <c r="A6016" s="3" t="s">
        <v>470</v>
      </c>
      <c r="B6016" s="21" t="s">
        <v>602</v>
      </c>
      <c r="C6016" s="21" t="s">
        <v>610</v>
      </c>
      <c r="D6016" s="56" t="str">
        <f>VLOOKUP(A6016, ticker_symbol:gics_sector, 14, FALSE)</f>
        <v>Consumer Discretionary</v>
      </c>
      <c r="E6016" t="str">
        <f>VLOOKUP(A6016, ticker_symbol:gics_sub, 15, FALSE)</f>
        <v>Restaurants</v>
      </c>
    </row>
    <row r="6017" spans="1:5" ht="17" x14ac:dyDescent="0.2">
      <c r="A6017" s="3" t="s">
        <v>470</v>
      </c>
      <c r="B6017" s="21" t="s">
        <v>603</v>
      </c>
      <c r="C6017" s="21" t="s">
        <v>610</v>
      </c>
      <c r="D6017" s="56" t="str">
        <f>VLOOKUP(A6017, ticker_symbol:gics_sector, 14, FALSE)</f>
        <v>Consumer Discretionary</v>
      </c>
      <c r="E6017" t="str">
        <f>VLOOKUP(A6017, ticker_symbol:gics_sub, 15, FALSE)</f>
        <v>Restaurants</v>
      </c>
    </row>
    <row r="6018" spans="1:5" ht="17" x14ac:dyDescent="0.2">
      <c r="A6018" s="3" t="s">
        <v>470</v>
      </c>
      <c r="B6018" s="21" t="s">
        <v>604</v>
      </c>
      <c r="C6018" s="21" t="s">
        <v>610</v>
      </c>
      <c r="D6018" s="56" t="str">
        <f>VLOOKUP(A6018, ticker_symbol:gics_sector, 14, FALSE)</f>
        <v>Consumer Discretionary</v>
      </c>
      <c r="E6018" t="str">
        <f>VLOOKUP(A6018, ticker_symbol:gics_sub, 15, FALSE)</f>
        <v>Restaurants</v>
      </c>
    </row>
    <row r="6019" spans="1:5" ht="17" x14ac:dyDescent="0.2">
      <c r="A6019" s="3" t="s">
        <v>470</v>
      </c>
      <c r="B6019" s="21" t="s">
        <v>605</v>
      </c>
      <c r="C6019" s="21" t="s">
        <v>610</v>
      </c>
      <c r="D6019" s="56" t="str">
        <f>VLOOKUP(A6019, ticker_symbol:gics_sector, 14, FALSE)</f>
        <v>Consumer Discretionary</v>
      </c>
      <c r="E6019" t="str">
        <f>VLOOKUP(A6019, ticker_symbol:gics_sub, 15, FALSE)</f>
        <v>Restaurants</v>
      </c>
    </row>
    <row r="6020" spans="1:5" ht="17" x14ac:dyDescent="0.2">
      <c r="A6020" s="3" t="s">
        <v>470</v>
      </c>
      <c r="B6020" s="21" t="s">
        <v>600</v>
      </c>
      <c r="C6020" s="21" t="s">
        <v>609</v>
      </c>
      <c r="D6020" s="56" t="str">
        <f>VLOOKUP(A6020, ticker_symbol:gics_sector, 14, FALSE)</f>
        <v>Consumer Discretionary</v>
      </c>
      <c r="E6020" t="str">
        <f>VLOOKUP(A6020, ticker_symbol:gics_sub, 15, FALSE)</f>
        <v>Restaurants</v>
      </c>
    </row>
    <row r="6021" spans="1:5" ht="17" x14ac:dyDescent="0.2">
      <c r="A6021" s="3" t="s">
        <v>470</v>
      </c>
      <c r="B6021" s="21" t="s">
        <v>601</v>
      </c>
      <c r="C6021" s="21" t="s">
        <v>609</v>
      </c>
      <c r="D6021" s="56" t="str">
        <f>VLOOKUP(A6021, ticker_symbol:gics_sector, 14, FALSE)</f>
        <v>Consumer Discretionary</v>
      </c>
      <c r="E6021" t="str">
        <f>VLOOKUP(A6021, ticker_symbol:gics_sub, 15, FALSE)</f>
        <v>Restaurants</v>
      </c>
    </row>
    <row r="6022" spans="1:5" ht="17" x14ac:dyDescent="0.2">
      <c r="A6022" s="3" t="s">
        <v>470</v>
      </c>
      <c r="B6022" s="21" t="s">
        <v>602</v>
      </c>
      <c r="C6022" s="21" t="s">
        <v>609</v>
      </c>
      <c r="D6022" s="56" t="str">
        <f>VLOOKUP(A6022, ticker_symbol:gics_sector, 14, FALSE)</f>
        <v>Consumer Discretionary</v>
      </c>
      <c r="E6022" t="str">
        <f>VLOOKUP(A6022, ticker_symbol:gics_sub, 15, FALSE)</f>
        <v>Restaurants</v>
      </c>
    </row>
    <row r="6023" spans="1:5" ht="17" x14ac:dyDescent="0.2">
      <c r="A6023" s="3" t="s">
        <v>470</v>
      </c>
      <c r="B6023" s="21" t="s">
        <v>603</v>
      </c>
      <c r="C6023" s="21" t="s">
        <v>609</v>
      </c>
      <c r="D6023" s="56" t="str">
        <f>VLOOKUP(A6023, ticker_symbol:gics_sector, 14, FALSE)</f>
        <v>Consumer Discretionary</v>
      </c>
      <c r="E6023" t="str">
        <f>VLOOKUP(A6023, ticker_symbol:gics_sub, 15, FALSE)</f>
        <v>Restaurants</v>
      </c>
    </row>
    <row r="6024" spans="1:5" ht="17" x14ac:dyDescent="0.2">
      <c r="A6024" s="3" t="s">
        <v>470</v>
      </c>
      <c r="B6024" s="21" t="s">
        <v>604</v>
      </c>
      <c r="C6024" s="21" t="s">
        <v>609</v>
      </c>
      <c r="D6024" s="56" t="str">
        <f>VLOOKUP(A6024, ticker_symbol:gics_sector, 14, FALSE)</f>
        <v>Consumer Discretionary</v>
      </c>
      <c r="E6024" t="str">
        <f>VLOOKUP(A6024, ticker_symbol:gics_sub, 15, FALSE)</f>
        <v>Restaurants</v>
      </c>
    </row>
    <row r="6025" spans="1:5" ht="17" x14ac:dyDescent="0.2">
      <c r="A6025" s="3" t="s">
        <v>470</v>
      </c>
      <c r="B6025" s="21" t="s">
        <v>605</v>
      </c>
      <c r="C6025" s="21" t="s">
        <v>609</v>
      </c>
      <c r="D6025" s="56" t="str">
        <f>VLOOKUP(A6025, ticker_symbol:gics_sector, 14, FALSE)</f>
        <v>Consumer Discretionary</v>
      </c>
      <c r="E6025" t="str">
        <f>VLOOKUP(A6025, ticker_symbol:gics_sub, 15, FALSE)</f>
        <v>Restaurants</v>
      </c>
    </row>
    <row r="6026" spans="1:5" ht="17" x14ac:dyDescent="0.2">
      <c r="A6026" s="3" t="s">
        <v>470</v>
      </c>
      <c r="B6026" s="21" t="s">
        <v>600</v>
      </c>
      <c r="C6026" s="21" t="s">
        <v>608</v>
      </c>
      <c r="D6026" s="56" t="str">
        <f>VLOOKUP(A6026, ticker_symbol:gics_sector, 14, FALSE)</f>
        <v>Consumer Discretionary</v>
      </c>
      <c r="E6026" t="str">
        <f>VLOOKUP(A6026, ticker_symbol:gics_sub, 15, FALSE)</f>
        <v>Restaurants</v>
      </c>
    </row>
    <row r="6027" spans="1:5" ht="17" x14ac:dyDescent="0.2">
      <c r="A6027" s="3" t="s">
        <v>470</v>
      </c>
      <c r="B6027" s="21" t="s">
        <v>601</v>
      </c>
      <c r="C6027" s="21" t="s">
        <v>608</v>
      </c>
      <c r="D6027" s="56" t="str">
        <f>VLOOKUP(A6027, ticker_symbol:gics_sector, 14, FALSE)</f>
        <v>Consumer Discretionary</v>
      </c>
      <c r="E6027" t="str">
        <f>VLOOKUP(A6027, ticker_symbol:gics_sub, 15, FALSE)</f>
        <v>Restaurants</v>
      </c>
    </row>
    <row r="6028" spans="1:5" ht="17" x14ac:dyDescent="0.2">
      <c r="A6028" s="3" t="s">
        <v>470</v>
      </c>
      <c r="B6028" s="21" t="s">
        <v>602</v>
      </c>
      <c r="C6028" s="21" t="s">
        <v>608</v>
      </c>
      <c r="D6028" s="56" t="str">
        <f>VLOOKUP(A6028, ticker_symbol:gics_sector, 14, FALSE)</f>
        <v>Consumer Discretionary</v>
      </c>
      <c r="E6028" t="str">
        <f>VLOOKUP(A6028, ticker_symbol:gics_sub, 15, FALSE)</f>
        <v>Restaurants</v>
      </c>
    </row>
    <row r="6029" spans="1:5" ht="17" x14ac:dyDescent="0.2">
      <c r="A6029" s="3" t="s">
        <v>470</v>
      </c>
      <c r="B6029" s="21" t="s">
        <v>603</v>
      </c>
      <c r="C6029" s="21" t="s">
        <v>608</v>
      </c>
      <c r="D6029" s="56" t="str">
        <f>VLOOKUP(A6029, ticker_symbol:gics_sector, 14, FALSE)</f>
        <v>Consumer Discretionary</v>
      </c>
      <c r="E6029" t="str">
        <f>VLOOKUP(A6029, ticker_symbol:gics_sub, 15, FALSE)</f>
        <v>Restaurants</v>
      </c>
    </row>
    <row r="6030" spans="1:5" ht="17" x14ac:dyDescent="0.2">
      <c r="A6030" s="3" t="s">
        <v>470</v>
      </c>
      <c r="B6030" s="21" t="s">
        <v>604</v>
      </c>
      <c r="C6030" s="21" t="s">
        <v>608</v>
      </c>
      <c r="D6030" s="56" t="str">
        <f>VLOOKUP(A6030, ticker_symbol:gics_sector, 14, FALSE)</f>
        <v>Consumer Discretionary</v>
      </c>
      <c r="E6030" t="str">
        <f>VLOOKUP(A6030, ticker_symbol:gics_sub, 15, FALSE)</f>
        <v>Restaurants</v>
      </c>
    </row>
    <row r="6031" spans="1:5" ht="17" x14ac:dyDescent="0.2">
      <c r="A6031" s="3" t="s">
        <v>470</v>
      </c>
      <c r="B6031" s="21" t="s">
        <v>605</v>
      </c>
      <c r="C6031" s="21" t="s">
        <v>608</v>
      </c>
      <c r="D6031" s="56" t="str">
        <f>VLOOKUP(A6031, ticker_symbol:gics_sector, 14, FALSE)</f>
        <v>Consumer Discretionary</v>
      </c>
      <c r="E6031" t="str">
        <f>VLOOKUP(A6031, ticker_symbol:gics_sub, 15, FALSE)</f>
        <v>Restaurants</v>
      </c>
    </row>
    <row r="6032" spans="1:5" ht="17" x14ac:dyDescent="0.2">
      <c r="A6032" s="3" t="s">
        <v>471</v>
      </c>
      <c r="B6032" s="21" t="s">
        <v>600</v>
      </c>
      <c r="C6032" s="21" t="s">
        <v>610</v>
      </c>
      <c r="D6032" s="56" t="str">
        <f>VLOOKUP(A6032, ticker_symbol:gics_sector, 14, FALSE)</f>
        <v>Utilities</v>
      </c>
      <c r="E6032" t="str">
        <f>VLOOKUP(A6032, ticker_symbol:gics_sub, 15, FALSE)</f>
        <v>MultiUtilities</v>
      </c>
    </row>
    <row r="6033" spans="1:5" ht="17" x14ac:dyDescent="0.2">
      <c r="A6033" s="3" t="s">
        <v>471</v>
      </c>
      <c r="B6033" s="21" t="s">
        <v>601</v>
      </c>
      <c r="C6033" s="21" t="s">
        <v>610</v>
      </c>
      <c r="D6033" s="56" t="str">
        <f>VLOOKUP(A6033, ticker_symbol:gics_sector, 14, FALSE)</f>
        <v>Utilities</v>
      </c>
      <c r="E6033" t="str">
        <f>VLOOKUP(A6033, ticker_symbol:gics_sub, 15, FALSE)</f>
        <v>MultiUtilities</v>
      </c>
    </row>
    <row r="6034" spans="1:5" ht="17" x14ac:dyDescent="0.2">
      <c r="A6034" s="3" t="s">
        <v>471</v>
      </c>
      <c r="B6034" s="21" t="s">
        <v>602</v>
      </c>
      <c r="C6034" s="21" t="s">
        <v>610</v>
      </c>
      <c r="D6034" s="56" t="str">
        <f>VLOOKUP(A6034, ticker_symbol:gics_sector, 14, FALSE)</f>
        <v>Utilities</v>
      </c>
      <c r="E6034" t="str">
        <f>VLOOKUP(A6034, ticker_symbol:gics_sub, 15, FALSE)</f>
        <v>MultiUtilities</v>
      </c>
    </row>
    <row r="6035" spans="1:5" ht="17" x14ac:dyDescent="0.2">
      <c r="A6035" s="3" t="s">
        <v>471</v>
      </c>
      <c r="B6035" s="21" t="s">
        <v>603</v>
      </c>
      <c r="C6035" s="21" t="s">
        <v>610</v>
      </c>
      <c r="D6035" s="56" t="str">
        <f>VLOOKUP(A6035, ticker_symbol:gics_sector, 14, FALSE)</f>
        <v>Utilities</v>
      </c>
      <c r="E6035" t="str">
        <f>VLOOKUP(A6035, ticker_symbol:gics_sub, 15, FALSE)</f>
        <v>MultiUtilities</v>
      </c>
    </row>
    <row r="6036" spans="1:5" ht="17" x14ac:dyDescent="0.2">
      <c r="A6036" s="3" t="s">
        <v>471</v>
      </c>
      <c r="B6036" s="21" t="s">
        <v>604</v>
      </c>
      <c r="C6036" s="21" t="s">
        <v>610</v>
      </c>
      <c r="D6036" s="56" t="str">
        <f>VLOOKUP(A6036, ticker_symbol:gics_sector, 14, FALSE)</f>
        <v>Utilities</v>
      </c>
      <c r="E6036" t="str">
        <f>VLOOKUP(A6036, ticker_symbol:gics_sub, 15, FALSE)</f>
        <v>MultiUtilities</v>
      </c>
    </row>
    <row r="6037" spans="1:5" ht="17" x14ac:dyDescent="0.2">
      <c r="A6037" s="3" t="s">
        <v>471</v>
      </c>
      <c r="B6037" s="21" t="s">
        <v>605</v>
      </c>
      <c r="C6037" s="21" t="s">
        <v>610</v>
      </c>
      <c r="D6037" s="56" t="str">
        <f>VLOOKUP(A6037, ticker_symbol:gics_sector, 14, FALSE)</f>
        <v>Utilities</v>
      </c>
      <c r="E6037" t="str">
        <f>VLOOKUP(A6037, ticker_symbol:gics_sub, 15, FALSE)</f>
        <v>MultiUtilities</v>
      </c>
    </row>
    <row r="6038" spans="1:5" ht="17" x14ac:dyDescent="0.2">
      <c r="A6038" s="3" t="s">
        <v>471</v>
      </c>
      <c r="B6038" s="21" t="s">
        <v>600</v>
      </c>
      <c r="C6038" s="21" t="s">
        <v>609</v>
      </c>
      <c r="D6038" s="56" t="str">
        <f>VLOOKUP(A6038, ticker_symbol:gics_sector, 14, FALSE)</f>
        <v>Utilities</v>
      </c>
      <c r="E6038" t="str">
        <f>VLOOKUP(A6038, ticker_symbol:gics_sub, 15, FALSE)</f>
        <v>MultiUtilities</v>
      </c>
    </row>
    <row r="6039" spans="1:5" ht="17" x14ac:dyDescent="0.2">
      <c r="A6039" s="3" t="s">
        <v>471</v>
      </c>
      <c r="B6039" s="21" t="s">
        <v>601</v>
      </c>
      <c r="C6039" s="21" t="s">
        <v>609</v>
      </c>
      <c r="D6039" s="56" t="str">
        <f>VLOOKUP(A6039, ticker_symbol:gics_sector, 14, FALSE)</f>
        <v>Utilities</v>
      </c>
      <c r="E6039" t="str">
        <f>VLOOKUP(A6039, ticker_symbol:gics_sub, 15, FALSE)</f>
        <v>MultiUtilities</v>
      </c>
    </row>
    <row r="6040" spans="1:5" ht="17" x14ac:dyDescent="0.2">
      <c r="A6040" s="3" t="s">
        <v>471</v>
      </c>
      <c r="B6040" s="21" t="s">
        <v>602</v>
      </c>
      <c r="C6040" s="21" t="s">
        <v>609</v>
      </c>
      <c r="D6040" s="56" t="str">
        <f>VLOOKUP(A6040, ticker_symbol:gics_sector, 14, FALSE)</f>
        <v>Utilities</v>
      </c>
      <c r="E6040" t="str">
        <f>VLOOKUP(A6040, ticker_symbol:gics_sub, 15, FALSE)</f>
        <v>MultiUtilities</v>
      </c>
    </row>
    <row r="6041" spans="1:5" ht="17" x14ac:dyDescent="0.2">
      <c r="A6041" s="3" t="s">
        <v>471</v>
      </c>
      <c r="B6041" s="21" t="s">
        <v>603</v>
      </c>
      <c r="C6041" s="21" t="s">
        <v>609</v>
      </c>
      <c r="D6041" s="56" t="str">
        <f>VLOOKUP(A6041, ticker_symbol:gics_sector, 14, FALSE)</f>
        <v>Utilities</v>
      </c>
      <c r="E6041" t="str">
        <f>VLOOKUP(A6041, ticker_symbol:gics_sub, 15, FALSE)</f>
        <v>MultiUtilities</v>
      </c>
    </row>
    <row r="6042" spans="1:5" ht="17" x14ac:dyDescent="0.2">
      <c r="A6042" s="3" t="s">
        <v>471</v>
      </c>
      <c r="B6042" s="21" t="s">
        <v>604</v>
      </c>
      <c r="C6042" s="21" t="s">
        <v>609</v>
      </c>
      <c r="D6042" s="56" t="str">
        <f>VLOOKUP(A6042, ticker_symbol:gics_sector, 14, FALSE)</f>
        <v>Utilities</v>
      </c>
      <c r="E6042" t="str">
        <f>VLOOKUP(A6042, ticker_symbol:gics_sub, 15, FALSE)</f>
        <v>MultiUtilities</v>
      </c>
    </row>
    <row r="6043" spans="1:5" ht="17" x14ac:dyDescent="0.2">
      <c r="A6043" s="3" t="s">
        <v>471</v>
      </c>
      <c r="B6043" s="21" t="s">
        <v>605</v>
      </c>
      <c r="C6043" s="21" t="s">
        <v>609</v>
      </c>
      <c r="D6043" s="56" t="str">
        <f>VLOOKUP(A6043, ticker_symbol:gics_sector, 14, FALSE)</f>
        <v>Utilities</v>
      </c>
      <c r="E6043" t="str">
        <f>VLOOKUP(A6043, ticker_symbol:gics_sub, 15, FALSE)</f>
        <v>MultiUtilities</v>
      </c>
    </row>
    <row r="6044" spans="1:5" ht="17" x14ac:dyDescent="0.2">
      <c r="A6044" s="3" t="s">
        <v>471</v>
      </c>
      <c r="B6044" s="21" t="s">
        <v>600</v>
      </c>
      <c r="C6044" s="21" t="s">
        <v>608</v>
      </c>
      <c r="D6044" s="56" t="str">
        <f>VLOOKUP(A6044, ticker_symbol:gics_sector, 14, FALSE)</f>
        <v>Utilities</v>
      </c>
      <c r="E6044" t="str">
        <f>VLOOKUP(A6044, ticker_symbol:gics_sub, 15, FALSE)</f>
        <v>MultiUtilities</v>
      </c>
    </row>
    <row r="6045" spans="1:5" ht="17" x14ac:dyDescent="0.2">
      <c r="A6045" s="3" t="s">
        <v>471</v>
      </c>
      <c r="B6045" s="21" t="s">
        <v>601</v>
      </c>
      <c r="C6045" s="21" t="s">
        <v>608</v>
      </c>
      <c r="D6045" s="56" t="str">
        <f>VLOOKUP(A6045, ticker_symbol:gics_sector, 14, FALSE)</f>
        <v>Utilities</v>
      </c>
      <c r="E6045" t="str">
        <f>VLOOKUP(A6045, ticker_symbol:gics_sub, 15, FALSE)</f>
        <v>MultiUtilities</v>
      </c>
    </row>
    <row r="6046" spans="1:5" ht="17" x14ac:dyDescent="0.2">
      <c r="A6046" s="3" t="s">
        <v>471</v>
      </c>
      <c r="B6046" s="21" t="s">
        <v>602</v>
      </c>
      <c r="C6046" s="21" t="s">
        <v>608</v>
      </c>
      <c r="D6046" s="56" t="str">
        <f>VLOOKUP(A6046, ticker_symbol:gics_sector, 14, FALSE)</f>
        <v>Utilities</v>
      </c>
      <c r="E6046" t="str">
        <f>VLOOKUP(A6046, ticker_symbol:gics_sub, 15, FALSE)</f>
        <v>MultiUtilities</v>
      </c>
    </row>
    <row r="6047" spans="1:5" ht="17" x14ac:dyDescent="0.2">
      <c r="A6047" s="3" t="s">
        <v>471</v>
      </c>
      <c r="B6047" s="21" t="s">
        <v>603</v>
      </c>
      <c r="C6047" s="21" t="s">
        <v>608</v>
      </c>
      <c r="D6047" s="56" t="str">
        <f>VLOOKUP(A6047, ticker_symbol:gics_sector, 14, FALSE)</f>
        <v>Utilities</v>
      </c>
      <c r="E6047" t="str">
        <f>VLOOKUP(A6047, ticker_symbol:gics_sub, 15, FALSE)</f>
        <v>MultiUtilities</v>
      </c>
    </row>
    <row r="6048" spans="1:5" ht="17" x14ac:dyDescent="0.2">
      <c r="A6048" s="3" t="s">
        <v>471</v>
      </c>
      <c r="B6048" s="21" t="s">
        <v>604</v>
      </c>
      <c r="C6048" s="21" t="s">
        <v>608</v>
      </c>
      <c r="D6048" s="56" t="str">
        <f>VLOOKUP(A6048, ticker_symbol:gics_sector, 14, FALSE)</f>
        <v>Utilities</v>
      </c>
      <c r="E6048" t="str">
        <f>VLOOKUP(A6048, ticker_symbol:gics_sub, 15, FALSE)</f>
        <v>MultiUtilities</v>
      </c>
    </row>
    <row r="6049" spans="1:5" ht="17" x14ac:dyDescent="0.2">
      <c r="A6049" s="3" t="s">
        <v>471</v>
      </c>
      <c r="B6049" s="21" t="s">
        <v>605</v>
      </c>
      <c r="C6049" s="21" t="s">
        <v>608</v>
      </c>
      <c r="D6049" s="56" t="str">
        <f>VLOOKUP(A6049, ticker_symbol:gics_sector, 14, FALSE)</f>
        <v>Utilities</v>
      </c>
      <c r="E6049" t="str">
        <f>VLOOKUP(A6049, ticker_symbol:gics_sub, 15, FALSE)</f>
        <v>MultiUtilities</v>
      </c>
    </row>
    <row r="6050" spans="1:5" ht="17" x14ac:dyDescent="0.2">
      <c r="A6050" s="3" t="s">
        <v>472</v>
      </c>
      <c r="B6050" s="21" t="s">
        <v>600</v>
      </c>
      <c r="C6050" s="21" t="s">
        <v>610</v>
      </c>
      <c r="D6050" s="56" t="str">
        <f>VLOOKUP(A6050, ticker_symbol:gics_sector, 14, FALSE)</f>
        <v>Energy</v>
      </c>
      <c r="E6050" t="str">
        <f>VLOOKUP(A6050, ticker_symbol:gics_sub, 15, FALSE)</f>
        <v>Oil &amp; Gas Refining &amp; Marketing &amp; Transportation</v>
      </c>
    </row>
    <row r="6051" spans="1:5" ht="17" x14ac:dyDescent="0.2">
      <c r="A6051" s="3" t="s">
        <v>472</v>
      </c>
      <c r="B6051" s="21" t="s">
        <v>601</v>
      </c>
      <c r="C6051" s="21" t="s">
        <v>610</v>
      </c>
      <c r="D6051" s="56" t="str">
        <f>VLOOKUP(A6051, ticker_symbol:gics_sector, 14, FALSE)</f>
        <v>Energy</v>
      </c>
      <c r="E6051" t="str">
        <f>VLOOKUP(A6051, ticker_symbol:gics_sub, 15, FALSE)</f>
        <v>Oil &amp; Gas Refining &amp; Marketing &amp; Transportation</v>
      </c>
    </row>
    <row r="6052" spans="1:5" ht="17" x14ac:dyDescent="0.2">
      <c r="A6052" s="3" t="s">
        <v>472</v>
      </c>
      <c r="B6052" s="21" t="s">
        <v>602</v>
      </c>
      <c r="C6052" s="21" t="s">
        <v>610</v>
      </c>
      <c r="D6052" s="56" t="str">
        <f>VLOOKUP(A6052, ticker_symbol:gics_sector, 14, FALSE)</f>
        <v>Energy</v>
      </c>
      <c r="E6052" t="str">
        <f>VLOOKUP(A6052, ticker_symbol:gics_sub, 15, FALSE)</f>
        <v>Oil &amp; Gas Refining &amp; Marketing &amp; Transportation</v>
      </c>
    </row>
    <row r="6053" spans="1:5" ht="17" x14ac:dyDescent="0.2">
      <c r="A6053" s="3" t="s">
        <v>472</v>
      </c>
      <c r="B6053" s="21" t="s">
        <v>603</v>
      </c>
      <c r="C6053" s="21" t="s">
        <v>610</v>
      </c>
      <c r="D6053" s="56" t="str">
        <f>VLOOKUP(A6053, ticker_symbol:gics_sector, 14, FALSE)</f>
        <v>Energy</v>
      </c>
      <c r="E6053" t="str">
        <f>VLOOKUP(A6053, ticker_symbol:gics_sub, 15, FALSE)</f>
        <v>Oil &amp; Gas Refining &amp; Marketing &amp; Transportation</v>
      </c>
    </row>
    <row r="6054" spans="1:5" ht="17" x14ac:dyDescent="0.2">
      <c r="A6054" s="3" t="s">
        <v>472</v>
      </c>
      <c r="B6054" s="21" t="s">
        <v>604</v>
      </c>
      <c r="C6054" s="21" t="s">
        <v>610</v>
      </c>
      <c r="D6054" s="56" t="str">
        <f>VLOOKUP(A6054, ticker_symbol:gics_sector, 14, FALSE)</f>
        <v>Energy</v>
      </c>
      <c r="E6054" t="str">
        <f>VLOOKUP(A6054, ticker_symbol:gics_sub, 15, FALSE)</f>
        <v>Oil &amp; Gas Refining &amp; Marketing &amp; Transportation</v>
      </c>
    </row>
    <row r="6055" spans="1:5" ht="17" x14ac:dyDescent="0.2">
      <c r="A6055" s="3" t="s">
        <v>472</v>
      </c>
      <c r="B6055" s="21" t="s">
        <v>605</v>
      </c>
      <c r="C6055" s="21" t="s">
        <v>610</v>
      </c>
      <c r="D6055" s="56" t="str">
        <f>VLOOKUP(A6055, ticker_symbol:gics_sector, 14, FALSE)</f>
        <v>Energy</v>
      </c>
      <c r="E6055" t="str">
        <f>VLOOKUP(A6055, ticker_symbol:gics_sub, 15, FALSE)</f>
        <v>Oil &amp; Gas Refining &amp; Marketing &amp; Transportation</v>
      </c>
    </row>
    <row r="6056" spans="1:5" ht="17" x14ac:dyDescent="0.2">
      <c r="A6056" s="3" t="s">
        <v>472</v>
      </c>
      <c r="B6056" s="21" t="s">
        <v>600</v>
      </c>
      <c r="C6056" s="21" t="s">
        <v>609</v>
      </c>
      <c r="D6056" s="56" t="str">
        <f>VLOOKUP(A6056, ticker_symbol:gics_sector, 14, FALSE)</f>
        <v>Energy</v>
      </c>
      <c r="E6056" t="str">
        <f>VLOOKUP(A6056, ticker_symbol:gics_sub, 15, FALSE)</f>
        <v>Oil &amp; Gas Refining &amp; Marketing &amp; Transportation</v>
      </c>
    </row>
    <row r="6057" spans="1:5" ht="17" x14ac:dyDescent="0.2">
      <c r="A6057" s="3" t="s">
        <v>472</v>
      </c>
      <c r="B6057" s="21" t="s">
        <v>601</v>
      </c>
      <c r="C6057" s="21" t="s">
        <v>609</v>
      </c>
      <c r="D6057" s="56" t="str">
        <f>VLOOKUP(A6057, ticker_symbol:gics_sector, 14, FALSE)</f>
        <v>Energy</v>
      </c>
      <c r="E6057" t="str">
        <f>VLOOKUP(A6057, ticker_symbol:gics_sub, 15, FALSE)</f>
        <v>Oil &amp; Gas Refining &amp; Marketing &amp; Transportation</v>
      </c>
    </row>
    <row r="6058" spans="1:5" ht="17" x14ac:dyDescent="0.2">
      <c r="A6058" s="3" t="s">
        <v>472</v>
      </c>
      <c r="B6058" s="21" t="s">
        <v>602</v>
      </c>
      <c r="C6058" s="21" t="s">
        <v>609</v>
      </c>
      <c r="D6058" s="56" t="str">
        <f>VLOOKUP(A6058, ticker_symbol:gics_sector, 14, FALSE)</f>
        <v>Energy</v>
      </c>
      <c r="E6058" t="str">
        <f>VLOOKUP(A6058, ticker_symbol:gics_sub, 15, FALSE)</f>
        <v>Oil &amp; Gas Refining &amp; Marketing &amp; Transportation</v>
      </c>
    </row>
    <row r="6059" spans="1:5" ht="17" x14ac:dyDescent="0.2">
      <c r="A6059" s="3" t="s">
        <v>472</v>
      </c>
      <c r="B6059" s="21" t="s">
        <v>603</v>
      </c>
      <c r="C6059" s="21" t="s">
        <v>609</v>
      </c>
      <c r="D6059" s="56" t="str">
        <f>VLOOKUP(A6059, ticker_symbol:gics_sector, 14, FALSE)</f>
        <v>Energy</v>
      </c>
      <c r="E6059" t="str">
        <f>VLOOKUP(A6059, ticker_symbol:gics_sub, 15, FALSE)</f>
        <v>Oil &amp; Gas Refining &amp; Marketing &amp; Transportation</v>
      </c>
    </row>
    <row r="6060" spans="1:5" ht="17" x14ac:dyDescent="0.2">
      <c r="A6060" s="3" t="s">
        <v>472</v>
      </c>
      <c r="B6060" s="21" t="s">
        <v>604</v>
      </c>
      <c r="C6060" s="21" t="s">
        <v>609</v>
      </c>
      <c r="D6060" s="56" t="str">
        <f>VLOOKUP(A6060, ticker_symbol:gics_sector, 14, FALSE)</f>
        <v>Energy</v>
      </c>
      <c r="E6060" t="str">
        <f>VLOOKUP(A6060, ticker_symbol:gics_sub, 15, FALSE)</f>
        <v>Oil &amp; Gas Refining &amp; Marketing &amp; Transportation</v>
      </c>
    </row>
    <row r="6061" spans="1:5" ht="17" x14ac:dyDescent="0.2">
      <c r="A6061" s="3" t="s">
        <v>472</v>
      </c>
      <c r="B6061" s="21" t="s">
        <v>605</v>
      </c>
      <c r="C6061" s="21" t="s">
        <v>609</v>
      </c>
      <c r="D6061" s="56" t="str">
        <f>VLOOKUP(A6061, ticker_symbol:gics_sector, 14, FALSE)</f>
        <v>Energy</v>
      </c>
      <c r="E6061" t="str">
        <f>VLOOKUP(A6061, ticker_symbol:gics_sub, 15, FALSE)</f>
        <v>Oil &amp; Gas Refining &amp; Marketing &amp; Transportation</v>
      </c>
    </row>
    <row r="6062" spans="1:5" ht="17" x14ac:dyDescent="0.2">
      <c r="A6062" s="3" t="s">
        <v>472</v>
      </c>
      <c r="B6062" s="21" t="s">
        <v>600</v>
      </c>
      <c r="C6062" s="21" t="s">
        <v>608</v>
      </c>
      <c r="D6062" s="56" t="str">
        <f>VLOOKUP(A6062, ticker_symbol:gics_sector, 14, FALSE)</f>
        <v>Energy</v>
      </c>
      <c r="E6062" t="str">
        <f>VLOOKUP(A6062, ticker_symbol:gics_sub, 15, FALSE)</f>
        <v>Oil &amp; Gas Refining &amp; Marketing &amp; Transportation</v>
      </c>
    </row>
    <row r="6063" spans="1:5" ht="17" x14ac:dyDescent="0.2">
      <c r="A6063" s="3" t="s">
        <v>472</v>
      </c>
      <c r="B6063" s="21" t="s">
        <v>601</v>
      </c>
      <c r="C6063" s="21" t="s">
        <v>608</v>
      </c>
      <c r="D6063" s="56" t="str">
        <f>VLOOKUP(A6063, ticker_symbol:gics_sector, 14, FALSE)</f>
        <v>Energy</v>
      </c>
      <c r="E6063" t="str">
        <f>VLOOKUP(A6063, ticker_symbol:gics_sub, 15, FALSE)</f>
        <v>Oil &amp; Gas Refining &amp; Marketing &amp; Transportation</v>
      </c>
    </row>
    <row r="6064" spans="1:5" ht="17" x14ac:dyDescent="0.2">
      <c r="A6064" s="3" t="s">
        <v>472</v>
      </c>
      <c r="B6064" s="21" t="s">
        <v>602</v>
      </c>
      <c r="C6064" s="21" t="s">
        <v>608</v>
      </c>
      <c r="D6064" s="56" t="str">
        <f>VLOOKUP(A6064, ticker_symbol:gics_sector, 14, FALSE)</f>
        <v>Energy</v>
      </c>
      <c r="E6064" t="str">
        <f>VLOOKUP(A6064, ticker_symbol:gics_sub, 15, FALSE)</f>
        <v>Oil &amp; Gas Refining &amp; Marketing &amp; Transportation</v>
      </c>
    </row>
    <row r="6065" spans="1:5" ht="17" x14ac:dyDescent="0.2">
      <c r="A6065" s="3" t="s">
        <v>472</v>
      </c>
      <c r="B6065" s="21" t="s">
        <v>603</v>
      </c>
      <c r="C6065" s="21" t="s">
        <v>608</v>
      </c>
      <c r="D6065" s="56" t="str">
        <f>VLOOKUP(A6065, ticker_symbol:gics_sector, 14, FALSE)</f>
        <v>Energy</v>
      </c>
      <c r="E6065" t="str">
        <f>VLOOKUP(A6065, ticker_symbol:gics_sub, 15, FALSE)</f>
        <v>Oil &amp; Gas Refining &amp; Marketing &amp; Transportation</v>
      </c>
    </row>
    <row r="6066" spans="1:5" ht="17" x14ac:dyDescent="0.2">
      <c r="A6066" s="3" t="s">
        <v>472</v>
      </c>
      <c r="B6066" s="21" t="s">
        <v>604</v>
      </c>
      <c r="C6066" s="21" t="s">
        <v>608</v>
      </c>
      <c r="D6066" s="56" t="str">
        <f>VLOOKUP(A6066, ticker_symbol:gics_sector, 14, FALSE)</f>
        <v>Energy</v>
      </c>
      <c r="E6066" t="str">
        <f>VLOOKUP(A6066, ticker_symbol:gics_sub, 15, FALSE)</f>
        <v>Oil &amp; Gas Refining &amp; Marketing &amp; Transportation</v>
      </c>
    </row>
    <row r="6067" spans="1:5" ht="17" x14ac:dyDescent="0.2">
      <c r="A6067" s="3" t="s">
        <v>472</v>
      </c>
      <c r="B6067" s="21" t="s">
        <v>605</v>
      </c>
      <c r="C6067" s="21" t="s">
        <v>608</v>
      </c>
      <c r="D6067" s="56" t="str">
        <f>VLOOKUP(A6067, ticker_symbol:gics_sector, 14, FALSE)</f>
        <v>Energy</v>
      </c>
      <c r="E6067" t="str">
        <f>VLOOKUP(A6067, ticker_symbol:gics_sub, 15, FALSE)</f>
        <v>Oil &amp; Gas Refining &amp; Marketing &amp; Transportation</v>
      </c>
    </row>
    <row r="6068" spans="1:5" ht="17" x14ac:dyDescent="0.2">
      <c r="A6068" s="3" t="s">
        <v>473</v>
      </c>
      <c r="B6068" s="21" t="s">
        <v>600</v>
      </c>
      <c r="C6068" s="21" t="s">
        <v>610</v>
      </c>
      <c r="D6068" s="56" t="str">
        <f>VLOOKUP(A6068, ticker_symbol:gics_sector, 14, FALSE)</f>
        <v>Materials</v>
      </c>
      <c r="E6068" t="str">
        <f>VLOOKUP(A6068, ticker_symbol:gics_sub, 15, FALSE)</f>
        <v>Paper Packaging</v>
      </c>
    </row>
    <row r="6069" spans="1:5" ht="17" x14ac:dyDescent="0.2">
      <c r="A6069" s="3" t="s">
        <v>473</v>
      </c>
      <c r="B6069" s="21" t="s">
        <v>601</v>
      </c>
      <c r="C6069" s="21" t="s">
        <v>610</v>
      </c>
      <c r="D6069" s="56" t="str">
        <f>VLOOKUP(A6069, ticker_symbol:gics_sector, 14, FALSE)</f>
        <v>Materials</v>
      </c>
      <c r="E6069" t="str">
        <f>VLOOKUP(A6069, ticker_symbol:gics_sub, 15, FALSE)</f>
        <v>Paper Packaging</v>
      </c>
    </row>
    <row r="6070" spans="1:5" ht="17" x14ac:dyDescent="0.2">
      <c r="A6070" s="3" t="s">
        <v>473</v>
      </c>
      <c r="B6070" s="21" t="s">
        <v>602</v>
      </c>
      <c r="C6070" s="21" t="s">
        <v>610</v>
      </c>
      <c r="D6070" s="56" t="str">
        <f>VLOOKUP(A6070, ticker_symbol:gics_sector, 14, FALSE)</f>
        <v>Materials</v>
      </c>
      <c r="E6070" t="str">
        <f>VLOOKUP(A6070, ticker_symbol:gics_sub, 15, FALSE)</f>
        <v>Paper Packaging</v>
      </c>
    </row>
    <row r="6071" spans="1:5" ht="17" x14ac:dyDescent="0.2">
      <c r="A6071" s="3" t="s">
        <v>473</v>
      </c>
      <c r="B6071" s="21" t="s">
        <v>603</v>
      </c>
      <c r="C6071" s="21" t="s">
        <v>610</v>
      </c>
      <c r="D6071" s="56" t="str">
        <f>VLOOKUP(A6071, ticker_symbol:gics_sector, 14, FALSE)</f>
        <v>Materials</v>
      </c>
      <c r="E6071" t="str">
        <f>VLOOKUP(A6071, ticker_symbol:gics_sub, 15, FALSE)</f>
        <v>Paper Packaging</v>
      </c>
    </row>
    <row r="6072" spans="1:5" ht="17" x14ac:dyDescent="0.2">
      <c r="A6072" s="3" t="s">
        <v>473</v>
      </c>
      <c r="B6072" s="21" t="s">
        <v>604</v>
      </c>
      <c r="C6072" s="21" t="s">
        <v>610</v>
      </c>
      <c r="D6072" s="56" t="str">
        <f>VLOOKUP(A6072, ticker_symbol:gics_sector, 14, FALSE)</f>
        <v>Materials</v>
      </c>
      <c r="E6072" t="str">
        <f>VLOOKUP(A6072, ticker_symbol:gics_sub, 15, FALSE)</f>
        <v>Paper Packaging</v>
      </c>
    </row>
    <row r="6073" spans="1:5" ht="17" x14ac:dyDescent="0.2">
      <c r="A6073" s="3" t="s">
        <v>473</v>
      </c>
      <c r="B6073" s="21" t="s">
        <v>605</v>
      </c>
      <c r="C6073" s="21" t="s">
        <v>610</v>
      </c>
      <c r="D6073" s="56" t="str">
        <f>VLOOKUP(A6073, ticker_symbol:gics_sector, 14, FALSE)</f>
        <v>Materials</v>
      </c>
      <c r="E6073" t="str">
        <f>VLOOKUP(A6073, ticker_symbol:gics_sub, 15, FALSE)</f>
        <v>Paper Packaging</v>
      </c>
    </row>
    <row r="6074" spans="1:5" ht="17" x14ac:dyDescent="0.2">
      <c r="A6074" s="3" t="s">
        <v>473</v>
      </c>
      <c r="B6074" s="21" t="s">
        <v>600</v>
      </c>
      <c r="C6074" s="21" t="s">
        <v>609</v>
      </c>
      <c r="D6074" s="56" t="str">
        <f>VLOOKUP(A6074, ticker_symbol:gics_sector, 14, FALSE)</f>
        <v>Materials</v>
      </c>
      <c r="E6074" t="str">
        <f>VLOOKUP(A6074, ticker_symbol:gics_sub, 15, FALSE)</f>
        <v>Paper Packaging</v>
      </c>
    </row>
    <row r="6075" spans="1:5" ht="17" x14ac:dyDescent="0.2">
      <c r="A6075" s="3" t="s">
        <v>473</v>
      </c>
      <c r="B6075" s="21" t="s">
        <v>601</v>
      </c>
      <c r="C6075" s="21" t="s">
        <v>609</v>
      </c>
      <c r="D6075" s="56" t="str">
        <f>VLOOKUP(A6075, ticker_symbol:gics_sector, 14, FALSE)</f>
        <v>Materials</v>
      </c>
      <c r="E6075" t="str">
        <f>VLOOKUP(A6075, ticker_symbol:gics_sub, 15, FALSE)</f>
        <v>Paper Packaging</v>
      </c>
    </row>
    <row r="6076" spans="1:5" ht="17" x14ac:dyDescent="0.2">
      <c r="A6076" s="3" t="s">
        <v>473</v>
      </c>
      <c r="B6076" s="21" t="s">
        <v>602</v>
      </c>
      <c r="C6076" s="21" t="s">
        <v>609</v>
      </c>
      <c r="D6076" s="56" t="str">
        <f>VLOOKUP(A6076, ticker_symbol:gics_sector, 14, FALSE)</f>
        <v>Materials</v>
      </c>
      <c r="E6076" t="str">
        <f>VLOOKUP(A6076, ticker_symbol:gics_sub, 15, FALSE)</f>
        <v>Paper Packaging</v>
      </c>
    </row>
    <row r="6077" spans="1:5" ht="17" x14ac:dyDescent="0.2">
      <c r="A6077" s="3" t="s">
        <v>473</v>
      </c>
      <c r="B6077" s="21" t="s">
        <v>603</v>
      </c>
      <c r="C6077" s="21" t="s">
        <v>609</v>
      </c>
      <c r="D6077" s="56" t="str">
        <f>VLOOKUP(A6077, ticker_symbol:gics_sector, 14, FALSE)</f>
        <v>Materials</v>
      </c>
      <c r="E6077" t="str">
        <f>VLOOKUP(A6077, ticker_symbol:gics_sub, 15, FALSE)</f>
        <v>Paper Packaging</v>
      </c>
    </row>
    <row r="6078" spans="1:5" ht="17" x14ac:dyDescent="0.2">
      <c r="A6078" s="3" t="s">
        <v>473</v>
      </c>
      <c r="B6078" s="21" t="s">
        <v>604</v>
      </c>
      <c r="C6078" s="21" t="s">
        <v>609</v>
      </c>
      <c r="D6078" s="56" t="str">
        <f>VLOOKUP(A6078, ticker_symbol:gics_sector, 14, FALSE)</f>
        <v>Materials</v>
      </c>
      <c r="E6078" t="str">
        <f>VLOOKUP(A6078, ticker_symbol:gics_sub, 15, FALSE)</f>
        <v>Paper Packaging</v>
      </c>
    </row>
    <row r="6079" spans="1:5" ht="17" x14ac:dyDescent="0.2">
      <c r="A6079" s="3" t="s">
        <v>473</v>
      </c>
      <c r="B6079" s="21" t="s">
        <v>605</v>
      </c>
      <c r="C6079" s="21" t="s">
        <v>609</v>
      </c>
      <c r="D6079" s="56" t="str">
        <f>VLOOKUP(A6079, ticker_symbol:gics_sector, 14, FALSE)</f>
        <v>Materials</v>
      </c>
      <c r="E6079" t="str">
        <f>VLOOKUP(A6079, ticker_symbol:gics_sub, 15, FALSE)</f>
        <v>Paper Packaging</v>
      </c>
    </row>
    <row r="6080" spans="1:5" ht="17" x14ac:dyDescent="0.2">
      <c r="A6080" s="3" t="s">
        <v>473</v>
      </c>
      <c r="B6080" s="21" t="s">
        <v>600</v>
      </c>
      <c r="C6080" s="21" t="s">
        <v>608</v>
      </c>
      <c r="D6080" s="56" t="str">
        <f>VLOOKUP(A6080, ticker_symbol:gics_sector, 14, FALSE)</f>
        <v>Materials</v>
      </c>
      <c r="E6080" t="str">
        <f>VLOOKUP(A6080, ticker_symbol:gics_sub, 15, FALSE)</f>
        <v>Paper Packaging</v>
      </c>
    </row>
    <row r="6081" spans="1:5" ht="17" x14ac:dyDescent="0.2">
      <c r="A6081" s="3" t="s">
        <v>473</v>
      </c>
      <c r="B6081" s="21" t="s">
        <v>601</v>
      </c>
      <c r="C6081" s="21" t="s">
        <v>608</v>
      </c>
      <c r="D6081" s="56" t="str">
        <f>VLOOKUP(A6081, ticker_symbol:gics_sector, 14, FALSE)</f>
        <v>Materials</v>
      </c>
      <c r="E6081" t="str">
        <f>VLOOKUP(A6081, ticker_symbol:gics_sub, 15, FALSE)</f>
        <v>Paper Packaging</v>
      </c>
    </row>
    <row r="6082" spans="1:5" ht="17" x14ac:dyDescent="0.2">
      <c r="A6082" s="3" t="s">
        <v>473</v>
      </c>
      <c r="B6082" s="21" t="s">
        <v>602</v>
      </c>
      <c r="C6082" s="21" t="s">
        <v>608</v>
      </c>
      <c r="D6082" s="56" t="str">
        <f>VLOOKUP(A6082, ticker_symbol:gics_sector, 14, FALSE)</f>
        <v>Materials</v>
      </c>
      <c r="E6082" t="str">
        <f>VLOOKUP(A6082, ticker_symbol:gics_sub, 15, FALSE)</f>
        <v>Paper Packaging</v>
      </c>
    </row>
    <row r="6083" spans="1:5" ht="17" x14ac:dyDescent="0.2">
      <c r="A6083" s="3" t="s">
        <v>473</v>
      </c>
      <c r="B6083" s="21" t="s">
        <v>603</v>
      </c>
      <c r="C6083" s="21" t="s">
        <v>608</v>
      </c>
      <c r="D6083" s="56" t="str">
        <f>VLOOKUP(A6083, ticker_symbol:gics_sector, 14, FALSE)</f>
        <v>Materials</v>
      </c>
      <c r="E6083" t="str">
        <f>VLOOKUP(A6083, ticker_symbol:gics_sub, 15, FALSE)</f>
        <v>Paper Packaging</v>
      </c>
    </row>
    <row r="6084" spans="1:5" ht="17" x14ac:dyDescent="0.2">
      <c r="A6084" s="3" t="s">
        <v>473</v>
      </c>
      <c r="B6084" s="21" t="s">
        <v>604</v>
      </c>
      <c r="C6084" s="21" t="s">
        <v>608</v>
      </c>
      <c r="D6084" s="56" t="str">
        <f>VLOOKUP(A6084, ticker_symbol:gics_sector, 14, FALSE)</f>
        <v>Materials</v>
      </c>
      <c r="E6084" t="str">
        <f>VLOOKUP(A6084, ticker_symbol:gics_sub, 15, FALSE)</f>
        <v>Paper Packaging</v>
      </c>
    </row>
    <row r="6085" spans="1:5" ht="17" x14ac:dyDescent="0.2">
      <c r="A6085" s="3" t="s">
        <v>473</v>
      </c>
      <c r="B6085" s="21" t="s">
        <v>605</v>
      </c>
      <c r="C6085" s="21" t="s">
        <v>608</v>
      </c>
      <c r="D6085" s="56" t="str">
        <f>VLOOKUP(A6085, ticker_symbol:gics_sector, 14, FALSE)</f>
        <v>Materials</v>
      </c>
      <c r="E6085" t="str">
        <f>VLOOKUP(A6085, ticker_symbol:gics_sub, 15, FALSE)</f>
        <v>Paper Packaging</v>
      </c>
    </row>
    <row r="6086" spans="1:5" ht="17" x14ac:dyDescent="0.2">
      <c r="A6086" s="3" t="s">
        <v>474</v>
      </c>
      <c r="B6086" s="21" t="s">
        <v>600</v>
      </c>
      <c r="C6086" s="21" t="s">
        <v>610</v>
      </c>
      <c r="D6086" s="56" t="str">
        <f>VLOOKUP(A6086, ticker_symbol:gics_sector, 14, FALSE)</f>
        <v>Materials</v>
      </c>
      <c r="E6086" t="str">
        <f>VLOOKUP(A6086, ticker_symbol:gics_sub, 15, FALSE)</f>
        <v>Specialty Chemicals</v>
      </c>
    </row>
    <row r="6087" spans="1:5" ht="17" x14ac:dyDescent="0.2">
      <c r="A6087" s="3" t="s">
        <v>474</v>
      </c>
      <c r="B6087" s="21" t="s">
        <v>601</v>
      </c>
      <c r="C6087" s="21" t="s">
        <v>610</v>
      </c>
      <c r="D6087" s="56" t="str">
        <f>VLOOKUP(A6087, ticker_symbol:gics_sector, 14, FALSE)</f>
        <v>Materials</v>
      </c>
      <c r="E6087" t="str">
        <f>VLOOKUP(A6087, ticker_symbol:gics_sub, 15, FALSE)</f>
        <v>Specialty Chemicals</v>
      </c>
    </row>
    <row r="6088" spans="1:5" ht="17" x14ac:dyDescent="0.2">
      <c r="A6088" s="3" t="s">
        <v>474</v>
      </c>
      <c r="B6088" s="21" t="s">
        <v>602</v>
      </c>
      <c r="C6088" s="21" t="s">
        <v>610</v>
      </c>
      <c r="D6088" s="56" t="str">
        <f>VLOOKUP(A6088, ticker_symbol:gics_sector, 14, FALSE)</f>
        <v>Materials</v>
      </c>
      <c r="E6088" t="str">
        <f>VLOOKUP(A6088, ticker_symbol:gics_sub, 15, FALSE)</f>
        <v>Specialty Chemicals</v>
      </c>
    </row>
    <row r="6089" spans="1:5" ht="17" x14ac:dyDescent="0.2">
      <c r="A6089" s="3" t="s">
        <v>474</v>
      </c>
      <c r="B6089" s="21" t="s">
        <v>603</v>
      </c>
      <c r="C6089" s="21" t="s">
        <v>610</v>
      </c>
      <c r="D6089" s="56" t="str">
        <f>VLOOKUP(A6089, ticker_symbol:gics_sector, 14, FALSE)</f>
        <v>Materials</v>
      </c>
      <c r="E6089" t="str">
        <f>VLOOKUP(A6089, ticker_symbol:gics_sub, 15, FALSE)</f>
        <v>Specialty Chemicals</v>
      </c>
    </row>
    <row r="6090" spans="1:5" ht="17" x14ac:dyDescent="0.2">
      <c r="A6090" s="3" t="s">
        <v>474</v>
      </c>
      <c r="B6090" s="21" t="s">
        <v>604</v>
      </c>
      <c r="C6090" s="21" t="s">
        <v>610</v>
      </c>
      <c r="D6090" s="56" t="str">
        <f>VLOOKUP(A6090, ticker_symbol:gics_sector, 14, FALSE)</f>
        <v>Materials</v>
      </c>
      <c r="E6090" t="str">
        <f>VLOOKUP(A6090, ticker_symbol:gics_sub, 15, FALSE)</f>
        <v>Specialty Chemicals</v>
      </c>
    </row>
    <row r="6091" spans="1:5" ht="17" x14ac:dyDescent="0.2">
      <c r="A6091" s="3" t="s">
        <v>474</v>
      </c>
      <c r="B6091" s="21" t="s">
        <v>605</v>
      </c>
      <c r="C6091" s="21" t="s">
        <v>610</v>
      </c>
      <c r="D6091" s="56" t="str">
        <f>VLOOKUP(A6091, ticker_symbol:gics_sector, 14, FALSE)</f>
        <v>Materials</v>
      </c>
      <c r="E6091" t="str">
        <f>VLOOKUP(A6091, ticker_symbol:gics_sub, 15, FALSE)</f>
        <v>Specialty Chemicals</v>
      </c>
    </row>
    <row r="6092" spans="1:5" ht="17" x14ac:dyDescent="0.2">
      <c r="A6092" s="3" t="s">
        <v>474</v>
      </c>
      <c r="B6092" s="21" t="s">
        <v>600</v>
      </c>
      <c r="C6092" s="21" t="s">
        <v>609</v>
      </c>
      <c r="D6092" s="56" t="str">
        <f>VLOOKUP(A6092, ticker_symbol:gics_sector, 14, FALSE)</f>
        <v>Materials</v>
      </c>
      <c r="E6092" t="str">
        <f>VLOOKUP(A6092, ticker_symbol:gics_sub, 15, FALSE)</f>
        <v>Specialty Chemicals</v>
      </c>
    </row>
    <row r="6093" spans="1:5" ht="17" x14ac:dyDescent="0.2">
      <c r="A6093" s="3" t="s">
        <v>474</v>
      </c>
      <c r="B6093" s="21" t="s">
        <v>601</v>
      </c>
      <c r="C6093" s="21" t="s">
        <v>609</v>
      </c>
      <c r="D6093" s="56" t="str">
        <f>VLOOKUP(A6093, ticker_symbol:gics_sector, 14, FALSE)</f>
        <v>Materials</v>
      </c>
      <c r="E6093" t="str">
        <f>VLOOKUP(A6093, ticker_symbol:gics_sub, 15, FALSE)</f>
        <v>Specialty Chemicals</v>
      </c>
    </row>
    <row r="6094" spans="1:5" ht="17" x14ac:dyDescent="0.2">
      <c r="A6094" s="3" t="s">
        <v>474</v>
      </c>
      <c r="B6094" s="21" t="s">
        <v>602</v>
      </c>
      <c r="C6094" s="21" t="s">
        <v>609</v>
      </c>
      <c r="D6094" s="56" t="str">
        <f>VLOOKUP(A6094, ticker_symbol:gics_sector, 14, FALSE)</f>
        <v>Materials</v>
      </c>
      <c r="E6094" t="str">
        <f>VLOOKUP(A6094, ticker_symbol:gics_sub, 15, FALSE)</f>
        <v>Specialty Chemicals</v>
      </c>
    </row>
    <row r="6095" spans="1:5" ht="17" x14ac:dyDescent="0.2">
      <c r="A6095" s="3" t="s">
        <v>474</v>
      </c>
      <c r="B6095" s="21" t="s">
        <v>603</v>
      </c>
      <c r="C6095" s="21" t="s">
        <v>609</v>
      </c>
      <c r="D6095" s="56" t="str">
        <f>VLOOKUP(A6095, ticker_symbol:gics_sector, 14, FALSE)</f>
        <v>Materials</v>
      </c>
      <c r="E6095" t="str">
        <f>VLOOKUP(A6095, ticker_symbol:gics_sub, 15, FALSE)</f>
        <v>Specialty Chemicals</v>
      </c>
    </row>
    <row r="6096" spans="1:5" ht="17" x14ac:dyDescent="0.2">
      <c r="A6096" s="3" t="s">
        <v>474</v>
      </c>
      <c r="B6096" s="21" t="s">
        <v>604</v>
      </c>
      <c r="C6096" s="21" t="s">
        <v>609</v>
      </c>
      <c r="D6096" s="56" t="str">
        <f>VLOOKUP(A6096, ticker_symbol:gics_sector, 14, FALSE)</f>
        <v>Materials</v>
      </c>
      <c r="E6096" t="str">
        <f>VLOOKUP(A6096, ticker_symbol:gics_sub, 15, FALSE)</f>
        <v>Specialty Chemicals</v>
      </c>
    </row>
    <row r="6097" spans="1:5" ht="17" x14ac:dyDescent="0.2">
      <c r="A6097" s="3" t="s">
        <v>474</v>
      </c>
      <c r="B6097" s="21" t="s">
        <v>605</v>
      </c>
      <c r="C6097" s="21" t="s">
        <v>609</v>
      </c>
      <c r="D6097" s="56" t="str">
        <f>VLOOKUP(A6097, ticker_symbol:gics_sector, 14, FALSE)</f>
        <v>Materials</v>
      </c>
      <c r="E6097" t="str">
        <f>VLOOKUP(A6097, ticker_symbol:gics_sub, 15, FALSE)</f>
        <v>Specialty Chemicals</v>
      </c>
    </row>
    <row r="6098" spans="1:5" ht="17" x14ac:dyDescent="0.2">
      <c r="A6098" s="3" t="s">
        <v>474</v>
      </c>
      <c r="B6098" s="21" t="s">
        <v>600</v>
      </c>
      <c r="C6098" s="21" t="s">
        <v>608</v>
      </c>
      <c r="D6098" s="56" t="str">
        <f>VLOOKUP(A6098, ticker_symbol:gics_sector, 14, FALSE)</f>
        <v>Materials</v>
      </c>
      <c r="E6098" t="str">
        <f>VLOOKUP(A6098, ticker_symbol:gics_sub, 15, FALSE)</f>
        <v>Specialty Chemicals</v>
      </c>
    </row>
    <row r="6099" spans="1:5" ht="17" x14ac:dyDescent="0.2">
      <c r="A6099" s="3" t="s">
        <v>474</v>
      </c>
      <c r="B6099" s="21" t="s">
        <v>601</v>
      </c>
      <c r="C6099" s="21" t="s">
        <v>608</v>
      </c>
      <c r="D6099" s="56" t="str">
        <f>VLOOKUP(A6099, ticker_symbol:gics_sector, 14, FALSE)</f>
        <v>Materials</v>
      </c>
      <c r="E6099" t="str">
        <f>VLOOKUP(A6099, ticker_symbol:gics_sub, 15, FALSE)</f>
        <v>Specialty Chemicals</v>
      </c>
    </row>
    <row r="6100" spans="1:5" ht="17" x14ac:dyDescent="0.2">
      <c r="A6100" s="3" t="s">
        <v>474</v>
      </c>
      <c r="B6100" s="21" t="s">
        <v>602</v>
      </c>
      <c r="C6100" s="21" t="s">
        <v>608</v>
      </c>
      <c r="D6100" s="56" t="str">
        <f>VLOOKUP(A6100, ticker_symbol:gics_sector, 14, FALSE)</f>
        <v>Materials</v>
      </c>
      <c r="E6100" t="str">
        <f>VLOOKUP(A6100, ticker_symbol:gics_sub, 15, FALSE)</f>
        <v>Specialty Chemicals</v>
      </c>
    </row>
    <row r="6101" spans="1:5" ht="17" x14ac:dyDescent="0.2">
      <c r="A6101" s="3" t="s">
        <v>474</v>
      </c>
      <c r="B6101" s="21" t="s">
        <v>603</v>
      </c>
      <c r="C6101" s="21" t="s">
        <v>608</v>
      </c>
      <c r="D6101" s="56" t="str">
        <f>VLOOKUP(A6101, ticker_symbol:gics_sector, 14, FALSE)</f>
        <v>Materials</v>
      </c>
      <c r="E6101" t="str">
        <f>VLOOKUP(A6101, ticker_symbol:gics_sub, 15, FALSE)</f>
        <v>Specialty Chemicals</v>
      </c>
    </row>
    <row r="6102" spans="1:5" ht="17" x14ac:dyDescent="0.2">
      <c r="A6102" s="3" t="s">
        <v>474</v>
      </c>
      <c r="B6102" s="21" t="s">
        <v>604</v>
      </c>
      <c r="C6102" s="21" t="s">
        <v>608</v>
      </c>
      <c r="D6102" s="56" t="str">
        <f>VLOOKUP(A6102, ticker_symbol:gics_sector, 14, FALSE)</f>
        <v>Materials</v>
      </c>
      <c r="E6102" t="str">
        <f>VLOOKUP(A6102, ticker_symbol:gics_sub, 15, FALSE)</f>
        <v>Specialty Chemicals</v>
      </c>
    </row>
    <row r="6103" spans="1:5" ht="17" x14ac:dyDescent="0.2">
      <c r="A6103" s="3" t="s">
        <v>474</v>
      </c>
      <c r="B6103" s="21" t="s">
        <v>605</v>
      </c>
      <c r="C6103" s="21" t="s">
        <v>608</v>
      </c>
      <c r="D6103" s="56" t="str">
        <f>VLOOKUP(A6103, ticker_symbol:gics_sector, 14, FALSE)</f>
        <v>Materials</v>
      </c>
      <c r="E6103" t="str">
        <f>VLOOKUP(A6103, ticker_symbol:gics_sub, 15, FALSE)</f>
        <v>Specialty Chemicals</v>
      </c>
    </row>
    <row r="6104" spans="1:5" ht="17" x14ac:dyDescent="0.2">
      <c r="A6104" s="3" t="s">
        <v>475</v>
      </c>
      <c r="B6104" s="21" t="s">
        <v>600</v>
      </c>
      <c r="C6104" s="21" t="s">
        <v>610</v>
      </c>
      <c r="D6104" s="56" t="str">
        <f>VLOOKUP(A6104, ticker_symbol:gics_sector, 14, FALSE)</f>
        <v>Consumer Discretionary</v>
      </c>
      <c r="E6104" t="str">
        <f>VLOOKUP(A6104, ticker_symbol:gics_sub, 15, FALSE)</f>
        <v>Specialty Stores</v>
      </c>
    </row>
    <row r="6105" spans="1:5" ht="17" x14ac:dyDescent="0.2">
      <c r="A6105" s="3" t="s">
        <v>475</v>
      </c>
      <c r="B6105" s="21" t="s">
        <v>601</v>
      </c>
      <c r="C6105" s="21" t="s">
        <v>610</v>
      </c>
      <c r="D6105" s="56" t="str">
        <f>VLOOKUP(A6105, ticker_symbol:gics_sector, 14, FALSE)</f>
        <v>Consumer Discretionary</v>
      </c>
      <c r="E6105" t="str">
        <f>VLOOKUP(A6105, ticker_symbol:gics_sub, 15, FALSE)</f>
        <v>Specialty Stores</v>
      </c>
    </row>
    <row r="6106" spans="1:5" ht="17" x14ac:dyDescent="0.2">
      <c r="A6106" s="3" t="s">
        <v>475</v>
      </c>
      <c r="B6106" s="21" t="s">
        <v>602</v>
      </c>
      <c r="C6106" s="21" t="s">
        <v>610</v>
      </c>
      <c r="D6106" s="56" t="str">
        <f>VLOOKUP(A6106, ticker_symbol:gics_sector, 14, FALSE)</f>
        <v>Consumer Discretionary</v>
      </c>
      <c r="E6106" t="str">
        <f>VLOOKUP(A6106, ticker_symbol:gics_sub, 15, FALSE)</f>
        <v>Specialty Stores</v>
      </c>
    </row>
    <row r="6107" spans="1:5" ht="17" x14ac:dyDescent="0.2">
      <c r="A6107" s="3" t="s">
        <v>475</v>
      </c>
      <c r="B6107" s="21" t="s">
        <v>603</v>
      </c>
      <c r="C6107" s="21" t="s">
        <v>610</v>
      </c>
      <c r="D6107" s="56" t="str">
        <f>VLOOKUP(A6107, ticker_symbol:gics_sector, 14, FALSE)</f>
        <v>Consumer Discretionary</v>
      </c>
      <c r="E6107" t="str">
        <f>VLOOKUP(A6107, ticker_symbol:gics_sub, 15, FALSE)</f>
        <v>Specialty Stores</v>
      </c>
    </row>
    <row r="6108" spans="1:5" ht="17" x14ac:dyDescent="0.2">
      <c r="A6108" s="3" t="s">
        <v>475</v>
      </c>
      <c r="B6108" s="21" t="s">
        <v>604</v>
      </c>
      <c r="C6108" s="21" t="s">
        <v>610</v>
      </c>
      <c r="D6108" s="56" t="str">
        <f>VLOOKUP(A6108, ticker_symbol:gics_sector, 14, FALSE)</f>
        <v>Consumer Discretionary</v>
      </c>
      <c r="E6108" t="str">
        <f>VLOOKUP(A6108, ticker_symbol:gics_sub, 15, FALSE)</f>
        <v>Specialty Stores</v>
      </c>
    </row>
    <row r="6109" spans="1:5" ht="17" x14ac:dyDescent="0.2">
      <c r="A6109" s="3" t="s">
        <v>475</v>
      </c>
      <c r="B6109" s="21" t="s">
        <v>605</v>
      </c>
      <c r="C6109" s="21" t="s">
        <v>610</v>
      </c>
      <c r="D6109" s="56" t="str">
        <f>VLOOKUP(A6109, ticker_symbol:gics_sector, 14, FALSE)</f>
        <v>Consumer Discretionary</v>
      </c>
      <c r="E6109" t="str">
        <f>VLOOKUP(A6109, ticker_symbol:gics_sub, 15, FALSE)</f>
        <v>Specialty Stores</v>
      </c>
    </row>
    <row r="6110" spans="1:5" ht="17" x14ac:dyDescent="0.2">
      <c r="A6110" s="3" t="s">
        <v>475</v>
      </c>
      <c r="B6110" s="21" t="s">
        <v>600</v>
      </c>
      <c r="C6110" s="21" t="s">
        <v>609</v>
      </c>
      <c r="D6110" s="56" t="str">
        <f>VLOOKUP(A6110, ticker_symbol:gics_sector, 14, FALSE)</f>
        <v>Consumer Discretionary</v>
      </c>
      <c r="E6110" t="str">
        <f>VLOOKUP(A6110, ticker_symbol:gics_sub, 15, FALSE)</f>
        <v>Specialty Stores</v>
      </c>
    </row>
    <row r="6111" spans="1:5" ht="17" x14ac:dyDescent="0.2">
      <c r="A6111" s="3" t="s">
        <v>475</v>
      </c>
      <c r="B6111" s="21" t="s">
        <v>601</v>
      </c>
      <c r="C6111" s="21" t="s">
        <v>609</v>
      </c>
      <c r="D6111" s="56" t="str">
        <f>VLOOKUP(A6111, ticker_symbol:gics_sector, 14, FALSE)</f>
        <v>Consumer Discretionary</v>
      </c>
      <c r="E6111" t="str">
        <f>VLOOKUP(A6111, ticker_symbol:gics_sub, 15, FALSE)</f>
        <v>Specialty Stores</v>
      </c>
    </row>
    <row r="6112" spans="1:5" ht="17" x14ac:dyDescent="0.2">
      <c r="A6112" s="3" t="s">
        <v>475</v>
      </c>
      <c r="B6112" s="21" t="s">
        <v>602</v>
      </c>
      <c r="C6112" s="21" t="s">
        <v>609</v>
      </c>
      <c r="D6112" s="56" t="str">
        <f>VLOOKUP(A6112, ticker_symbol:gics_sector, 14, FALSE)</f>
        <v>Consumer Discretionary</v>
      </c>
      <c r="E6112" t="str">
        <f>VLOOKUP(A6112, ticker_symbol:gics_sub, 15, FALSE)</f>
        <v>Specialty Stores</v>
      </c>
    </row>
    <row r="6113" spans="1:5" ht="17" x14ac:dyDescent="0.2">
      <c r="A6113" s="3" t="s">
        <v>475</v>
      </c>
      <c r="B6113" s="21" t="s">
        <v>603</v>
      </c>
      <c r="C6113" s="21" t="s">
        <v>609</v>
      </c>
      <c r="D6113" s="56" t="str">
        <f>VLOOKUP(A6113, ticker_symbol:gics_sector, 14, FALSE)</f>
        <v>Consumer Discretionary</v>
      </c>
      <c r="E6113" t="str">
        <f>VLOOKUP(A6113, ticker_symbol:gics_sub, 15, FALSE)</f>
        <v>Specialty Stores</v>
      </c>
    </row>
    <row r="6114" spans="1:5" ht="17" x14ac:dyDescent="0.2">
      <c r="A6114" s="3" t="s">
        <v>475</v>
      </c>
      <c r="B6114" s="21" t="s">
        <v>604</v>
      </c>
      <c r="C6114" s="21" t="s">
        <v>609</v>
      </c>
      <c r="D6114" s="56" t="str">
        <f>VLOOKUP(A6114, ticker_symbol:gics_sector, 14, FALSE)</f>
        <v>Consumer Discretionary</v>
      </c>
      <c r="E6114" t="str">
        <f>VLOOKUP(A6114, ticker_symbol:gics_sub, 15, FALSE)</f>
        <v>Specialty Stores</v>
      </c>
    </row>
    <row r="6115" spans="1:5" ht="17" x14ac:dyDescent="0.2">
      <c r="A6115" s="3" t="s">
        <v>475</v>
      </c>
      <c r="B6115" s="21" t="s">
        <v>605</v>
      </c>
      <c r="C6115" s="21" t="s">
        <v>609</v>
      </c>
      <c r="D6115" s="56" t="str">
        <f>VLOOKUP(A6115, ticker_symbol:gics_sector, 14, FALSE)</f>
        <v>Consumer Discretionary</v>
      </c>
      <c r="E6115" t="str">
        <f>VLOOKUP(A6115, ticker_symbol:gics_sub, 15, FALSE)</f>
        <v>Specialty Stores</v>
      </c>
    </row>
    <row r="6116" spans="1:5" ht="17" x14ac:dyDescent="0.2">
      <c r="A6116" s="3" t="s">
        <v>475</v>
      </c>
      <c r="B6116" s="21" t="s">
        <v>600</v>
      </c>
      <c r="C6116" s="21" t="s">
        <v>608</v>
      </c>
      <c r="D6116" s="56" t="str">
        <f>VLOOKUP(A6116, ticker_symbol:gics_sector, 14, FALSE)</f>
        <v>Consumer Discretionary</v>
      </c>
      <c r="E6116" t="str">
        <f>VLOOKUP(A6116, ticker_symbol:gics_sub, 15, FALSE)</f>
        <v>Specialty Stores</v>
      </c>
    </row>
    <row r="6117" spans="1:5" ht="17" x14ac:dyDescent="0.2">
      <c r="A6117" s="3" t="s">
        <v>475</v>
      </c>
      <c r="B6117" s="21" t="s">
        <v>601</v>
      </c>
      <c r="C6117" s="21" t="s">
        <v>608</v>
      </c>
      <c r="D6117" s="56" t="str">
        <f>VLOOKUP(A6117, ticker_symbol:gics_sector, 14, FALSE)</f>
        <v>Consumer Discretionary</v>
      </c>
      <c r="E6117" t="str">
        <f>VLOOKUP(A6117, ticker_symbol:gics_sub, 15, FALSE)</f>
        <v>Specialty Stores</v>
      </c>
    </row>
    <row r="6118" spans="1:5" ht="17" x14ac:dyDescent="0.2">
      <c r="A6118" s="3" t="s">
        <v>475</v>
      </c>
      <c r="B6118" s="21" t="s">
        <v>602</v>
      </c>
      <c r="C6118" s="21" t="s">
        <v>608</v>
      </c>
      <c r="D6118" s="56" t="str">
        <f>VLOOKUP(A6118, ticker_symbol:gics_sector, 14, FALSE)</f>
        <v>Consumer Discretionary</v>
      </c>
      <c r="E6118" t="str">
        <f>VLOOKUP(A6118, ticker_symbol:gics_sub, 15, FALSE)</f>
        <v>Specialty Stores</v>
      </c>
    </row>
    <row r="6119" spans="1:5" ht="17" x14ac:dyDescent="0.2">
      <c r="A6119" s="3" t="s">
        <v>475</v>
      </c>
      <c r="B6119" s="21" t="s">
        <v>603</v>
      </c>
      <c r="C6119" s="21" t="s">
        <v>608</v>
      </c>
      <c r="D6119" s="56" t="str">
        <f>VLOOKUP(A6119, ticker_symbol:gics_sector, 14, FALSE)</f>
        <v>Consumer Discretionary</v>
      </c>
      <c r="E6119" t="str">
        <f>VLOOKUP(A6119, ticker_symbol:gics_sub, 15, FALSE)</f>
        <v>Specialty Stores</v>
      </c>
    </row>
    <row r="6120" spans="1:5" ht="17" x14ac:dyDescent="0.2">
      <c r="A6120" s="3" t="s">
        <v>475</v>
      </c>
      <c r="B6120" s="21" t="s">
        <v>604</v>
      </c>
      <c r="C6120" s="21" t="s">
        <v>608</v>
      </c>
      <c r="D6120" s="56" t="str">
        <f>VLOOKUP(A6120, ticker_symbol:gics_sector, 14, FALSE)</f>
        <v>Consumer Discretionary</v>
      </c>
      <c r="E6120" t="str">
        <f>VLOOKUP(A6120, ticker_symbol:gics_sub, 15, FALSE)</f>
        <v>Specialty Stores</v>
      </c>
    </row>
    <row r="6121" spans="1:5" ht="17" x14ac:dyDescent="0.2">
      <c r="A6121" s="3" t="s">
        <v>475</v>
      </c>
      <c r="B6121" s="21" t="s">
        <v>605</v>
      </c>
      <c r="C6121" s="21" t="s">
        <v>608</v>
      </c>
      <c r="D6121" s="56" t="str">
        <f>VLOOKUP(A6121, ticker_symbol:gics_sector, 14, FALSE)</f>
        <v>Consumer Discretionary</v>
      </c>
      <c r="E6121" t="str">
        <f>VLOOKUP(A6121, ticker_symbol:gics_sub, 15, FALSE)</f>
        <v>Specialty Stores</v>
      </c>
    </row>
    <row r="6122" spans="1:5" ht="17" x14ac:dyDescent="0.2">
      <c r="A6122" s="3" t="s">
        <v>476</v>
      </c>
      <c r="B6122" s="21" t="s">
        <v>600</v>
      </c>
      <c r="C6122" s="21" t="s">
        <v>610</v>
      </c>
      <c r="D6122" s="56" t="str">
        <f>VLOOKUP(A6122, ticker_symbol:gics_sector, 14, FALSE)</f>
        <v>Consumer Staples</v>
      </c>
      <c r="E6122" t="str">
        <f>VLOOKUP(A6122, ticker_symbol:gics_sub, 15, FALSE)</f>
        <v>Packaged Foods &amp; Meats</v>
      </c>
    </row>
    <row r="6123" spans="1:5" ht="17" x14ac:dyDescent="0.2">
      <c r="A6123" s="3" t="s">
        <v>476</v>
      </c>
      <c r="B6123" s="21" t="s">
        <v>601</v>
      </c>
      <c r="C6123" s="21" t="s">
        <v>610</v>
      </c>
      <c r="D6123" s="56" t="str">
        <f>VLOOKUP(A6123, ticker_symbol:gics_sector, 14, FALSE)</f>
        <v>Consumer Staples</v>
      </c>
      <c r="E6123" t="str">
        <f>VLOOKUP(A6123, ticker_symbol:gics_sub, 15, FALSE)</f>
        <v>Packaged Foods &amp; Meats</v>
      </c>
    </row>
    <row r="6124" spans="1:5" ht="17" x14ac:dyDescent="0.2">
      <c r="A6124" s="3" t="s">
        <v>476</v>
      </c>
      <c r="B6124" s="21" t="s">
        <v>602</v>
      </c>
      <c r="C6124" s="21" t="s">
        <v>610</v>
      </c>
      <c r="D6124" s="56" t="str">
        <f>VLOOKUP(A6124, ticker_symbol:gics_sector, 14, FALSE)</f>
        <v>Consumer Staples</v>
      </c>
      <c r="E6124" t="str">
        <f>VLOOKUP(A6124, ticker_symbol:gics_sub, 15, FALSE)</f>
        <v>Packaged Foods &amp; Meats</v>
      </c>
    </row>
    <row r="6125" spans="1:5" ht="17" x14ac:dyDescent="0.2">
      <c r="A6125" s="3" t="s">
        <v>476</v>
      </c>
      <c r="B6125" s="21" t="s">
        <v>603</v>
      </c>
      <c r="C6125" s="21" t="s">
        <v>610</v>
      </c>
      <c r="D6125" s="56" t="str">
        <f>VLOOKUP(A6125, ticker_symbol:gics_sector, 14, FALSE)</f>
        <v>Consumer Staples</v>
      </c>
      <c r="E6125" t="str">
        <f>VLOOKUP(A6125, ticker_symbol:gics_sub, 15, FALSE)</f>
        <v>Packaged Foods &amp; Meats</v>
      </c>
    </row>
    <row r="6126" spans="1:5" ht="17" x14ac:dyDescent="0.2">
      <c r="A6126" s="3" t="s">
        <v>476</v>
      </c>
      <c r="B6126" s="21" t="s">
        <v>604</v>
      </c>
      <c r="C6126" s="21" t="s">
        <v>610</v>
      </c>
      <c r="D6126" s="56" t="str">
        <f>VLOOKUP(A6126, ticker_symbol:gics_sector, 14, FALSE)</f>
        <v>Consumer Staples</v>
      </c>
      <c r="E6126" t="str">
        <f>VLOOKUP(A6126, ticker_symbol:gics_sub, 15, FALSE)</f>
        <v>Packaged Foods &amp; Meats</v>
      </c>
    </row>
    <row r="6127" spans="1:5" ht="17" x14ac:dyDescent="0.2">
      <c r="A6127" s="3" t="s">
        <v>476</v>
      </c>
      <c r="B6127" s="21" t="s">
        <v>605</v>
      </c>
      <c r="C6127" s="21" t="s">
        <v>610</v>
      </c>
      <c r="D6127" s="56" t="str">
        <f>VLOOKUP(A6127, ticker_symbol:gics_sector, 14, FALSE)</f>
        <v>Consumer Staples</v>
      </c>
      <c r="E6127" t="str">
        <f>VLOOKUP(A6127, ticker_symbol:gics_sub, 15, FALSE)</f>
        <v>Packaged Foods &amp; Meats</v>
      </c>
    </row>
    <row r="6128" spans="1:5" ht="17" x14ac:dyDescent="0.2">
      <c r="A6128" s="3" t="s">
        <v>476</v>
      </c>
      <c r="B6128" s="21" t="s">
        <v>600</v>
      </c>
      <c r="C6128" s="21" t="s">
        <v>609</v>
      </c>
      <c r="D6128" s="56" t="str">
        <f>VLOOKUP(A6128, ticker_symbol:gics_sector, 14, FALSE)</f>
        <v>Consumer Staples</v>
      </c>
      <c r="E6128" t="str">
        <f>VLOOKUP(A6128, ticker_symbol:gics_sub, 15, FALSE)</f>
        <v>Packaged Foods &amp; Meats</v>
      </c>
    </row>
    <row r="6129" spans="1:5" ht="17" x14ac:dyDescent="0.2">
      <c r="A6129" s="3" t="s">
        <v>476</v>
      </c>
      <c r="B6129" s="21" t="s">
        <v>601</v>
      </c>
      <c r="C6129" s="21" t="s">
        <v>609</v>
      </c>
      <c r="D6129" s="56" t="str">
        <f>VLOOKUP(A6129, ticker_symbol:gics_sector, 14, FALSE)</f>
        <v>Consumer Staples</v>
      </c>
      <c r="E6129" t="str">
        <f>VLOOKUP(A6129, ticker_symbol:gics_sub, 15, FALSE)</f>
        <v>Packaged Foods &amp; Meats</v>
      </c>
    </row>
    <row r="6130" spans="1:5" ht="17" x14ac:dyDescent="0.2">
      <c r="A6130" s="3" t="s">
        <v>476</v>
      </c>
      <c r="B6130" s="21" t="s">
        <v>602</v>
      </c>
      <c r="C6130" s="21" t="s">
        <v>609</v>
      </c>
      <c r="D6130" s="56" t="str">
        <f>VLOOKUP(A6130, ticker_symbol:gics_sector, 14, FALSE)</f>
        <v>Consumer Staples</v>
      </c>
      <c r="E6130" t="str">
        <f>VLOOKUP(A6130, ticker_symbol:gics_sub, 15, FALSE)</f>
        <v>Packaged Foods &amp; Meats</v>
      </c>
    </row>
    <row r="6131" spans="1:5" ht="17" x14ac:dyDescent="0.2">
      <c r="A6131" s="3" t="s">
        <v>476</v>
      </c>
      <c r="B6131" s="21" t="s">
        <v>603</v>
      </c>
      <c r="C6131" s="21" t="s">
        <v>609</v>
      </c>
      <c r="D6131" s="56" t="str">
        <f>VLOOKUP(A6131, ticker_symbol:gics_sector, 14, FALSE)</f>
        <v>Consumer Staples</v>
      </c>
      <c r="E6131" t="str">
        <f>VLOOKUP(A6131, ticker_symbol:gics_sub, 15, FALSE)</f>
        <v>Packaged Foods &amp; Meats</v>
      </c>
    </row>
    <row r="6132" spans="1:5" ht="17" x14ac:dyDescent="0.2">
      <c r="A6132" s="3" t="s">
        <v>476</v>
      </c>
      <c r="B6132" s="21" t="s">
        <v>604</v>
      </c>
      <c r="C6132" s="21" t="s">
        <v>609</v>
      </c>
      <c r="D6132" s="56" t="str">
        <f>VLOOKUP(A6132, ticker_symbol:gics_sector, 14, FALSE)</f>
        <v>Consumer Staples</v>
      </c>
      <c r="E6132" t="str">
        <f>VLOOKUP(A6132, ticker_symbol:gics_sub, 15, FALSE)</f>
        <v>Packaged Foods &amp; Meats</v>
      </c>
    </row>
    <row r="6133" spans="1:5" ht="17" x14ac:dyDescent="0.2">
      <c r="A6133" s="3" t="s">
        <v>476</v>
      </c>
      <c r="B6133" s="21" t="s">
        <v>605</v>
      </c>
      <c r="C6133" s="21" t="s">
        <v>609</v>
      </c>
      <c r="D6133" s="56" t="str">
        <f>VLOOKUP(A6133, ticker_symbol:gics_sector, 14, FALSE)</f>
        <v>Consumer Staples</v>
      </c>
      <c r="E6133" t="str">
        <f>VLOOKUP(A6133, ticker_symbol:gics_sub, 15, FALSE)</f>
        <v>Packaged Foods &amp; Meats</v>
      </c>
    </row>
    <row r="6134" spans="1:5" ht="17" x14ac:dyDescent="0.2">
      <c r="A6134" s="3" t="s">
        <v>476</v>
      </c>
      <c r="B6134" s="21" t="s">
        <v>600</v>
      </c>
      <c r="C6134" s="21" t="s">
        <v>608</v>
      </c>
      <c r="D6134" s="56" t="str">
        <f>VLOOKUP(A6134, ticker_symbol:gics_sector, 14, FALSE)</f>
        <v>Consumer Staples</v>
      </c>
      <c r="E6134" t="str">
        <f>VLOOKUP(A6134, ticker_symbol:gics_sub, 15, FALSE)</f>
        <v>Packaged Foods &amp; Meats</v>
      </c>
    </row>
    <row r="6135" spans="1:5" ht="17" x14ac:dyDescent="0.2">
      <c r="A6135" s="3" t="s">
        <v>476</v>
      </c>
      <c r="B6135" s="21" t="s">
        <v>601</v>
      </c>
      <c r="C6135" s="21" t="s">
        <v>608</v>
      </c>
      <c r="D6135" s="56" t="str">
        <f>VLOOKUP(A6135, ticker_symbol:gics_sector, 14, FALSE)</f>
        <v>Consumer Staples</v>
      </c>
      <c r="E6135" t="str">
        <f>VLOOKUP(A6135, ticker_symbol:gics_sub, 15, FALSE)</f>
        <v>Packaged Foods &amp; Meats</v>
      </c>
    </row>
    <row r="6136" spans="1:5" ht="17" x14ac:dyDescent="0.2">
      <c r="A6136" s="3" t="s">
        <v>476</v>
      </c>
      <c r="B6136" s="21" t="s">
        <v>602</v>
      </c>
      <c r="C6136" s="21" t="s">
        <v>608</v>
      </c>
      <c r="D6136" s="56" t="str">
        <f>VLOOKUP(A6136, ticker_symbol:gics_sector, 14, FALSE)</f>
        <v>Consumer Staples</v>
      </c>
      <c r="E6136" t="str">
        <f>VLOOKUP(A6136, ticker_symbol:gics_sub, 15, FALSE)</f>
        <v>Packaged Foods &amp; Meats</v>
      </c>
    </row>
    <row r="6137" spans="1:5" ht="17" x14ac:dyDescent="0.2">
      <c r="A6137" s="3" t="s">
        <v>476</v>
      </c>
      <c r="B6137" s="21" t="s">
        <v>603</v>
      </c>
      <c r="C6137" s="21" t="s">
        <v>608</v>
      </c>
      <c r="D6137" s="56" t="str">
        <f>VLOOKUP(A6137, ticker_symbol:gics_sector, 14, FALSE)</f>
        <v>Consumer Staples</v>
      </c>
      <c r="E6137" t="str">
        <f>VLOOKUP(A6137, ticker_symbol:gics_sub, 15, FALSE)</f>
        <v>Packaged Foods &amp; Meats</v>
      </c>
    </row>
    <row r="6138" spans="1:5" ht="17" x14ac:dyDescent="0.2">
      <c r="A6138" s="3" t="s">
        <v>476</v>
      </c>
      <c r="B6138" s="21" t="s">
        <v>604</v>
      </c>
      <c r="C6138" s="21" t="s">
        <v>608</v>
      </c>
      <c r="D6138" s="56" t="str">
        <f>VLOOKUP(A6138, ticker_symbol:gics_sector, 14, FALSE)</f>
        <v>Consumer Staples</v>
      </c>
      <c r="E6138" t="str">
        <f>VLOOKUP(A6138, ticker_symbol:gics_sub, 15, FALSE)</f>
        <v>Packaged Foods &amp; Meats</v>
      </c>
    </row>
    <row r="6139" spans="1:5" ht="17" x14ac:dyDescent="0.2">
      <c r="A6139" s="3" t="s">
        <v>476</v>
      </c>
      <c r="B6139" s="21" t="s">
        <v>605</v>
      </c>
      <c r="C6139" s="21" t="s">
        <v>608</v>
      </c>
      <c r="D6139" s="56" t="str">
        <f>VLOOKUP(A6139, ticker_symbol:gics_sector, 14, FALSE)</f>
        <v>Consumer Staples</v>
      </c>
      <c r="E6139" t="str">
        <f>VLOOKUP(A6139, ticker_symbol:gics_sub, 15, FALSE)</f>
        <v>Packaged Foods &amp; Meats</v>
      </c>
    </row>
    <row r="6140" spans="1:5" ht="17" x14ac:dyDescent="0.2">
      <c r="A6140" s="3" t="s">
        <v>477</v>
      </c>
      <c r="B6140" s="21" t="s">
        <v>600</v>
      </c>
      <c r="C6140" s="21" t="s">
        <v>610</v>
      </c>
      <c r="D6140" s="56" t="str">
        <f>VLOOKUP(A6140, ticker_symbol:gics_sector, 14, FALSE)</f>
        <v>Real Estate</v>
      </c>
      <c r="E6140" t="str">
        <f>VLOOKUP(A6140, ticker_symbol:gics_sub, 15, FALSE)</f>
        <v>Office REITs</v>
      </c>
    </row>
    <row r="6141" spans="1:5" ht="17" x14ac:dyDescent="0.2">
      <c r="A6141" s="3" t="s">
        <v>477</v>
      </c>
      <c r="B6141" s="21" t="s">
        <v>601</v>
      </c>
      <c r="C6141" s="21" t="s">
        <v>610</v>
      </c>
      <c r="D6141" s="56" t="str">
        <f>VLOOKUP(A6141, ticker_symbol:gics_sector, 14, FALSE)</f>
        <v>Real Estate</v>
      </c>
      <c r="E6141" t="str">
        <f>VLOOKUP(A6141, ticker_symbol:gics_sub, 15, FALSE)</f>
        <v>Office REITs</v>
      </c>
    </row>
    <row r="6142" spans="1:5" ht="17" x14ac:dyDescent="0.2">
      <c r="A6142" s="3" t="s">
        <v>477</v>
      </c>
      <c r="B6142" s="21" t="s">
        <v>602</v>
      </c>
      <c r="C6142" s="21" t="s">
        <v>610</v>
      </c>
      <c r="D6142" s="56" t="str">
        <f>VLOOKUP(A6142, ticker_symbol:gics_sector, 14, FALSE)</f>
        <v>Real Estate</v>
      </c>
      <c r="E6142" t="str">
        <f>VLOOKUP(A6142, ticker_symbol:gics_sub, 15, FALSE)</f>
        <v>Office REITs</v>
      </c>
    </row>
    <row r="6143" spans="1:5" ht="17" x14ac:dyDescent="0.2">
      <c r="A6143" s="3" t="s">
        <v>477</v>
      </c>
      <c r="B6143" s="21" t="s">
        <v>603</v>
      </c>
      <c r="C6143" s="21" t="s">
        <v>610</v>
      </c>
      <c r="D6143" s="56" t="str">
        <f>VLOOKUP(A6143, ticker_symbol:gics_sector, 14, FALSE)</f>
        <v>Real Estate</v>
      </c>
      <c r="E6143" t="str">
        <f>VLOOKUP(A6143, ticker_symbol:gics_sub, 15, FALSE)</f>
        <v>Office REITs</v>
      </c>
    </row>
    <row r="6144" spans="1:5" ht="17" x14ac:dyDescent="0.2">
      <c r="A6144" s="3" t="s">
        <v>477</v>
      </c>
      <c r="B6144" s="21" t="s">
        <v>604</v>
      </c>
      <c r="C6144" s="21" t="s">
        <v>610</v>
      </c>
      <c r="D6144" s="56" t="str">
        <f>VLOOKUP(A6144, ticker_symbol:gics_sector, 14, FALSE)</f>
        <v>Real Estate</v>
      </c>
      <c r="E6144" t="str">
        <f>VLOOKUP(A6144, ticker_symbol:gics_sub, 15, FALSE)</f>
        <v>Office REITs</v>
      </c>
    </row>
    <row r="6145" spans="1:5" ht="17" x14ac:dyDescent="0.2">
      <c r="A6145" s="3" t="s">
        <v>477</v>
      </c>
      <c r="B6145" s="21" t="s">
        <v>605</v>
      </c>
      <c r="C6145" s="21" t="s">
        <v>610</v>
      </c>
      <c r="D6145" s="56" t="str">
        <f>VLOOKUP(A6145, ticker_symbol:gics_sector, 14, FALSE)</f>
        <v>Real Estate</v>
      </c>
      <c r="E6145" t="str">
        <f>VLOOKUP(A6145, ticker_symbol:gics_sub, 15, FALSE)</f>
        <v>Office REITs</v>
      </c>
    </row>
    <row r="6146" spans="1:5" ht="17" x14ac:dyDescent="0.2">
      <c r="A6146" s="3" t="s">
        <v>477</v>
      </c>
      <c r="B6146" s="21" t="s">
        <v>600</v>
      </c>
      <c r="C6146" s="21" t="s">
        <v>609</v>
      </c>
      <c r="D6146" s="56" t="str">
        <f>VLOOKUP(A6146, ticker_symbol:gics_sector, 14, FALSE)</f>
        <v>Real Estate</v>
      </c>
      <c r="E6146" t="str">
        <f>VLOOKUP(A6146, ticker_symbol:gics_sub, 15, FALSE)</f>
        <v>Office REITs</v>
      </c>
    </row>
    <row r="6147" spans="1:5" ht="17" x14ac:dyDescent="0.2">
      <c r="A6147" s="3" t="s">
        <v>477</v>
      </c>
      <c r="B6147" s="21" t="s">
        <v>601</v>
      </c>
      <c r="C6147" s="21" t="s">
        <v>609</v>
      </c>
      <c r="D6147" s="56" t="str">
        <f>VLOOKUP(A6147, ticker_symbol:gics_sector, 14, FALSE)</f>
        <v>Real Estate</v>
      </c>
      <c r="E6147" t="str">
        <f>VLOOKUP(A6147, ticker_symbol:gics_sub, 15, FALSE)</f>
        <v>Office REITs</v>
      </c>
    </row>
    <row r="6148" spans="1:5" ht="17" x14ac:dyDescent="0.2">
      <c r="A6148" s="3" t="s">
        <v>477</v>
      </c>
      <c r="B6148" s="21" t="s">
        <v>602</v>
      </c>
      <c r="C6148" s="21" t="s">
        <v>609</v>
      </c>
      <c r="D6148" s="56" t="str">
        <f>VLOOKUP(A6148, ticker_symbol:gics_sector, 14, FALSE)</f>
        <v>Real Estate</v>
      </c>
      <c r="E6148" t="str">
        <f>VLOOKUP(A6148, ticker_symbol:gics_sub, 15, FALSE)</f>
        <v>Office REITs</v>
      </c>
    </row>
    <row r="6149" spans="1:5" ht="17" x14ac:dyDescent="0.2">
      <c r="A6149" s="3" t="s">
        <v>477</v>
      </c>
      <c r="B6149" s="21" t="s">
        <v>603</v>
      </c>
      <c r="C6149" s="21" t="s">
        <v>609</v>
      </c>
      <c r="D6149" s="56" t="str">
        <f>VLOOKUP(A6149, ticker_symbol:gics_sector, 14, FALSE)</f>
        <v>Real Estate</v>
      </c>
      <c r="E6149" t="str">
        <f>VLOOKUP(A6149, ticker_symbol:gics_sub, 15, FALSE)</f>
        <v>Office REITs</v>
      </c>
    </row>
    <row r="6150" spans="1:5" ht="17" x14ac:dyDescent="0.2">
      <c r="A6150" s="3" t="s">
        <v>477</v>
      </c>
      <c r="B6150" s="21" t="s">
        <v>604</v>
      </c>
      <c r="C6150" s="21" t="s">
        <v>609</v>
      </c>
      <c r="D6150" s="56" t="str">
        <f>VLOOKUP(A6150, ticker_symbol:gics_sector, 14, FALSE)</f>
        <v>Real Estate</v>
      </c>
      <c r="E6150" t="str">
        <f>VLOOKUP(A6150, ticker_symbol:gics_sub, 15, FALSE)</f>
        <v>Office REITs</v>
      </c>
    </row>
    <row r="6151" spans="1:5" ht="17" x14ac:dyDescent="0.2">
      <c r="A6151" s="3" t="s">
        <v>477</v>
      </c>
      <c r="B6151" s="21" t="s">
        <v>605</v>
      </c>
      <c r="C6151" s="21" t="s">
        <v>609</v>
      </c>
      <c r="D6151" s="56" t="str">
        <f>VLOOKUP(A6151, ticker_symbol:gics_sector, 14, FALSE)</f>
        <v>Real Estate</v>
      </c>
      <c r="E6151" t="str">
        <f>VLOOKUP(A6151, ticker_symbol:gics_sub, 15, FALSE)</f>
        <v>Office REITs</v>
      </c>
    </row>
    <row r="6152" spans="1:5" ht="17" x14ac:dyDescent="0.2">
      <c r="A6152" s="3" t="s">
        <v>477</v>
      </c>
      <c r="B6152" s="21" t="s">
        <v>600</v>
      </c>
      <c r="C6152" s="21" t="s">
        <v>608</v>
      </c>
      <c r="D6152" s="56" t="str">
        <f>VLOOKUP(A6152, ticker_symbol:gics_sector, 14, FALSE)</f>
        <v>Real Estate</v>
      </c>
      <c r="E6152" t="str">
        <f>VLOOKUP(A6152, ticker_symbol:gics_sub, 15, FALSE)</f>
        <v>Office REITs</v>
      </c>
    </row>
    <row r="6153" spans="1:5" ht="17" x14ac:dyDescent="0.2">
      <c r="A6153" s="3" t="s">
        <v>477</v>
      </c>
      <c r="B6153" s="21" t="s">
        <v>601</v>
      </c>
      <c r="C6153" s="21" t="s">
        <v>608</v>
      </c>
      <c r="D6153" s="56" t="str">
        <f>VLOOKUP(A6153, ticker_symbol:gics_sector, 14, FALSE)</f>
        <v>Real Estate</v>
      </c>
      <c r="E6153" t="str">
        <f>VLOOKUP(A6153, ticker_symbol:gics_sub, 15, FALSE)</f>
        <v>Office REITs</v>
      </c>
    </row>
    <row r="6154" spans="1:5" ht="17" x14ac:dyDescent="0.2">
      <c r="A6154" s="3" t="s">
        <v>477</v>
      </c>
      <c r="B6154" s="21" t="s">
        <v>602</v>
      </c>
      <c r="C6154" s="21" t="s">
        <v>608</v>
      </c>
      <c r="D6154" s="56" t="str">
        <f>VLOOKUP(A6154, ticker_symbol:gics_sector, 14, FALSE)</f>
        <v>Real Estate</v>
      </c>
      <c r="E6154" t="str">
        <f>VLOOKUP(A6154, ticker_symbol:gics_sub, 15, FALSE)</f>
        <v>Office REITs</v>
      </c>
    </row>
    <row r="6155" spans="1:5" ht="17" x14ac:dyDescent="0.2">
      <c r="A6155" s="3" t="s">
        <v>477</v>
      </c>
      <c r="B6155" s="21" t="s">
        <v>603</v>
      </c>
      <c r="C6155" s="21" t="s">
        <v>608</v>
      </c>
      <c r="D6155" s="56" t="str">
        <f>VLOOKUP(A6155, ticker_symbol:gics_sector, 14, FALSE)</f>
        <v>Real Estate</v>
      </c>
      <c r="E6155" t="str">
        <f>VLOOKUP(A6155, ticker_symbol:gics_sub, 15, FALSE)</f>
        <v>Office REITs</v>
      </c>
    </row>
    <row r="6156" spans="1:5" ht="17" x14ac:dyDescent="0.2">
      <c r="A6156" s="3" t="s">
        <v>477</v>
      </c>
      <c r="B6156" s="21" t="s">
        <v>604</v>
      </c>
      <c r="C6156" s="21" t="s">
        <v>608</v>
      </c>
      <c r="D6156" s="56" t="str">
        <f>VLOOKUP(A6156, ticker_symbol:gics_sector, 14, FALSE)</f>
        <v>Real Estate</v>
      </c>
      <c r="E6156" t="str">
        <f>VLOOKUP(A6156, ticker_symbol:gics_sub, 15, FALSE)</f>
        <v>Office REITs</v>
      </c>
    </row>
    <row r="6157" spans="1:5" ht="17" x14ac:dyDescent="0.2">
      <c r="A6157" s="3" t="s">
        <v>477</v>
      </c>
      <c r="B6157" s="21" t="s">
        <v>605</v>
      </c>
      <c r="C6157" s="21" t="s">
        <v>608</v>
      </c>
      <c r="D6157" s="56" t="str">
        <f>VLOOKUP(A6157, ticker_symbol:gics_sector, 14, FALSE)</f>
        <v>Real Estate</v>
      </c>
      <c r="E6157" t="str">
        <f>VLOOKUP(A6157, ticker_symbol:gics_sub, 15, FALSE)</f>
        <v>Office REITs</v>
      </c>
    </row>
    <row r="6158" spans="1:5" ht="17" x14ac:dyDescent="0.2">
      <c r="A6158" s="3" t="s">
        <v>479</v>
      </c>
      <c r="B6158" s="21" t="s">
        <v>600</v>
      </c>
      <c r="C6158" s="21" t="s">
        <v>610</v>
      </c>
      <c r="D6158" s="56" t="str">
        <f>VLOOKUP(A6158, ticker_symbol:gics_sector, 14, FALSE)</f>
        <v>Consumer Discretionary</v>
      </c>
      <c r="E6158" t="str">
        <f>VLOOKUP(A6158, ticker_symbol:gics_sub, 15, FALSE)</f>
        <v>Household Appliances</v>
      </c>
    </row>
    <row r="6159" spans="1:5" ht="17" x14ac:dyDescent="0.2">
      <c r="A6159" s="3" t="s">
        <v>479</v>
      </c>
      <c r="B6159" s="21" t="s">
        <v>601</v>
      </c>
      <c r="C6159" s="21" t="s">
        <v>610</v>
      </c>
      <c r="D6159" s="56" t="str">
        <f>VLOOKUP(A6159, ticker_symbol:gics_sector, 14, FALSE)</f>
        <v>Consumer Discretionary</v>
      </c>
      <c r="E6159" t="str">
        <f>VLOOKUP(A6159, ticker_symbol:gics_sub, 15, FALSE)</f>
        <v>Household Appliances</v>
      </c>
    </row>
    <row r="6160" spans="1:5" ht="17" x14ac:dyDescent="0.2">
      <c r="A6160" s="3" t="s">
        <v>479</v>
      </c>
      <c r="B6160" s="21" t="s">
        <v>602</v>
      </c>
      <c r="C6160" s="21" t="s">
        <v>610</v>
      </c>
      <c r="D6160" s="56" t="str">
        <f>VLOOKUP(A6160, ticker_symbol:gics_sector, 14, FALSE)</f>
        <v>Consumer Discretionary</v>
      </c>
      <c r="E6160" t="str">
        <f>VLOOKUP(A6160, ticker_symbol:gics_sub, 15, FALSE)</f>
        <v>Household Appliances</v>
      </c>
    </row>
    <row r="6161" spans="1:5" ht="17" x14ac:dyDescent="0.2">
      <c r="A6161" s="3" t="s">
        <v>479</v>
      </c>
      <c r="B6161" s="21" t="s">
        <v>603</v>
      </c>
      <c r="C6161" s="21" t="s">
        <v>610</v>
      </c>
      <c r="D6161" s="56" t="str">
        <f>VLOOKUP(A6161, ticker_symbol:gics_sector, 14, FALSE)</f>
        <v>Consumer Discretionary</v>
      </c>
      <c r="E6161" t="str">
        <f>VLOOKUP(A6161, ticker_symbol:gics_sub, 15, FALSE)</f>
        <v>Household Appliances</v>
      </c>
    </row>
    <row r="6162" spans="1:5" ht="17" x14ac:dyDescent="0.2">
      <c r="A6162" s="3" t="s">
        <v>479</v>
      </c>
      <c r="B6162" s="21" t="s">
        <v>604</v>
      </c>
      <c r="C6162" s="21" t="s">
        <v>610</v>
      </c>
      <c r="D6162" s="56" t="str">
        <f>VLOOKUP(A6162, ticker_symbol:gics_sector, 14, FALSE)</f>
        <v>Consumer Discretionary</v>
      </c>
      <c r="E6162" t="str">
        <f>VLOOKUP(A6162, ticker_symbol:gics_sub, 15, FALSE)</f>
        <v>Household Appliances</v>
      </c>
    </row>
    <row r="6163" spans="1:5" ht="17" x14ac:dyDescent="0.2">
      <c r="A6163" s="3" t="s">
        <v>479</v>
      </c>
      <c r="B6163" s="21" t="s">
        <v>605</v>
      </c>
      <c r="C6163" s="21" t="s">
        <v>610</v>
      </c>
      <c r="D6163" s="56" t="str">
        <f>VLOOKUP(A6163, ticker_symbol:gics_sector, 14, FALSE)</f>
        <v>Consumer Discretionary</v>
      </c>
      <c r="E6163" t="str">
        <f>VLOOKUP(A6163, ticker_symbol:gics_sub, 15, FALSE)</f>
        <v>Household Appliances</v>
      </c>
    </row>
    <row r="6164" spans="1:5" ht="17" x14ac:dyDescent="0.2">
      <c r="A6164" s="3" t="s">
        <v>479</v>
      </c>
      <c r="B6164" s="21" t="s">
        <v>600</v>
      </c>
      <c r="C6164" s="21" t="s">
        <v>609</v>
      </c>
      <c r="D6164" s="56" t="str">
        <f>VLOOKUP(A6164, ticker_symbol:gics_sector, 14, FALSE)</f>
        <v>Consumer Discretionary</v>
      </c>
      <c r="E6164" t="str">
        <f>VLOOKUP(A6164, ticker_symbol:gics_sub, 15, FALSE)</f>
        <v>Household Appliances</v>
      </c>
    </row>
    <row r="6165" spans="1:5" ht="17" x14ac:dyDescent="0.2">
      <c r="A6165" s="3" t="s">
        <v>479</v>
      </c>
      <c r="B6165" s="21" t="s">
        <v>601</v>
      </c>
      <c r="C6165" s="21" t="s">
        <v>609</v>
      </c>
      <c r="D6165" s="56" t="str">
        <f>VLOOKUP(A6165, ticker_symbol:gics_sector, 14, FALSE)</f>
        <v>Consumer Discretionary</v>
      </c>
      <c r="E6165" t="str">
        <f>VLOOKUP(A6165, ticker_symbol:gics_sub, 15, FALSE)</f>
        <v>Household Appliances</v>
      </c>
    </row>
    <row r="6166" spans="1:5" ht="17" x14ac:dyDescent="0.2">
      <c r="A6166" s="3" t="s">
        <v>479</v>
      </c>
      <c r="B6166" s="21" t="s">
        <v>602</v>
      </c>
      <c r="C6166" s="21" t="s">
        <v>609</v>
      </c>
      <c r="D6166" s="56" t="str">
        <f>VLOOKUP(A6166, ticker_symbol:gics_sector, 14, FALSE)</f>
        <v>Consumer Discretionary</v>
      </c>
      <c r="E6166" t="str">
        <f>VLOOKUP(A6166, ticker_symbol:gics_sub, 15, FALSE)</f>
        <v>Household Appliances</v>
      </c>
    </row>
    <row r="6167" spans="1:5" ht="17" x14ac:dyDescent="0.2">
      <c r="A6167" s="3" t="s">
        <v>479</v>
      </c>
      <c r="B6167" s="21" t="s">
        <v>603</v>
      </c>
      <c r="C6167" s="21" t="s">
        <v>609</v>
      </c>
      <c r="D6167" s="56" t="str">
        <f>VLOOKUP(A6167, ticker_symbol:gics_sector, 14, FALSE)</f>
        <v>Consumer Discretionary</v>
      </c>
      <c r="E6167" t="str">
        <f>VLOOKUP(A6167, ticker_symbol:gics_sub, 15, FALSE)</f>
        <v>Household Appliances</v>
      </c>
    </row>
    <row r="6168" spans="1:5" ht="17" x14ac:dyDescent="0.2">
      <c r="A6168" s="3" t="s">
        <v>479</v>
      </c>
      <c r="B6168" s="21" t="s">
        <v>604</v>
      </c>
      <c r="C6168" s="21" t="s">
        <v>609</v>
      </c>
      <c r="D6168" s="56" t="str">
        <f>VLOOKUP(A6168, ticker_symbol:gics_sector, 14, FALSE)</f>
        <v>Consumer Discretionary</v>
      </c>
      <c r="E6168" t="str">
        <f>VLOOKUP(A6168, ticker_symbol:gics_sub, 15, FALSE)</f>
        <v>Household Appliances</v>
      </c>
    </row>
    <row r="6169" spans="1:5" ht="17" x14ac:dyDescent="0.2">
      <c r="A6169" s="3" t="s">
        <v>479</v>
      </c>
      <c r="B6169" s="21" t="s">
        <v>605</v>
      </c>
      <c r="C6169" s="21" t="s">
        <v>609</v>
      </c>
      <c r="D6169" s="56" t="str">
        <f>VLOOKUP(A6169, ticker_symbol:gics_sector, 14, FALSE)</f>
        <v>Consumer Discretionary</v>
      </c>
      <c r="E6169" t="str">
        <f>VLOOKUP(A6169, ticker_symbol:gics_sub, 15, FALSE)</f>
        <v>Household Appliances</v>
      </c>
    </row>
    <row r="6170" spans="1:5" ht="17" x14ac:dyDescent="0.2">
      <c r="A6170" s="3" t="s">
        <v>479</v>
      </c>
      <c r="B6170" s="21" t="s">
        <v>600</v>
      </c>
      <c r="C6170" s="21" t="s">
        <v>608</v>
      </c>
      <c r="D6170" s="56" t="str">
        <f>VLOOKUP(A6170, ticker_symbol:gics_sector, 14, FALSE)</f>
        <v>Consumer Discretionary</v>
      </c>
      <c r="E6170" t="str">
        <f>VLOOKUP(A6170, ticker_symbol:gics_sub, 15, FALSE)</f>
        <v>Household Appliances</v>
      </c>
    </row>
    <row r="6171" spans="1:5" ht="17" x14ac:dyDescent="0.2">
      <c r="A6171" s="3" t="s">
        <v>479</v>
      </c>
      <c r="B6171" s="21" t="s">
        <v>601</v>
      </c>
      <c r="C6171" s="21" t="s">
        <v>608</v>
      </c>
      <c r="D6171" s="56" t="str">
        <f>VLOOKUP(A6171, ticker_symbol:gics_sector, 14, FALSE)</f>
        <v>Consumer Discretionary</v>
      </c>
      <c r="E6171" t="str">
        <f>VLOOKUP(A6171, ticker_symbol:gics_sub, 15, FALSE)</f>
        <v>Household Appliances</v>
      </c>
    </row>
    <row r="6172" spans="1:5" ht="17" x14ac:dyDescent="0.2">
      <c r="A6172" s="3" t="s">
        <v>479</v>
      </c>
      <c r="B6172" s="21" t="s">
        <v>602</v>
      </c>
      <c r="C6172" s="21" t="s">
        <v>608</v>
      </c>
      <c r="D6172" s="56" t="str">
        <f>VLOOKUP(A6172, ticker_symbol:gics_sector, 14, FALSE)</f>
        <v>Consumer Discretionary</v>
      </c>
      <c r="E6172" t="str">
        <f>VLOOKUP(A6172, ticker_symbol:gics_sub, 15, FALSE)</f>
        <v>Household Appliances</v>
      </c>
    </row>
    <row r="6173" spans="1:5" ht="17" x14ac:dyDescent="0.2">
      <c r="A6173" s="3" t="s">
        <v>479</v>
      </c>
      <c r="B6173" s="21" t="s">
        <v>603</v>
      </c>
      <c r="C6173" s="21" t="s">
        <v>608</v>
      </c>
      <c r="D6173" s="56" t="str">
        <f>VLOOKUP(A6173, ticker_symbol:gics_sector, 14, FALSE)</f>
        <v>Consumer Discretionary</v>
      </c>
      <c r="E6173" t="str">
        <f>VLOOKUP(A6173, ticker_symbol:gics_sub, 15, FALSE)</f>
        <v>Household Appliances</v>
      </c>
    </row>
    <row r="6174" spans="1:5" ht="17" x14ac:dyDescent="0.2">
      <c r="A6174" s="3" t="s">
        <v>479</v>
      </c>
      <c r="B6174" s="21" t="s">
        <v>604</v>
      </c>
      <c r="C6174" s="21" t="s">
        <v>608</v>
      </c>
      <c r="D6174" s="56" t="str">
        <f>VLOOKUP(A6174, ticker_symbol:gics_sector, 14, FALSE)</f>
        <v>Consumer Discretionary</v>
      </c>
      <c r="E6174" t="str">
        <f>VLOOKUP(A6174, ticker_symbol:gics_sub, 15, FALSE)</f>
        <v>Household Appliances</v>
      </c>
    </row>
    <row r="6175" spans="1:5" ht="17" x14ac:dyDescent="0.2">
      <c r="A6175" s="3" t="s">
        <v>479</v>
      </c>
      <c r="B6175" s="21" t="s">
        <v>605</v>
      </c>
      <c r="C6175" s="21" t="s">
        <v>608</v>
      </c>
      <c r="D6175" s="56" t="str">
        <f>VLOOKUP(A6175, ticker_symbol:gics_sector, 14, FALSE)</f>
        <v>Consumer Discretionary</v>
      </c>
      <c r="E6175" t="str">
        <f>VLOOKUP(A6175, ticker_symbol:gics_sub, 15, FALSE)</f>
        <v>Household Appliances</v>
      </c>
    </row>
    <row r="6176" spans="1:5" ht="17" x14ac:dyDescent="0.2">
      <c r="A6176" s="3" t="s">
        <v>481</v>
      </c>
      <c r="B6176" s="21" t="s">
        <v>600</v>
      </c>
      <c r="C6176" s="21" t="s">
        <v>610</v>
      </c>
      <c r="D6176" s="56" t="str">
        <f>VLOOKUP(A6176, ticker_symbol:gics_sector, 14, FALSE)</f>
        <v>Consumer Discretionary</v>
      </c>
      <c r="E6176" t="str">
        <f>VLOOKUP(A6176, ticker_symbol:gics_sub, 15, FALSE)</f>
        <v>Broadcasting &amp; Cable TV</v>
      </c>
    </row>
    <row r="6177" spans="1:5" ht="17" x14ac:dyDescent="0.2">
      <c r="A6177" s="3" t="s">
        <v>481</v>
      </c>
      <c r="B6177" s="21" t="s">
        <v>601</v>
      </c>
      <c r="C6177" s="21" t="s">
        <v>610</v>
      </c>
      <c r="D6177" s="56" t="str">
        <f>VLOOKUP(A6177, ticker_symbol:gics_sector, 14, FALSE)</f>
        <v>Consumer Discretionary</v>
      </c>
      <c r="E6177" t="str">
        <f>VLOOKUP(A6177, ticker_symbol:gics_sub, 15, FALSE)</f>
        <v>Broadcasting &amp; Cable TV</v>
      </c>
    </row>
    <row r="6178" spans="1:5" ht="17" x14ac:dyDescent="0.2">
      <c r="A6178" s="3" t="s">
        <v>481</v>
      </c>
      <c r="B6178" s="21" t="s">
        <v>602</v>
      </c>
      <c r="C6178" s="21" t="s">
        <v>610</v>
      </c>
      <c r="D6178" s="56" t="str">
        <f>VLOOKUP(A6178, ticker_symbol:gics_sector, 14, FALSE)</f>
        <v>Consumer Discretionary</v>
      </c>
      <c r="E6178" t="str">
        <f>VLOOKUP(A6178, ticker_symbol:gics_sub, 15, FALSE)</f>
        <v>Broadcasting &amp; Cable TV</v>
      </c>
    </row>
    <row r="6179" spans="1:5" ht="17" x14ac:dyDescent="0.2">
      <c r="A6179" s="3" t="s">
        <v>481</v>
      </c>
      <c r="B6179" s="21" t="s">
        <v>603</v>
      </c>
      <c r="C6179" s="21" t="s">
        <v>610</v>
      </c>
      <c r="D6179" s="56" t="str">
        <f>VLOOKUP(A6179, ticker_symbol:gics_sector, 14, FALSE)</f>
        <v>Consumer Discretionary</v>
      </c>
      <c r="E6179" t="str">
        <f>VLOOKUP(A6179, ticker_symbol:gics_sub, 15, FALSE)</f>
        <v>Broadcasting &amp; Cable TV</v>
      </c>
    </row>
    <row r="6180" spans="1:5" ht="17" x14ac:dyDescent="0.2">
      <c r="A6180" s="3" t="s">
        <v>481</v>
      </c>
      <c r="B6180" s="21" t="s">
        <v>604</v>
      </c>
      <c r="C6180" s="21" t="s">
        <v>610</v>
      </c>
      <c r="D6180" s="56" t="str">
        <f>VLOOKUP(A6180, ticker_symbol:gics_sector, 14, FALSE)</f>
        <v>Consumer Discretionary</v>
      </c>
      <c r="E6180" t="str">
        <f>VLOOKUP(A6180, ticker_symbol:gics_sub, 15, FALSE)</f>
        <v>Broadcasting &amp; Cable TV</v>
      </c>
    </row>
    <row r="6181" spans="1:5" ht="17" x14ac:dyDescent="0.2">
      <c r="A6181" s="3" t="s">
        <v>481</v>
      </c>
      <c r="B6181" s="21" t="s">
        <v>605</v>
      </c>
      <c r="C6181" s="21" t="s">
        <v>610</v>
      </c>
      <c r="D6181" s="56" t="str">
        <f>VLOOKUP(A6181, ticker_symbol:gics_sector, 14, FALSE)</f>
        <v>Consumer Discretionary</v>
      </c>
      <c r="E6181" t="str">
        <f>VLOOKUP(A6181, ticker_symbol:gics_sub, 15, FALSE)</f>
        <v>Broadcasting &amp; Cable TV</v>
      </c>
    </row>
    <row r="6182" spans="1:5" ht="17" x14ac:dyDescent="0.2">
      <c r="A6182" s="3" t="s">
        <v>481</v>
      </c>
      <c r="B6182" s="21" t="s">
        <v>600</v>
      </c>
      <c r="C6182" s="21" t="s">
        <v>609</v>
      </c>
      <c r="D6182" s="56" t="str">
        <f>VLOOKUP(A6182, ticker_symbol:gics_sector, 14, FALSE)</f>
        <v>Consumer Discretionary</v>
      </c>
      <c r="E6182" t="str">
        <f>VLOOKUP(A6182, ticker_symbol:gics_sub, 15, FALSE)</f>
        <v>Broadcasting &amp; Cable TV</v>
      </c>
    </row>
    <row r="6183" spans="1:5" ht="17" x14ac:dyDescent="0.2">
      <c r="A6183" s="3" t="s">
        <v>481</v>
      </c>
      <c r="B6183" s="21" t="s">
        <v>601</v>
      </c>
      <c r="C6183" s="21" t="s">
        <v>609</v>
      </c>
      <c r="D6183" s="56" t="str">
        <f>VLOOKUP(A6183, ticker_symbol:gics_sector, 14, FALSE)</f>
        <v>Consumer Discretionary</v>
      </c>
      <c r="E6183" t="str">
        <f>VLOOKUP(A6183, ticker_symbol:gics_sub, 15, FALSE)</f>
        <v>Broadcasting &amp; Cable TV</v>
      </c>
    </row>
    <row r="6184" spans="1:5" ht="17" x14ac:dyDescent="0.2">
      <c r="A6184" s="3" t="s">
        <v>481</v>
      </c>
      <c r="B6184" s="21" t="s">
        <v>602</v>
      </c>
      <c r="C6184" s="21" t="s">
        <v>609</v>
      </c>
      <c r="D6184" s="56" t="str">
        <f>VLOOKUP(A6184, ticker_symbol:gics_sector, 14, FALSE)</f>
        <v>Consumer Discretionary</v>
      </c>
      <c r="E6184" t="str">
        <f>VLOOKUP(A6184, ticker_symbol:gics_sub, 15, FALSE)</f>
        <v>Broadcasting &amp; Cable TV</v>
      </c>
    </row>
    <row r="6185" spans="1:5" ht="17" x14ac:dyDescent="0.2">
      <c r="A6185" s="3" t="s">
        <v>481</v>
      </c>
      <c r="B6185" s="21" t="s">
        <v>603</v>
      </c>
      <c r="C6185" s="21" t="s">
        <v>609</v>
      </c>
      <c r="D6185" s="56" t="str">
        <f>VLOOKUP(A6185, ticker_symbol:gics_sector, 14, FALSE)</f>
        <v>Consumer Discretionary</v>
      </c>
      <c r="E6185" t="str">
        <f>VLOOKUP(A6185, ticker_symbol:gics_sub, 15, FALSE)</f>
        <v>Broadcasting &amp; Cable TV</v>
      </c>
    </row>
    <row r="6186" spans="1:5" ht="17" x14ac:dyDescent="0.2">
      <c r="A6186" s="3" t="s">
        <v>481</v>
      </c>
      <c r="B6186" s="21" t="s">
        <v>604</v>
      </c>
      <c r="C6186" s="21" t="s">
        <v>609</v>
      </c>
      <c r="D6186" s="56" t="str">
        <f>VLOOKUP(A6186, ticker_symbol:gics_sector, 14, FALSE)</f>
        <v>Consumer Discretionary</v>
      </c>
      <c r="E6186" t="str">
        <f>VLOOKUP(A6186, ticker_symbol:gics_sub, 15, FALSE)</f>
        <v>Broadcasting &amp; Cable TV</v>
      </c>
    </row>
    <row r="6187" spans="1:5" ht="17" x14ac:dyDescent="0.2">
      <c r="A6187" s="3" t="s">
        <v>481</v>
      </c>
      <c r="B6187" s="21" t="s">
        <v>605</v>
      </c>
      <c r="C6187" s="21" t="s">
        <v>609</v>
      </c>
      <c r="D6187" s="56" t="str">
        <f>VLOOKUP(A6187, ticker_symbol:gics_sector, 14, FALSE)</f>
        <v>Consumer Discretionary</v>
      </c>
      <c r="E6187" t="str">
        <f>VLOOKUP(A6187, ticker_symbol:gics_sub, 15, FALSE)</f>
        <v>Broadcasting &amp; Cable TV</v>
      </c>
    </row>
    <row r="6188" spans="1:5" ht="17" x14ac:dyDescent="0.2">
      <c r="A6188" s="3" t="s">
        <v>481</v>
      </c>
      <c r="B6188" s="21" t="s">
        <v>600</v>
      </c>
      <c r="C6188" s="21" t="s">
        <v>608</v>
      </c>
      <c r="D6188" s="56" t="str">
        <f>VLOOKUP(A6188, ticker_symbol:gics_sector, 14, FALSE)</f>
        <v>Consumer Discretionary</v>
      </c>
      <c r="E6188" t="str">
        <f>VLOOKUP(A6188, ticker_symbol:gics_sub, 15, FALSE)</f>
        <v>Broadcasting &amp; Cable TV</v>
      </c>
    </row>
    <row r="6189" spans="1:5" ht="17" x14ac:dyDescent="0.2">
      <c r="A6189" s="3" t="s">
        <v>481</v>
      </c>
      <c r="B6189" s="21" t="s">
        <v>601</v>
      </c>
      <c r="C6189" s="21" t="s">
        <v>608</v>
      </c>
      <c r="D6189" s="56" t="str">
        <f>VLOOKUP(A6189, ticker_symbol:gics_sector, 14, FALSE)</f>
        <v>Consumer Discretionary</v>
      </c>
      <c r="E6189" t="str">
        <f>VLOOKUP(A6189, ticker_symbol:gics_sub, 15, FALSE)</f>
        <v>Broadcasting &amp; Cable TV</v>
      </c>
    </row>
    <row r="6190" spans="1:5" ht="17" x14ac:dyDescent="0.2">
      <c r="A6190" s="3" t="s">
        <v>481</v>
      </c>
      <c r="B6190" s="21" t="s">
        <v>602</v>
      </c>
      <c r="C6190" s="21" t="s">
        <v>608</v>
      </c>
      <c r="D6190" s="56" t="str">
        <f>VLOOKUP(A6190, ticker_symbol:gics_sector, 14, FALSE)</f>
        <v>Consumer Discretionary</v>
      </c>
      <c r="E6190" t="str">
        <f>VLOOKUP(A6190, ticker_symbol:gics_sub, 15, FALSE)</f>
        <v>Broadcasting &amp; Cable TV</v>
      </c>
    </row>
    <row r="6191" spans="1:5" ht="17" x14ac:dyDescent="0.2">
      <c r="A6191" s="3" t="s">
        <v>481</v>
      </c>
      <c r="B6191" s="21" t="s">
        <v>603</v>
      </c>
      <c r="C6191" s="21" t="s">
        <v>608</v>
      </c>
      <c r="D6191" s="56" t="str">
        <f>VLOOKUP(A6191, ticker_symbol:gics_sector, 14, FALSE)</f>
        <v>Consumer Discretionary</v>
      </c>
      <c r="E6191" t="str">
        <f>VLOOKUP(A6191, ticker_symbol:gics_sub, 15, FALSE)</f>
        <v>Broadcasting &amp; Cable TV</v>
      </c>
    </row>
    <row r="6192" spans="1:5" ht="17" x14ac:dyDescent="0.2">
      <c r="A6192" s="3" t="s">
        <v>481</v>
      </c>
      <c r="B6192" s="21" t="s">
        <v>604</v>
      </c>
      <c r="C6192" s="21" t="s">
        <v>608</v>
      </c>
      <c r="D6192" s="56" t="str">
        <f>VLOOKUP(A6192, ticker_symbol:gics_sector, 14, FALSE)</f>
        <v>Consumer Discretionary</v>
      </c>
      <c r="E6192" t="str">
        <f>VLOOKUP(A6192, ticker_symbol:gics_sub, 15, FALSE)</f>
        <v>Broadcasting &amp; Cable TV</v>
      </c>
    </row>
    <row r="6193" spans="1:5" ht="17" x14ac:dyDescent="0.2">
      <c r="A6193" s="3" t="s">
        <v>481</v>
      </c>
      <c r="B6193" s="21" t="s">
        <v>605</v>
      </c>
      <c r="C6193" s="21" t="s">
        <v>608</v>
      </c>
      <c r="D6193" s="56" t="str">
        <f>VLOOKUP(A6193, ticker_symbol:gics_sector, 14, FALSE)</f>
        <v>Consumer Discretionary</v>
      </c>
      <c r="E6193" t="str">
        <f>VLOOKUP(A6193, ticker_symbol:gics_sub, 15, FALSE)</f>
        <v>Broadcasting &amp; Cable TV</v>
      </c>
    </row>
    <row r="6194" spans="1:5" ht="17" x14ac:dyDescent="0.2">
      <c r="A6194" s="3" t="s">
        <v>482</v>
      </c>
      <c r="B6194" s="21" t="s">
        <v>600</v>
      </c>
      <c r="C6194" s="21" t="s">
        <v>610</v>
      </c>
      <c r="D6194" s="56" t="str">
        <f>VLOOKUP(A6194, ticker_symbol:gics_sector, 14, FALSE)</f>
        <v>Utilities</v>
      </c>
      <c r="E6194" t="str">
        <f>VLOOKUP(A6194, ticker_symbol:gics_sub, 15, FALSE)</f>
        <v>Electric Utilities</v>
      </c>
    </row>
    <row r="6195" spans="1:5" ht="17" x14ac:dyDescent="0.2">
      <c r="A6195" s="3" t="s">
        <v>482</v>
      </c>
      <c r="B6195" s="21" t="s">
        <v>601</v>
      </c>
      <c r="C6195" s="21" t="s">
        <v>610</v>
      </c>
      <c r="D6195" s="56" t="str">
        <f>VLOOKUP(A6195, ticker_symbol:gics_sector, 14, FALSE)</f>
        <v>Utilities</v>
      </c>
      <c r="E6195" t="str">
        <f>VLOOKUP(A6195, ticker_symbol:gics_sub, 15, FALSE)</f>
        <v>Electric Utilities</v>
      </c>
    </row>
    <row r="6196" spans="1:5" ht="17" x14ac:dyDescent="0.2">
      <c r="A6196" s="3" t="s">
        <v>482</v>
      </c>
      <c r="B6196" s="21" t="s">
        <v>602</v>
      </c>
      <c r="C6196" s="21" t="s">
        <v>610</v>
      </c>
      <c r="D6196" s="56" t="str">
        <f>VLOOKUP(A6196, ticker_symbol:gics_sector, 14, FALSE)</f>
        <v>Utilities</v>
      </c>
      <c r="E6196" t="str">
        <f>VLOOKUP(A6196, ticker_symbol:gics_sub, 15, FALSE)</f>
        <v>Electric Utilities</v>
      </c>
    </row>
    <row r="6197" spans="1:5" ht="17" x14ac:dyDescent="0.2">
      <c r="A6197" s="3" t="s">
        <v>482</v>
      </c>
      <c r="B6197" s="21" t="s">
        <v>603</v>
      </c>
      <c r="C6197" s="21" t="s">
        <v>610</v>
      </c>
      <c r="D6197" s="56" t="str">
        <f>VLOOKUP(A6197, ticker_symbol:gics_sector, 14, FALSE)</f>
        <v>Utilities</v>
      </c>
      <c r="E6197" t="str">
        <f>VLOOKUP(A6197, ticker_symbol:gics_sub, 15, FALSE)</f>
        <v>Electric Utilities</v>
      </c>
    </row>
    <row r="6198" spans="1:5" ht="17" x14ac:dyDescent="0.2">
      <c r="A6198" s="3" t="s">
        <v>482</v>
      </c>
      <c r="B6198" s="21" t="s">
        <v>604</v>
      </c>
      <c r="C6198" s="21" t="s">
        <v>610</v>
      </c>
      <c r="D6198" s="56" t="str">
        <f>VLOOKUP(A6198, ticker_symbol:gics_sector, 14, FALSE)</f>
        <v>Utilities</v>
      </c>
      <c r="E6198" t="str">
        <f>VLOOKUP(A6198, ticker_symbol:gics_sub, 15, FALSE)</f>
        <v>Electric Utilities</v>
      </c>
    </row>
    <row r="6199" spans="1:5" ht="17" x14ac:dyDescent="0.2">
      <c r="A6199" s="3" t="s">
        <v>482</v>
      </c>
      <c r="B6199" s="21" t="s">
        <v>605</v>
      </c>
      <c r="C6199" s="21" t="s">
        <v>610</v>
      </c>
      <c r="D6199" s="56" t="str">
        <f>VLOOKUP(A6199, ticker_symbol:gics_sector, 14, FALSE)</f>
        <v>Utilities</v>
      </c>
      <c r="E6199" t="str">
        <f>VLOOKUP(A6199, ticker_symbol:gics_sub, 15, FALSE)</f>
        <v>Electric Utilities</v>
      </c>
    </row>
    <row r="6200" spans="1:5" ht="17" x14ac:dyDescent="0.2">
      <c r="A6200" s="3" t="s">
        <v>482</v>
      </c>
      <c r="B6200" s="21" t="s">
        <v>600</v>
      </c>
      <c r="C6200" s="21" t="s">
        <v>609</v>
      </c>
      <c r="D6200" s="56" t="str">
        <f>VLOOKUP(A6200, ticker_symbol:gics_sector, 14, FALSE)</f>
        <v>Utilities</v>
      </c>
      <c r="E6200" t="str">
        <f>VLOOKUP(A6200, ticker_symbol:gics_sub, 15, FALSE)</f>
        <v>Electric Utilities</v>
      </c>
    </row>
    <row r="6201" spans="1:5" ht="17" x14ac:dyDescent="0.2">
      <c r="A6201" s="3" t="s">
        <v>482</v>
      </c>
      <c r="B6201" s="21" t="s">
        <v>601</v>
      </c>
      <c r="C6201" s="21" t="s">
        <v>609</v>
      </c>
      <c r="D6201" s="56" t="str">
        <f>VLOOKUP(A6201, ticker_symbol:gics_sector, 14, FALSE)</f>
        <v>Utilities</v>
      </c>
      <c r="E6201" t="str">
        <f>VLOOKUP(A6201, ticker_symbol:gics_sub, 15, FALSE)</f>
        <v>Electric Utilities</v>
      </c>
    </row>
    <row r="6202" spans="1:5" ht="17" x14ac:dyDescent="0.2">
      <c r="A6202" s="3" t="s">
        <v>482</v>
      </c>
      <c r="B6202" s="21" t="s">
        <v>602</v>
      </c>
      <c r="C6202" s="21" t="s">
        <v>609</v>
      </c>
      <c r="D6202" s="56" t="str">
        <f>VLOOKUP(A6202, ticker_symbol:gics_sector, 14, FALSE)</f>
        <v>Utilities</v>
      </c>
      <c r="E6202" t="str">
        <f>VLOOKUP(A6202, ticker_symbol:gics_sub, 15, FALSE)</f>
        <v>Electric Utilities</v>
      </c>
    </row>
    <row r="6203" spans="1:5" ht="17" x14ac:dyDescent="0.2">
      <c r="A6203" s="3" t="s">
        <v>482</v>
      </c>
      <c r="B6203" s="21" t="s">
        <v>603</v>
      </c>
      <c r="C6203" s="21" t="s">
        <v>609</v>
      </c>
      <c r="D6203" s="56" t="str">
        <f>VLOOKUP(A6203, ticker_symbol:gics_sector, 14, FALSE)</f>
        <v>Utilities</v>
      </c>
      <c r="E6203" t="str">
        <f>VLOOKUP(A6203, ticker_symbol:gics_sub, 15, FALSE)</f>
        <v>Electric Utilities</v>
      </c>
    </row>
    <row r="6204" spans="1:5" ht="17" x14ac:dyDescent="0.2">
      <c r="A6204" s="3" t="s">
        <v>482</v>
      </c>
      <c r="B6204" s="21" t="s">
        <v>604</v>
      </c>
      <c r="C6204" s="21" t="s">
        <v>609</v>
      </c>
      <c r="D6204" s="56" t="str">
        <f>VLOOKUP(A6204, ticker_symbol:gics_sector, 14, FALSE)</f>
        <v>Utilities</v>
      </c>
      <c r="E6204" t="str">
        <f>VLOOKUP(A6204, ticker_symbol:gics_sub, 15, FALSE)</f>
        <v>Electric Utilities</v>
      </c>
    </row>
    <row r="6205" spans="1:5" ht="17" x14ac:dyDescent="0.2">
      <c r="A6205" s="3" t="s">
        <v>482</v>
      </c>
      <c r="B6205" s="21" t="s">
        <v>605</v>
      </c>
      <c r="C6205" s="21" t="s">
        <v>609</v>
      </c>
      <c r="D6205" s="56" t="str">
        <f>VLOOKUP(A6205, ticker_symbol:gics_sector, 14, FALSE)</f>
        <v>Utilities</v>
      </c>
      <c r="E6205" t="str">
        <f>VLOOKUP(A6205, ticker_symbol:gics_sub, 15, FALSE)</f>
        <v>Electric Utilities</v>
      </c>
    </row>
    <row r="6206" spans="1:5" ht="17" x14ac:dyDescent="0.2">
      <c r="A6206" s="3" t="s">
        <v>482</v>
      </c>
      <c r="B6206" s="21" t="s">
        <v>600</v>
      </c>
      <c r="C6206" s="21" t="s">
        <v>608</v>
      </c>
      <c r="D6206" s="56" t="str">
        <f>VLOOKUP(A6206, ticker_symbol:gics_sector, 14, FALSE)</f>
        <v>Utilities</v>
      </c>
      <c r="E6206" t="str">
        <f>VLOOKUP(A6206, ticker_symbol:gics_sub, 15, FALSE)</f>
        <v>Electric Utilities</v>
      </c>
    </row>
    <row r="6207" spans="1:5" ht="17" x14ac:dyDescent="0.2">
      <c r="A6207" s="3" t="s">
        <v>482</v>
      </c>
      <c r="B6207" s="21" t="s">
        <v>601</v>
      </c>
      <c r="C6207" s="21" t="s">
        <v>608</v>
      </c>
      <c r="D6207" s="56" t="str">
        <f>VLOOKUP(A6207, ticker_symbol:gics_sector, 14, FALSE)</f>
        <v>Utilities</v>
      </c>
      <c r="E6207" t="str">
        <f>VLOOKUP(A6207, ticker_symbol:gics_sub, 15, FALSE)</f>
        <v>Electric Utilities</v>
      </c>
    </row>
    <row r="6208" spans="1:5" ht="17" x14ac:dyDescent="0.2">
      <c r="A6208" s="3" t="s">
        <v>482</v>
      </c>
      <c r="B6208" s="21" t="s">
        <v>602</v>
      </c>
      <c r="C6208" s="21" t="s">
        <v>608</v>
      </c>
      <c r="D6208" s="56" t="str">
        <f>VLOOKUP(A6208, ticker_symbol:gics_sector, 14, FALSE)</f>
        <v>Utilities</v>
      </c>
      <c r="E6208" t="str">
        <f>VLOOKUP(A6208, ticker_symbol:gics_sub, 15, FALSE)</f>
        <v>Electric Utilities</v>
      </c>
    </row>
    <row r="6209" spans="1:5" ht="17" x14ac:dyDescent="0.2">
      <c r="A6209" s="3" t="s">
        <v>482</v>
      </c>
      <c r="B6209" s="21" t="s">
        <v>603</v>
      </c>
      <c r="C6209" s="21" t="s">
        <v>608</v>
      </c>
      <c r="D6209" s="56" t="str">
        <f>VLOOKUP(A6209, ticker_symbol:gics_sector, 14, FALSE)</f>
        <v>Utilities</v>
      </c>
      <c r="E6209" t="str">
        <f>VLOOKUP(A6209, ticker_symbol:gics_sub, 15, FALSE)</f>
        <v>Electric Utilities</v>
      </c>
    </row>
    <row r="6210" spans="1:5" ht="17" x14ac:dyDescent="0.2">
      <c r="A6210" s="3" t="s">
        <v>482</v>
      </c>
      <c r="B6210" s="21" t="s">
        <v>604</v>
      </c>
      <c r="C6210" s="21" t="s">
        <v>608</v>
      </c>
      <c r="D6210" s="56" t="str">
        <f>VLOOKUP(A6210, ticker_symbol:gics_sector, 14, FALSE)</f>
        <v>Utilities</v>
      </c>
      <c r="E6210" t="str">
        <f>VLOOKUP(A6210, ticker_symbol:gics_sub, 15, FALSE)</f>
        <v>Electric Utilities</v>
      </c>
    </row>
    <row r="6211" spans="1:5" ht="17" x14ac:dyDescent="0.2">
      <c r="A6211" s="3" t="s">
        <v>482</v>
      </c>
      <c r="B6211" s="21" t="s">
        <v>605</v>
      </c>
      <c r="C6211" s="21" t="s">
        <v>608</v>
      </c>
      <c r="D6211" s="56" t="str">
        <f>VLOOKUP(A6211, ticker_symbol:gics_sector, 14, FALSE)</f>
        <v>Utilities</v>
      </c>
      <c r="E6211" t="str">
        <f>VLOOKUP(A6211, ticker_symbol:gics_sub, 15, FALSE)</f>
        <v>Electric Utilities</v>
      </c>
    </row>
    <row r="6212" spans="1:5" ht="17" x14ac:dyDescent="0.2">
      <c r="A6212" s="3" t="s">
        <v>483</v>
      </c>
      <c r="B6212" s="21" t="s">
        <v>600</v>
      </c>
      <c r="C6212" s="21" t="s">
        <v>610</v>
      </c>
      <c r="D6212" s="56" t="str">
        <f>VLOOKUP(A6212, ticker_symbol:gics_sector, 14, FALSE)</f>
        <v>Real Estate</v>
      </c>
      <c r="E6212" t="str">
        <f>VLOOKUP(A6212, ticker_symbol:gics_sub, 15, FALSE)</f>
        <v>REITs</v>
      </c>
    </row>
    <row r="6213" spans="1:5" ht="17" x14ac:dyDescent="0.2">
      <c r="A6213" s="3" t="s">
        <v>483</v>
      </c>
      <c r="B6213" s="21" t="s">
        <v>601</v>
      </c>
      <c r="C6213" s="21" t="s">
        <v>610</v>
      </c>
      <c r="D6213" s="56" t="str">
        <f>VLOOKUP(A6213, ticker_symbol:gics_sector, 14, FALSE)</f>
        <v>Real Estate</v>
      </c>
      <c r="E6213" t="str">
        <f>VLOOKUP(A6213, ticker_symbol:gics_sub, 15, FALSE)</f>
        <v>REITs</v>
      </c>
    </row>
    <row r="6214" spans="1:5" ht="17" x14ac:dyDescent="0.2">
      <c r="A6214" s="3" t="s">
        <v>483</v>
      </c>
      <c r="B6214" s="21" t="s">
        <v>602</v>
      </c>
      <c r="C6214" s="21" t="s">
        <v>610</v>
      </c>
      <c r="D6214" s="56" t="str">
        <f>VLOOKUP(A6214, ticker_symbol:gics_sector, 14, FALSE)</f>
        <v>Real Estate</v>
      </c>
      <c r="E6214" t="str">
        <f>VLOOKUP(A6214, ticker_symbol:gics_sub, 15, FALSE)</f>
        <v>REITs</v>
      </c>
    </row>
    <row r="6215" spans="1:5" ht="17" x14ac:dyDescent="0.2">
      <c r="A6215" s="3" t="s">
        <v>483</v>
      </c>
      <c r="B6215" s="21" t="s">
        <v>603</v>
      </c>
      <c r="C6215" s="21" t="s">
        <v>610</v>
      </c>
      <c r="D6215" s="56" t="str">
        <f>VLOOKUP(A6215, ticker_symbol:gics_sector, 14, FALSE)</f>
        <v>Real Estate</v>
      </c>
      <c r="E6215" t="str">
        <f>VLOOKUP(A6215, ticker_symbol:gics_sub, 15, FALSE)</f>
        <v>REITs</v>
      </c>
    </row>
    <row r="6216" spans="1:5" ht="17" x14ac:dyDescent="0.2">
      <c r="A6216" s="3" t="s">
        <v>483</v>
      </c>
      <c r="B6216" s="21" t="s">
        <v>604</v>
      </c>
      <c r="C6216" s="21" t="s">
        <v>610</v>
      </c>
      <c r="D6216" s="56" t="str">
        <f>VLOOKUP(A6216, ticker_symbol:gics_sector, 14, FALSE)</f>
        <v>Real Estate</v>
      </c>
      <c r="E6216" t="str">
        <f>VLOOKUP(A6216, ticker_symbol:gics_sub, 15, FALSE)</f>
        <v>REITs</v>
      </c>
    </row>
    <row r="6217" spans="1:5" ht="17" x14ac:dyDescent="0.2">
      <c r="A6217" s="3" t="s">
        <v>483</v>
      </c>
      <c r="B6217" s="21" t="s">
        <v>605</v>
      </c>
      <c r="C6217" s="21" t="s">
        <v>610</v>
      </c>
      <c r="D6217" s="56" t="str">
        <f>VLOOKUP(A6217, ticker_symbol:gics_sector, 14, FALSE)</f>
        <v>Real Estate</v>
      </c>
      <c r="E6217" t="str">
        <f>VLOOKUP(A6217, ticker_symbol:gics_sub, 15, FALSE)</f>
        <v>REITs</v>
      </c>
    </row>
    <row r="6218" spans="1:5" ht="17" x14ac:dyDescent="0.2">
      <c r="A6218" s="3" t="s">
        <v>483</v>
      </c>
      <c r="B6218" s="21" t="s">
        <v>600</v>
      </c>
      <c r="C6218" s="21" t="s">
        <v>609</v>
      </c>
      <c r="D6218" s="56" t="str">
        <f>VLOOKUP(A6218, ticker_symbol:gics_sector, 14, FALSE)</f>
        <v>Real Estate</v>
      </c>
      <c r="E6218" t="str">
        <f>VLOOKUP(A6218, ticker_symbol:gics_sub, 15, FALSE)</f>
        <v>REITs</v>
      </c>
    </row>
    <row r="6219" spans="1:5" ht="17" x14ac:dyDescent="0.2">
      <c r="A6219" s="3" t="s">
        <v>483</v>
      </c>
      <c r="B6219" s="21" t="s">
        <v>601</v>
      </c>
      <c r="C6219" s="21" t="s">
        <v>609</v>
      </c>
      <c r="D6219" s="56" t="str">
        <f>VLOOKUP(A6219, ticker_symbol:gics_sector, 14, FALSE)</f>
        <v>Real Estate</v>
      </c>
      <c r="E6219" t="str">
        <f>VLOOKUP(A6219, ticker_symbol:gics_sub, 15, FALSE)</f>
        <v>REITs</v>
      </c>
    </row>
    <row r="6220" spans="1:5" ht="17" x14ac:dyDescent="0.2">
      <c r="A6220" s="3" t="s">
        <v>483</v>
      </c>
      <c r="B6220" s="21" t="s">
        <v>602</v>
      </c>
      <c r="C6220" s="21" t="s">
        <v>609</v>
      </c>
      <c r="D6220" s="56" t="str">
        <f>VLOOKUP(A6220, ticker_symbol:gics_sector, 14, FALSE)</f>
        <v>Real Estate</v>
      </c>
      <c r="E6220" t="str">
        <f>VLOOKUP(A6220, ticker_symbol:gics_sub, 15, FALSE)</f>
        <v>REITs</v>
      </c>
    </row>
    <row r="6221" spans="1:5" ht="17" x14ac:dyDescent="0.2">
      <c r="A6221" s="3" t="s">
        <v>483</v>
      </c>
      <c r="B6221" s="21" t="s">
        <v>603</v>
      </c>
      <c r="C6221" s="21" t="s">
        <v>609</v>
      </c>
      <c r="D6221" s="56" t="str">
        <f>VLOOKUP(A6221, ticker_symbol:gics_sector, 14, FALSE)</f>
        <v>Real Estate</v>
      </c>
      <c r="E6221" t="str">
        <f>VLOOKUP(A6221, ticker_symbol:gics_sub, 15, FALSE)</f>
        <v>REITs</v>
      </c>
    </row>
    <row r="6222" spans="1:5" ht="17" x14ac:dyDescent="0.2">
      <c r="A6222" s="3" t="s">
        <v>483</v>
      </c>
      <c r="B6222" s="21" t="s">
        <v>604</v>
      </c>
      <c r="C6222" s="21" t="s">
        <v>609</v>
      </c>
      <c r="D6222" s="56" t="str">
        <f>VLOOKUP(A6222, ticker_symbol:gics_sector, 14, FALSE)</f>
        <v>Real Estate</v>
      </c>
      <c r="E6222" t="str">
        <f>VLOOKUP(A6222, ticker_symbol:gics_sub, 15, FALSE)</f>
        <v>REITs</v>
      </c>
    </row>
    <row r="6223" spans="1:5" ht="17" x14ac:dyDescent="0.2">
      <c r="A6223" s="3" t="s">
        <v>483</v>
      </c>
      <c r="B6223" s="21" t="s">
        <v>605</v>
      </c>
      <c r="C6223" s="21" t="s">
        <v>609</v>
      </c>
      <c r="D6223" s="56" t="str">
        <f>VLOOKUP(A6223, ticker_symbol:gics_sector, 14, FALSE)</f>
        <v>Real Estate</v>
      </c>
      <c r="E6223" t="str">
        <f>VLOOKUP(A6223, ticker_symbol:gics_sub, 15, FALSE)</f>
        <v>REITs</v>
      </c>
    </row>
    <row r="6224" spans="1:5" ht="17" x14ac:dyDescent="0.2">
      <c r="A6224" s="3" t="s">
        <v>483</v>
      </c>
      <c r="B6224" s="21" t="s">
        <v>600</v>
      </c>
      <c r="C6224" s="21" t="s">
        <v>608</v>
      </c>
      <c r="D6224" s="56" t="str">
        <f>VLOOKUP(A6224, ticker_symbol:gics_sector, 14, FALSE)</f>
        <v>Real Estate</v>
      </c>
      <c r="E6224" t="str">
        <f>VLOOKUP(A6224, ticker_symbol:gics_sub, 15, FALSE)</f>
        <v>REITs</v>
      </c>
    </row>
    <row r="6225" spans="1:5" ht="17" x14ac:dyDescent="0.2">
      <c r="A6225" s="3" t="s">
        <v>483</v>
      </c>
      <c r="B6225" s="21" t="s">
        <v>601</v>
      </c>
      <c r="C6225" s="21" t="s">
        <v>608</v>
      </c>
      <c r="D6225" s="56" t="str">
        <f>VLOOKUP(A6225, ticker_symbol:gics_sector, 14, FALSE)</f>
        <v>Real Estate</v>
      </c>
      <c r="E6225" t="str">
        <f>VLOOKUP(A6225, ticker_symbol:gics_sub, 15, FALSE)</f>
        <v>REITs</v>
      </c>
    </row>
    <row r="6226" spans="1:5" ht="17" x14ac:dyDescent="0.2">
      <c r="A6226" s="3" t="s">
        <v>483</v>
      </c>
      <c r="B6226" s="21" t="s">
        <v>602</v>
      </c>
      <c r="C6226" s="21" t="s">
        <v>608</v>
      </c>
      <c r="D6226" s="56" t="str">
        <f>VLOOKUP(A6226, ticker_symbol:gics_sector, 14, FALSE)</f>
        <v>Real Estate</v>
      </c>
      <c r="E6226" t="str">
        <f>VLOOKUP(A6226, ticker_symbol:gics_sub, 15, FALSE)</f>
        <v>REITs</v>
      </c>
    </row>
    <row r="6227" spans="1:5" ht="17" x14ac:dyDescent="0.2">
      <c r="A6227" s="3" t="s">
        <v>483</v>
      </c>
      <c r="B6227" s="21" t="s">
        <v>603</v>
      </c>
      <c r="C6227" s="21" t="s">
        <v>608</v>
      </c>
      <c r="D6227" s="56" t="str">
        <f>VLOOKUP(A6227, ticker_symbol:gics_sector, 14, FALSE)</f>
        <v>Real Estate</v>
      </c>
      <c r="E6227" t="str">
        <f>VLOOKUP(A6227, ticker_symbol:gics_sub, 15, FALSE)</f>
        <v>REITs</v>
      </c>
    </row>
    <row r="6228" spans="1:5" ht="17" x14ac:dyDescent="0.2">
      <c r="A6228" s="3" t="s">
        <v>483</v>
      </c>
      <c r="B6228" s="21" t="s">
        <v>604</v>
      </c>
      <c r="C6228" s="21" t="s">
        <v>608</v>
      </c>
      <c r="D6228" s="56" t="str">
        <f>VLOOKUP(A6228, ticker_symbol:gics_sector, 14, FALSE)</f>
        <v>Real Estate</v>
      </c>
      <c r="E6228" t="str">
        <f>VLOOKUP(A6228, ticker_symbol:gics_sub, 15, FALSE)</f>
        <v>REITs</v>
      </c>
    </row>
    <row r="6229" spans="1:5" ht="17" x14ac:dyDescent="0.2">
      <c r="A6229" s="3" t="s">
        <v>483</v>
      </c>
      <c r="B6229" s="21" t="s">
        <v>605</v>
      </c>
      <c r="C6229" s="21" t="s">
        <v>608</v>
      </c>
      <c r="D6229" s="56" t="str">
        <f>VLOOKUP(A6229, ticker_symbol:gics_sector, 14, FALSE)</f>
        <v>Real Estate</v>
      </c>
      <c r="E6229" t="str">
        <f>VLOOKUP(A6229, ticker_symbol:gics_sub, 15, FALSE)</f>
        <v>REITs</v>
      </c>
    </row>
    <row r="6230" spans="1:5" ht="17" x14ac:dyDescent="0.2">
      <c r="A6230" s="3" t="s">
        <v>484</v>
      </c>
      <c r="B6230" s="21" t="s">
        <v>600</v>
      </c>
      <c r="C6230" s="21" t="s">
        <v>610</v>
      </c>
      <c r="D6230" s="56" t="str">
        <f>VLOOKUP(A6230, ticker_symbol:gics_sector, 14, FALSE)</f>
        <v>Consumer Discretionary</v>
      </c>
      <c r="E6230" t="str">
        <f>VLOOKUP(A6230, ticker_symbol:gics_sub, 15, FALSE)</f>
        <v>Specialty Stores</v>
      </c>
    </row>
    <row r="6231" spans="1:5" ht="17" x14ac:dyDescent="0.2">
      <c r="A6231" s="3" t="s">
        <v>484</v>
      </c>
      <c r="B6231" s="21" t="s">
        <v>601</v>
      </c>
      <c r="C6231" s="21" t="s">
        <v>610</v>
      </c>
      <c r="D6231" s="56" t="str">
        <f>VLOOKUP(A6231, ticker_symbol:gics_sector, 14, FALSE)</f>
        <v>Consumer Discretionary</v>
      </c>
      <c r="E6231" t="str">
        <f>VLOOKUP(A6231, ticker_symbol:gics_sub, 15, FALSE)</f>
        <v>Specialty Stores</v>
      </c>
    </row>
    <row r="6232" spans="1:5" ht="17" x14ac:dyDescent="0.2">
      <c r="A6232" s="3" t="s">
        <v>484</v>
      </c>
      <c r="B6232" s="21" t="s">
        <v>602</v>
      </c>
      <c r="C6232" s="21" t="s">
        <v>610</v>
      </c>
      <c r="D6232" s="56" t="str">
        <f>VLOOKUP(A6232, ticker_symbol:gics_sector, 14, FALSE)</f>
        <v>Consumer Discretionary</v>
      </c>
      <c r="E6232" t="str">
        <f>VLOOKUP(A6232, ticker_symbol:gics_sub, 15, FALSE)</f>
        <v>Specialty Stores</v>
      </c>
    </row>
    <row r="6233" spans="1:5" ht="17" x14ac:dyDescent="0.2">
      <c r="A6233" s="3" t="s">
        <v>484</v>
      </c>
      <c r="B6233" s="21" t="s">
        <v>603</v>
      </c>
      <c r="C6233" s="21" t="s">
        <v>610</v>
      </c>
      <c r="D6233" s="56" t="str">
        <f>VLOOKUP(A6233, ticker_symbol:gics_sector, 14, FALSE)</f>
        <v>Consumer Discretionary</v>
      </c>
      <c r="E6233" t="str">
        <f>VLOOKUP(A6233, ticker_symbol:gics_sub, 15, FALSE)</f>
        <v>Specialty Stores</v>
      </c>
    </row>
    <row r="6234" spans="1:5" ht="17" x14ac:dyDescent="0.2">
      <c r="A6234" s="3" t="s">
        <v>484</v>
      </c>
      <c r="B6234" s="21" t="s">
        <v>604</v>
      </c>
      <c r="C6234" s="21" t="s">
        <v>610</v>
      </c>
      <c r="D6234" s="56" t="str">
        <f>VLOOKUP(A6234, ticker_symbol:gics_sector, 14, FALSE)</f>
        <v>Consumer Discretionary</v>
      </c>
      <c r="E6234" t="str">
        <f>VLOOKUP(A6234, ticker_symbol:gics_sub, 15, FALSE)</f>
        <v>Specialty Stores</v>
      </c>
    </row>
    <row r="6235" spans="1:5" ht="17" x14ac:dyDescent="0.2">
      <c r="A6235" s="3" t="s">
        <v>484</v>
      </c>
      <c r="B6235" s="21" t="s">
        <v>605</v>
      </c>
      <c r="C6235" s="21" t="s">
        <v>610</v>
      </c>
      <c r="D6235" s="56" t="str">
        <f>VLOOKUP(A6235, ticker_symbol:gics_sector, 14, FALSE)</f>
        <v>Consumer Discretionary</v>
      </c>
      <c r="E6235" t="str">
        <f>VLOOKUP(A6235, ticker_symbol:gics_sub, 15, FALSE)</f>
        <v>Specialty Stores</v>
      </c>
    </row>
    <row r="6236" spans="1:5" ht="17" x14ac:dyDescent="0.2">
      <c r="A6236" s="3" t="s">
        <v>484</v>
      </c>
      <c r="B6236" s="21" t="s">
        <v>600</v>
      </c>
      <c r="C6236" s="21" t="s">
        <v>609</v>
      </c>
      <c r="D6236" s="56" t="str">
        <f>VLOOKUP(A6236, ticker_symbol:gics_sector, 14, FALSE)</f>
        <v>Consumer Discretionary</v>
      </c>
      <c r="E6236" t="str">
        <f>VLOOKUP(A6236, ticker_symbol:gics_sub, 15, FALSE)</f>
        <v>Specialty Stores</v>
      </c>
    </row>
    <row r="6237" spans="1:5" ht="17" x14ac:dyDescent="0.2">
      <c r="A6237" s="3" t="s">
        <v>484</v>
      </c>
      <c r="B6237" s="21" t="s">
        <v>601</v>
      </c>
      <c r="C6237" s="21" t="s">
        <v>609</v>
      </c>
      <c r="D6237" s="56" t="str">
        <f>VLOOKUP(A6237, ticker_symbol:gics_sector, 14, FALSE)</f>
        <v>Consumer Discretionary</v>
      </c>
      <c r="E6237" t="str">
        <f>VLOOKUP(A6237, ticker_symbol:gics_sub, 15, FALSE)</f>
        <v>Specialty Stores</v>
      </c>
    </row>
    <row r="6238" spans="1:5" ht="17" x14ac:dyDescent="0.2">
      <c r="A6238" s="3" t="s">
        <v>484</v>
      </c>
      <c r="B6238" s="21" t="s">
        <v>602</v>
      </c>
      <c r="C6238" s="21" t="s">
        <v>609</v>
      </c>
      <c r="D6238" s="56" t="str">
        <f>VLOOKUP(A6238, ticker_symbol:gics_sector, 14, FALSE)</f>
        <v>Consumer Discretionary</v>
      </c>
      <c r="E6238" t="str">
        <f>VLOOKUP(A6238, ticker_symbol:gics_sub, 15, FALSE)</f>
        <v>Specialty Stores</v>
      </c>
    </row>
    <row r="6239" spans="1:5" ht="17" x14ac:dyDescent="0.2">
      <c r="A6239" s="3" t="s">
        <v>484</v>
      </c>
      <c r="B6239" s="21" t="s">
        <v>603</v>
      </c>
      <c r="C6239" s="21" t="s">
        <v>609</v>
      </c>
      <c r="D6239" s="56" t="str">
        <f>VLOOKUP(A6239, ticker_symbol:gics_sector, 14, FALSE)</f>
        <v>Consumer Discretionary</v>
      </c>
      <c r="E6239" t="str">
        <f>VLOOKUP(A6239, ticker_symbol:gics_sub, 15, FALSE)</f>
        <v>Specialty Stores</v>
      </c>
    </row>
    <row r="6240" spans="1:5" ht="17" x14ac:dyDescent="0.2">
      <c r="A6240" s="3" t="s">
        <v>484</v>
      </c>
      <c r="B6240" s="21" t="s">
        <v>604</v>
      </c>
      <c r="C6240" s="21" t="s">
        <v>609</v>
      </c>
      <c r="D6240" s="56" t="str">
        <f>VLOOKUP(A6240, ticker_symbol:gics_sector, 14, FALSE)</f>
        <v>Consumer Discretionary</v>
      </c>
      <c r="E6240" t="str">
        <f>VLOOKUP(A6240, ticker_symbol:gics_sub, 15, FALSE)</f>
        <v>Specialty Stores</v>
      </c>
    </row>
    <row r="6241" spans="1:5" ht="17" x14ac:dyDescent="0.2">
      <c r="A6241" s="3" t="s">
        <v>484</v>
      </c>
      <c r="B6241" s="21" t="s">
        <v>605</v>
      </c>
      <c r="C6241" s="21" t="s">
        <v>609</v>
      </c>
      <c r="D6241" s="56" t="str">
        <f>VLOOKUP(A6241, ticker_symbol:gics_sector, 14, FALSE)</f>
        <v>Consumer Discretionary</v>
      </c>
      <c r="E6241" t="str">
        <f>VLOOKUP(A6241, ticker_symbol:gics_sub, 15, FALSE)</f>
        <v>Specialty Stores</v>
      </c>
    </row>
    <row r="6242" spans="1:5" ht="17" x14ac:dyDescent="0.2">
      <c r="A6242" s="3" t="s">
        <v>484</v>
      </c>
      <c r="B6242" s="21" t="s">
        <v>600</v>
      </c>
      <c r="C6242" s="21" t="s">
        <v>608</v>
      </c>
      <c r="D6242" s="56" t="str">
        <f>VLOOKUP(A6242, ticker_symbol:gics_sector, 14, FALSE)</f>
        <v>Consumer Discretionary</v>
      </c>
      <c r="E6242" t="str">
        <f>VLOOKUP(A6242, ticker_symbol:gics_sub, 15, FALSE)</f>
        <v>Specialty Stores</v>
      </c>
    </row>
    <row r="6243" spans="1:5" ht="17" x14ac:dyDescent="0.2">
      <c r="A6243" s="3" t="s">
        <v>484</v>
      </c>
      <c r="B6243" s="21" t="s">
        <v>601</v>
      </c>
      <c r="C6243" s="21" t="s">
        <v>608</v>
      </c>
      <c r="D6243" s="56" t="str">
        <f>VLOOKUP(A6243, ticker_symbol:gics_sector, 14, FALSE)</f>
        <v>Consumer Discretionary</v>
      </c>
      <c r="E6243" t="str">
        <f>VLOOKUP(A6243, ticker_symbol:gics_sub, 15, FALSE)</f>
        <v>Specialty Stores</v>
      </c>
    </row>
    <row r="6244" spans="1:5" ht="17" x14ac:dyDescent="0.2">
      <c r="A6244" s="3" t="s">
        <v>484</v>
      </c>
      <c r="B6244" s="21" t="s">
        <v>602</v>
      </c>
      <c r="C6244" s="21" t="s">
        <v>608</v>
      </c>
      <c r="D6244" s="56" t="str">
        <f>VLOOKUP(A6244, ticker_symbol:gics_sector, 14, FALSE)</f>
        <v>Consumer Discretionary</v>
      </c>
      <c r="E6244" t="str">
        <f>VLOOKUP(A6244, ticker_symbol:gics_sub, 15, FALSE)</f>
        <v>Specialty Stores</v>
      </c>
    </row>
    <row r="6245" spans="1:5" ht="17" x14ac:dyDescent="0.2">
      <c r="A6245" s="3" t="s">
        <v>484</v>
      </c>
      <c r="B6245" s="21" t="s">
        <v>603</v>
      </c>
      <c r="C6245" s="21" t="s">
        <v>608</v>
      </c>
      <c r="D6245" s="56" t="str">
        <f>VLOOKUP(A6245, ticker_symbol:gics_sector, 14, FALSE)</f>
        <v>Consumer Discretionary</v>
      </c>
      <c r="E6245" t="str">
        <f>VLOOKUP(A6245, ticker_symbol:gics_sub, 15, FALSE)</f>
        <v>Specialty Stores</v>
      </c>
    </row>
    <row r="6246" spans="1:5" ht="17" x14ac:dyDescent="0.2">
      <c r="A6246" s="3" t="s">
        <v>484</v>
      </c>
      <c r="B6246" s="21" t="s">
        <v>604</v>
      </c>
      <c r="C6246" s="21" t="s">
        <v>608</v>
      </c>
      <c r="D6246" s="56" t="str">
        <f>VLOOKUP(A6246, ticker_symbol:gics_sector, 14, FALSE)</f>
        <v>Consumer Discretionary</v>
      </c>
      <c r="E6246" t="str">
        <f>VLOOKUP(A6246, ticker_symbol:gics_sub, 15, FALSE)</f>
        <v>Specialty Stores</v>
      </c>
    </row>
    <row r="6247" spans="1:5" ht="17" x14ac:dyDescent="0.2">
      <c r="A6247" s="3" t="s">
        <v>484</v>
      </c>
      <c r="B6247" s="21" t="s">
        <v>605</v>
      </c>
      <c r="C6247" s="21" t="s">
        <v>608</v>
      </c>
      <c r="D6247" s="56" t="str">
        <f>VLOOKUP(A6247, ticker_symbol:gics_sector, 14, FALSE)</f>
        <v>Consumer Discretionary</v>
      </c>
      <c r="E6247" t="str">
        <f>VLOOKUP(A6247, ticker_symbol:gics_sub, 15, FALSE)</f>
        <v>Specialty Stores</v>
      </c>
    </row>
    <row r="6248" spans="1:5" ht="17" x14ac:dyDescent="0.2">
      <c r="A6248" s="3" t="s">
        <v>485</v>
      </c>
      <c r="B6248" s="21" t="s">
        <v>600</v>
      </c>
      <c r="C6248" s="21" t="s">
        <v>610</v>
      </c>
      <c r="D6248" s="56" t="str">
        <f>VLOOKUP(A6248, ticker_symbol:gics_sector, 14, FALSE)</f>
        <v>Industrials</v>
      </c>
      <c r="E6248" t="str">
        <f>VLOOKUP(A6248, ticker_symbol:gics_sub, 15, FALSE)</f>
        <v>Industrial Conglomerates</v>
      </c>
    </row>
    <row r="6249" spans="1:5" ht="17" x14ac:dyDescent="0.2">
      <c r="A6249" s="3" t="s">
        <v>485</v>
      </c>
      <c r="B6249" s="21" t="s">
        <v>601</v>
      </c>
      <c r="C6249" s="21" t="s">
        <v>610</v>
      </c>
      <c r="D6249" s="56" t="str">
        <f>VLOOKUP(A6249, ticker_symbol:gics_sector, 14, FALSE)</f>
        <v>Industrials</v>
      </c>
      <c r="E6249" t="str">
        <f>VLOOKUP(A6249, ticker_symbol:gics_sub, 15, FALSE)</f>
        <v>Industrial Conglomerates</v>
      </c>
    </row>
    <row r="6250" spans="1:5" ht="17" x14ac:dyDescent="0.2">
      <c r="A6250" s="3" t="s">
        <v>485</v>
      </c>
      <c r="B6250" s="21" t="s">
        <v>602</v>
      </c>
      <c r="C6250" s="21" t="s">
        <v>610</v>
      </c>
      <c r="D6250" s="56" t="str">
        <f>VLOOKUP(A6250, ticker_symbol:gics_sector, 14, FALSE)</f>
        <v>Industrials</v>
      </c>
      <c r="E6250" t="str">
        <f>VLOOKUP(A6250, ticker_symbol:gics_sub, 15, FALSE)</f>
        <v>Industrial Conglomerates</v>
      </c>
    </row>
    <row r="6251" spans="1:5" ht="17" x14ac:dyDescent="0.2">
      <c r="A6251" s="3" t="s">
        <v>485</v>
      </c>
      <c r="B6251" s="21" t="s">
        <v>603</v>
      </c>
      <c r="C6251" s="21" t="s">
        <v>610</v>
      </c>
      <c r="D6251" s="56" t="str">
        <f>VLOOKUP(A6251, ticker_symbol:gics_sector, 14, FALSE)</f>
        <v>Industrials</v>
      </c>
      <c r="E6251" t="str">
        <f>VLOOKUP(A6251, ticker_symbol:gics_sub, 15, FALSE)</f>
        <v>Industrial Conglomerates</v>
      </c>
    </row>
    <row r="6252" spans="1:5" ht="17" x14ac:dyDescent="0.2">
      <c r="A6252" s="3" t="s">
        <v>485</v>
      </c>
      <c r="B6252" s="21" t="s">
        <v>604</v>
      </c>
      <c r="C6252" s="21" t="s">
        <v>610</v>
      </c>
      <c r="D6252" s="56" t="str">
        <f>VLOOKUP(A6252, ticker_symbol:gics_sector, 14, FALSE)</f>
        <v>Industrials</v>
      </c>
      <c r="E6252" t="str">
        <f>VLOOKUP(A6252, ticker_symbol:gics_sub, 15, FALSE)</f>
        <v>Industrial Conglomerates</v>
      </c>
    </row>
    <row r="6253" spans="1:5" ht="17" x14ac:dyDescent="0.2">
      <c r="A6253" s="3" t="s">
        <v>485</v>
      </c>
      <c r="B6253" s="21" t="s">
        <v>605</v>
      </c>
      <c r="C6253" s="21" t="s">
        <v>610</v>
      </c>
      <c r="D6253" s="56" t="str">
        <f>VLOOKUP(A6253, ticker_symbol:gics_sector, 14, FALSE)</f>
        <v>Industrials</v>
      </c>
      <c r="E6253" t="str">
        <f>VLOOKUP(A6253, ticker_symbol:gics_sub, 15, FALSE)</f>
        <v>Industrial Conglomerates</v>
      </c>
    </row>
    <row r="6254" spans="1:5" ht="17" x14ac:dyDescent="0.2">
      <c r="A6254" s="3" t="s">
        <v>485</v>
      </c>
      <c r="B6254" s="21" t="s">
        <v>600</v>
      </c>
      <c r="C6254" s="21" t="s">
        <v>609</v>
      </c>
      <c r="D6254" s="56" t="str">
        <f>VLOOKUP(A6254, ticker_symbol:gics_sector, 14, FALSE)</f>
        <v>Industrials</v>
      </c>
      <c r="E6254" t="str">
        <f>VLOOKUP(A6254, ticker_symbol:gics_sub, 15, FALSE)</f>
        <v>Industrial Conglomerates</v>
      </c>
    </row>
    <row r="6255" spans="1:5" ht="17" x14ac:dyDescent="0.2">
      <c r="A6255" s="3" t="s">
        <v>485</v>
      </c>
      <c r="B6255" s="21" t="s">
        <v>601</v>
      </c>
      <c r="C6255" s="21" t="s">
        <v>609</v>
      </c>
      <c r="D6255" s="56" t="str">
        <f>VLOOKUP(A6255, ticker_symbol:gics_sector, 14, FALSE)</f>
        <v>Industrials</v>
      </c>
      <c r="E6255" t="str">
        <f>VLOOKUP(A6255, ticker_symbol:gics_sub, 15, FALSE)</f>
        <v>Industrial Conglomerates</v>
      </c>
    </row>
    <row r="6256" spans="1:5" ht="17" x14ac:dyDescent="0.2">
      <c r="A6256" s="3" t="s">
        <v>485</v>
      </c>
      <c r="B6256" s="21" t="s">
        <v>602</v>
      </c>
      <c r="C6256" s="21" t="s">
        <v>609</v>
      </c>
      <c r="D6256" s="56" t="str">
        <f>VLOOKUP(A6256, ticker_symbol:gics_sector, 14, FALSE)</f>
        <v>Industrials</v>
      </c>
      <c r="E6256" t="str">
        <f>VLOOKUP(A6256, ticker_symbol:gics_sub, 15, FALSE)</f>
        <v>Industrial Conglomerates</v>
      </c>
    </row>
    <row r="6257" spans="1:5" ht="17" x14ac:dyDescent="0.2">
      <c r="A6257" s="3" t="s">
        <v>485</v>
      </c>
      <c r="B6257" s="21" t="s">
        <v>603</v>
      </c>
      <c r="C6257" s="21" t="s">
        <v>609</v>
      </c>
      <c r="D6257" s="56" t="str">
        <f>VLOOKUP(A6257, ticker_symbol:gics_sector, 14, FALSE)</f>
        <v>Industrials</v>
      </c>
      <c r="E6257" t="str">
        <f>VLOOKUP(A6257, ticker_symbol:gics_sub, 15, FALSE)</f>
        <v>Industrial Conglomerates</v>
      </c>
    </row>
    <row r="6258" spans="1:5" ht="17" x14ac:dyDescent="0.2">
      <c r="A6258" s="3" t="s">
        <v>485</v>
      </c>
      <c r="B6258" s="21" t="s">
        <v>604</v>
      </c>
      <c r="C6258" s="21" t="s">
        <v>609</v>
      </c>
      <c r="D6258" s="56" t="str">
        <f>VLOOKUP(A6258, ticker_symbol:gics_sector, 14, FALSE)</f>
        <v>Industrials</v>
      </c>
      <c r="E6258" t="str">
        <f>VLOOKUP(A6258, ticker_symbol:gics_sub, 15, FALSE)</f>
        <v>Industrial Conglomerates</v>
      </c>
    </row>
    <row r="6259" spans="1:5" ht="17" x14ac:dyDescent="0.2">
      <c r="A6259" s="3" t="s">
        <v>485</v>
      </c>
      <c r="B6259" s="21" t="s">
        <v>605</v>
      </c>
      <c r="C6259" s="21" t="s">
        <v>609</v>
      </c>
      <c r="D6259" s="56" t="str">
        <f>VLOOKUP(A6259, ticker_symbol:gics_sector, 14, FALSE)</f>
        <v>Industrials</v>
      </c>
      <c r="E6259" t="str">
        <f>VLOOKUP(A6259, ticker_symbol:gics_sub, 15, FALSE)</f>
        <v>Industrial Conglomerates</v>
      </c>
    </row>
    <row r="6260" spans="1:5" ht="17" x14ac:dyDescent="0.2">
      <c r="A6260" s="3" t="s">
        <v>485</v>
      </c>
      <c r="B6260" s="21" t="s">
        <v>600</v>
      </c>
      <c r="C6260" s="21" t="s">
        <v>608</v>
      </c>
      <c r="D6260" s="56" t="str">
        <f>VLOOKUP(A6260, ticker_symbol:gics_sector, 14, FALSE)</f>
        <v>Industrials</v>
      </c>
      <c r="E6260" t="str">
        <f>VLOOKUP(A6260, ticker_symbol:gics_sub, 15, FALSE)</f>
        <v>Industrial Conglomerates</v>
      </c>
    </row>
    <row r="6261" spans="1:5" ht="17" x14ac:dyDescent="0.2">
      <c r="A6261" s="3" t="s">
        <v>485</v>
      </c>
      <c r="B6261" s="21" t="s">
        <v>601</v>
      </c>
      <c r="C6261" s="21" t="s">
        <v>608</v>
      </c>
      <c r="D6261" s="56" t="str">
        <f>VLOOKUP(A6261, ticker_symbol:gics_sector, 14, FALSE)</f>
        <v>Industrials</v>
      </c>
      <c r="E6261" t="str">
        <f>VLOOKUP(A6261, ticker_symbol:gics_sub, 15, FALSE)</f>
        <v>Industrial Conglomerates</v>
      </c>
    </row>
    <row r="6262" spans="1:5" ht="17" x14ac:dyDescent="0.2">
      <c r="A6262" s="3" t="s">
        <v>485</v>
      </c>
      <c r="B6262" s="21" t="s">
        <v>602</v>
      </c>
      <c r="C6262" s="21" t="s">
        <v>608</v>
      </c>
      <c r="D6262" s="56" t="str">
        <f>VLOOKUP(A6262, ticker_symbol:gics_sector, 14, FALSE)</f>
        <v>Industrials</v>
      </c>
      <c r="E6262" t="str">
        <f>VLOOKUP(A6262, ticker_symbol:gics_sub, 15, FALSE)</f>
        <v>Industrial Conglomerates</v>
      </c>
    </row>
    <row r="6263" spans="1:5" ht="17" x14ac:dyDescent="0.2">
      <c r="A6263" s="3" t="s">
        <v>485</v>
      </c>
      <c r="B6263" s="21" t="s">
        <v>603</v>
      </c>
      <c r="C6263" s="21" t="s">
        <v>608</v>
      </c>
      <c r="D6263" s="56" t="str">
        <f>VLOOKUP(A6263, ticker_symbol:gics_sector, 14, FALSE)</f>
        <v>Industrials</v>
      </c>
      <c r="E6263" t="str">
        <f>VLOOKUP(A6263, ticker_symbol:gics_sub, 15, FALSE)</f>
        <v>Industrial Conglomerates</v>
      </c>
    </row>
    <row r="6264" spans="1:5" ht="17" x14ac:dyDescent="0.2">
      <c r="A6264" s="3" t="s">
        <v>485</v>
      </c>
      <c r="B6264" s="21" t="s">
        <v>604</v>
      </c>
      <c r="C6264" s="21" t="s">
        <v>608</v>
      </c>
      <c r="D6264" s="56" t="str">
        <f>VLOOKUP(A6264, ticker_symbol:gics_sector, 14, FALSE)</f>
        <v>Industrials</v>
      </c>
      <c r="E6264" t="str">
        <f>VLOOKUP(A6264, ticker_symbol:gics_sub, 15, FALSE)</f>
        <v>Industrial Conglomerates</v>
      </c>
    </row>
    <row r="6265" spans="1:5" ht="17" x14ac:dyDescent="0.2">
      <c r="A6265" s="3" t="s">
        <v>485</v>
      </c>
      <c r="B6265" s="21" t="s">
        <v>605</v>
      </c>
      <c r="C6265" s="21" t="s">
        <v>608</v>
      </c>
      <c r="D6265" s="56" t="str">
        <f>VLOOKUP(A6265, ticker_symbol:gics_sector, 14, FALSE)</f>
        <v>Industrials</v>
      </c>
      <c r="E6265" t="str">
        <f>VLOOKUP(A6265, ticker_symbol:gics_sub, 15, FALSE)</f>
        <v>Industrial Conglomerates</v>
      </c>
    </row>
    <row r="6266" spans="1:5" ht="17" x14ac:dyDescent="0.2">
      <c r="A6266" s="3" t="s">
        <v>486</v>
      </c>
      <c r="B6266" s="21" t="s">
        <v>600</v>
      </c>
      <c r="C6266" s="21" t="s">
        <v>610</v>
      </c>
      <c r="D6266" s="56" t="str">
        <f>VLOOKUP(A6266, ticker_symbol:gics_sector, 14, FALSE)</f>
        <v>Utilities</v>
      </c>
      <c r="E6266" t="str">
        <f>VLOOKUP(A6266, ticker_symbol:gics_sub, 15, FALSE)</f>
        <v>MultiUtilities</v>
      </c>
    </row>
    <row r="6267" spans="1:5" ht="17" x14ac:dyDescent="0.2">
      <c r="A6267" s="3" t="s">
        <v>486</v>
      </c>
      <c r="B6267" s="21" t="s">
        <v>601</v>
      </c>
      <c r="C6267" s="21" t="s">
        <v>610</v>
      </c>
      <c r="D6267" s="56" t="str">
        <f>VLOOKUP(A6267, ticker_symbol:gics_sector, 14, FALSE)</f>
        <v>Utilities</v>
      </c>
      <c r="E6267" t="str">
        <f>VLOOKUP(A6267, ticker_symbol:gics_sub, 15, FALSE)</f>
        <v>MultiUtilities</v>
      </c>
    </row>
    <row r="6268" spans="1:5" ht="17" x14ac:dyDescent="0.2">
      <c r="A6268" s="3" t="s">
        <v>486</v>
      </c>
      <c r="B6268" s="21" t="s">
        <v>602</v>
      </c>
      <c r="C6268" s="21" t="s">
        <v>610</v>
      </c>
      <c r="D6268" s="56" t="str">
        <f>VLOOKUP(A6268, ticker_symbol:gics_sector, 14, FALSE)</f>
        <v>Utilities</v>
      </c>
      <c r="E6268" t="str">
        <f>VLOOKUP(A6268, ticker_symbol:gics_sub, 15, FALSE)</f>
        <v>MultiUtilities</v>
      </c>
    </row>
    <row r="6269" spans="1:5" ht="17" x14ac:dyDescent="0.2">
      <c r="A6269" s="3" t="s">
        <v>486</v>
      </c>
      <c r="B6269" s="21" t="s">
        <v>603</v>
      </c>
      <c r="C6269" s="21" t="s">
        <v>610</v>
      </c>
      <c r="D6269" s="56" t="str">
        <f>VLOOKUP(A6269, ticker_symbol:gics_sector, 14, FALSE)</f>
        <v>Utilities</v>
      </c>
      <c r="E6269" t="str">
        <f>VLOOKUP(A6269, ticker_symbol:gics_sub, 15, FALSE)</f>
        <v>MultiUtilities</v>
      </c>
    </row>
    <row r="6270" spans="1:5" ht="17" x14ac:dyDescent="0.2">
      <c r="A6270" s="3" t="s">
        <v>486</v>
      </c>
      <c r="B6270" s="21" t="s">
        <v>604</v>
      </c>
      <c r="C6270" s="21" t="s">
        <v>610</v>
      </c>
      <c r="D6270" s="56" t="str">
        <f>VLOOKUP(A6270, ticker_symbol:gics_sector, 14, FALSE)</f>
        <v>Utilities</v>
      </c>
      <c r="E6270" t="str">
        <f>VLOOKUP(A6270, ticker_symbol:gics_sub, 15, FALSE)</f>
        <v>MultiUtilities</v>
      </c>
    </row>
    <row r="6271" spans="1:5" ht="17" x14ac:dyDescent="0.2">
      <c r="A6271" s="3" t="s">
        <v>486</v>
      </c>
      <c r="B6271" s="21" t="s">
        <v>605</v>
      </c>
      <c r="C6271" s="21" t="s">
        <v>610</v>
      </c>
      <c r="D6271" s="56" t="str">
        <f>VLOOKUP(A6271, ticker_symbol:gics_sector, 14, FALSE)</f>
        <v>Utilities</v>
      </c>
      <c r="E6271" t="str">
        <f>VLOOKUP(A6271, ticker_symbol:gics_sub, 15, FALSE)</f>
        <v>MultiUtilities</v>
      </c>
    </row>
    <row r="6272" spans="1:5" ht="17" x14ac:dyDescent="0.2">
      <c r="A6272" s="3" t="s">
        <v>486</v>
      </c>
      <c r="B6272" s="21" t="s">
        <v>600</v>
      </c>
      <c r="C6272" s="21" t="s">
        <v>609</v>
      </c>
      <c r="D6272" s="56" t="str">
        <f>VLOOKUP(A6272, ticker_symbol:gics_sector, 14, FALSE)</f>
        <v>Utilities</v>
      </c>
      <c r="E6272" t="str">
        <f>VLOOKUP(A6272, ticker_symbol:gics_sub, 15, FALSE)</f>
        <v>MultiUtilities</v>
      </c>
    </row>
    <row r="6273" spans="1:5" ht="17" x14ac:dyDescent="0.2">
      <c r="A6273" s="3" t="s">
        <v>486</v>
      </c>
      <c r="B6273" s="21" t="s">
        <v>601</v>
      </c>
      <c r="C6273" s="21" t="s">
        <v>609</v>
      </c>
      <c r="D6273" s="56" t="str">
        <f>VLOOKUP(A6273, ticker_symbol:gics_sector, 14, FALSE)</f>
        <v>Utilities</v>
      </c>
      <c r="E6273" t="str">
        <f>VLOOKUP(A6273, ticker_symbol:gics_sub, 15, FALSE)</f>
        <v>MultiUtilities</v>
      </c>
    </row>
    <row r="6274" spans="1:5" ht="17" x14ac:dyDescent="0.2">
      <c r="A6274" s="3" t="s">
        <v>486</v>
      </c>
      <c r="B6274" s="21" t="s">
        <v>602</v>
      </c>
      <c r="C6274" s="21" t="s">
        <v>609</v>
      </c>
      <c r="D6274" s="56" t="str">
        <f>VLOOKUP(A6274, ticker_symbol:gics_sector, 14, FALSE)</f>
        <v>Utilities</v>
      </c>
      <c r="E6274" t="str">
        <f>VLOOKUP(A6274, ticker_symbol:gics_sub, 15, FALSE)</f>
        <v>MultiUtilities</v>
      </c>
    </row>
    <row r="6275" spans="1:5" ht="17" x14ac:dyDescent="0.2">
      <c r="A6275" s="3" t="s">
        <v>486</v>
      </c>
      <c r="B6275" s="21" t="s">
        <v>603</v>
      </c>
      <c r="C6275" s="21" t="s">
        <v>609</v>
      </c>
      <c r="D6275" s="56" t="str">
        <f>VLOOKUP(A6275, ticker_symbol:gics_sector, 14, FALSE)</f>
        <v>Utilities</v>
      </c>
      <c r="E6275" t="str">
        <f>VLOOKUP(A6275, ticker_symbol:gics_sub, 15, FALSE)</f>
        <v>MultiUtilities</v>
      </c>
    </row>
    <row r="6276" spans="1:5" ht="17" x14ac:dyDescent="0.2">
      <c r="A6276" s="3" t="s">
        <v>486</v>
      </c>
      <c r="B6276" s="21" t="s">
        <v>604</v>
      </c>
      <c r="C6276" s="21" t="s">
        <v>609</v>
      </c>
      <c r="D6276" s="56" t="str">
        <f>VLOOKUP(A6276, ticker_symbol:gics_sector, 14, FALSE)</f>
        <v>Utilities</v>
      </c>
      <c r="E6276" t="str">
        <f>VLOOKUP(A6276, ticker_symbol:gics_sub, 15, FALSE)</f>
        <v>MultiUtilities</v>
      </c>
    </row>
    <row r="6277" spans="1:5" ht="17" x14ac:dyDescent="0.2">
      <c r="A6277" s="3" t="s">
        <v>486</v>
      </c>
      <c r="B6277" s="21" t="s">
        <v>605</v>
      </c>
      <c r="C6277" s="21" t="s">
        <v>609</v>
      </c>
      <c r="D6277" s="56" t="str">
        <f>VLOOKUP(A6277, ticker_symbol:gics_sector, 14, FALSE)</f>
        <v>Utilities</v>
      </c>
      <c r="E6277" t="str">
        <f>VLOOKUP(A6277, ticker_symbol:gics_sub, 15, FALSE)</f>
        <v>MultiUtilities</v>
      </c>
    </row>
    <row r="6278" spans="1:5" ht="17" x14ac:dyDescent="0.2">
      <c r="A6278" s="3" t="s">
        <v>486</v>
      </c>
      <c r="B6278" s="21" t="s">
        <v>600</v>
      </c>
      <c r="C6278" s="21" t="s">
        <v>608</v>
      </c>
      <c r="D6278" s="56" t="str">
        <f>VLOOKUP(A6278, ticker_symbol:gics_sector, 14, FALSE)</f>
        <v>Utilities</v>
      </c>
      <c r="E6278" t="str">
        <f>VLOOKUP(A6278, ticker_symbol:gics_sub, 15, FALSE)</f>
        <v>MultiUtilities</v>
      </c>
    </row>
    <row r="6279" spans="1:5" ht="17" x14ac:dyDescent="0.2">
      <c r="A6279" s="3" t="s">
        <v>486</v>
      </c>
      <c r="B6279" s="21" t="s">
        <v>601</v>
      </c>
      <c r="C6279" s="21" t="s">
        <v>608</v>
      </c>
      <c r="D6279" s="56" t="str">
        <f>VLOOKUP(A6279, ticker_symbol:gics_sector, 14, FALSE)</f>
        <v>Utilities</v>
      </c>
      <c r="E6279" t="str">
        <f>VLOOKUP(A6279, ticker_symbol:gics_sub, 15, FALSE)</f>
        <v>MultiUtilities</v>
      </c>
    </row>
    <row r="6280" spans="1:5" ht="17" x14ac:dyDescent="0.2">
      <c r="A6280" s="3" t="s">
        <v>486</v>
      </c>
      <c r="B6280" s="21" t="s">
        <v>602</v>
      </c>
      <c r="C6280" s="21" t="s">
        <v>608</v>
      </c>
      <c r="D6280" s="56" t="str">
        <f>VLOOKUP(A6280, ticker_symbol:gics_sector, 14, FALSE)</f>
        <v>Utilities</v>
      </c>
      <c r="E6280" t="str">
        <f>VLOOKUP(A6280, ticker_symbol:gics_sub, 15, FALSE)</f>
        <v>MultiUtilities</v>
      </c>
    </row>
    <row r="6281" spans="1:5" ht="17" x14ac:dyDescent="0.2">
      <c r="A6281" s="3" t="s">
        <v>486</v>
      </c>
      <c r="B6281" s="21" t="s">
        <v>603</v>
      </c>
      <c r="C6281" s="21" t="s">
        <v>608</v>
      </c>
      <c r="D6281" s="56" t="str">
        <f>VLOOKUP(A6281, ticker_symbol:gics_sector, 14, FALSE)</f>
        <v>Utilities</v>
      </c>
      <c r="E6281" t="str">
        <f>VLOOKUP(A6281, ticker_symbol:gics_sub, 15, FALSE)</f>
        <v>MultiUtilities</v>
      </c>
    </row>
    <row r="6282" spans="1:5" ht="17" x14ac:dyDescent="0.2">
      <c r="A6282" s="3" t="s">
        <v>486</v>
      </c>
      <c r="B6282" s="21" t="s">
        <v>604</v>
      </c>
      <c r="C6282" s="21" t="s">
        <v>608</v>
      </c>
      <c r="D6282" s="56" t="str">
        <f>VLOOKUP(A6282, ticker_symbol:gics_sector, 14, FALSE)</f>
        <v>Utilities</v>
      </c>
      <c r="E6282" t="str">
        <f>VLOOKUP(A6282, ticker_symbol:gics_sub, 15, FALSE)</f>
        <v>MultiUtilities</v>
      </c>
    </row>
    <row r="6283" spans="1:5" ht="17" x14ac:dyDescent="0.2">
      <c r="A6283" s="3" t="s">
        <v>486</v>
      </c>
      <c r="B6283" s="21" t="s">
        <v>605</v>
      </c>
      <c r="C6283" s="21" t="s">
        <v>608</v>
      </c>
      <c r="D6283" s="56" t="str">
        <f>VLOOKUP(A6283, ticker_symbol:gics_sector, 14, FALSE)</f>
        <v>Utilities</v>
      </c>
      <c r="E6283" t="str">
        <f>VLOOKUP(A6283, ticker_symbol:gics_sub, 15, FALSE)</f>
        <v>MultiUtilities</v>
      </c>
    </row>
    <row r="6284" spans="1:5" ht="17" x14ac:dyDescent="0.2">
      <c r="A6284" s="3" t="s">
        <v>487</v>
      </c>
      <c r="B6284" s="21" t="s">
        <v>600</v>
      </c>
      <c r="C6284" s="21" t="s">
        <v>610</v>
      </c>
      <c r="D6284" s="56" t="str">
        <f>VLOOKUP(A6284, ticker_symbol:gics_sector, 14, FALSE)</f>
        <v>Financials</v>
      </c>
      <c r="E6284" t="str">
        <f>VLOOKUP(A6284, ticker_symbol:gics_sub, 15, FALSE)</f>
        <v>Banks</v>
      </c>
    </row>
    <row r="6285" spans="1:5" ht="17" x14ac:dyDescent="0.2">
      <c r="A6285" s="3" t="s">
        <v>487</v>
      </c>
      <c r="B6285" s="21" t="s">
        <v>601</v>
      </c>
      <c r="C6285" s="21" t="s">
        <v>610</v>
      </c>
      <c r="D6285" s="56" t="str">
        <f>VLOOKUP(A6285, ticker_symbol:gics_sector, 14, FALSE)</f>
        <v>Financials</v>
      </c>
      <c r="E6285" t="str">
        <f>VLOOKUP(A6285, ticker_symbol:gics_sub, 15, FALSE)</f>
        <v>Banks</v>
      </c>
    </row>
    <row r="6286" spans="1:5" ht="17" x14ac:dyDescent="0.2">
      <c r="A6286" s="3" t="s">
        <v>487</v>
      </c>
      <c r="B6286" s="21" t="s">
        <v>602</v>
      </c>
      <c r="C6286" s="21" t="s">
        <v>610</v>
      </c>
      <c r="D6286" s="56" t="str">
        <f>VLOOKUP(A6286, ticker_symbol:gics_sector, 14, FALSE)</f>
        <v>Financials</v>
      </c>
      <c r="E6286" t="str">
        <f>VLOOKUP(A6286, ticker_symbol:gics_sub, 15, FALSE)</f>
        <v>Banks</v>
      </c>
    </row>
    <row r="6287" spans="1:5" ht="17" x14ac:dyDescent="0.2">
      <c r="A6287" s="3" t="s">
        <v>487</v>
      </c>
      <c r="B6287" s="21" t="s">
        <v>603</v>
      </c>
      <c r="C6287" s="21" t="s">
        <v>610</v>
      </c>
      <c r="D6287" s="56" t="str">
        <f>VLOOKUP(A6287, ticker_symbol:gics_sector, 14, FALSE)</f>
        <v>Financials</v>
      </c>
      <c r="E6287" t="str">
        <f>VLOOKUP(A6287, ticker_symbol:gics_sub, 15, FALSE)</f>
        <v>Banks</v>
      </c>
    </row>
    <row r="6288" spans="1:5" ht="17" x14ac:dyDescent="0.2">
      <c r="A6288" s="3" t="s">
        <v>487</v>
      </c>
      <c r="B6288" s="21" t="s">
        <v>604</v>
      </c>
      <c r="C6288" s="21" t="s">
        <v>610</v>
      </c>
      <c r="D6288" s="56" t="str">
        <f>VLOOKUP(A6288, ticker_symbol:gics_sector, 14, FALSE)</f>
        <v>Financials</v>
      </c>
      <c r="E6288" t="str">
        <f>VLOOKUP(A6288, ticker_symbol:gics_sub, 15, FALSE)</f>
        <v>Banks</v>
      </c>
    </row>
    <row r="6289" spans="1:5" ht="17" x14ac:dyDescent="0.2">
      <c r="A6289" s="3" t="s">
        <v>487</v>
      </c>
      <c r="B6289" s="21" t="s">
        <v>605</v>
      </c>
      <c r="C6289" s="21" t="s">
        <v>610</v>
      </c>
      <c r="D6289" s="56" t="str">
        <f>VLOOKUP(A6289, ticker_symbol:gics_sector, 14, FALSE)</f>
        <v>Financials</v>
      </c>
      <c r="E6289" t="str">
        <f>VLOOKUP(A6289, ticker_symbol:gics_sub, 15, FALSE)</f>
        <v>Banks</v>
      </c>
    </row>
    <row r="6290" spans="1:5" ht="17" x14ac:dyDescent="0.2">
      <c r="A6290" s="3" t="s">
        <v>487</v>
      </c>
      <c r="B6290" s="21" t="s">
        <v>600</v>
      </c>
      <c r="C6290" s="21" t="s">
        <v>609</v>
      </c>
      <c r="D6290" s="56" t="str">
        <f>VLOOKUP(A6290, ticker_symbol:gics_sector, 14, FALSE)</f>
        <v>Financials</v>
      </c>
      <c r="E6290" t="str">
        <f>VLOOKUP(A6290, ticker_symbol:gics_sub, 15, FALSE)</f>
        <v>Banks</v>
      </c>
    </row>
    <row r="6291" spans="1:5" ht="17" x14ac:dyDescent="0.2">
      <c r="A6291" s="3" t="s">
        <v>487</v>
      </c>
      <c r="B6291" s="21" t="s">
        <v>601</v>
      </c>
      <c r="C6291" s="21" t="s">
        <v>609</v>
      </c>
      <c r="D6291" s="56" t="str">
        <f>VLOOKUP(A6291, ticker_symbol:gics_sector, 14, FALSE)</f>
        <v>Financials</v>
      </c>
      <c r="E6291" t="str">
        <f>VLOOKUP(A6291, ticker_symbol:gics_sub, 15, FALSE)</f>
        <v>Banks</v>
      </c>
    </row>
    <row r="6292" spans="1:5" ht="17" x14ac:dyDescent="0.2">
      <c r="A6292" s="3" t="s">
        <v>487</v>
      </c>
      <c r="B6292" s="21" t="s">
        <v>602</v>
      </c>
      <c r="C6292" s="21" t="s">
        <v>609</v>
      </c>
      <c r="D6292" s="56" t="str">
        <f>VLOOKUP(A6292, ticker_symbol:gics_sector, 14, FALSE)</f>
        <v>Financials</v>
      </c>
      <c r="E6292" t="str">
        <f>VLOOKUP(A6292, ticker_symbol:gics_sub, 15, FALSE)</f>
        <v>Banks</v>
      </c>
    </row>
    <row r="6293" spans="1:5" ht="17" x14ac:dyDescent="0.2">
      <c r="A6293" s="3" t="s">
        <v>487</v>
      </c>
      <c r="B6293" s="21" t="s">
        <v>603</v>
      </c>
      <c r="C6293" s="21" t="s">
        <v>609</v>
      </c>
      <c r="D6293" s="56" t="str">
        <f>VLOOKUP(A6293, ticker_symbol:gics_sector, 14, FALSE)</f>
        <v>Financials</v>
      </c>
      <c r="E6293" t="str">
        <f>VLOOKUP(A6293, ticker_symbol:gics_sub, 15, FALSE)</f>
        <v>Banks</v>
      </c>
    </row>
    <row r="6294" spans="1:5" ht="17" x14ac:dyDescent="0.2">
      <c r="A6294" s="3" t="s">
        <v>487</v>
      </c>
      <c r="B6294" s="21" t="s">
        <v>604</v>
      </c>
      <c r="C6294" s="21" t="s">
        <v>609</v>
      </c>
      <c r="D6294" s="56" t="str">
        <f>VLOOKUP(A6294, ticker_symbol:gics_sector, 14, FALSE)</f>
        <v>Financials</v>
      </c>
      <c r="E6294" t="str">
        <f>VLOOKUP(A6294, ticker_symbol:gics_sub, 15, FALSE)</f>
        <v>Banks</v>
      </c>
    </row>
    <row r="6295" spans="1:5" ht="17" x14ac:dyDescent="0.2">
      <c r="A6295" s="3" t="s">
        <v>487</v>
      </c>
      <c r="B6295" s="21" t="s">
        <v>605</v>
      </c>
      <c r="C6295" s="21" t="s">
        <v>609</v>
      </c>
      <c r="D6295" s="56" t="str">
        <f>VLOOKUP(A6295, ticker_symbol:gics_sector, 14, FALSE)</f>
        <v>Financials</v>
      </c>
      <c r="E6295" t="str">
        <f>VLOOKUP(A6295, ticker_symbol:gics_sub, 15, FALSE)</f>
        <v>Banks</v>
      </c>
    </row>
    <row r="6296" spans="1:5" ht="17" x14ac:dyDescent="0.2">
      <c r="A6296" s="3" t="s">
        <v>487</v>
      </c>
      <c r="B6296" s="21" t="s">
        <v>600</v>
      </c>
      <c r="C6296" s="21" t="s">
        <v>608</v>
      </c>
      <c r="D6296" s="56" t="str">
        <f>VLOOKUP(A6296, ticker_symbol:gics_sector, 14, FALSE)</f>
        <v>Financials</v>
      </c>
      <c r="E6296" t="str">
        <f>VLOOKUP(A6296, ticker_symbol:gics_sub, 15, FALSE)</f>
        <v>Banks</v>
      </c>
    </row>
    <row r="6297" spans="1:5" ht="17" x14ac:dyDescent="0.2">
      <c r="A6297" s="3" t="s">
        <v>487</v>
      </c>
      <c r="B6297" s="21" t="s">
        <v>601</v>
      </c>
      <c r="C6297" s="21" t="s">
        <v>608</v>
      </c>
      <c r="D6297" s="56" t="str">
        <f>VLOOKUP(A6297, ticker_symbol:gics_sector, 14, FALSE)</f>
        <v>Financials</v>
      </c>
      <c r="E6297" t="str">
        <f>VLOOKUP(A6297, ticker_symbol:gics_sub, 15, FALSE)</f>
        <v>Banks</v>
      </c>
    </row>
    <row r="6298" spans="1:5" ht="17" x14ac:dyDescent="0.2">
      <c r="A6298" s="3" t="s">
        <v>487</v>
      </c>
      <c r="B6298" s="21" t="s">
        <v>602</v>
      </c>
      <c r="C6298" s="21" t="s">
        <v>608</v>
      </c>
      <c r="D6298" s="56" t="str">
        <f>VLOOKUP(A6298, ticker_symbol:gics_sector, 14, FALSE)</f>
        <v>Financials</v>
      </c>
      <c r="E6298" t="str">
        <f>VLOOKUP(A6298, ticker_symbol:gics_sub, 15, FALSE)</f>
        <v>Banks</v>
      </c>
    </row>
    <row r="6299" spans="1:5" ht="17" x14ac:dyDescent="0.2">
      <c r="A6299" s="3" t="s">
        <v>487</v>
      </c>
      <c r="B6299" s="21" t="s">
        <v>603</v>
      </c>
      <c r="C6299" s="21" t="s">
        <v>608</v>
      </c>
      <c r="D6299" s="56" t="str">
        <f>VLOOKUP(A6299, ticker_symbol:gics_sector, 14, FALSE)</f>
        <v>Financials</v>
      </c>
      <c r="E6299" t="str">
        <f>VLOOKUP(A6299, ticker_symbol:gics_sub, 15, FALSE)</f>
        <v>Banks</v>
      </c>
    </row>
    <row r="6300" spans="1:5" ht="17" x14ac:dyDescent="0.2">
      <c r="A6300" s="3" t="s">
        <v>487</v>
      </c>
      <c r="B6300" s="21" t="s">
        <v>604</v>
      </c>
      <c r="C6300" s="21" t="s">
        <v>608</v>
      </c>
      <c r="D6300" s="56" t="str">
        <f>VLOOKUP(A6300, ticker_symbol:gics_sector, 14, FALSE)</f>
        <v>Financials</v>
      </c>
      <c r="E6300" t="str">
        <f>VLOOKUP(A6300, ticker_symbol:gics_sub, 15, FALSE)</f>
        <v>Banks</v>
      </c>
    </row>
    <row r="6301" spans="1:5" ht="17" x14ac:dyDescent="0.2">
      <c r="A6301" s="3" t="s">
        <v>487</v>
      </c>
      <c r="B6301" s="21" t="s">
        <v>605</v>
      </c>
      <c r="C6301" s="21" t="s">
        <v>608</v>
      </c>
      <c r="D6301" s="56" t="str">
        <f>VLOOKUP(A6301, ticker_symbol:gics_sector, 14, FALSE)</f>
        <v>Financials</v>
      </c>
      <c r="E6301" t="str">
        <f>VLOOKUP(A6301, ticker_symbol:gics_sub, 15, FALSE)</f>
        <v>Banks</v>
      </c>
    </row>
    <row r="6302" spans="1:5" ht="17" x14ac:dyDescent="0.2">
      <c r="A6302" s="3" t="s">
        <v>488</v>
      </c>
      <c r="B6302" s="21" t="s">
        <v>600</v>
      </c>
      <c r="C6302" s="21" t="s">
        <v>610</v>
      </c>
      <c r="D6302" s="56" t="str">
        <f>VLOOKUP(A6302, ticker_symbol:gics_sector, 14, FALSE)</f>
        <v>Information Technology</v>
      </c>
      <c r="E6302" t="str">
        <f>VLOOKUP(A6302, ticker_symbol:gics_sub, 15, FALSE)</f>
        <v>Computer Storage &amp; Peripherals</v>
      </c>
    </row>
    <row r="6303" spans="1:5" ht="17" x14ac:dyDescent="0.2">
      <c r="A6303" s="3" t="s">
        <v>488</v>
      </c>
      <c r="B6303" s="21" t="s">
        <v>601</v>
      </c>
      <c r="C6303" s="21" t="s">
        <v>610</v>
      </c>
      <c r="D6303" s="56" t="str">
        <f>VLOOKUP(A6303, ticker_symbol:gics_sector, 14, FALSE)</f>
        <v>Information Technology</v>
      </c>
      <c r="E6303" t="str">
        <f>VLOOKUP(A6303, ticker_symbol:gics_sub, 15, FALSE)</f>
        <v>Computer Storage &amp; Peripherals</v>
      </c>
    </row>
    <row r="6304" spans="1:5" ht="17" x14ac:dyDescent="0.2">
      <c r="A6304" s="3" t="s">
        <v>488</v>
      </c>
      <c r="B6304" s="21" t="s">
        <v>602</v>
      </c>
      <c r="C6304" s="21" t="s">
        <v>610</v>
      </c>
      <c r="D6304" s="56" t="str">
        <f>VLOOKUP(A6304, ticker_symbol:gics_sector, 14, FALSE)</f>
        <v>Information Technology</v>
      </c>
      <c r="E6304" t="str">
        <f>VLOOKUP(A6304, ticker_symbol:gics_sub, 15, FALSE)</f>
        <v>Computer Storage &amp; Peripherals</v>
      </c>
    </row>
    <row r="6305" spans="1:5" ht="17" x14ac:dyDescent="0.2">
      <c r="A6305" s="3" t="s">
        <v>488</v>
      </c>
      <c r="B6305" s="21" t="s">
        <v>603</v>
      </c>
      <c r="C6305" s="21" t="s">
        <v>610</v>
      </c>
      <c r="D6305" s="56" t="str">
        <f>VLOOKUP(A6305, ticker_symbol:gics_sector, 14, FALSE)</f>
        <v>Information Technology</v>
      </c>
      <c r="E6305" t="str">
        <f>VLOOKUP(A6305, ticker_symbol:gics_sub, 15, FALSE)</f>
        <v>Computer Storage &amp; Peripherals</v>
      </c>
    </row>
    <row r="6306" spans="1:5" ht="17" x14ac:dyDescent="0.2">
      <c r="A6306" s="3" t="s">
        <v>488</v>
      </c>
      <c r="B6306" s="21" t="s">
        <v>604</v>
      </c>
      <c r="C6306" s="21" t="s">
        <v>610</v>
      </c>
      <c r="D6306" s="56" t="str">
        <f>VLOOKUP(A6306, ticker_symbol:gics_sector, 14, FALSE)</f>
        <v>Information Technology</v>
      </c>
      <c r="E6306" t="str">
        <f>VLOOKUP(A6306, ticker_symbol:gics_sub, 15, FALSE)</f>
        <v>Computer Storage &amp; Peripherals</v>
      </c>
    </row>
    <row r="6307" spans="1:5" ht="17" x14ac:dyDescent="0.2">
      <c r="A6307" s="3" t="s">
        <v>488</v>
      </c>
      <c r="B6307" s="21" t="s">
        <v>605</v>
      </c>
      <c r="C6307" s="21" t="s">
        <v>610</v>
      </c>
      <c r="D6307" s="56" t="str">
        <f>VLOOKUP(A6307, ticker_symbol:gics_sector, 14, FALSE)</f>
        <v>Information Technology</v>
      </c>
      <c r="E6307" t="str">
        <f>VLOOKUP(A6307, ticker_symbol:gics_sub, 15, FALSE)</f>
        <v>Computer Storage &amp; Peripherals</v>
      </c>
    </row>
    <row r="6308" spans="1:5" ht="17" x14ac:dyDescent="0.2">
      <c r="A6308" s="3" t="s">
        <v>488</v>
      </c>
      <c r="B6308" s="21" t="s">
        <v>600</v>
      </c>
      <c r="C6308" s="21" t="s">
        <v>609</v>
      </c>
      <c r="D6308" s="56" t="str">
        <f>VLOOKUP(A6308, ticker_symbol:gics_sector, 14, FALSE)</f>
        <v>Information Technology</v>
      </c>
      <c r="E6308" t="str">
        <f>VLOOKUP(A6308, ticker_symbol:gics_sub, 15, FALSE)</f>
        <v>Computer Storage &amp; Peripherals</v>
      </c>
    </row>
    <row r="6309" spans="1:5" ht="17" x14ac:dyDescent="0.2">
      <c r="A6309" s="3" t="s">
        <v>488</v>
      </c>
      <c r="B6309" s="21" t="s">
        <v>601</v>
      </c>
      <c r="C6309" s="21" t="s">
        <v>609</v>
      </c>
      <c r="D6309" s="56" t="str">
        <f>VLOOKUP(A6309, ticker_symbol:gics_sector, 14, FALSE)</f>
        <v>Information Technology</v>
      </c>
      <c r="E6309" t="str">
        <f>VLOOKUP(A6309, ticker_symbol:gics_sub, 15, FALSE)</f>
        <v>Computer Storage &amp; Peripherals</v>
      </c>
    </row>
    <row r="6310" spans="1:5" ht="17" x14ac:dyDescent="0.2">
      <c r="A6310" s="3" t="s">
        <v>488</v>
      </c>
      <c r="B6310" s="21" t="s">
        <v>602</v>
      </c>
      <c r="C6310" s="21" t="s">
        <v>609</v>
      </c>
      <c r="D6310" s="56" t="str">
        <f>VLOOKUP(A6310, ticker_symbol:gics_sector, 14, FALSE)</f>
        <v>Information Technology</v>
      </c>
      <c r="E6310" t="str">
        <f>VLOOKUP(A6310, ticker_symbol:gics_sub, 15, FALSE)</f>
        <v>Computer Storage &amp; Peripherals</v>
      </c>
    </row>
    <row r="6311" spans="1:5" ht="17" x14ac:dyDescent="0.2">
      <c r="A6311" s="3" t="s">
        <v>488</v>
      </c>
      <c r="B6311" s="21" t="s">
        <v>603</v>
      </c>
      <c r="C6311" s="21" t="s">
        <v>609</v>
      </c>
      <c r="D6311" s="56" t="str">
        <f>VLOOKUP(A6311, ticker_symbol:gics_sector, 14, FALSE)</f>
        <v>Information Technology</v>
      </c>
      <c r="E6311" t="str">
        <f>VLOOKUP(A6311, ticker_symbol:gics_sub, 15, FALSE)</f>
        <v>Computer Storage &amp; Peripherals</v>
      </c>
    </row>
    <row r="6312" spans="1:5" ht="17" x14ac:dyDescent="0.2">
      <c r="A6312" s="3" t="s">
        <v>488</v>
      </c>
      <c r="B6312" s="21" t="s">
        <v>604</v>
      </c>
      <c r="C6312" s="21" t="s">
        <v>609</v>
      </c>
      <c r="D6312" s="56" t="str">
        <f>VLOOKUP(A6312, ticker_symbol:gics_sector, 14, FALSE)</f>
        <v>Information Technology</v>
      </c>
      <c r="E6312" t="str">
        <f>VLOOKUP(A6312, ticker_symbol:gics_sub, 15, FALSE)</f>
        <v>Computer Storage &amp; Peripherals</v>
      </c>
    </row>
    <row r="6313" spans="1:5" ht="17" x14ac:dyDescent="0.2">
      <c r="A6313" s="3" t="s">
        <v>488</v>
      </c>
      <c r="B6313" s="21" t="s">
        <v>605</v>
      </c>
      <c r="C6313" s="21" t="s">
        <v>609</v>
      </c>
      <c r="D6313" s="56" t="str">
        <f>VLOOKUP(A6313, ticker_symbol:gics_sector, 14, FALSE)</f>
        <v>Information Technology</v>
      </c>
      <c r="E6313" t="str">
        <f>VLOOKUP(A6313, ticker_symbol:gics_sub, 15, FALSE)</f>
        <v>Computer Storage &amp; Peripherals</v>
      </c>
    </row>
    <row r="6314" spans="1:5" ht="17" x14ac:dyDescent="0.2">
      <c r="A6314" s="3" t="s">
        <v>488</v>
      </c>
      <c r="B6314" s="21" t="s">
        <v>600</v>
      </c>
      <c r="C6314" s="21" t="s">
        <v>608</v>
      </c>
      <c r="D6314" s="56" t="str">
        <f>VLOOKUP(A6314, ticker_symbol:gics_sector, 14, FALSE)</f>
        <v>Information Technology</v>
      </c>
      <c r="E6314" t="str">
        <f>VLOOKUP(A6314, ticker_symbol:gics_sub, 15, FALSE)</f>
        <v>Computer Storage &amp; Peripherals</v>
      </c>
    </row>
    <row r="6315" spans="1:5" ht="17" x14ac:dyDescent="0.2">
      <c r="A6315" s="3" t="s">
        <v>488</v>
      </c>
      <c r="B6315" s="21" t="s">
        <v>601</v>
      </c>
      <c r="C6315" s="21" t="s">
        <v>608</v>
      </c>
      <c r="D6315" s="56" t="str">
        <f>VLOOKUP(A6315, ticker_symbol:gics_sector, 14, FALSE)</f>
        <v>Information Technology</v>
      </c>
      <c r="E6315" t="str">
        <f>VLOOKUP(A6315, ticker_symbol:gics_sub, 15, FALSE)</f>
        <v>Computer Storage &amp; Peripherals</v>
      </c>
    </row>
    <row r="6316" spans="1:5" ht="17" x14ac:dyDescent="0.2">
      <c r="A6316" s="3" t="s">
        <v>488</v>
      </c>
      <c r="B6316" s="21" t="s">
        <v>602</v>
      </c>
      <c r="C6316" s="21" t="s">
        <v>608</v>
      </c>
      <c r="D6316" s="56" t="str">
        <f>VLOOKUP(A6316, ticker_symbol:gics_sector, 14, FALSE)</f>
        <v>Information Technology</v>
      </c>
      <c r="E6316" t="str">
        <f>VLOOKUP(A6316, ticker_symbol:gics_sub, 15, FALSE)</f>
        <v>Computer Storage &amp; Peripherals</v>
      </c>
    </row>
    <row r="6317" spans="1:5" ht="17" x14ac:dyDescent="0.2">
      <c r="A6317" s="3" t="s">
        <v>488</v>
      </c>
      <c r="B6317" s="21" t="s">
        <v>603</v>
      </c>
      <c r="C6317" s="21" t="s">
        <v>608</v>
      </c>
      <c r="D6317" s="56" t="str">
        <f>VLOOKUP(A6317, ticker_symbol:gics_sector, 14, FALSE)</f>
        <v>Information Technology</v>
      </c>
      <c r="E6317" t="str">
        <f>VLOOKUP(A6317, ticker_symbol:gics_sub, 15, FALSE)</f>
        <v>Computer Storage &amp; Peripherals</v>
      </c>
    </row>
    <row r="6318" spans="1:5" ht="17" x14ac:dyDescent="0.2">
      <c r="A6318" s="3" t="s">
        <v>488</v>
      </c>
      <c r="B6318" s="21" t="s">
        <v>604</v>
      </c>
      <c r="C6318" s="21" t="s">
        <v>608</v>
      </c>
      <c r="D6318" s="56" t="str">
        <f>VLOOKUP(A6318, ticker_symbol:gics_sector, 14, FALSE)</f>
        <v>Information Technology</v>
      </c>
      <c r="E6318" t="str">
        <f>VLOOKUP(A6318, ticker_symbol:gics_sub, 15, FALSE)</f>
        <v>Computer Storage &amp; Peripherals</v>
      </c>
    </row>
    <row r="6319" spans="1:5" ht="17" x14ac:dyDescent="0.2">
      <c r="A6319" s="3" t="s">
        <v>488</v>
      </c>
      <c r="B6319" s="21" t="s">
        <v>605</v>
      </c>
      <c r="C6319" s="21" t="s">
        <v>608</v>
      </c>
      <c r="D6319" s="56" t="str">
        <f>VLOOKUP(A6319, ticker_symbol:gics_sector, 14, FALSE)</f>
        <v>Information Technology</v>
      </c>
      <c r="E6319" t="str">
        <f>VLOOKUP(A6319, ticker_symbol:gics_sub, 15, FALSE)</f>
        <v>Computer Storage &amp; Peripherals</v>
      </c>
    </row>
    <row r="6320" spans="1:5" ht="17" x14ac:dyDescent="0.2">
      <c r="A6320" s="3" t="s">
        <v>490</v>
      </c>
      <c r="B6320" s="21" t="s">
        <v>600</v>
      </c>
      <c r="C6320" s="21" t="s">
        <v>610</v>
      </c>
      <c r="D6320" s="56" t="str">
        <f>VLOOKUP(A6320, ticker_symbol:gics_sector, 14, FALSE)</f>
        <v>Consumer Staples</v>
      </c>
      <c r="E6320" t="str">
        <f>VLOOKUP(A6320, ticker_symbol:gics_sub, 15, FALSE)</f>
        <v>Distillers &amp; Vintners</v>
      </c>
    </row>
    <row r="6321" spans="1:5" ht="17" x14ac:dyDescent="0.2">
      <c r="A6321" s="3" t="s">
        <v>490</v>
      </c>
      <c r="B6321" s="21" t="s">
        <v>601</v>
      </c>
      <c r="C6321" s="21" t="s">
        <v>610</v>
      </c>
      <c r="D6321" s="56" t="str">
        <f>VLOOKUP(A6321, ticker_symbol:gics_sector, 14, FALSE)</f>
        <v>Consumer Staples</v>
      </c>
      <c r="E6321" t="str">
        <f>VLOOKUP(A6321, ticker_symbol:gics_sub, 15, FALSE)</f>
        <v>Distillers &amp; Vintners</v>
      </c>
    </row>
    <row r="6322" spans="1:5" ht="17" x14ac:dyDescent="0.2">
      <c r="A6322" s="3" t="s">
        <v>490</v>
      </c>
      <c r="B6322" s="21" t="s">
        <v>602</v>
      </c>
      <c r="C6322" s="21" t="s">
        <v>610</v>
      </c>
      <c r="D6322" s="56" t="str">
        <f>VLOOKUP(A6322, ticker_symbol:gics_sector, 14, FALSE)</f>
        <v>Consumer Staples</v>
      </c>
      <c r="E6322" t="str">
        <f>VLOOKUP(A6322, ticker_symbol:gics_sub, 15, FALSE)</f>
        <v>Distillers &amp; Vintners</v>
      </c>
    </row>
    <row r="6323" spans="1:5" ht="17" x14ac:dyDescent="0.2">
      <c r="A6323" s="3" t="s">
        <v>490</v>
      </c>
      <c r="B6323" s="21" t="s">
        <v>603</v>
      </c>
      <c r="C6323" s="21" t="s">
        <v>610</v>
      </c>
      <c r="D6323" s="56" t="str">
        <f>VLOOKUP(A6323, ticker_symbol:gics_sector, 14, FALSE)</f>
        <v>Consumer Staples</v>
      </c>
      <c r="E6323" t="str">
        <f>VLOOKUP(A6323, ticker_symbol:gics_sub, 15, FALSE)</f>
        <v>Distillers &amp; Vintners</v>
      </c>
    </row>
    <row r="6324" spans="1:5" ht="17" x14ac:dyDescent="0.2">
      <c r="A6324" s="3" t="s">
        <v>490</v>
      </c>
      <c r="B6324" s="21" t="s">
        <v>604</v>
      </c>
      <c r="C6324" s="21" t="s">
        <v>610</v>
      </c>
      <c r="D6324" s="56" t="str">
        <f>VLOOKUP(A6324, ticker_symbol:gics_sector, 14, FALSE)</f>
        <v>Consumer Staples</v>
      </c>
      <c r="E6324" t="str">
        <f>VLOOKUP(A6324, ticker_symbol:gics_sub, 15, FALSE)</f>
        <v>Distillers &amp; Vintners</v>
      </c>
    </row>
    <row r="6325" spans="1:5" ht="17" x14ac:dyDescent="0.2">
      <c r="A6325" s="3" t="s">
        <v>490</v>
      </c>
      <c r="B6325" s="21" t="s">
        <v>605</v>
      </c>
      <c r="C6325" s="21" t="s">
        <v>610</v>
      </c>
      <c r="D6325" s="56" t="str">
        <f>VLOOKUP(A6325, ticker_symbol:gics_sector, 14, FALSE)</f>
        <v>Consumer Staples</v>
      </c>
      <c r="E6325" t="str">
        <f>VLOOKUP(A6325, ticker_symbol:gics_sub, 15, FALSE)</f>
        <v>Distillers &amp; Vintners</v>
      </c>
    </row>
    <row r="6326" spans="1:5" ht="17" x14ac:dyDescent="0.2">
      <c r="A6326" s="3" t="s">
        <v>490</v>
      </c>
      <c r="B6326" s="21" t="s">
        <v>600</v>
      </c>
      <c r="C6326" s="21" t="s">
        <v>609</v>
      </c>
      <c r="D6326" s="56" t="str">
        <f>VLOOKUP(A6326, ticker_symbol:gics_sector, 14, FALSE)</f>
        <v>Consumer Staples</v>
      </c>
      <c r="E6326" t="str">
        <f>VLOOKUP(A6326, ticker_symbol:gics_sub, 15, FALSE)</f>
        <v>Distillers &amp; Vintners</v>
      </c>
    </row>
    <row r="6327" spans="1:5" ht="17" x14ac:dyDescent="0.2">
      <c r="A6327" s="3" t="s">
        <v>490</v>
      </c>
      <c r="B6327" s="21" t="s">
        <v>601</v>
      </c>
      <c r="C6327" s="21" t="s">
        <v>609</v>
      </c>
      <c r="D6327" s="56" t="str">
        <f>VLOOKUP(A6327, ticker_symbol:gics_sector, 14, FALSE)</f>
        <v>Consumer Staples</v>
      </c>
      <c r="E6327" t="str">
        <f>VLOOKUP(A6327, ticker_symbol:gics_sub, 15, FALSE)</f>
        <v>Distillers &amp; Vintners</v>
      </c>
    </row>
    <row r="6328" spans="1:5" ht="17" x14ac:dyDescent="0.2">
      <c r="A6328" s="3" t="s">
        <v>490</v>
      </c>
      <c r="B6328" s="21" t="s">
        <v>602</v>
      </c>
      <c r="C6328" s="21" t="s">
        <v>609</v>
      </c>
      <c r="D6328" s="56" t="str">
        <f>VLOOKUP(A6328, ticker_symbol:gics_sector, 14, FALSE)</f>
        <v>Consumer Staples</v>
      </c>
      <c r="E6328" t="str">
        <f>VLOOKUP(A6328, ticker_symbol:gics_sub, 15, FALSE)</f>
        <v>Distillers &amp; Vintners</v>
      </c>
    </row>
    <row r="6329" spans="1:5" ht="17" x14ac:dyDescent="0.2">
      <c r="A6329" s="3" t="s">
        <v>490</v>
      </c>
      <c r="B6329" s="21" t="s">
        <v>603</v>
      </c>
      <c r="C6329" s="21" t="s">
        <v>609</v>
      </c>
      <c r="D6329" s="56" t="str">
        <f>VLOOKUP(A6329, ticker_symbol:gics_sector, 14, FALSE)</f>
        <v>Consumer Staples</v>
      </c>
      <c r="E6329" t="str">
        <f>VLOOKUP(A6329, ticker_symbol:gics_sub, 15, FALSE)</f>
        <v>Distillers &amp; Vintners</v>
      </c>
    </row>
    <row r="6330" spans="1:5" ht="17" x14ac:dyDescent="0.2">
      <c r="A6330" s="3" t="s">
        <v>490</v>
      </c>
      <c r="B6330" s="21" t="s">
        <v>604</v>
      </c>
      <c r="C6330" s="21" t="s">
        <v>609</v>
      </c>
      <c r="D6330" s="56" t="str">
        <f>VLOOKUP(A6330, ticker_symbol:gics_sector, 14, FALSE)</f>
        <v>Consumer Staples</v>
      </c>
      <c r="E6330" t="str">
        <f>VLOOKUP(A6330, ticker_symbol:gics_sub, 15, FALSE)</f>
        <v>Distillers &amp; Vintners</v>
      </c>
    </row>
    <row r="6331" spans="1:5" ht="17" x14ac:dyDescent="0.2">
      <c r="A6331" s="3" t="s">
        <v>490</v>
      </c>
      <c r="B6331" s="21" t="s">
        <v>605</v>
      </c>
      <c r="C6331" s="21" t="s">
        <v>609</v>
      </c>
      <c r="D6331" s="56" t="str">
        <f>VLOOKUP(A6331, ticker_symbol:gics_sector, 14, FALSE)</f>
        <v>Consumer Staples</v>
      </c>
      <c r="E6331" t="str">
        <f>VLOOKUP(A6331, ticker_symbol:gics_sub, 15, FALSE)</f>
        <v>Distillers &amp; Vintners</v>
      </c>
    </row>
    <row r="6332" spans="1:5" ht="17" x14ac:dyDescent="0.2">
      <c r="A6332" s="3" t="s">
        <v>490</v>
      </c>
      <c r="B6332" s="21" t="s">
        <v>600</v>
      </c>
      <c r="C6332" s="21" t="s">
        <v>608</v>
      </c>
      <c r="D6332" s="56" t="str">
        <f>VLOOKUP(A6332, ticker_symbol:gics_sector, 14, FALSE)</f>
        <v>Consumer Staples</v>
      </c>
      <c r="E6332" t="str">
        <f>VLOOKUP(A6332, ticker_symbol:gics_sub, 15, FALSE)</f>
        <v>Distillers &amp; Vintners</v>
      </c>
    </row>
    <row r="6333" spans="1:5" ht="17" x14ac:dyDescent="0.2">
      <c r="A6333" s="3" t="s">
        <v>490</v>
      </c>
      <c r="B6333" s="21" t="s">
        <v>601</v>
      </c>
      <c r="C6333" s="21" t="s">
        <v>608</v>
      </c>
      <c r="D6333" s="56" t="str">
        <f>VLOOKUP(A6333, ticker_symbol:gics_sector, 14, FALSE)</f>
        <v>Consumer Staples</v>
      </c>
      <c r="E6333" t="str">
        <f>VLOOKUP(A6333, ticker_symbol:gics_sub, 15, FALSE)</f>
        <v>Distillers &amp; Vintners</v>
      </c>
    </row>
    <row r="6334" spans="1:5" ht="17" x14ac:dyDescent="0.2">
      <c r="A6334" s="3" t="s">
        <v>490</v>
      </c>
      <c r="B6334" s="21" t="s">
        <v>602</v>
      </c>
      <c r="C6334" s="21" t="s">
        <v>608</v>
      </c>
      <c r="D6334" s="56" t="str">
        <f>VLOOKUP(A6334, ticker_symbol:gics_sector, 14, FALSE)</f>
        <v>Consumer Staples</v>
      </c>
      <c r="E6334" t="str">
        <f>VLOOKUP(A6334, ticker_symbol:gics_sub, 15, FALSE)</f>
        <v>Distillers &amp; Vintners</v>
      </c>
    </row>
    <row r="6335" spans="1:5" ht="17" x14ac:dyDescent="0.2">
      <c r="A6335" s="3" t="s">
        <v>490</v>
      </c>
      <c r="B6335" s="21" t="s">
        <v>603</v>
      </c>
      <c r="C6335" s="21" t="s">
        <v>608</v>
      </c>
      <c r="D6335" s="56" t="str">
        <f>VLOOKUP(A6335, ticker_symbol:gics_sector, 14, FALSE)</f>
        <v>Consumer Staples</v>
      </c>
      <c r="E6335" t="str">
        <f>VLOOKUP(A6335, ticker_symbol:gics_sub, 15, FALSE)</f>
        <v>Distillers &amp; Vintners</v>
      </c>
    </row>
    <row r="6336" spans="1:5" ht="17" x14ac:dyDescent="0.2">
      <c r="A6336" s="3" t="s">
        <v>490</v>
      </c>
      <c r="B6336" s="21" t="s">
        <v>604</v>
      </c>
      <c r="C6336" s="21" t="s">
        <v>608</v>
      </c>
      <c r="D6336" s="56" t="str">
        <f>VLOOKUP(A6336, ticker_symbol:gics_sector, 14, FALSE)</f>
        <v>Consumer Staples</v>
      </c>
      <c r="E6336" t="str">
        <f>VLOOKUP(A6336, ticker_symbol:gics_sub, 15, FALSE)</f>
        <v>Distillers &amp; Vintners</v>
      </c>
    </row>
    <row r="6337" spans="1:5" ht="17" x14ac:dyDescent="0.2">
      <c r="A6337" s="3" t="s">
        <v>490</v>
      </c>
      <c r="B6337" s="21" t="s">
        <v>605</v>
      </c>
      <c r="C6337" s="21" t="s">
        <v>608</v>
      </c>
      <c r="D6337" s="56" t="str">
        <f>VLOOKUP(A6337, ticker_symbol:gics_sector, 14, FALSE)</f>
        <v>Consumer Staples</v>
      </c>
      <c r="E6337" t="str">
        <f>VLOOKUP(A6337, ticker_symbol:gics_sub, 15, FALSE)</f>
        <v>Distillers &amp; Vintners</v>
      </c>
    </row>
    <row r="6338" spans="1:5" ht="17" x14ac:dyDescent="0.2">
      <c r="A6338" s="3" t="s">
        <v>492</v>
      </c>
      <c r="B6338" s="21" t="s">
        <v>600</v>
      </c>
      <c r="C6338" s="21" t="s">
        <v>610</v>
      </c>
      <c r="D6338" s="56" t="str">
        <f>VLOOKUP(A6338, ticker_symbol:gics_sector, 14, FALSE)</f>
        <v>Consumer Discretionary</v>
      </c>
      <c r="E6338" t="str">
        <f>VLOOKUP(A6338, ticker_symbol:gics_sub, 15, FALSE)</f>
        <v>Household Appliances</v>
      </c>
    </row>
    <row r="6339" spans="1:5" ht="17" x14ac:dyDescent="0.2">
      <c r="A6339" s="3" t="s">
        <v>492</v>
      </c>
      <c r="B6339" s="21" t="s">
        <v>601</v>
      </c>
      <c r="C6339" s="21" t="s">
        <v>610</v>
      </c>
      <c r="D6339" s="56" t="str">
        <f>VLOOKUP(A6339, ticker_symbol:gics_sector, 14, FALSE)</f>
        <v>Consumer Discretionary</v>
      </c>
      <c r="E6339" t="str">
        <f>VLOOKUP(A6339, ticker_symbol:gics_sub, 15, FALSE)</f>
        <v>Household Appliances</v>
      </c>
    </row>
    <row r="6340" spans="1:5" ht="17" x14ac:dyDescent="0.2">
      <c r="A6340" s="3" t="s">
        <v>492</v>
      </c>
      <c r="B6340" s="21" t="s">
        <v>602</v>
      </c>
      <c r="C6340" s="21" t="s">
        <v>610</v>
      </c>
      <c r="D6340" s="56" t="str">
        <f>VLOOKUP(A6340, ticker_symbol:gics_sector, 14, FALSE)</f>
        <v>Consumer Discretionary</v>
      </c>
      <c r="E6340" t="str">
        <f>VLOOKUP(A6340, ticker_symbol:gics_sub, 15, FALSE)</f>
        <v>Household Appliances</v>
      </c>
    </row>
    <row r="6341" spans="1:5" ht="17" x14ac:dyDescent="0.2">
      <c r="A6341" s="3" t="s">
        <v>492</v>
      </c>
      <c r="B6341" s="21" t="s">
        <v>603</v>
      </c>
      <c r="C6341" s="21" t="s">
        <v>610</v>
      </c>
      <c r="D6341" s="56" t="str">
        <f>VLOOKUP(A6341, ticker_symbol:gics_sector, 14, FALSE)</f>
        <v>Consumer Discretionary</v>
      </c>
      <c r="E6341" t="str">
        <f>VLOOKUP(A6341, ticker_symbol:gics_sub, 15, FALSE)</f>
        <v>Household Appliances</v>
      </c>
    </row>
    <row r="6342" spans="1:5" ht="17" x14ac:dyDescent="0.2">
      <c r="A6342" s="3" t="s">
        <v>492</v>
      </c>
      <c r="B6342" s="21" t="s">
        <v>604</v>
      </c>
      <c r="C6342" s="21" t="s">
        <v>610</v>
      </c>
      <c r="D6342" s="56" t="str">
        <f>VLOOKUP(A6342, ticker_symbol:gics_sector, 14, FALSE)</f>
        <v>Consumer Discretionary</v>
      </c>
      <c r="E6342" t="str">
        <f>VLOOKUP(A6342, ticker_symbol:gics_sub, 15, FALSE)</f>
        <v>Household Appliances</v>
      </c>
    </row>
    <row r="6343" spans="1:5" ht="17" x14ac:dyDescent="0.2">
      <c r="A6343" s="3" t="s">
        <v>492</v>
      </c>
      <c r="B6343" s="21" t="s">
        <v>605</v>
      </c>
      <c r="C6343" s="21" t="s">
        <v>610</v>
      </c>
      <c r="D6343" s="56" t="str">
        <f>VLOOKUP(A6343, ticker_symbol:gics_sector, 14, FALSE)</f>
        <v>Consumer Discretionary</v>
      </c>
      <c r="E6343" t="str">
        <f>VLOOKUP(A6343, ticker_symbol:gics_sub, 15, FALSE)</f>
        <v>Household Appliances</v>
      </c>
    </row>
    <row r="6344" spans="1:5" ht="17" x14ac:dyDescent="0.2">
      <c r="A6344" s="3" t="s">
        <v>492</v>
      </c>
      <c r="B6344" s="21" t="s">
        <v>600</v>
      </c>
      <c r="C6344" s="21" t="s">
        <v>609</v>
      </c>
      <c r="D6344" s="56" t="str">
        <f>VLOOKUP(A6344, ticker_symbol:gics_sector, 14, FALSE)</f>
        <v>Consumer Discretionary</v>
      </c>
      <c r="E6344" t="str">
        <f>VLOOKUP(A6344, ticker_symbol:gics_sub, 15, FALSE)</f>
        <v>Household Appliances</v>
      </c>
    </row>
    <row r="6345" spans="1:5" ht="17" x14ac:dyDescent="0.2">
      <c r="A6345" s="3" t="s">
        <v>492</v>
      </c>
      <c r="B6345" s="21" t="s">
        <v>601</v>
      </c>
      <c r="C6345" s="21" t="s">
        <v>609</v>
      </c>
      <c r="D6345" s="56" t="str">
        <f>VLOOKUP(A6345, ticker_symbol:gics_sector, 14, FALSE)</f>
        <v>Consumer Discretionary</v>
      </c>
      <c r="E6345" t="str">
        <f>VLOOKUP(A6345, ticker_symbol:gics_sub, 15, FALSE)</f>
        <v>Household Appliances</v>
      </c>
    </row>
    <row r="6346" spans="1:5" ht="17" x14ac:dyDescent="0.2">
      <c r="A6346" s="3" t="s">
        <v>492</v>
      </c>
      <c r="B6346" s="21" t="s">
        <v>602</v>
      </c>
      <c r="C6346" s="21" t="s">
        <v>609</v>
      </c>
      <c r="D6346" s="56" t="str">
        <f>VLOOKUP(A6346, ticker_symbol:gics_sector, 14, FALSE)</f>
        <v>Consumer Discretionary</v>
      </c>
      <c r="E6346" t="str">
        <f>VLOOKUP(A6346, ticker_symbol:gics_sub, 15, FALSE)</f>
        <v>Household Appliances</v>
      </c>
    </row>
    <row r="6347" spans="1:5" ht="17" x14ac:dyDescent="0.2">
      <c r="A6347" s="3" t="s">
        <v>492</v>
      </c>
      <c r="B6347" s="21" t="s">
        <v>603</v>
      </c>
      <c r="C6347" s="21" t="s">
        <v>609</v>
      </c>
      <c r="D6347" s="56" t="str">
        <f>VLOOKUP(A6347, ticker_symbol:gics_sector, 14, FALSE)</f>
        <v>Consumer Discretionary</v>
      </c>
      <c r="E6347" t="str">
        <f>VLOOKUP(A6347, ticker_symbol:gics_sub, 15, FALSE)</f>
        <v>Household Appliances</v>
      </c>
    </row>
    <row r="6348" spans="1:5" ht="17" x14ac:dyDescent="0.2">
      <c r="A6348" s="3" t="s">
        <v>492</v>
      </c>
      <c r="B6348" s="21" t="s">
        <v>604</v>
      </c>
      <c r="C6348" s="21" t="s">
        <v>609</v>
      </c>
      <c r="D6348" s="56" t="str">
        <f>VLOOKUP(A6348, ticker_symbol:gics_sector, 14, FALSE)</f>
        <v>Consumer Discretionary</v>
      </c>
      <c r="E6348" t="str">
        <f>VLOOKUP(A6348, ticker_symbol:gics_sub, 15, FALSE)</f>
        <v>Household Appliances</v>
      </c>
    </row>
    <row r="6349" spans="1:5" ht="17" x14ac:dyDescent="0.2">
      <c r="A6349" s="3" t="s">
        <v>492</v>
      </c>
      <c r="B6349" s="21" t="s">
        <v>605</v>
      </c>
      <c r="C6349" s="21" t="s">
        <v>609</v>
      </c>
      <c r="D6349" s="56" t="str">
        <f>VLOOKUP(A6349, ticker_symbol:gics_sector, 14, FALSE)</f>
        <v>Consumer Discretionary</v>
      </c>
      <c r="E6349" t="str">
        <f>VLOOKUP(A6349, ticker_symbol:gics_sub, 15, FALSE)</f>
        <v>Household Appliances</v>
      </c>
    </row>
    <row r="6350" spans="1:5" ht="17" x14ac:dyDescent="0.2">
      <c r="A6350" s="3" t="s">
        <v>492</v>
      </c>
      <c r="B6350" s="21" t="s">
        <v>600</v>
      </c>
      <c r="C6350" s="21" t="s">
        <v>608</v>
      </c>
      <c r="D6350" s="56" t="str">
        <f>VLOOKUP(A6350, ticker_symbol:gics_sector, 14, FALSE)</f>
        <v>Consumer Discretionary</v>
      </c>
      <c r="E6350" t="str">
        <f>VLOOKUP(A6350, ticker_symbol:gics_sub, 15, FALSE)</f>
        <v>Household Appliances</v>
      </c>
    </row>
    <row r="6351" spans="1:5" ht="17" x14ac:dyDescent="0.2">
      <c r="A6351" s="3" t="s">
        <v>492</v>
      </c>
      <c r="B6351" s="21" t="s">
        <v>601</v>
      </c>
      <c r="C6351" s="21" t="s">
        <v>608</v>
      </c>
      <c r="D6351" s="56" t="str">
        <f>VLOOKUP(A6351, ticker_symbol:gics_sector, 14, FALSE)</f>
        <v>Consumer Discretionary</v>
      </c>
      <c r="E6351" t="str">
        <f>VLOOKUP(A6351, ticker_symbol:gics_sub, 15, FALSE)</f>
        <v>Household Appliances</v>
      </c>
    </row>
    <row r="6352" spans="1:5" ht="17" x14ac:dyDescent="0.2">
      <c r="A6352" s="3" t="s">
        <v>492</v>
      </c>
      <c r="B6352" s="21" t="s">
        <v>602</v>
      </c>
      <c r="C6352" s="21" t="s">
        <v>608</v>
      </c>
      <c r="D6352" s="56" t="str">
        <f>VLOOKUP(A6352, ticker_symbol:gics_sector, 14, FALSE)</f>
        <v>Consumer Discretionary</v>
      </c>
      <c r="E6352" t="str">
        <f>VLOOKUP(A6352, ticker_symbol:gics_sub, 15, FALSE)</f>
        <v>Household Appliances</v>
      </c>
    </row>
    <row r="6353" spans="1:5" ht="17" x14ac:dyDescent="0.2">
      <c r="A6353" s="3" t="s">
        <v>492</v>
      </c>
      <c r="B6353" s="21" t="s">
        <v>603</v>
      </c>
      <c r="C6353" s="21" t="s">
        <v>608</v>
      </c>
      <c r="D6353" s="56" t="str">
        <f>VLOOKUP(A6353, ticker_symbol:gics_sector, 14, FALSE)</f>
        <v>Consumer Discretionary</v>
      </c>
      <c r="E6353" t="str">
        <f>VLOOKUP(A6353, ticker_symbol:gics_sub, 15, FALSE)</f>
        <v>Household Appliances</v>
      </c>
    </row>
    <row r="6354" spans="1:5" ht="17" x14ac:dyDescent="0.2">
      <c r="A6354" s="3" t="s">
        <v>492</v>
      </c>
      <c r="B6354" s="21" t="s">
        <v>604</v>
      </c>
      <c r="C6354" s="21" t="s">
        <v>608</v>
      </c>
      <c r="D6354" s="56" t="str">
        <f>VLOOKUP(A6354, ticker_symbol:gics_sector, 14, FALSE)</f>
        <v>Consumer Discretionary</v>
      </c>
      <c r="E6354" t="str">
        <f>VLOOKUP(A6354, ticker_symbol:gics_sub, 15, FALSE)</f>
        <v>Household Appliances</v>
      </c>
    </row>
    <row r="6355" spans="1:5" ht="17" x14ac:dyDescent="0.2">
      <c r="A6355" s="3" t="s">
        <v>492</v>
      </c>
      <c r="B6355" s="21" t="s">
        <v>605</v>
      </c>
      <c r="C6355" s="21" t="s">
        <v>608</v>
      </c>
      <c r="D6355" s="56" t="str">
        <f>VLOOKUP(A6355, ticker_symbol:gics_sector, 14, FALSE)</f>
        <v>Consumer Discretionary</v>
      </c>
      <c r="E6355" t="str">
        <f>VLOOKUP(A6355, ticker_symbol:gics_sub, 15, FALSE)</f>
        <v>Household Appliances</v>
      </c>
    </row>
    <row r="6356" spans="1:5" ht="17" x14ac:dyDescent="0.2">
      <c r="A6356" s="3" t="s">
        <v>493</v>
      </c>
      <c r="B6356" s="21" t="s">
        <v>600</v>
      </c>
      <c r="C6356" s="21" t="s">
        <v>610</v>
      </c>
      <c r="D6356" s="56" t="str">
        <f>VLOOKUP(A6356, ticker_symbol:gics_sector, 14, FALSE)</f>
        <v>Information Technology</v>
      </c>
      <c r="E6356" t="str">
        <f>VLOOKUP(A6356, ticker_symbol:gics_sub, 15, FALSE)</f>
        <v>Semiconductors</v>
      </c>
    </row>
    <row r="6357" spans="1:5" ht="17" x14ac:dyDescent="0.2">
      <c r="A6357" s="3" t="s">
        <v>493</v>
      </c>
      <c r="B6357" s="21" t="s">
        <v>601</v>
      </c>
      <c r="C6357" s="21" t="s">
        <v>610</v>
      </c>
      <c r="D6357" s="56" t="str">
        <f>VLOOKUP(A6357, ticker_symbol:gics_sector, 14, FALSE)</f>
        <v>Information Technology</v>
      </c>
      <c r="E6357" t="str">
        <f>VLOOKUP(A6357, ticker_symbol:gics_sub, 15, FALSE)</f>
        <v>Semiconductors</v>
      </c>
    </row>
    <row r="6358" spans="1:5" ht="17" x14ac:dyDescent="0.2">
      <c r="A6358" s="3" t="s">
        <v>493</v>
      </c>
      <c r="B6358" s="21" t="s">
        <v>602</v>
      </c>
      <c r="C6358" s="21" t="s">
        <v>610</v>
      </c>
      <c r="D6358" s="56" t="str">
        <f>VLOOKUP(A6358, ticker_symbol:gics_sector, 14, FALSE)</f>
        <v>Information Technology</v>
      </c>
      <c r="E6358" t="str">
        <f>VLOOKUP(A6358, ticker_symbol:gics_sub, 15, FALSE)</f>
        <v>Semiconductors</v>
      </c>
    </row>
    <row r="6359" spans="1:5" ht="17" x14ac:dyDescent="0.2">
      <c r="A6359" s="3" t="s">
        <v>493</v>
      </c>
      <c r="B6359" s="21" t="s">
        <v>603</v>
      </c>
      <c r="C6359" s="21" t="s">
        <v>610</v>
      </c>
      <c r="D6359" s="56" t="str">
        <f>VLOOKUP(A6359, ticker_symbol:gics_sector, 14, FALSE)</f>
        <v>Information Technology</v>
      </c>
      <c r="E6359" t="str">
        <f>VLOOKUP(A6359, ticker_symbol:gics_sub, 15, FALSE)</f>
        <v>Semiconductors</v>
      </c>
    </row>
    <row r="6360" spans="1:5" ht="17" x14ac:dyDescent="0.2">
      <c r="A6360" s="3" t="s">
        <v>493</v>
      </c>
      <c r="B6360" s="21" t="s">
        <v>604</v>
      </c>
      <c r="C6360" s="21" t="s">
        <v>610</v>
      </c>
      <c r="D6360" s="56" t="str">
        <f>VLOOKUP(A6360, ticker_symbol:gics_sector, 14, FALSE)</f>
        <v>Information Technology</v>
      </c>
      <c r="E6360" t="str">
        <f>VLOOKUP(A6360, ticker_symbol:gics_sub, 15, FALSE)</f>
        <v>Semiconductors</v>
      </c>
    </row>
    <row r="6361" spans="1:5" ht="17" x14ac:dyDescent="0.2">
      <c r="A6361" s="3" t="s">
        <v>493</v>
      </c>
      <c r="B6361" s="21" t="s">
        <v>605</v>
      </c>
      <c r="C6361" s="21" t="s">
        <v>610</v>
      </c>
      <c r="D6361" s="56" t="str">
        <f>VLOOKUP(A6361, ticker_symbol:gics_sector, 14, FALSE)</f>
        <v>Information Technology</v>
      </c>
      <c r="E6361" t="str">
        <f>VLOOKUP(A6361, ticker_symbol:gics_sub, 15, FALSE)</f>
        <v>Semiconductors</v>
      </c>
    </row>
    <row r="6362" spans="1:5" ht="17" x14ac:dyDescent="0.2">
      <c r="A6362" s="3" t="s">
        <v>493</v>
      </c>
      <c r="B6362" s="21" t="s">
        <v>600</v>
      </c>
      <c r="C6362" s="21" t="s">
        <v>609</v>
      </c>
      <c r="D6362" s="56" t="str">
        <f>VLOOKUP(A6362, ticker_symbol:gics_sector, 14, FALSE)</f>
        <v>Information Technology</v>
      </c>
      <c r="E6362" t="str">
        <f>VLOOKUP(A6362, ticker_symbol:gics_sub, 15, FALSE)</f>
        <v>Semiconductors</v>
      </c>
    </row>
    <row r="6363" spans="1:5" ht="17" x14ac:dyDescent="0.2">
      <c r="A6363" s="3" t="s">
        <v>493</v>
      </c>
      <c r="B6363" s="21" t="s">
        <v>601</v>
      </c>
      <c r="C6363" s="21" t="s">
        <v>609</v>
      </c>
      <c r="D6363" s="56" t="str">
        <f>VLOOKUP(A6363, ticker_symbol:gics_sector, 14, FALSE)</f>
        <v>Information Technology</v>
      </c>
      <c r="E6363" t="str">
        <f>VLOOKUP(A6363, ticker_symbol:gics_sub, 15, FALSE)</f>
        <v>Semiconductors</v>
      </c>
    </row>
    <row r="6364" spans="1:5" ht="17" x14ac:dyDescent="0.2">
      <c r="A6364" s="3" t="s">
        <v>493</v>
      </c>
      <c r="B6364" s="21" t="s">
        <v>602</v>
      </c>
      <c r="C6364" s="21" t="s">
        <v>609</v>
      </c>
      <c r="D6364" s="56" t="str">
        <f>VLOOKUP(A6364, ticker_symbol:gics_sector, 14, FALSE)</f>
        <v>Information Technology</v>
      </c>
      <c r="E6364" t="str">
        <f>VLOOKUP(A6364, ticker_symbol:gics_sub, 15, FALSE)</f>
        <v>Semiconductors</v>
      </c>
    </row>
    <row r="6365" spans="1:5" ht="17" x14ac:dyDescent="0.2">
      <c r="A6365" s="3" t="s">
        <v>493</v>
      </c>
      <c r="B6365" s="21" t="s">
        <v>603</v>
      </c>
      <c r="C6365" s="21" t="s">
        <v>609</v>
      </c>
      <c r="D6365" s="56" t="str">
        <f>VLOOKUP(A6365, ticker_symbol:gics_sector, 14, FALSE)</f>
        <v>Information Technology</v>
      </c>
      <c r="E6365" t="str">
        <f>VLOOKUP(A6365, ticker_symbol:gics_sub, 15, FALSE)</f>
        <v>Semiconductors</v>
      </c>
    </row>
    <row r="6366" spans="1:5" ht="17" x14ac:dyDescent="0.2">
      <c r="A6366" s="3" t="s">
        <v>493</v>
      </c>
      <c r="B6366" s="21" t="s">
        <v>604</v>
      </c>
      <c r="C6366" s="21" t="s">
        <v>609</v>
      </c>
      <c r="D6366" s="56" t="str">
        <f>VLOOKUP(A6366, ticker_symbol:gics_sector, 14, FALSE)</f>
        <v>Information Technology</v>
      </c>
      <c r="E6366" t="str">
        <f>VLOOKUP(A6366, ticker_symbol:gics_sub, 15, FALSE)</f>
        <v>Semiconductors</v>
      </c>
    </row>
    <row r="6367" spans="1:5" ht="17" x14ac:dyDescent="0.2">
      <c r="A6367" s="3" t="s">
        <v>493</v>
      </c>
      <c r="B6367" s="21" t="s">
        <v>605</v>
      </c>
      <c r="C6367" s="21" t="s">
        <v>609</v>
      </c>
      <c r="D6367" s="56" t="str">
        <f>VLOOKUP(A6367, ticker_symbol:gics_sector, 14, FALSE)</f>
        <v>Information Technology</v>
      </c>
      <c r="E6367" t="str">
        <f>VLOOKUP(A6367, ticker_symbol:gics_sub, 15, FALSE)</f>
        <v>Semiconductors</v>
      </c>
    </row>
    <row r="6368" spans="1:5" ht="17" x14ac:dyDescent="0.2">
      <c r="A6368" s="3" t="s">
        <v>493</v>
      </c>
      <c r="B6368" s="21" t="s">
        <v>600</v>
      </c>
      <c r="C6368" s="21" t="s">
        <v>608</v>
      </c>
      <c r="D6368" s="56" t="str">
        <f>VLOOKUP(A6368, ticker_symbol:gics_sector, 14, FALSE)</f>
        <v>Information Technology</v>
      </c>
      <c r="E6368" t="str">
        <f>VLOOKUP(A6368, ticker_symbol:gics_sub, 15, FALSE)</f>
        <v>Semiconductors</v>
      </c>
    </row>
    <row r="6369" spans="1:5" ht="17" x14ac:dyDescent="0.2">
      <c r="A6369" s="3" t="s">
        <v>493</v>
      </c>
      <c r="B6369" s="21" t="s">
        <v>601</v>
      </c>
      <c r="C6369" s="21" t="s">
        <v>608</v>
      </c>
      <c r="D6369" s="56" t="str">
        <f>VLOOKUP(A6369, ticker_symbol:gics_sector, 14, FALSE)</f>
        <v>Information Technology</v>
      </c>
      <c r="E6369" t="str">
        <f>VLOOKUP(A6369, ticker_symbol:gics_sub, 15, FALSE)</f>
        <v>Semiconductors</v>
      </c>
    </row>
    <row r="6370" spans="1:5" ht="17" x14ac:dyDescent="0.2">
      <c r="A6370" s="3" t="s">
        <v>493</v>
      </c>
      <c r="B6370" s="21" t="s">
        <v>602</v>
      </c>
      <c r="C6370" s="21" t="s">
        <v>608</v>
      </c>
      <c r="D6370" s="56" t="str">
        <f>VLOOKUP(A6370, ticker_symbol:gics_sector, 14, FALSE)</f>
        <v>Information Technology</v>
      </c>
      <c r="E6370" t="str">
        <f>VLOOKUP(A6370, ticker_symbol:gics_sub, 15, FALSE)</f>
        <v>Semiconductors</v>
      </c>
    </row>
    <row r="6371" spans="1:5" ht="17" x14ac:dyDescent="0.2">
      <c r="A6371" s="3" t="s">
        <v>493</v>
      </c>
      <c r="B6371" s="21" t="s">
        <v>603</v>
      </c>
      <c r="C6371" s="21" t="s">
        <v>608</v>
      </c>
      <c r="D6371" s="56" t="str">
        <f>VLOOKUP(A6371, ticker_symbol:gics_sector, 14, FALSE)</f>
        <v>Information Technology</v>
      </c>
      <c r="E6371" t="str">
        <f>VLOOKUP(A6371, ticker_symbol:gics_sub, 15, FALSE)</f>
        <v>Semiconductors</v>
      </c>
    </row>
    <row r="6372" spans="1:5" ht="17" x14ac:dyDescent="0.2">
      <c r="A6372" s="3" t="s">
        <v>493</v>
      </c>
      <c r="B6372" s="21" t="s">
        <v>604</v>
      </c>
      <c r="C6372" s="21" t="s">
        <v>608</v>
      </c>
      <c r="D6372" s="56" t="str">
        <f>VLOOKUP(A6372, ticker_symbol:gics_sector, 14, FALSE)</f>
        <v>Information Technology</v>
      </c>
      <c r="E6372" t="str">
        <f>VLOOKUP(A6372, ticker_symbol:gics_sub, 15, FALSE)</f>
        <v>Semiconductors</v>
      </c>
    </row>
    <row r="6373" spans="1:5" ht="17" x14ac:dyDescent="0.2">
      <c r="A6373" s="3" t="s">
        <v>493</v>
      </c>
      <c r="B6373" s="21" t="s">
        <v>605</v>
      </c>
      <c r="C6373" s="21" t="s">
        <v>608</v>
      </c>
      <c r="D6373" s="56" t="str">
        <f>VLOOKUP(A6373, ticker_symbol:gics_sector, 14, FALSE)</f>
        <v>Information Technology</v>
      </c>
      <c r="E6373" t="str">
        <f>VLOOKUP(A6373, ticker_symbol:gics_sub, 15, FALSE)</f>
        <v>Semiconductors</v>
      </c>
    </row>
    <row r="6374" spans="1:5" ht="17" x14ac:dyDescent="0.2">
      <c r="A6374" s="3" t="s">
        <v>494</v>
      </c>
      <c r="B6374" s="21" t="s">
        <v>600</v>
      </c>
      <c r="C6374" s="21" t="s">
        <v>610</v>
      </c>
      <c r="D6374" s="56" t="str">
        <f>VLOOKUP(A6374, ticker_symbol:gics_sector, 14, FALSE)</f>
        <v>Energy</v>
      </c>
      <c r="E6374" t="str">
        <f>VLOOKUP(A6374, ticker_symbol:gics_sub, 15, FALSE)</f>
        <v>Oil &amp; Gas Exploration &amp; Production</v>
      </c>
    </row>
    <row r="6375" spans="1:5" ht="17" x14ac:dyDescent="0.2">
      <c r="A6375" s="3" t="s">
        <v>494</v>
      </c>
      <c r="B6375" s="21" t="s">
        <v>601</v>
      </c>
      <c r="C6375" s="21" t="s">
        <v>610</v>
      </c>
      <c r="D6375" s="56" t="str">
        <f>VLOOKUP(A6375, ticker_symbol:gics_sector, 14, FALSE)</f>
        <v>Energy</v>
      </c>
      <c r="E6375" t="str">
        <f>VLOOKUP(A6375, ticker_symbol:gics_sub, 15, FALSE)</f>
        <v>Oil &amp; Gas Exploration &amp; Production</v>
      </c>
    </row>
    <row r="6376" spans="1:5" ht="17" x14ac:dyDescent="0.2">
      <c r="A6376" s="3" t="s">
        <v>494</v>
      </c>
      <c r="B6376" s="21" t="s">
        <v>602</v>
      </c>
      <c r="C6376" s="21" t="s">
        <v>610</v>
      </c>
      <c r="D6376" s="56" t="str">
        <f>VLOOKUP(A6376, ticker_symbol:gics_sector, 14, FALSE)</f>
        <v>Energy</v>
      </c>
      <c r="E6376" t="str">
        <f>VLOOKUP(A6376, ticker_symbol:gics_sub, 15, FALSE)</f>
        <v>Oil &amp; Gas Exploration &amp; Production</v>
      </c>
    </row>
    <row r="6377" spans="1:5" ht="17" x14ac:dyDescent="0.2">
      <c r="A6377" s="3" t="s">
        <v>494</v>
      </c>
      <c r="B6377" s="21" t="s">
        <v>603</v>
      </c>
      <c r="C6377" s="21" t="s">
        <v>610</v>
      </c>
      <c r="D6377" s="56" t="str">
        <f>VLOOKUP(A6377, ticker_symbol:gics_sector, 14, FALSE)</f>
        <v>Energy</v>
      </c>
      <c r="E6377" t="str">
        <f>VLOOKUP(A6377, ticker_symbol:gics_sub, 15, FALSE)</f>
        <v>Oil &amp; Gas Exploration &amp; Production</v>
      </c>
    </row>
    <row r="6378" spans="1:5" ht="17" x14ac:dyDescent="0.2">
      <c r="A6378" s="3" t="s">
        <v>494</v>
      </c>
      <c r="B6378" s="21" t="s">
        <v>604</v>
      </c>
      <c r="C6378" s="21" t="s">
        <v>610</v>
      </c>
      <c r="D6378" s="56" t="str">
        <f>VLOOKUP(A6378, ticker_symbol:gics_sector, 14, FALSE)</f>
        <v>Energy</v>
      </c>
      <c r="E6378" t="str">
        <f>VLOOKUP(A6378, ticker_symbol:gics_sub, 15, FALSE)</f>
        <v>Oil &amp; Gas Exploration &amp; Production</v>
      </c>
    </row>
    <row r="6379" spans="1:5" ht="17" x14ac:dyDescent="0.2">
      <c r="A6379" s="3" t="s">
        <v>494</v>
      </c>
      <c r="B6379" s="21" t="s">
        <v>605</v>
      </c>
      <c r="C6379" s="21" t="s">
        <v>610</v>
      </c>
      <c r="D6379" s="56" t="str">
        <f>VLOOKUP(A6379, ticker_symbol:gics_sector, 14, FALSE)</f>
        <v>Energy</v>
      </c>
      <c r="E6379" t="str">
        <f>VLOOKUP(A6379, ticker_symbol:gics_sub, 15, FALSE)</f>
        <v>Oil &amp; Gas Exploration &amp; Production</v>
      </c>
    </row>
    <row r="6380" spans="1:5" ht="17" x14ac:dyDescent="0.2">
      <c r="A6380" s="3" t="s">
        <v>494</v>
      </c>
      <c r="B6380" s="21" t="s">
        <v>600</v>
      </c>
      <c r="C6380" s="21" t="s">
        <v>609</v>
      </c>
      <c r="D6380" s="56" t="str">
        <f>VLOOKUP(A6380, ticker_symbol:gics_sector, 14, FALSE)</f>
        <v>Energy</v>
      </c>
      <c r="E6380" t="str">
        <f>VLOOKUP(A6380, ticker_symbol:gics_sub, 15, FALSE)</f>
        <v>Oil &amp; Gas Exploration &amp; Production</v>
      </c>
    </row>
    <row r="6381" spans="1:5" ht="17" x14ac:dyDescent="0.2">
      <c r="A6381" s="3" t="s">
        <v>494</v>
      </c>
      <c r="B6381" s="21" t="s">
        <v>601</v>
      </c>
      <c r="C6381" s="21" t="s">
        <v>609</v>
      </c>
      <c r="D6381" s="56" t="str">
        <f>VLOOKUP(A6381, ticker_symbol:gics_sector, 14, FALSE)</f>
        <v>Energy</v>
      </c>
      <c r="E6381" t="str">
        <f>VLOOKUP(A6381, ticker_symbol:gics_sub, 15, FALSE)</f>
        <v>Oil &amp; Gas Exploration &amp; Production</v>
      </c>
    </row>
    <row r="6382" spans="1:5" ht="17" x14ac:dyDescent="0.2">
      <c r="A6382" s="3" t="s">
        <v>494</v>
      </c>
      <c r="B6382" s="21" t="s">
        <v>602</v>
      </c>
      <c r="C6382" s="21" t="s">
        <v>609</v>
      </c>
      <c r="D6382" s="56" t="str">
        <f>VLOOKUP(A6382, ticker_symbol:gics_sector, 14, FALSE)</f>
        <v>Energy</v>
      </c>
      <c r="E6382" t="str">
        <f>VLOOKUP(A6382, ticker_symbol:gics_sub, 15, FALSE)</f>
        <v>Oil &amp; Gas Exploration &amp; Production</v>
      </c>
    </row>
    <row r="6383" spans="1:5" ht="17" x14ac:dyDescent="0.2">
      <c r="A6383" s="3" t="s">
        <v>494</v>
      </c>
      <c r="B6383" s="21" t="s">
        <v>603</v>
      </c>
      <c r="C6383" s="21" t="s">
        <v>609</v>
      </c>
      <c r="D6383" s="56" t="str">
        <f>VLOOKUP(A6383, ticker_symbol:gics_sector, 14, FALSE)</f>
        <v>Energy</v>
      </c>
      <c r="E6383" t="str">
        <f>VLOOKUP(A6383, ticker_symbol:gics_sub, 15, FALSE)</f>
        <v>Oil &amp; Gas Exploration &amp; Production</v>
      </c>
    </row>
    <row r="6384" spans="1:5" ht="17" x14ac:dyDescent="0.2">
      <c r="A6384" s="3" t="s">
        <v>494</v>
      </c>
      <c r="B6384" s="21" t="s">
        <v>604</v>
      </c>
      <c r="C6384" s="21" t="s">
        <v>609</v>
      </c>
      <c r="D6384" s="56" t="str">
        <f>VLOOKUP(A6384, ticker_symbol:gics_sector, 14, FALSE)</f>
        <v>Energy</v>
      </c>
      <c r="E6384" t="str">
        <f>VLOOKUP(A6384, ticker_symbol:gics_sub, 15, FALSE)</f>
        <v>Oil &amp; Gas Exploration &amp; Production</v>
      </c>
    </row>
    <row r="6385" spans="1:5" ht="17" x14ac:dyDescent="0.2">
      <c r="A6385" s="3" t="s">
        <v>494</v>
      </c>
      <c r="B6385" s="21" t="s">
        <v>605</v>
      </c>
      <c r="C6385" s="21" t="s">
        <v>609</v>
      </c>
      <c r="D6385" s="56" t="str">
        <f>VLOOKUP(A6385, ticker_symbol:gics_sector, 14, FALSE)</f>
        <v>Energy</v>
      </c>
      <c r="E6385" t="str">
        <f>VLOOKUP(A6385, ticker_symbol:gics_sub, 15, FALSE)</f>
        <v>Oil &amp; Gas Exploration &amp; Production</v>
      </c>
    </row>
    <row r="6386" spans="1:5" ht="17" x14ac:dyDescent="0.2">
      <c r="A6386" s="3" t="s">
        <v>494</v>
      </c>
      <c r="B6386" s="21" t="s">
        <v>600</v>
      </c>
      <c r="C6386" s="21" t="s">
        <v>608</v>
      </c>
      <c r="D6386" s="56" t="str">
        <f>VLOOKUP(A6386, ticker_symbol:gics_sector, 14, FALSE)</f>
        <v>Energy</v>
      </c>
      <c r="E6386" t="str">
        <f>VLOOKUP(A6386, ticker_symbol:gics_sub, 15, FALSE)</f>
        <v>Oil &amp; Gas Exploration &amp; Production</v>
      </c>
    </row>
    <row r="6387" spans="1:5" ht="17" x14ac:dyDescent="0.2">
      <c r="A6387" s="3" t="s">
        <v>494</v>
      </c>
      <c r="B6387" s="21" t="s">
        <v>601</v>
      </c>
      <c r="C6387" s="21" t="s">
        <v>608</v>
      </c>
      <c r="D6387" s="56" t="str">
        <f>VLOOKUP(A6387, ticker_symbol:gics_sector, 14, FALSE)</f>
        <v>Energy</v>
      </c>
      <c r="E6387" t="str">
        <f>VLOOKUP(A6387, ticker_symbol:gics_sub, 15, FALSE)</f>
        <v>Oil &amp; Gas Exploration &amp; Production</v>
      </c>
    </row>
    <row r="6388" spans="1:5" ht="17" x14ac:dyDescent="0.2">
      <c r="A6388" s="3" t="s">
        <v>494</v>
      </c>
      <c r="B6388" s="21" t="s">
        <v>602</v>
      </c>
      <c r="C6388" s="21" t="s">
        <v>608</v>
      </c>
      <c r="D6388" s="56" t="str">
        <f>VLOOKUP(A6388, ticker_symbol:gics_sector, 14, FALSE)</f>
        <v>Energy</v>
      </c>
      <c r="E6388" t="str">
        <f>VLOOKUP(A6388, ticker_symbol:gics_sub, 15, FALSE)</f>
        <v>Oil &amp; Gas Exploration &amp; Production</v>
      </c>
    </row>
    <row r="6389" spans="1:5" ht="17" x14ac:dyDescent="0.2">
      <c r="A6389" s="3" t="s">
        <v>494</v>
      </c>
      <c r="B6389" s="21" t="s">
        <v>603</v>
      </c>
      <c r="C6389" s="21" t="s">
        <v>608</v>
      </c>
      <c r="D6389" s="56" t="str">
        <f>VLOOKUP(A6389, ticker_symbol:gics_sector, 14, FALSE)</f>
        <v>Energy</v>
      </c>
      <c r="E6389" t="str">
        <f>VLOOKUP(A6389, ticker_symbol:gics_sub, 15, FALSE)</f>
        <v>Oil &amp; Gas Exploration &amp; Production</v>
      </c>
    </row>
    <row r="6390" spans="1:5" ht="17" x14ac:dyDescent="0.2">
      <c r="A6390" s="3" t="s">
        <v>494</v>
      </c>
      <c r="B6390" s="21" t="s">
        <v>604</v>
      </c>
      <c r="C6390" s="21" t="s">
        <v>608</v>
      </c>
      <c r="D6390" s="56" t="str">
        <f>VLOOKUP(A6390, ticker_symbol:gics_sector, 14, FALSE)</f>
        <v>Energy</v>
      </c>
      <c r="E6390" t="str">
        <f>VLOOKUP(A6390, ticker_symbol:gics_sub, 15, FALSE)</f>
        <v>Oil &amp; Gas Exploration &amp; Production</v>
      </c>
    </row>
    <row r="6391" spans="1:5" ht="17" x14ac:dyDescent="0.2">
      <c r="A6391" s="3" t="s">
        <v>494</v>
      </c>
      <c r="B6391" s="21" t="s">
        <v>605</v>
      </c>
      <c r="C6391" s="21" t="s">
        <v>608</v>
      </c>
      <c r="D6391" s="56" t="str">
        <f>VLOOKUP(A6391, ticker_symbol:gics_sector, 14, FALSE)</f>
        <v>Energy</v>
      </c>
      <c r="E6391" t="str">
        <f>VLOOKUP(A6391, ticker_symbol:gics_sub, 15, FALSE)</f>
        <v>Oil &amp; Gas Exploration &amp; Production</v>
      </c>
    </row>
    <row r="6392" spans="1:5" ht="17" x14ac:dyDescent="0.2">
      <c r="A6392" s="3" t="s">
        <v>495</v>
      </c>
      <c r="B6392" s="21" t="s">
        <v>600</v>
      </c>
      <c r="C6392" s="21" t="s">
        <v>610</v>
      </c>
      <c r="D6392" s="56" t="str">
        <f>VLOOKUP(A6392, ticker_symbol:gics_sector, 14, FALSE)</f>
        <v>Financials</v>
      </c>
      <c r="E6392" t="str">
        <f>VLOOKUP(A6392, ticker_symbol:gics_sub, 15, FALSE)</f>
        <v>Consumer Finance</v>
      </c>
    </row>
    <row r="6393" spans="1:5" ht="17" x14ac:dyDescent="0.2">
      <c r="A6393" s="3" t="s">
        <v>495</v>
      </c>
      <c r="B6393" s="21" t="s">
        <v>601</v>
      </c>
      <c r="C6393" s="21" t="s">
        <v>610</v>
      </c>
      <c r="D6393" s="56" t="str">
        <f>VLOOKUP(A6393, ticker_symbol:gics_sector, 14, FALSE)</f>
        <v>Financials</v>
      </c>
      <c r="E6393" t="str">
        <f>VLOOKUP(A6393, ticker_symbol:gics_sub, 15, FALSE)</f>
        <v>Consumer Finance</v>
      </c>
    </row>
    <row r="6394" spans="1:5" ht="17" x14ac:dyDescent="0.2">
      <c r="A6394" s="3" t="s">
        <v>495</v>
      </c>
      <c r="B6394" s="21" t="s">
        <v>602</v>
      </c>
      <c r="C6394" s="21" t="s">
        <v>610</v>
      </c>
      <c r="D6394" s="56" t="str">
        <f>VLOOKUP(A6394, ticker_symbol:gics_sector, 14, FALSE)</f>
        <v>Financials</v>
      </c>
      <c r="E6394" t="str">
        <f>VLOOKUP(A6394, ticker_symbol:gics_sub, 15, FALSE)</f>
        <v>Consumer Finance</v>
      </c>
    </row>
    <row r="6395" spans="1:5" ht="17" x14ac:dyDescent="0.2">
      <c r="A6395" s="3" t="s">
        <v>495</v>
      </c>
      <c r="B6395" s="21" t="s">
        <v>603</v>
      </c>
      <c r="C6395" s="21" t="s">
        <v>610</v>
      </c>
      <c r="D6395" s="56" t="str">
        <f>VLOOKUP(A6395, ticker_symbol:gics_sector, 14, FALSE)</f>
        <v>Financials</v>
      </c>
      <c r="E6395" t="str">
        <f>VLOOKUP(A6395, ticker_symbol:gics_sub, 15, FALSE)</f>
        <v>Consumer Finance</v>
      </c>
    </row>
    <row r="6396" spans="1:5" ht="17" x14ac:dyDescent="0.2">
      <c r="A6396" s="3" t="s">
        <v>495</v>
      </c>
      <c r="B6396" s="21" t="s">
        <v>604</v>
      </c>
      <c r="C6396" s="21" t="s">
        <v>610</v>
      </c>
      <c r="D6396" s="56" t="str">
        <f>VLOOKUP(A6396, ticker_symbol:gics_sector, 14, FALSE)</f>
        <v>Financials</v>
      </c>
      <c r="E6396" t="str">
        <f>VLOOKUP(A6396, ticker_symbol:gics_sub, 15, FALSE)</f>
        <v>Consumer Finance</v>
      </c>
    </row>
    <row r="6397" spans="1:5" ht="17" x14ac:dyDescent="0.2">
      <c r="A6397" s="3" t="s">
        <v>495</v>
      </c>
      <c r="B6397" s="21" t="s">
        <v>605</v>
      </c>
      <c r="C6397" s="21" t="s">
        <v>610</v>
      </c>
      <c r="D6397" s="56" t="str">
        <f>VLOOKUP(A6397, ticker_symbol:gics_sector, 14, FALSE)</f>
        <v>Financials</v>
      </c>
      <c r="E6397" t="str">
        <f>VLOOKUP(A6397, ticker_symbol:gics_sub, 15, FALSE)</f>
        <v>Consumer Finance</v>
      </c>
    </row>
    <row r="6398" spans="1:5" ht="17" x14ac:dyDescent="0.2">
      <c r="A6398" s="3" t="s">
        <v>495</v>
      </c>
      <c r="B6398" s="21" t="s">
        <v>600</v>
      </c>
      <c r="C6398" s="21" t="s">
        <v>609</v>
      </c>
      <c r="D6398" s="56" t="str">
        <f>VLOOKUP(A6398, ticker_symbol:gics_sector, 14, FALSE)</f>
        <v>Financials</v>
      </c>
      <c r="E6398" t="str">
        <f>VLOOKUP(A6398, ticker_symbol:gics_sub, 15, FALSE)</f>
        <v>Consumer Finance</v>
      </c>
    </row>
    <row r="6399" spans="1:5" ht="17" x14ac:dyDescent="0.2">
      <c r="A6399" s="3" t="s">
        <v>495</v>
      </c>
      <c r="B6399" s="21" t="s">
        <v>601</v>
      </c>
      <c r="C6399" s="21" t="s">
        <v>609</v>
      </c>
      <c r="D6399" s="56" t="str">
        <f>VLOOKUP(A6399, ticker_symbol:gics_sector, 14, FALSE)</f>
        <v>Financials</v>
      </c>
      <c r="E6399" t="str">
        <f>VLOOKUP(A6399, ticker_symbol:gics_sub, 15, FALSE)</f>
        <v>Consumer Finance</v>
      </c>
    </row>
    <row r="6400" spans="1:5" ht="17" x14ac:dyDescent="0.2">
      <c r="A6400" s="3" t="s">
        <v>495</v>
      </c>
      <c r="B6400" s="21" t="s">
        <v>602</v>
      </c>
      <c r="C6400" s="21" t="s">
        <v>609</v>
      </c>
      <c r="D6400" s="56" t="str">
        <f>VLOOKUP(A6400, ticker_symbol:gics_sector, 14, FALSE)</f>
        <v>Financials</v>
      </c>
      <c r="E6400" t="str">
        <f>VLOOKUP(A6400, ticker_symbol:gics_sub, 15, FALSE)</f>
        <v>Consumer Finance</v>
      </c>
    </row>
    <row r="6401" spans="1:5" ht="17" x14ac:dyDescent="0.2">
      <c r="A6401" s="3" t="s">
        <v>495</v>
      </c>
      <c r="B6401" s="21" t="s">
        <v>603</v>
      </c>
      <c r="C6401" s="21" t="s">
        <v>609</v>
      </c>
      <c r="D6401" s="56" t="str">
        <f>VLOOKUP(A6401, ticker_symbol:gics_sector, 14, FALSE)</f>
        <v>Financials</v>
      </c>
      <c r="E6401" t="str">
        <f>VLOOKUP(A6401, ticker_symbol:gics_sub, 15, FALSE)</f>
        <v>Consumer Finance</v>
      </c>
    </row>
    <row r="6402" spans="1:5" ht="17" x14ac:dyDescent="0.2">
      <c r="A6402" s="3" t="s">
        <v>495</v>
      </c>
      <c r="B6402" s="21" t="s">
        <v>604</v>
      </c>
      <c r="C6402" s="21" t="s">
        <v>609</v>
      </c>
      <c r="D6402" s="56" t="str">
        <f>VLOOKUP(A6402, ticker_symbol:gics_sector, 14, FALSE)</f>
        <v>Financials</v>
      </c>
      <c r="E6402" t="str">
        <f>VLOOKUP(A6402, ticker_symbol:gics_sub, 15, FALSE)</f>
        <v>Consumer Finance</v>
      </c>
    </row>
    <row r="6403" spans="1:5" ht="17" x14ac:dyDescent="0.2">
      <c r="A6403" s="3" t="s">
        <v>495</v>
      </c>
      <c r="B6403" s="21" t="s">
        <v>605</v>
      </c>
      <c r="C6403" s="21" t="s">
        <v>609</v>
      </c>
      <c r="D6403" s="56" t="str">
        <f>VLOOKUP(A6403, ticker_symbol:gics_sector, 14, FALSE)</f>
        <v>Financials</v>
      </c>
      <c r="E6403" t="str">
        <f>VLOOKUP(A6403, ticker_symbol:gics_sub, 15, FALSE)</f>
        <v>Consumer Finance</v>
      </c>
    </row>
    <row r="6404" spans="1:5" ht="17" x14ac:dyDescent="0.2">
      <c r="A6404" s="3" t="s">
        <v>495</v>
      </c>
      <c r="B6404" s="21" t="s">
        <v>600</v>
      </c>
      <c r="C6404" s="21" t="s">
        <v>608</v>
      </c>
      <c r="D6404" s="56" t="str">
        <f>VLOOKUP(A6404, ticker_symbol:gics_sector, 14, FALSE)</f>
        <v>Financials</v>
      </c>
      <c r="E6404" t="str">
        <f>VLOOKUP(A6404, ticker_symbol:gics_sub, 15, FALSE)</f>
        <v>Consumer Finance</v>
      </c>
    </row>
    <row r="6405" spans="1:5" ht="17" x14ac:dyDescent="0.2">
      <c r="A6405" s="3" t="s">
        <v>495</v>
      </c>
      <c r="B6405" s="21" t="s">
        <v>601</v>
      </c>
      <c r="C6405" s="21" t="s">
        <v>608</v>
      </c>
      <c r="D6405" s="56" t="str">
        <f>VLOOKUP(A6405, ticker_symbol:gics_sector, 14, FALSE)</f>
        <v>Financials</v>
      </c>
      <c r="E6405" t="str">
        <f>VLOOKUP(A6405, ticker_symbol:gics_sub, 15, FALSE)</f>
        <v>Consumer Finance</v>
      </c>
    </row>
    <row r="6406" spans="1:5" ht="17" x14ac:dyDescent="0.2">
      <c r="A6406" s="3" t="s">
        <v>495</v>
      </c>
      <c r="B6406" s="21" t="s">
        <v>602</v>
      </c>
      <c r="C6406" s="21" t="s">
        <v>608</v>
      </c>
      <c r="D6406" s="56" t="str">
        <f>VLOOKUP(A6406, ticker_symbol:gics_sector, 14, FALSE)</f>
        <v>Financials</v>
      </c>
      <c r="E6406" t="str">
        <f>VLOOKUP(A6406, ticker_symbol:gics_sub, 15, FALSE)</f>
        <v>Consumer Finance</v>
      </c>
    </row>
    <row r="6407" spans="1:5" ht="17" x14ac:dyDescent="0.2">
      <c r="A6407" s="3" t="s">
        <v>495</v>
      </c>
      <c r="B6407" s="21" t="s">
        <v>603</v>
      </c>
      <c r="C6407" s="21" t="s">
        <v>608</v>
      </c>
      <c r="D6407" s="56" t="str">
        <f>VLOOKUP(A6407, ticker_symbol:gics_sector, 14, FALSE)</f>
        <v>Financials</v>
      </c>
      <c r="E6407" t="str">
        <f>VLOOKUP(A6407, ticker_symbol:gics_sub, 15, FALSE)</f>
        <v>Consumer Finance</v>
      </c>
    </row>
    <row r="6408" spans="1:5" ht="17" x14ac:dyDescent="0.2">
      <c r="A6408" s="3" t="s">
        <v>495</v>
      </c>
      <c r="B6408" s="21" t="s">
        <v>604</v>
      </c>
      <c r="C6408" s="21" t="s">
        <v>608</v>
      </c>
      <c r="D6408" s="56" t="str">
        <f>VLOOKUP(A6408, ticker_symbol:gics_sector, 14, FALSE)</f>
        <v>Financials</v>
      </c>
      <c r="E6408" t="str">
        <f>VLOOKUP(A6408, ticker_symbol:gics_sub, 15, FALSE)</f>
        <v>Consumer Finance</v>
      </c>
    </row>
    <row r="6409" spans="1:5" ht="17" x14ac:dyDescent="0.2">
      <c r="A6409" s="3" t="s">
        <v>495</v>
      </c>
      <c r="B6409" s="21" t="s">
        <v>605</v>
      </c>
      <c r="C6409" s="21" t="s">
        <v>608</v>
      </c>
      <c r="D6409" s="56" t="str">
        <f>VLOOKUP(A6409, ticker_symbol:gics_sector, 14, FALSE)</f>
        <v>Financials</v>
      </c>
      <c r="E6409" t="str">
        <f>VLOOKUP(A6409, ticker_symbol:gics_sub, 15, FALSE)</f>
        <v>Consumer Finance</v>
      </c>
    </row>
    <row r="6410" spans="1:5" ht="17" x14ac:dyDescent="0.2">
      <c r="A6410" s="3" t="s">
        <v>496</v>
      </c>
      <c r="B6410" s="21" t="s">
        <v>600</v>
      </c>
      <c r="C6410" s="21" t="s">
        <v>610</v>
      </c>
      <c r="D6410" s="56" t="str">
        <f>VLOOKUP(A6410, ticker_symbol:gics_sector, 14, FALSE)</f>
        <v>Health Care</v>
      </c>
      <c r="E6410" t="str">
        <f>VLOOKUP(A6410, ticker_symbol:gics_sub, 15, FALSE)</f>
        <v>Health Care Equipment</v>
      </c>
    </row>
    <row r="6411" spans="1:5" ht="17" x14ac:dyDescent="0.2">
      <c r="A6411" s="3" t="s">
        <v>496</v>
      </c>
      <c r="B6411" s="21" t="s">
        <v>601</v>
      </c>
      <c r="C6411" s="21" t="s">
        <v>610</v>
      </c>
      <c r="D6411" s="56" t="str">
        <f>VLOOKUP(A6411, ticker_symbol:gics_sector, 14, FALSE)</f>
        <v>Health Care</v>
      </c>
      <c r="E6411" t="str">
        <f>VLOOKUP(A6411, ticker_symbol:gics_sub, 15, FALSE)</f>
        <v>Health Care Equipment</v>
      </c>
    </row>
    <row r="6412" spans="1:5" ht="17" x14ac:dyDescent="0.2">
      <c r="A6412" s="3" t="s">
        <v>496</v>
      </c>
      <c r="B6412" s="21" t="s">
        <v>602</v>
      </c>
      <c r="C6412" s="21" t="s">
        <v>610</v>
      </c>
      <c r="D6412" s="56" t="str">
        <f>VLOOKUP(A6412, ticker_symbol:gics_sector, 14, FALSE)</f>
        <v>Health Care</v>
      </c>
      <c r="E6412" t="str">
        <f>VLOOKUP(A6412, ticker_symbol:gics_sub, 15, FALSE)</f>
        <v>Health Care Equipment</v>
      </c>
    </row>
    <row r="6413" spans="1:5" ht="17" x14ac:dyDescent="0.2">
      <c r="A6413" s="3" t="s">
        <v>496</v>
      </c>
      <c r="B6413" s="21" t="s">
        <v>603</v>
      </c>
      <c r="C6413" s="21" t="s">
        <v>610</v>
      </c>
      <c r="D6413" s="56" t="str">
        <f>VLOOKUP(A6413, ticker_symbol:gics_sector, 14, FALSE)</f>
        <v>Health Care</v>
      </c>
      <c r="E6413" t="str">
        <f>VLOOKUP(A6413, ticker_symbol:gics_sub, 15, FALSE)</f>
        <v>Health Care Equipment</v>
      </c>
    </row>
    <row r="6414" spans="1:5" ht="17" x14ac:dyDescent="0.2">
      <c r="A6414" s="3" t="s">
        <v>496</v>
      </c>
      <c r="B6414" s="21" t="s">
        <v>604</v>
      </c>
      <c r="C6414" s="21" t="s">
        <v>610</v>
      </c>
      <c r="D6414" s="56" t="str">
        <f>VLOOKUP(A6414, ticker_symbol:gics_sector, 14, FALSE)</f>
        <v>Health Care</v>
      </c>
      <c r="E6414" t="str">
        <f>VLOOKUP(A6414, ticker_symbol:gics_sub, 15, FALSE)</f>
        <v>Health Care Equipment</v>
      </c>
    </row>
    <row r="6415" spans="1:5" ht="17" x14ac:dyDescent="0.2">
      <c r="A6415" s="3" t="s">
        <v>496</v>
      </c>
      <c r="B6415" s="21" t="s">
        <v>605</v>
      </c>
      <c r="C6415" s="21" t="s">
        <v>610</v>
      </c>
      <c r="D6415" s="56" t="str">
        <f>VLOOKUP(A6415, ticker_symbol:gics_sector, 14, FALSE)</f>
        <v>Health Care</v>
      </c>
      <c r="E6415" t="str">
        <f>VLOOKUP(A6415, ticker_symbol:gics_sub, 15, FALSE)</f>
        <v>Health Care Equipment</v>
      </c>
    </row>
    <row r="6416" spans="1:5" ht="17" x14ac:dyDescent="0.2">
      <c r="A6416" s="3" t="s">
        <v>496</v>
      </c>
      <c r="B6416" s="21" t="s">
        <v>600</v>
      </c>
      <c r="C6416" s="21" t="s">
        <v>609</v>
      </c>
      <c r="D6416" s="56" t="str">
        <f>VLOOKUP(A6416, ticker_symbol:gics_sector, 14, FALSE)</f>
        <v>Health Care</v>
      </c>
      <c r="E6416" t="str">
        <f>VLOOKUP(A6416, ticker_symbol:gics_sub, 15, FALSE)</f>
        <v>Health Care Equipment</v>
      </c>
    </row>
    <row r="6417" spans="1:5" ht="17" x14ac:dyDescent="0.2">
      <c r="A6417" s="3" t="s">
        <v>496</v>
      </c>
      <c r="B6417" s="21" t="s">
        <v>601</v>
      </c>
      <c r="C6417" s="21" t="s">
        <v>609</v>
      </c>
      <c r="D6417" s="56" t="str">
        <f>VLOOKUP(A6417, ticker_symbol:gics_sector, 14, FALSE)</f>
        <v>Health Care</v>
      </c>
      <c r="E6417" t="str">
        <f>VLOOKUP(A6417, ticker_symbol:gics_sub, 15, FALSE)</f>
        <v>Health Care Equipment</v>
      </c>
    </row>
    <row r="6418" spans="1:5" ht="17" x14ac:dyDescent="0.2">
      <c r="A6418" s="3" t="s">
        <v>496</v>
      </c>
      <c r="B6418" s="21" t="s">
        <v>602</v>
      </c>
      <c r="C6418" s="21" t="s">
        <v>609</v>
      </c>
      <c r="D6418" s="56" t="str">
        <f>VLOOKUP(A6418, ticker_symbol:gics_sector, 14, FALSE)</f>
        <v>Health Care</v>
      </c>
      <c r="E6418" t="str">
        <f>VLOOKUP(A6418, ticker_symbol:gics_sub, 15, FALSE)</f>
        <v>Health Care Equipment</v>
      </c>
    </row>
    <row r="6419" spans="1:5" ht="17" x14ac:dyDescent="0.2">
      <c r="A6419" s="3" t="s">
        <v>496</v>
      </c>
      <c r="B6419" s="21" t="s">
        <v>603</v>
      </c>
      <c r="C6419" s="21" t="s">
        <v>609</v>
      </c>
      <c r="D6419" s="56" t="str">
        <f>VLOOKUP(A6419, ticker_symbol:gics_sector, 14, FALSE)</f>
        <v>Health Care</v>
      </c>
      <c r="E6419" t="str">
        <f>VLOOKUP(A6419, ticker_symbol:gics_sub, 15, FALSE)</f>
        <v>Health Care Equipment</v>
      </c>
    </row>
    <row r="6420" spans="1:5" ht="17" x14ac:dyDescent="0.2">
      <c r="A6420" s="3" t="s">
        <v>496</v>
      </c>
      <c r="B6420" s="21" t="s">
        <v>604</v>
      </c>
      <c r="C6420" s="21" t="s">
        <v>609</v>
      </c>
      <c r="D6420" s="56" t="str">
        <f>VLOOKUP(A6420, ticker_symbol:gics_sector, 14, FALSE)</f>
        <v>Health Care</v>
      </c>
      <c r="E6420" t="str">
        <f>VLOOKUP(A6420, ticker_symbol:gics_sub, 15, FALSE)</f>
        <v>Health Care Equipment</v>
      </c>
    </row>
    <row r="6421" spans="1:5" ht="17" x14ac:dyDescent="0.2">
      <c r="A6421" s="3" t="s">
        <v>496</v>
      </c>
      <c r="B6421" s="21" t="s">
        <v>605</v>
      </c>
      <c r="C6421" s="21" t="s">
        <v>609</v>
      </c>
      <c r="D6421" s="56" t="str">
        <f>VLOOKUP(A6421, ticker_symbol:gics_sector, 14, FALSE)</f>
        <v>Health Care</v>
      </c>
      <c r="E6421" t="str">
        <f>VLOOKUP(A6421, ticker_symbol:gics_sub, 15, FALSE)</f>
        <v>Health Care Equipment</v>
      </c>
    </row>
    <row r="6422" spans="1:5" ht="17" x14ac:dyDescent="0.2">
      <c r="A6422" s="3" t="s">
        <v>496</v>
      </c>
      <c r="B6422" s="21" t="s">
        <v>600</v>
      </c>
      <c r="C6422" s="21" t="s">
        <v>608</v>
      </c>
      <c r="D6422" s="56" t="str">
        <f>VLOOKUP(A6422, ticker_symbol:gics_sector, 14, FALSE)</f>
        <v>Health Care</v>
      </c>
      <c r="E6422" t="str">
        <f>VLOOKUP(A6422, ticker_symbol:gics_sub, 15, FALSE)</f>
        <v>Health Care Equipment</v>
      </c>
    </row>
    <row r="6423" spans="1:5" ht="17" x14ac:dyDescent="0.2">
      <c r="A6423" s="3" t="s">
        <v>496</v>
      </c>
      <c r="B6423" s="21" t="s">
        <v>601</v>
      </c>
      <c r="C6423" s="21" t="s">
        <v>608</v>
      </c>
      <c r="D6423" s="56" t="str">
        <f>VLOOKUP(A6423, ticker_symbol:gics_sector, 14, FALSE)</f>
        <v>Health Care</v>
      </c>
      <c r="E6423" t="str">
        <f>VLOOKUP(A6423, ticker_symbol:gics_sub, 15, FALSE)</f>
        <v>Health Care Equipment</v>
      </c>
    </row>
    <row r="6424" spans="1:5" ht="17" x14ac:dyDescent="0.2">
      <c r="A6424" s="3" t="s">
        <v>496</v>
      </c>
      <c r="B6424" s="21" t="s">
        <v>602</v>
      </c>
      <c r="C6424" s="21" t="s">
        <v>608</v>
      </c>
      <c r="D6424" s="56" t="str">
        <f>VLOOKUP(A6424, ticker_symbol:gics_sector, 14, FALSE)</f>
        <v>Health Care</v>
      </c>
      <c r="E6424" t="str">
        <f>VLOOKUP(A6424, ticker_symbol:gics_sub, 15, FALSE)</f>
        <v>Health Care Equipment</v>
      </c>
    </row>
    <row r="6425" spans="1:5" ht="17" x14ac:dyDescent="0.2">
      <c r="A6425" s="3" t="s">
        <v>496</v>
      </c>
      <c r="B6425" s="21" t="s">
        <v>603</v>
      </c>
      <c r="C6425" s="21" t="s">
        <v>608</v>
      </c>
      <c r="D6425" s="56" t="str">
        <f>VLOOKUP(A6425, ticker_symbol:gics_sector, 14, FALSE)</f>
        <v>Health Care</v>
      </c>
      <c r="E6425" t="str">
        <f>VLOOKUP(A6425, ticker_symbol:gics_sub, 15, FALSE)</f>
        <v>Health Care Equipment</v>
      </c>
    </row>
    <row r="6426" spans="1:5" ht="17" x14ac:dyDescent="0.2">
      <c r="A6426" s="3" t="s">
        <v>496</v>
      </c>
      <c r="B6426" s="21" t="s">
        <v>604</v>
      </c>
      <c r="C6426" s="21" t="s">
        <v>608</v>
      </c>
      <c r="D6426" s="56" t="str">
        <f>VLOOKUP(A6426, ticker_symbol:gics_sector, 14, FALSE)</f>
        <v>Health Care</v>
      </c>
      <c r="E6426" t="str">
        <f>VLOOKUP(A6426, ticker_symbol:gics_sub, 15, FALSE)</f>
        <v>Health Care Equipment</v>
      </c>
    </row>
    <row r="6427" spans="1:5" ht="17" x14ac:dyDescent="0.2">
      <c r="A6427" s="3" t="s">
        <v>496</v>
      </c>
      <c r="B6427" s="21" t="s">
        <v>605</v>
      </c>
      <c r="C6427" s="21" t="s">
        <v>608</v>
      </c>
      <c r="D6427" s="56" t="str">
        <f>VLOOKUP(A6427, ticker_symbol:gics_sector, 14, FALSE)</f>
        <v>Health Care</v>
      </c>
      <c r="E6427" t="str">
        <f>VLOOKUP(A6427, ticker_symbol:gics_sub, 15, FALSE)</f>
        <v>Health Care Equipment</v>
      </c>
    </row>
    <row r="6428" spans="1:5" ht="17" x14ac:dyDescent="0.2">
      <c r="A6428" s="3" t="s">
        <v>497</v>
      </c>
      <c r="B6428" s="21" t="s">
        <v>600</v>
      </c>
      <c r="C6428" s="21" t="s">
        <v>610</v>
      </c>
      <c r="D6428" s="56" t="str">
        <f>VLOOKUP(A6428, ticker_symbol:gics_sector, 14, FALSE)</f>
        <v>Information Technology</v>
      </c>
      <c r="E6428" t="str">
        <f>VLOOKUP(A6428, ticker_symbol:gics_sub, 15, FALSE)</f>
        <v>Application Software</v>
      </c>
    </row>
    <row r="6429" spans="1:5" ht="17" x14ac:dyDescent="0.2">
      <c r="A6429" s="3" t="s">
        <v>497</v>
      </c>
      <c r="B6429" s="21" t="s">
        <v>601</v>
      </c>
      <c r="C6429" s="21" t="s">
        <v>610</v>
      </c>
      <c r="D6429" s="56" t="str">
        <f>VLOOKUP(A6429, ticker_symbol:gics_sector, 14, FALSE)</f>
        <v>Information Technology</v>
      </c>
      <c r="E6429" t="str">
        <f>VLOOKUP(A6429, ticker_symbol:gics_sub, 15, FALSE)</f>
        <v>Application Software</v>
      </c>
    </row>
    <row r="6430" spans="1:5" ht="17" x14ac:dyDescent="0.2">
      <c r="A6430" s="3" t="s">
        <v>497</v>
      </c>
      <c r="B6430" s="21" t="s">
        <v>602</v>
      </c>
      <c r="C6430" s="21" t="s">
        <v>610</v>
      </c>
      <c r="D6430" s="56" t="str">
        <f>VLOOKUP(A6430, ticker_symbol:gics_sector, 14, FALSE)</f>
        <v>Information Technology</v>
      </c>
      <c r="E6430" t="str">
        <f>VLOOKUP(A6430, ticker_symbol:gics_sub, 15, FALSE)</f>
        <v>Application Software</v>
      </c>
    </row>
    <row r="6431" spans="1:5" ht="17" x14ac:dyDescent="0.2">
      <c r="A6431" s="3" t="s">
        <v>497</v>
      </c>
      <c r="B6431" s="21" t="s">
        <v>603</v>
      </c>
      <c r="C6431" s="21" t="s">
        <v>610</v>
      </c>
      <c r="D6431" s="56" t="str">
        <f>VLOOKUP(A6431, ticker_symbol:gics_sector, 14, FALSE)</f>
        <v>Information Technology</v>
      </c>
      <c r="E6431" t="str">
        <f>VLOOKUP(A6431, ticker_symbol:gics_sub, 15, FALSE)</f>
        <v>Application Software</v>
      </c>
    </row>
    <row r="6432" spans="1:5" ht="17" x14ac:dyDescent="0.2">
      <c r="A6432" s="3" t="s">
        <v>497</v>
      </c>
      <c r="B6432" s="21" t="s">
        <v>604</v>
      </c>
      <c r="C6432" s="21" t="s">
        <v>610</v>
      </c>
      <c r="D6432" s="56" t="str">
        <f>VLOOKUP(A6432, ticker_symbol:gics_sector, 14, FALSE)</f>
        <v>Information Technology</v>
      </c>
      <c r="E6432" t="str">
        <f>VLOOKUP(A6432, ticker_symbol:gics_sub, 15, FALSE)</f>
        <v>Application Software</v>
      </c>
    </row>
    <row r="6433" spans="1:5" ht="17" x14ac:dyDescent="0.2">
      <c r="A6433" s="3" t="s">
        <v>497</v>
      </c>
      <c r="B6433" s="21" t="s">
        <v>605</v>
      </c>
      <c r="C6433" s="21" t="s">
        <v>610</v>
      </c>
      <c r="D6433" s="56" t="str">
        <f>VLOOKUP(A6433, ticker_symbol:gics_sector, 14, FALSE)</f>
        <v>Information Technology</v>
      </c>
      <c r="E6433" t="str">
        <f>VLOOKUP(A6433, ticker_symbol:gics_sub, 15, FALSE)</f>
        <v>Application Software</v>
      </c>
    </row>
    <row r="6434" spans="1:5" ht="17" x14ac:dyDescent="0.2">
      <c r="A6434" s="3" t="s">
        <v>497</v>
      </c>
      <c r="B6434" s="21" t="s">
        <v>600</v>
      </c>
      <c r="C6434" s="21" t="s">
        <v>609</v>
      </c>
      <c r="D6434" s="56" t="str">
        <f>VLOOKUP(A6434, ticker_symbol:gics_sector, 14, FALSE)</f>
        <v>Information Technology</v>
      </c>
      <c r="E6434" t="str">
        <f>VLOOKUP(A6434, ticker_symbol:gics_sub, 15, FALSE)</f>
        <v>Application Software</v>
      </c>
    </row>
    <row r="6435" spans="1:5" ht="17" x14ac:dyDescent="0.2">
      <c r="A6435" s="3" t="s">
        <v>497</v>
      </c>
      <c r="B6435" s="21" t="s">
        <v>601</v>
      </c>
      <c r="C6435" s="21" t="s">
        <v>609</v>
      </c>
      <c r="D6435" s="56" t="str">
        <f>VLOOKUP(A6435, ticker_symbol:gics_sector, 14, FALSE)</f>
        <v>Information Technology</v>
      </c>
      <c r="E6435" t="str">
        <f>VLOOKUP(A6435, ticker_symbol:gics_sub, 15, FALSE)</f>
        <v>Application Software</v>
      </c>
    </row>
    <row r="6436" spans="1:5" ht="17" x14ac:dyDescent="0.2">
      <c r="A6436" s="3" t="s">
        <v>497</v>
      </c>
      <c r="B6436" s="21" t="s">
        <v>602</v>
      </c>
      <c r="C6436" s="21" t="s">
        <v>609</v>
      </c>
      <c r="D6436" s="56" t="str">
        <f>VLOOKUP(A6436, ticker_symbol:gics_sector, 14, FALSE)</f>
        <v>Information Technology</v>
      </c>
      <c r="E6436" t="str">
        <f>VLOOKUP(A6436, ticker_symbol:gics_sub, 15, FALSE)</f>
        <v>Application Software</v>
      </c>
    </row>
    <row r="6437" spans="1:5" ht="17" x14ac:dyDescent="0.2">
      <c r="A6437" s="3" t="s">
        <v>497</v>
      </c>
      <c r="B6437" s="21" t="s">
        <v>603</v>
      </c>
      <c r="C6437" s="21" t="s">
        <v>609</v>
      </c>
      <c r="D6437" s="56" t="str">
        <f>VLOOKUP(A6437, ticker_symbol:gics_sector, 14, FALSE)</f>
        <v>Information Technology</v>
      </c>
      <c r="E6437" t="str">
        <f>VLOOKUP(A6437, ticker_symbol:gics_sub, 15, FALSE)</f>
        <v>Application Software</v>
      </c>
    </row>
    <row r="6438" spans="1:5" ht="17" x14ac:dyDescent="0.2">
      <c r="A6438" s="3" t="s">
        <v>497</v>
      </c>
      <c r="B6438" s="21" t="s">
        <v>604</v>
      </c>
      <c r="C6438" s="21" t="s">
        <v>609</v>
      </c>
      <c r="D6438" s="56" t="str">
        <f>VLOOKUP(A6438, ticker_symbol:gics_sector, 14, FALSE)</f>
        <v>Information Technology</v>
      </c>
      <c r="E6438" t="str">
        <f>VLOOKUP(A6438, ticker_symbol:gics_sub, 15, FALSE)</f>
        <v>Application Software</v>
      </c>
    </row>
    <row r="6439" spans="1:5" ht="17" x14ac:dyDescent="0.2">
      <c r="A6439" s="3" t="s">
        <v>497</v>
      </c>
      <c r="B6439" s="21" t="s">
        <v>605</v>
      </c>
      <c r="C6439" s="21" t="s">
        <v>609</v>
      </c>
      <c r="D6439" s="56" t="str">
        <f>VLOOKUP(A6439, ticker_symbol:gics_sector, 14, FALSE)</f>
        <v>Information Technology</v>
      </c>
      <c r="E6439" t="str">
        <f>VLOOKUP(A6439, ticker_symbol:gics_sub, 15, FALSE)</f>
        <v>Application Software</v>
      </c>
    </row>
    <row r="6440" spans="1:5" ht="17" x14ac:dyDescent="0.2">
      <c r="A6440" s="3" t="s">
        <v>497</v>
      </c>
      <c r="B6440" s="21" t="s">
        <v>600</v>
      </c>
      <c r="C6440" s="21" t="s">
        <v>608</v>
      </c>
      <c r="D6440" s="56" t="str">
        <f>VLOOKUP(A6440, ticker_symbol:gics_sector, 14, FALSE)</f>
        <v>Information Technology</v>
      </c>
      <c r="E6440" t="str">
        <f>VLOOKUP(A6440, ticker_symbol:gics_sub, 15, FALSE)</f>
        <v>Application Software</v>
      </c>
    </row>
    <row r="6441" spans="1:5" ht="17" x14ac:dyDescent="0.2">
      <c r="A6441" s="3" t="s">
        <v>497</v>
      </c>
      <c r="B6441" s="21" t="s">
        <v>601</v>
      </c>
      <c r="C6441" s="21" t="s">
        <v>608</v>
      </c>
      <c r="D6441" s="56" t="str">
        <f>VLOOKUP(A6441, ticker_symbol:gics_sector, 14, FALSE)</f>
        <v>Information Technology</v>
      </c>
      <c r="E6441" t="str">
        <f>VLOOKUP(A6441, ticker_symbol:gics_sub, 15, FALSE)</f>
        <v>Application Software</v>
      </c>
    </row>
    <row r="6442" spans="1:5" ht="17" x14ac:dyDescent="0.2">
      <c r="A6442" s="3" t="s">
        <v>497</v>
      </c>
      <c r="B6442" s="21" t="s">
        <v>602</v>
      </c>
      <c r="C6442" s="21" t="s">
        <v>608</v>
      </c>
      <c r="D6442" s="56" t="str">
        <f>VLOOKUP(A6442, ticker_symbol:gics_sector, 14, FALSE)</f>
        <v>Information Technology</v>
      </c>
      <c r="E6442" t="str">
        <f>VLOOKUP(A6442, ticker_symbol:gics_sub, 15, FALSE)</f>
        <v>Application Software</v>
      </c>
    </row>
    <row r="6443" spans="1:5" ht="17" x14ac:dyDescent="0.2">
      <c r="A6443" s="3" t="s">
        <v>497</v>
      </c>
      <c r="B6443" s="21" t="s">
        <v>603</v>
      </c>
      <c r="C6443" s="21" t="s">
        <v>608</v>
      </c>
      <c r="D6443" s="56" t="str">
        <f>VLOOKUP(A6443, ticker_symbol:gics_sector, 14, FALSE)</f>
        <v>Information Technology</v>
      </c>
      <c r="E6443" t="str">
        <f>VLOOKUP(A6443, ticker_symbol:gics_sub, 15, FALSE)</f>
        <v>Application Software</v>
      </c>
    </row>
    <row r="6444" spans="1:5" ht="17" x14ac:dyDescent="0.2">
      <c r="A6444" s="3" t="s">
        <v>497</v>
      </c>
      <c r="B6444" s="21" t="s">
        <v>604</v>
      </c>
      <c r="C6444" s="21" t="s">
        <v>608</v>
      </c>
      <c r="D6444" s="56" t="str">
        <f>VLOOKUP(A6444, ticker_symbol:gics_sector, 14, FALSE)</f>
        <v>Information Technology</v>
      </c>
      <c r="E6444" t="str">
        <f>VLOOKUP(A6444, ticker_symbol:gics_sub, 15, FALSE)</f>
        <v>Application Software</v>
      </c>
    </row>
    <row r="6445" spans="1:5" ht="17" x14ac:dyDescent="0.2">
      <c r="A6445" s="3" t="s">
        <v>497</v>
      </c>
      <c r="B6445" s="21" t="s">
        <v>605</v>
      </c>
      <c r="C6445" s="21" t="s">
        <v>608</v>
      </c>
      <c r="D6445" s="56" t="str">
        <f>VLOOKUP(A6445, ticker_symbol:gics_sector, 14, FALSE)</f>
        <v>Information Technology</v>
      </c>
      <c r="E6445" t="str">
        <f>VLOOKUP(A6445, ticker_symbol:gics_sub, 15, FALSE)</f>
        <v>Application Software</v>
      </c>
    </row>
    <row r="6446" spans="1:5" ht="17" x14ac:dyDescent="0.2">
      <c r="A6446" s="3" t="s">
        <v>498</v>
      </c>
      <c r="B6446" s="21" t="s">
        <v>600</v>
      </c>
      <c r="C6446" s="21" t="s">
        <v>610</v>
      </c>
      <c r="D6446" s="56" t="str">
        <f>VLOOKUP(A6446, ticker_symbol:gics_sector, 14, FALSE)</f>
        <v>Consumer Staples</v>
      </c>
      <c r="E6446" t="str">
        <f>VLOOKUP(A6446, ticker_symbol:gics_sub, 15, FALSE)</f>
        <v>Food Distributors</v>
      </c>
    </row>
    <row r="6447" spans="1:5" ht="17" x14ac:dyDescent="0.2">
      <c r="A6447" s="3" t="s">
        <v>498</v>
      </c>
      <c r="B6447" s="21" t="s">
        <v>601</v>
      </c>
      <c r="C6447" s="21" t="s">
        <v>610</v>
      </c>
      <c r="D6447" s="56" t="str">
        <f>VLOOKUP(A6447, ticker_symbol:gics_sector, 14, FALSE)</f>
        <v>Consumer Staples</v>
      </c>
      <c r="E6447" t="str">
        <f>VLOOKUP(A6447, ticker_symbol:gics_sub, 15, FALSE)</f>
        <v>Food Distributors</v>
      </c>
    </row>
    <row r="6448" spans="1:5" ht="17" x14ac:dyDescent="0.2">
      <c r="A6448" s="3" t="s">
        <v>498</v>
      </c>
      <c r="B6448" s="21" t="s">
        <v>602</v>
      </c>
      <c r="C6448" s="21" t="s">
        <v>610</v>
      </c>
      <c r="D6448" s="56" t="str">
        <f>VLOOKUP(A6448, ticker_symbol:gics_sector, 14, FALSE)</f>
        <v>Consumer Staples</v>
      </c>
      <c r="E6448" t="str">
        <f>VLOOKUP(A6448, ticker_symbol:gics_sub, 15, FALSE)</f>
        <v>Food Distributors</v>
      </c>
    </row>
    <row r="6449" spans="1:5" ht="17" x14ac:dyDescent="0.2">
      <c r="A6449" s="3" t="s">
        <v>498</v>
      </c>
      <c r="B6449" s="21" t="s">
        <v>603</v>
      </c>
      <c r="C6449" s="21" t="s">
        <v>610</v>
      </c>
      <c r="D6449" s="56" t="str">
        <f>VLOOKUP(A6449, ticker_symbol:gics_sector, 14, FALSE)</f>
        <v>Consumer Staples</v>
      </c>
      <c r="E6449" t="str">
        <f>VLOOKUP(A6449, ticker_symbol:gics_sub, 15, FALSE)</f>
        <v>Food Distributors</v>
      </c>
    </row>
    <row r="6450" spans="1:5" ht="17" x14ac:dyDescent="0.2">
      <c r="A6450" s="3" t="s">
        <v>498</v>
      </c>
      <c r="B6450" s="21" t="s">
        <v>604</v>
      </c>
      <c r="C6450" s="21" t="s">
        <v>610</v>
      </c>
      <c r="D6450" s="56" t="str">
        <f>VLOOKUP(A6450, ticker_symbol:gics_sector, 14, FALSE)</f>
        <v>Consumer Staples</v>
      </c>
      <c r="E6450" t="str">
        <f>VLOOKUP(A6450, ticker_symbol:gics_sub, 15, FALSE)</f>
        <v>Food Distributors</v>
      </c>
    </row>
    <row r="6451" spans="1:5" ht="17" x14ac:dyDescent="0.2">
      <c r="A6451" s="3" t="s">
        <v>498</v>
      </c>
      <c r="B6451" s="21" t="s">
        <v>605</v>
      </c>
      <c r="C6451" s="21" t="s">
        <v>610</v>
      </c>
      <c r="D6451" s="56" t="str">
        <f>VLOOKUP(A6451, ticker_symbol:gics_sector, 14, FALSE)</f>
        <v>Consumer Staples</v>
      </c>
      <c r="E6451" t="str">
        <f>VLOOKUP(A6451, ticker_symbol:gics_sub, 15, FALSE)</f>
        <v>Food Distributors</v>
      </c>
    </row>
    <row r="6452" spans="1:5" ht="17" x14ac:dyDescent="0.2">
      <c r="A6452" s="3" t="s">
        <v>498</v>
      </c>
      <c r="B6452" s="21" t="s">
        <v>600</v>
      </c>
      <c r="C6452" s="21" t="s">
        <v>609</v>
      </c>
      <c r="D6452" s="56" t="str">
        <f>VLOOKUP(A6452, ticker_symbol:gics_sector, 14, FALSE)</f>
        <v>Consumer Staples</v>
      </c>
      <c r="E6452" t="str">
        <f>VLOOKUP(A6452, ticker_symbol:gics_sub, 15, FALSE)</f>
        <v>Food Distributors</v>
      </c>
    </row>
    <row r="6453" spans="1:5" ht="17" x14ac:dyDescent="0.2">
      <c r="A6453" s="3" t="s">
        <v>498</v>
      </c>
      <c r="B6453" s="21" t="s">
        <v>601</v>
      </c>
      <c r="C6453" s="21" t="s">
        <v>609</v>
      </c>
      <c r="D6453" s="56" t="str">
        <f>VLOOKUP(A6453, ticker_symbol:gics_sector, 14, FALSE)</f>
        <v>Consumer Staples</v>
      </c>
      <c r="E6453" t="str">
        <f>VLOOKUP(A6453, ticker_symbol:gics_sub, 15, FALSE)</f>
        <v>Food Distributors</v>
      </c>
    </row>
    <row r="6454" spans="1:5" ht="17" x14ac:dyDescent="0.2">
      <c r="A6454" s="3" t="s">
        <v>498</v>
      </c>
      <c r="B6454" s="21" t="s">
        <v>602</v>
      </c>
      <c r="C6454" s="21" t="s">
        <v>609</v>
      </c>
      <c r="D6454" s="56" t="str">
        <f>VLOOKUP(A6454, ticker_symbol:gics_sector, 14, FALSE)</f>
        <v>Consumer Staples</v>
      </c>
      <c r="E6454" t="str">
        <f>VLOOKUP(A6454, ticker_symbol:gics_sub, 15, FALSE)</f>
        <v>Food Distributors</v>
      </c>
    </row>
    <row r="6455" spans="1:5" ht="17" x14ac:dyDescent="0.2">
      <c r="A6455" s="3" t="s">
        <v>498</v>
      </c>
      <c r="B6455" s="21" t="s">
        <v>603</v>
      </c>
      <c r="C6455" s="21" t="s">
        <v>609</v>
      </c>
      <c r="D6455" s="56" t="str">
        <f>VLOOKUP(A6455, ticker_symbol:gics_sector, 14, FALSE)</f>
        <v>Consumer Staples</v>
      </c>
      <c r="E6455" t="str">
        <f>VLOOKUP(A6455, ticker_symbol:gics_sub, 15, FALSE)</f>
        <v>Food Distributors</v>
      </c>
    </row>
    <row r="6456" spans="1:5" ht="17" x14ac:dyDescent="0.2">
      <c r="A6456" s="3" t="s">
        <v>498</v>
      </c>
      <c r="B6456" s="21" t="s">
        <v>604</v>
      </c>
      <c r="C6456" s="21" t="s">
        <v>609</v>
      </c>
      <c r="D6456" s="56" t="str">
        <f>VLOOKUP(A6456, ticker_symbol:gics_sector, 14, FALSE)</f>
        <v>Consumer Staples</v>
      </c>
      <c r="E6456" t="str">
        <f>VLOOKUP(A6456, ticker_symbol:gics_sub, 15, FALSE)</f>
        <v>Food Distributors</v>
      </c>
    </row>
    <row r="6457" spans="1:5" ht="17" x14ac:dyDescent="0.2">
      <c r="A6457" s="3" t="s">
        <v>498</v>
      </c>
      <c r="B6457" s="21" t="s">
        <v>605</v>
      </c>
      <c r="C6457" s="21" t="s">
        <v>609</v>
      </c>
      <c r="D6457" s="56" t="str">
        <f>VLOOKUP(A6457, ticker_symbol:gics_sector, 14, FALSE)</f>
        <v>Consumer Staples</v>
      </c>
      <c r="E6457" t="str">
        <f>VLOOKUP(A6457, ticker_symbol:gics_sub, 15, FALSE)</f>
        <v>Food Distributors</v>
      </c>
    </row>
    <row r="6458" spans="1:5" ht="17" x14ac:dyDescent="0.2">
      <c r="A6458" s="3" t="s">
        <v>498</v>
      </c>
      <c r="B6458" s="21" t="s">
        <v>600</v>
      </c>
      <c r="C6458" s="21" t="s">
        <v>608</v>
      </c>
      <c r="D6458" s="56" t="str">
        <f>VLOOKUP(A6458, ticker_symbol:gics_sector, 14, FALSE)</f>
        <v>Consumer Staples</v>
      </c>
      <c r="E6458" t="str">
        <f>VLOOKUP(A6458, ticker_symbol:gics_sub, 15, FALSE)</f>
        <v>Food Distributors</v>
      </c>
    </row>
    <row r="6459" spans="1:5" ht="17" x14ac:dyDescent="0.2">
      <c r="A6459" s="3" t="s">
        <v>498</v>
      </c>
      <c r="B6459" s="21" t="s">
        <v>601</v>
      </c>
      <c r="C6459" s="21" t="s">
        <v>608</v>
      </c>
      <c r="D6459" s="56" t="str">
        <f>VLOOKUP(A6459, ticker_symbol:gics_sector, 14, FALSE)</f>
        <v>Consumer Staples</v>
      </c>
      <c r="E6459" t="str">
        <f>VLOOKUP(A6459, ticker_symbol:gics_sub, 15, FALSE)</f>
        <v>Food Distributors</v>
      </c>
    </row>
    <row r="6460" spans="1:5" ht="17" x14ac:dyDescent="0.2">
      <c r="A6460" s="3" t="s">
        <v>498</v>
      </c>
      <c r="B6460" s="21" t="s">
        <v>602</v>
      </c>
      <c r="C6460" s="21" t="s">
        <v>608</v>
      </c>
      <c r="D6460" s="56" t="str">
        <f>VLOOKUP(A6460, ticker_symbol:gics_sector, 14, FALSE)</f>
        <v>Consumer Staples</v>
      </c>
      <c r="E6460" t="str">
        <f>VLOOKUP(A6460, ticker_symbol:gics_sub, 15, FALSE)</f>
        <v>Food Distributors</v>
      </c>
    </row>
    <row r="6461" spans="1:5" ht="17" x14ac:dyDescent="0.2">
      <c r="A6461" s="3" t="s">
        <v>498</v>
      </c>
      <c r="B6461" s="21" t="s">
        <v>603</v>
      </c>
      <c r="C6461" s="21" t="s">
        <v>608</v>
      </c>
      <c r="D6461" s="56" t="str">
        <f>VLOOKUP(A6461, ticker_symbol:gics_sector, 14, FALSE)</f>
        <v>Consumer Staples</v>
      </c>
      <c r="E6461" t="str">
        <f>VLOOKUP(A6461, ticker_symbol:gics_sub, 15, FALSE)</f>
        <v>Food Distributors</v>
      </c>
    </row>
    <row r="6462" spans="1:5" ht="17" x14ac:dyDescent="0.2">
      <c r="A6462" s="3" t="s">
        <v>498</v>
      </c>
      <c r="B6462" s="21" t="s">
        <v>604</v>
      </c>
      <c r="C6462" s="21" t="s">
        <v>608</v>
      </c>
      <c r="D6462" s="56" t="str">
        <f>VLOOKUP(A6462, ticker_symbol:gics_sector, 14, FALSE)</f>
        <v>Consumer Staples</v>
      </c>
      <c r="E6462" t="str">
        <f>VLOOKUP(A6462, ticker_symbol:gics_sub, 15, FALSE)</f>
        <v>Food Distributors</v>
      </c>
    </row>
    <row r="6463" spans="1:5" ht="17" x14ac:dyDescent="0.2">
      <c r="A6463" s="3" t="s">
        <v>498</v>
      </c>
      <c r="B6463" s="21" t="s">
        <v>605</v>
      </c>
      <c r="C6463" s="21" t="s">
        <v>608</v>
      </c>
      <c r="D6463" s="56" t="str">
        <f>VLOOKUP(A6463, ticker_symbol:gics_sector, 14, FALSE)</f>
        <v>Consumer Staples</v>
      </c>
      <c r="E6463" t="str">
        <f>VLOOKUP(A6463, ticker_symbol:gics_sub, 15, FALSE)</f>
        <v>Food Distributors</v>
      </c>
    </row>
    <row r="6464" spans="1:5" ht="17" x14ac:dyDescent="0.2">
      <c r="A6464" s="3" t="s">
        <v>500</v>
      </c>
      <c r="B6464" t="s">
        <v>600</v>
      </c>
      <c r="C6464" t="s">
        <v>610</v>
      </c>
      <c r="D6464" s="56" t="str">
        <f>VLOOKUP(A6464, ticker_symbol:gics_sector, 14, FALSE)</f>
        <v>Telecommunications Services</v>
      </c>
      <c r="E6464" t="str">
        <f>VLOOKUP(A6464, ticker_symbol:gics_sub, 15, FALSE)</f>
        <v>Integrated Telecommunications Services</v>
      </c>
    </row>
    <row r="6465" spans="1:5" ht="17" x14ac:dyDescent="0.2">
      <c r="A6465" s="3" t="s">
        <v>500</v>
      </c>
      <c r="B6465" t="s">
        <v>601</v>
      </c>
      <c r="C6465" t="s">
        <v>610</v>
      </c>
      <c r="D6465" s="56" t="str">
        <f>VLOOKUP(A6465, ticker_symbol:gics_sector, 14, FALSE)</f>
        <v>Telecommunications Services</v>
      </c>
      <c r="E6465" t="str">
        <f>VLOOKUP(A6465, ticker_symbol:gics_sub, 15, FALSE)</f>
        <v>Integrated Telecommunications Services</v>
      </c>
    </row>
    <row r="6466" spans="1:5" ht="17" x14ac:dyDescent="0.2">
      <c r="A6466" s="3" t="s">
        <v>500</v>
      </c>
      <c r="B6466" t="s">
        <v>602</v>
      </c>
      <c r="C6466" t="s">
        <v>610</v>
      </c>
      <c r="D6466" s="56" t="str">
        <f>VLOOKUP(A6466, ticker_symbol:gics_sector, 14, FALSE)</f>
        <v>Telecommunications Services</v>
      </c>
      <c r="E6466" t="str">
        <f>VLOOKUP(A6466, ticker_symbol:gics_sub, 15, FALSE)</f>
        <v>Integrated Telecommunications Services</v>
      </c>
    </row>
    <row r="6467" spans="1:5" ht="17" x14ac:dyDescent="0.2">
      <c r="A6467" s="3" t="s">
        <v>500</v>
      </c>
      <c r="B6467" t="s">
        <v>603</v>
      </c>
      <c r="C6467" t="s">
        <v>610</v>
      </c>
      <c r="D6467" s="56" t="str">
        <f>VLOOKUP(A6467, ticker_symbol:gics_sector, 14, FALSE)</f>
        <v>Telecommunications Services</v>
      </c>
      <c r="E6467" t="str">
        <f>VLOOKUP(A6467, ticker_symbol:gics_sub, 15, FALSE)</f>
        <v>Integrated Telecommunications Services</v>
      </c>
    </row>
    <row r="6468" spans="1:5" ht="17" x14ac:dyDescent="0.2">
      <c r="A6468" s="3" t="s">
        <v>500</v>
      </c>
      <c r="B6468" t="s">
        <v>604</v>
      </c>
      <c r="C6468" t="s">
        <v>610</v>
      </c>
      <c r="D6468" s="56" t="str">
        <f>VLOOKUP(A6468, ticker_symbol:gics_sector, 14, FALSE)</f>
        <v>Telecommunications Services</v>
      </c>
      <c r="E6468" t="str">
        <f>VLOOKUP(A6468, ticker_symbol:gics_sub, 15, FALSE)</f>
        <v>Integrated Telecommunications Services</v>
      </c>
    </row>
    <row r="6469" spans="1:5" ht="17" x14ac:dyDescent="0.2">
      <c r="A6469" s="3" t="s">
        <v>500</v>
      </c>
      <c r="B6469" t="s">
        <v>605</v>
      </c>
      <c r="C6469" t="s">
        <v>610</v>
      </c>
      <c r="D6469" s="56" t="str">
        <f>VLOOKUP(A6469, ticker_symbol:gics_sector, 14, FALSE)</f>
        <v>Telecommunications Services</v>
      </c>
      <c r="E6469" t="str">
        <f>VLOOKUP(A6469, ticker_symbol:gics_sub, 15, FALSE)</f>
        <v>Integrated Telecommunications Services</v>
      </c>
    </row>
    <row r="6470" spans="1:5" ht="17" x14ac:dyDescent="0.2">
      <c r="A6470" s="3" t="s">
        <v>500</v>
      </c>
      <c r="B6470" t="s">
        <v>600</v>
      </c>
      <c r="C6470" t="s">
        <v>609</v>
      </c>
      <c r="D6470" s="56" t="str">
        <f>VLOOKUP(A6470, ticker_symbol:gics_sector, 14, FALSE)</f>
        <v>Telecommunications Services</v>
      </c>
      <c r="E6470" t="str">
        <f>VLOOKUP(A6470, ticker_symbol:gics_sub, 15, FALSE)</f>
        <v>Integrated Telecommunications Services</v>
      </c>
    </row>
    <row r="6471" spans="1:5" ht="17" x14ac:dyDescent="0.2">
      <c r="A6471" s="3" t="s">
        <v>500</v>
      </c>
      <c r="B6471" t="s">
        <v>601</v>
      </c>
      <c r="C6471" t="s">
        <v>609</v>
      </c>
      <c r="D6471" s="56" t="str">
        <f>VLOOKUP(A6471, ticker_symbol:gics_sector, 14, FALSE)</f>
        <v>Telecommunications Services</v>
      </c>
      <c r="E6471" t="str">
        <f>VLOOKUP(A6471, ticker_symbol:gics_sub, 15, FALSE)</f>
        <v>Integrated Telecommunications Services</v>
      </c>
    </row>
    <row r="6472" spans="1:5" ht="17" x14ac:dyDescent="0.2">
      <c r="A6472" s="3" t="s">
        <v>500</v>
      </c>
      <c r="B6472" t="s">
        <v>602</v>
      </c>
      <c r="C6472" t="s">
        <v>609</v>
      </c>
      <c r="D6472" s="56" t="str">
        <f>VLOOKUP(A6472, ticker_symbol:gics_sector, 14, FALSE)</f>
        <v>Telecommunications Services</v>
      </c>
      <c r="E6472" t="str">
        <f>VLOOKUP(A6472, ticker_symbol:gics_sub, 15, FALSE)</f>
        <v>Integrated Telecommunications Services</v>
      </c>
    </row>
    <row r="6473" spans="1:5" ht="17" x14ac:dyDescent="0.2">
      <c r="A6473" s="3" t="s">
        <v>500</v>
      </c>
      <c r="B6473" t="s">
        <v>603</v>
      </c>
      <c r="C6473" t="s">
        <v>609</v>
      </c>
      <c r="D6473" s="56" t="str">
        <f>VLOOKUP(A6473, ticker_symbol:gics_sector, 14, FALSE)</f>
        <v>Telecommunications Services</v>
      </c>
      <c r="E6473" t="str">
        <f>VLOOKUP(A6473, ticker_symbol:gics_sub, 15, FALSE)</f>
        <v>Integrated Telecommunications Services</v>
      </c>
    </row>
    <row r="6474" spans="1:5" ht="17" x14ac:dyDescent="0.2">
      <c r="A6474" s="3" t="s">
        <v>500</v>
      </c>
      <c r="B6474" t="s">
        <v>604</v>
      </c>
      <c r="C6474" t="s">
        <v>609</v>
      </c>
      <c r="D6474" s="56" t="str">
        <f>VLOOKUP(A6474, ticker_symbol:gics_sector, 14, FALSE)</f>
        <v>Telecommunications Services</v>
      </c>
      <c r="E6474" t="str">
        <f>VLOOKUP(A6474, ticker_symbol:gics_sub, 15, FALSE)</f>
        <v>Integrated Telecommunications Services</v>
      </c>
    </row>
    <row r="6475" spans="1:5" ht="17" x14ac:dyDescent="0.2">
      <c r="A6475" s="3" t="s">
        <v>500</v>
      </c>
      <c r="B6475" t="s">
        <v>605</v>
      </c>
      <c r="C6475" t="s">
        <v>609</v>
      </c>
      <c r="D6475" s="56" t="str">
        <f>VLOOKUP(A6475, ticker_symbol:gics_sector, 14, FALSE)</f>
        <v>Telecommunications Services</v>
      </c>
      <c r="E6475" t="str">
        <f>VLOOKUP(A6475, ticker_symbol:gics_sub, 15, FALSE)</f>
        <v>Integrated Telecommunications Services</v>
      </c>
    </row>
    <row r="6476" spans="1:5" ht="17" x14ac:dyDescent="0.2">
      <c r="A6476" s="3" t="s">
        <v>500</v>
      </c>
      <c r="B6476" t="s">
        <v>600</v>
      </c>
      <c r="C6476" s="21" t="s">
        <v>608</v>
      </c>
      <c r="D6476" s="56" t="str">
        <f>VLOOKUP(A6476, ticker_symbol:gics_sector, 14, FALSE)</f>
        <v>Telecommunications Services</v>
      </c>
      <c r="E6476" t="str">
        <f>VLOOKUP(A6476, ticker_symbol:gics_sub, 15, FALSE)</f>
        <v>Integrated Telecommunications Services</v>
      </c>
    </row>
    <row r="6477" spans="1:5" ht="17" x14ac:dyDescent="0.2">
      <c r="A6477" s="3" t="s">
        <v>500</v>
      </c>
      <c r="B6477" t="s">
        <v>601</v>
      </c>
      <c r="C6477" s="21" t="s">
        <v>608</v>
      </c>
      <c r="D6477" s="56" t="str">
        <f>VLOOKUP(A6477, ticker_symbol:gics_sector, 14, FALSE)</f>
        <v>Telecommunications Services</v>
      </c>
      <c r="E6477" t="str">
        <f>VLOOKUP(A6477, ticker_symbol:gics_sub, 15, FALSE)</f>
        <v>Integrated Telecommunications Services</v>
      </c>
    </row>
    <row r="6478" spans="1:5" ht="17" x14ac:dyDescent="0.2">
      <c r="A6478" s="3" t="s">
        <v>500</v>
      </c>
      <c r="B6478" t="s">
        <v>602</v>
      </c>
      <c r="C6478" s="21" t="s">
        <v>608</v>
      </c>
      <c r="D6478" s="56" t="str">
        <f>VLOOKUP(A6478, ticker_symbol:gics_sector, 14, FALSE)</f>
        <v>Telecommunications Services</v>
      </c>
      <c r="E6478" t="str">
        <f>VLOOKUP(A6478, ticker_symbol:gics_sub, 15, FALSE)</f>
        <v>Integrated Telecommunications Services</v>
      </c>
    </row>
    <row r="6479" spans="1:5" ht="17" x14ac:dyDescent="0.2">
      <c r="A6479" s="3" t="s">
        <v>500</v>
      </c>
      <c r="B6479" t="s">
        <v>603</v>
      </c>
      <c r="C6479" s="21" t="s">
        <v>608</v>
      </c>
      <c r="D6479" s="56" t="str">
        <f>VLOOKUP(A6479, ticker_symbol:gics_sector, 14, FALSE)</f>
        <v>Telecommunications Services</v>
      </c>
      <c r="E6479" t="str">
        <f>VLOOKUP(A6479, ticker_symbol:gics_sub, 15, FALSE)</f>
        <v>Integrated Telecommunications Services</v>
      </c>
    </row>
    <row r="6480" spans="1:5" ht="17" x14ac:dyDescent="0.2">
      <c r="A6480" s="3" t="s">
        <v>500</v>
      </c>
      <c r="B6480" t="s">
        <v>604</v>
      </c>
      <c r="C6480" s="21" t="s">
        <v>608</v>
      </c>
      <c r="D6480" s="56" t="str">
        <f>VLOOKUP(A6480, ticker_symbol:gics_sector, 14, FALSE)</f>
        <v>Telecommunications Services</v>
      </c>
      <c r="E6480" t="str">
        <f>VLOOKUP(A6480, ticker_symbol:gics_sub, 15, FALSE)</f>
        <v>Integrated Telecommunications Services</v>
      </c>
    </row>
    <row r="6481" spans="1:5" ht="17" x14ac:dyDescent="0.2">
      <c r="A6481" s="3" t="s">
        <v>500</v>
      </c>
      <c r="B6481" t="s">
        <v>605</v>
      </c>
      <c r="C6481" s="21" t="s">
        <v>608</v>
      </c>
      <c r="D6481" s="56" t="str">
        <f>VLOOKUP(A6481, ticker_symbol:gics_sector, 14, FALSE)</f>
        <v>Telecommunications Services</v>
      </c>
      <c r="E6481" t="str">
        <f>VLOOKUP(A6481, ticker_symbol:gics_sub, 15, FALSE)</f>
        <v>Integrated Telecommunications Services</v>
      </c>
    </row>
    <row r="6482" spans="1:5" ht="17" x14ac:dyDescent="0.2">
      <c r="A6482" s="3" t="s">
        <v>501</v>
      </c>
      <c r="B6482" t="s">
        <v>600</v>
      </c>
      <c r="C6482" t="s">
        <v>610</v>
      </c>
      <c r="D6482" s="56" t="str">
        <f>VLOOKUP(A6482, ticker_symbol:gics_sector, 14, FALSE)</f>
        <v>Consumer Staples</v>
      </c>
      <c r="E6482" t="str">
        <f>VLOOKUP(A6482, ticker_symbol:gics_sub, 15, FALSE)</f>
        <v>Brewers</v>
      </c>
    </row>
    <row r="6483" spans="1:5" ht="17" x14ac:dyDescent="0.2">
      <c r="A6483" s="3" t="s">
        <v>501</v>
      </c>
      <c r="B6483" t="s">
        <v>601</v>
      </c>
      <c r="C6483" t="s">
        <v>610</v>
      </c>
      <c r="D6483" s="56" t="str">
        <f>VLOOKUP(A6483, ticker_symbol:gics_sector, 14, FALSE)</f>
        <v>Consumer Staples</v>
      </c>
      <c r="E6483" t="str">
        <f>VLOOKUP(A6483, ticker_symbol:gics_sub, 15, FALSE)</f>
        <v>Brewers</v>
      </c>
    </row>
    <row r="6484" spans="1:5" ht="17" x14ac:dyDescent="0.2">
      <c r="A6484" s="3" t="s">
        <v>501</v>
      </c>
      <c r="B6484" t="s">
        <v>602</v>
      </c>
      <c r="C6484" t="s">
        <v>610</v>
      </c>
      <c r="D6484" s="56" t="str">
        <f>VLOOKUP(A6484, ticker_symbol:gics_sector, 14, FALSE)</f>
        <v>Consumer Staples</v>
      </c>
      <c r="E6484" t="str">
        <f>VLOOKUP(A6484, ticker_symbol:gics_sub, 15, FALSE)</f>
        <v>Brewers</v>
      </c>
    </row>
    <row r="6485" spans="1:5" ht="17" x14ac:dyDescent="0.2">
      <c r="A6485" s="3" t="s">
        <v>501</v>
      </c>
      <c r="B6485" t="s">
        <v>603</v>
      </c>
      <c r="C6485" t="s">
        <v>610</v>
      </c>
      <c r="D6485" s="56" t="str">
        <f>VLOOKUP(A6485, ticker_symbol:gics_sector, 14, FALSE)</f>
        <v>Consumer Staples</v>
      </c>
      <c r="E6485" t="str">
        <f>VLOOKUP(A6485, ticker_symbol:gics_sub, 15, FALSE)</f>
        <v>Brewers</v>
      </c>
    </row>
    <row r="6486" spans="1:5" ht="17" x14ac:dyDescent="0.2">
      <c r="A6486" s="3" t="s">
        <v>501</v>
      </c>
      <c r="B6486" t="s">
        <v>604</v>
      </c>
      <c r="C6486" t="s">
        <v>610</v>
      </c>
      <c r="D6486" s="56" t="str">
        <f>VLOOKUP(A6486, ticker_symbol:gics_sector, 14, FALSE)</f>
        <v>Consumer Staples</v>
      </c>
      <c r="E6486" t="str">
        <f>VLOOKUP(A6486, ticker_symbol:gics_sub, 15, FALSE)</f>
        <v>Brewers</v>
      </c>
    </row>
    <row r="6487" spans="1:5" ht="17" x14ac:dyDescent="0.2">
      <c r="A6487" s="3" t="s">
        <v>501</v>
      </c>
      <c r="B6487" t="s">
        <v>605</v>
      </c>
      <c r="C6487" t="s">
        <v>610</v>
      </c>
      <c r="D6487" s="56" t="str">
        <f>VLOOKUP(A6487, ticker_symbol:gics_sector, 14, FALSE)</f>
        <v>Consumer Staples</v>
      </c>
      <c r="E6487" t="str">
        <f>VLOOKUP(A6487, ticker_symbol:gics_sub, 15, FALSE)</f>
        <v>Brewers</v>
      </c>
    </row>
    <row r="6488" spans="1:5" ht="17" x14ac:dyDescent="0.2">
      <c r="A6488" s="3" t="s">
        <v>501</v>
      </c>
      <c r="B6488" t="s">
        <v>600</v>
      </c>
      <c r="C6488" t="s">
        <v>609</v>
      </c>
      <c r="D6488" s="56" t="str">
        <f>VLOOKUP(A6488, ticker_symbol:gics_sector, 14, FALSE)</f>
        <v>Consumer Staples</v>
      </c>
      <c r="E6488" t="str">
        <f>VLOOKUP(A6488, ticker_symbol:gics_sub, 15, FALSE)</f>
        <v>Brewers</v>
      </c>
    </row>
    <row r="6489" spans="1:5" ht="17" x14ac:dyDescent="0.2">
      <c r="A6489" s="3" t="s">
        <v>501</v>
      </c>
      <c r="B6489" t="s">
        <v>601</v>
      </c>
      <c r="C6489" t="s">
        <v>609</v>
      </c>
      <c r="D6489" s="56" t="str">
        <f>VLOOKUP(A6489, ticker_symbol:gics_sector, 14, FALSE)</f>
        <v>Consumer Staples</v>
      </c>
      <c r="E6489" t="str">
        <f>VLOOKUP(A6489, ticker_symbol:gics_sub, 15, FALSE)</f>
        <v>Brewers</v>
      </c>
    </row>
    <row r="6490" spans="1:5" ht="17" x14ac:dyDescent="0.2">
      <c r="A6490" s="3" t="s">
        <v>501</v>
      </c>
      <c r="B6490" t="s">
        <v>602</v>
      </c>
      <c r="C6490" t="s">
        <v>609</v>
      </c>
      <c r="D6490" s="56" t="str">
        <f>VLOOKUP(A6490, ticker_symbol:gics_sector, 14, FALSE)</f>
        <v>Consumer Staples</v>
      </c>
      <c r="E6490" t="str">
        <f>VLOOKUP(A6490, ticker_symbol:gics_sub, 15, FALSE)</f>
        <v>Brewers</v>
      </c>
    </row>
    <row r="6491" spans="1:5" ht="17" x14ac:dyDescent="0.2">
      <c r="A6491" s="3" t="s">
        <v>501</v>
      </c>
      <c r="B6491" t="s">
        <v>603</v>
      </c>
      <c r="C6491" t="s">
        <v>609</v>
      </c>
      <c r="D6491" s="56" t="str">
        <f>VLOOKUP(A6491, ticker_symbol:gics_sector, 14, FALSE)</f>
        <v>Consumer Staples</v>
      </c>
      <c r="E6491" t="str">
        <f>VLOOKUP(A6491, ticker_symbol:gics_sub, 15, FALSE)</f>
        <v>Brewers</v>
      </c>
    </row>
    <row r="6492" spans="1:5" ht="17" x14ac:dyDescent="0.2">
      <c r="A6492" s="3" t="s">
        <v>501</v>
      </c>
      <c r="B6492" t="s">
        <v>604</v>
      </c>
      <c r="C6492" t="s">
        <v>609</v>
      </c>
      <c r="D6492" s="56" t="str">
        <f>VLOOKUP(A6492, ticker_symbol:gics_sector, 14, FALSE)</f>
        <v>Consumer Staples</v>
      </c>
      <c r="E6492" t="str">
        <f>VLOOKUP(A6492, ticker_symbol:gics_sub, 15, FALSE)</f>
        <v>Brewers</v>
      </c>
    </row>
    <row r="6493" spans="1:5" ht="17" x14ac:dyDescent="0.2">
      <c r="A6493" s="3" t="s">
        <v>501</v>
      </c>
      <c r="B6493" t="s">
        <v>605</v>
      </c>
      <c r="C6493" t="s">
        <v>609</v>
      </c>
      <c r="D6493" s="56" t="str">
        <f>VLOOKUP(A6493, ticker_symbol:gics_sector, 14, FALSE)</f>
        <v>Consumer Staples</v>
      </c>
      <c r="E6493" t="str">
        <f>VLOOKUP(A6493, ticker_symbol:gics_sub, 15, FALSE)</f>
        <v>Brewers</v>
      </c>
    </row>
    <row r="6494" spans="1:5" ht="17" x14ac:dyDescent="0.2">
      <c r="A6494" s="3" t="s">
        <v>501</v>
      </c>
      <c r="B6494" t="s">
        <v>600</v>
      </c>
      <c r="C6494" s="21" t="s">
        <v>608</v>
      </c>
      <c r="D6494" s="56" t="str">
        <f>VLOOKUP(A6494, ticker_symbol:gics_sector, 14, FALSE)</f>
        <v>Consumer Staples</v>
      </c>
      <c r="E6494" t="str">
        <f>VLOOKUP(A6494, ticker_symbol:gics_sub, 15, FALSE)</f>
        <v>Brewers</v>
      </c>
    </row>
    <row r="6495" spans="1:5" ht="17" x14ac:dyDescent="0.2">
      <c r="A6495" s="3" t="s">
        <v>501</v>
      </c>
      <c r="B6495" t="s">
        <v>601</v>
      </c>
      <c r="C6495" s="21" t="s">
        <v>608</v>
      </c>
      <c r="D6495" s="56" t="str">
        <f>VLOOKUP(A6495, ticker_symbol:gics_sector, 14, FALSE)</f>
        <v>Consumer Staples</v>
      </c>
      <c r="E6495" t="str">
        <f>VLOOKUP(A6495, ticker_symbol:gics_sub, 15, FALSE)</f>
        <v>Brewers</v>
      </c>
    </row>
    <row r="6496" spans="1:5" ht="17" x14ac:dyDescent="0.2">
      <c r="A6496" s="3" t="s">
        <v>501</v>
      </c>
      <c r="B6496" t="s">
        <v>602</v>
      </c>
      <c r="C6496" s="21" t="s">
        <v>608</v>
      </c>
      <c r="D6496" s="56" t="str">
        <f>VLOOKUP(A6496, ticker_symbol:gics_sector, 14, FALSE)</f>
        <v>Consumer Staples</v>
      </c>
      <c r="E6496" t="str">
        <f>VLOOKUP(A6496, ticker_symbol:gics_sub, 15, FALSE)</f>
        <v>Brewers</v>
      </c>
    </row>
    <row r="6497" spans="1:5" ht="17" x14ac:dyDescent="0.2">
      <c r="A6497" s="3" t="s">
        <v>501</v>
      </c>
      <c r="B6497" t="s">
        <v>603</v>
      </c>
      <c r="C6497" s="21" t="s">
        <v>608</v>
      </c>
      <c r="D6497" s="56" t="str">
        <f>VLOOKUP(A6497, ticker_symbol:gics_sector, 14, FALSE)</f>
        <v>Consumer Staples</v>
      </c>
      <c r="E6497" t="str">
        <f>VLOOKUP(A6497, ticker_symbol:gics_sub, 15, FALSE)</f>
        <v>Brewers</v>
      </c>
    </row>
    <row r="6498" spans="1:5" ht="17" x14ac:dyDescent="0.2">
      <c r="A6498" s="3" t="s">
        <v>501</v>
      </c>
      <c r="B6498" t="s">
        <v>604</v>
      </c>
      <c r="C6498" s="21" t="s">
        <v>608</v>
      </c>
      <c r="D6498" s="56" t="str">
        <f>VLOOKUP(A6498, ticker_symbol:gics_sector, 14, FALSE)</f>
        <v>Consumer Staples</v>
      </c>
      <c r="E6498" t="str">
        <f>VLOOKUP(A6498, ticker_symbol:gics_sub, 15, FALSE)</f>
        <v>Brewers</v>
      </c>
    </row>
    <row r="6499" spans="1:5" ht="17" x14ac:dyDescent="0.2">
      <c r="A6499" s="3" t="s">
        <v>501</v>
      </c>
      <c r="B6499" t="s">
        <v>605</v>
      </c>
      <c r="C6499" s="21" t="s">
        <v>608</v>
      </c>
      <c r="D6499" s="56" t="str">
        <f>VLOOKUP(A6499, ticker_symbol:gics_sector, 14, FALSE)</f>
        <v>Consumer Staples</v>
      </c>
      <c r="E6499" t="str">
        <f>VLOOKUP(A6499, ticker_symbol:gics_sub, 15, FALSE)</f>
        <v>Brewers</v>
      </c>
    </row>
    <row r="6500" spans="1:5" ht="17" x14ac:dyDescent="0.2">
      <c r="A6500" s="3" t="s">
        <v>503</v>
      </c>
      <c r="B6500" t="s">
        <v>600</v>
      </c>
      <c r="C6500" t="s">
        <v>610</v>
      </c>
      <c r="D6500" s="56" t="str">
        <f>VLOOKUP(A6500, ticker_symbol:gics_sector, 14, FALSE)</f>
        <v>Information Technology</v>
      </c>
      <c r="E6500" t="str">
        <f>VLOOKUP(A6500, ticker_symbol:gics_sub, 15, FALSE)</f>
        <v>Application Software</v>
      </c>
    </row>
    <row r="6501" spans="1:5" ht="17" x14ac:dyDescent="0.2">
      <c r="A6501" s="3" t="s">
        <v>503</v>
      </c>
      <c r="B6501" t="s">
        <v>601</v>
      </c>
      <c r="C6501" t="s">
        <v>610</v>
      </c>
      <c r="D6501" s="56" t="str">
        <f>VLOOKUP(A6501, ticker_symbol:gics_sector, 14, FALSE)</f>
        <v>Information Technology</v>
      </c>
      <c r="E6501" t="str">
        <f>VLOOKUP(A6501, ticker_symbol:gics_sub, 15, FALSE)</f>
        <v>Application Software</v>
      </c>
    </row>
    <row r="6502" spans="1:5" ht="17" x14ac:dyDescent="0.2">
      <c r="A6502" s="3" t="s">
        <v>503</v>
      </c>
      <c r="B6502" t="s">
        <v>602</v>
      </c>
      <c r="C6502" t="s">
        <v>610</v>
      </c>
      <c r="D6502" s="56" t="str">
        <f>VLOOKUP(A6502, ticker_symbol:gics_sector, 14, FALSE)</f>
        <v>Information Technology</v>
      </c>
      <c r="E6502" t="str">
        <f>VLOOKUP(A6502, ticker_symbol:gics_sub, 15, FALSE)</f>
        <v>Application Software</v>
      </c>
    </row>
    <row r="6503" spans="1:5" ht="17" x14ac:dyDescent="0.2">
      <c r="A6503" s="3" t="s">
        <v>503</v>
      </c>
      <c r="B6503" t="s">
        <v>603</v>
      </c>
      <c r="C6503" t="s">
        <v>610</v>
      </c>
      <c r="D6503" s="56" t="str">
        <f>VLOOKUP(A6503, ticker_symbol:gics_sector, 14, FALSE)</f>
        <v>Information Technology</v>
      </c>
      <c r="E6503" t="str">
        <f>VLOOKUP(A6503, ticker_symbol:gics_sub, 15, FALSE)</f>
        <v>Application Software</v>
      </c>
    </row>
    <row r="6504" spans="1:5" ht="17" x14ac:dyDescent="0.2">
      <c r="A6504" s="3" t="s">
        <v>503</v>
      </c>
      <c r="B6504" t="s">
        <v>604</v>
      </c>
      <c r="C6504" t="s">
        <v>610</v>
      </c>
      <c r="D6504" s="56" t="str">
        <f>VLOOKUP(A6504, ticker_symbol:gics_sector, 14, FALSE)</f>
        <v>Information Technology</v>
      </c>
      <c r="E6504" t="str">
        <f>VLOOKUP(A6504, ticker_symbol:gics_sub, 15, FALSE)</f>
        <v>Application Software</v>
      </c>
    </row>
    <row r="6505" spans="1:5" ht="17" x14ac:dyDescent="0.2">
      <c r="A6505" s="3" t="s">
        <v>503</v>
      </c>
      <c r="B6505" t="s">
        <v>605</v>
      </c>
      <c r="C6505" t="s">
        <v>610</v>
      </c>
      <c r="D6505" s="56" t="str">
        <f>VLOOKUP(A6505, ticker_symbol:gics_sector, 14, FALSE)</f>
        <v>Information Technology</v>
      </c>
      <c r="E6505" t="str">
        <f>VLOOKUP(A6505, ticker_symbol:gics_sub, 15, FALSE)</f>
        <v>Application Software</v>
      </c>
    </row>
    <row r="6506" spans="1:5" ht="17" x14ac:dyDescent="0.2">
      <c r="A6506" s="3" t="s">
        <v>503</v>
      </c>
      <c r="B6506" t="s">
        <v>600</v>
      </c>
      <c r="C6506" t="s">
        <v>609</v>
      </c>
      <c r="D6506" s="56" t="str">
        <f>VLOOKUP(A6506, ticker_symbol:gics_sector, 14, FALSE)</f>
        <v>Information Technology</v>
      </c>
      <c r="E6506" t="str">
        <f>VLOOKUP(A6506, ticker_symbol:gics_sub, 15, FALSE)</f>
        <v>Application Software</v>
      </c>
    </row>
    <row r="6507" spans="1:5" ht="17" x14ac:dyDescent="0.2">
      <c r="A6507" s="3" t="s">
        <v>503</v>
      </c>
      <c r="B6507" t="s">
        <v>601</v>
      </c>
      <c r="C6507" t="s">
        <v>609</v>
      </c>
      <c r="D6507" s="56" t="str">
        <f>VLOOKUP(A6507, ticker_symbol:gics_sector, 14, FALSE)</f>
        <v>Information Technology</v>
      </c>
      <c r="E6507" t="str">
        <f>VLOOKUP(A6507, ticker_symbol:gics_sub, 15, FALSE)</f>
        <v>Application Software</v>
      </c>
    </row>
    <row r="6508" spans="1:5" ht="17" x14ac:dyDescent="0.2">
      <c r="A6508" s="3" t="s">
        <v>503</v>
      </c>
      <c r="B6508" t="s">
        <v>602</v>
      </c>
      <c r="C6508" t="s">
        <v>609</v>
      </c>
      <c r="D6508" s="56" t="str">
        <f>VLOOKUP(A6508, ticker_symbol:gics_sector, 14, FALSE)</f>
        <v>Information Technology</v>
      </c>
      <c r="E6508" t="str">
        <f>VLOOKUP(A6508, ticker_symbol:gics_sub, 15, FALSE)</f>
        <v>Application Software</v>
      </c>
    </row>
    <row r="6509" spans="1:5" ht="17" x14ac:dyDescent="0.2">
      <c r="A6509" s="3" t="s">
        <v>503</v>
      </c>
      <c r="B6509" t="s">
        <v>603</v>
      </c>
      <c r="C6509" t="s">
        <v>609</v>
      </c>
      <c r="D6509" s="56" t="str">
        <f>VLOOKUP(A6509, ticker_symbol:gics_sector, 14, FALSE)</f>
        <v>Information Technology</v>
      </c>
      <c r="E6509" t="str">
        <f>VLOOKUP(A6509, ticker_symbol:gics_sub, 15, FALSE)</f>
        <v>Application Software</v>
      </c>
    </row>
    <row r="6510" spans="1:5" ht="17" x14ac:dyDescent="0.2">
      <c r="A6510" s="3" t="s">
        <v>503</v>
      </c>
      <c r="B6510" t="s">
        <v>604</v>
      </c>
      <c r="C6510" t="s">
        <v>609</v>
      </c>
      <c r="D6510" s="56" t="str">
        <f>VLOOKUP(A6510, ticker_symbol:gics_sector, 14, FALSE)</f>
        <v>Information Technology</v>
      </c>
      <c r="E6510" t="str">
        <f>VLOOKUP(A6510, ticker_symbol:gics_sub, 15, FALSE)</f>
        <v>Application Software</v>
      </c>
    </row>
    <row r="6511" spans="1:5" ht="17" x14ac:dyDescent="0.2">
      <c r="A6511" s="3" t="s">
        <v>503</v>
      </c>
      <c r="B6511" t="s">
        <v>605</v>
      </c>
      <c r="C6511" t="s">
        <v>609</v>
      </c>
      <c r="D6511" s="56" t="str">
        <f>VLOOKUP(A6511, ticker_symbol:gics_sector, 14, FALSE)</f>
        <v>Information Technology</v>
      </c>
      <c r="E6511" t="str">
        <f>VLOOKUP(A6511, ticker_symbol:gics_sub, 15, FALSE)</f>
        <v>Application Software</v>
      </c>
    </row>
    <row r="6512" spans="1:5" ht="17" x14ac:dyDescent="0.2">
      <c r="A6512" s="3" t="s">
        <v>503</v>
      </c>
      <c r="B6512" t="s">
        <v>600</v>
      </c>
      <c r="C6512" s="21" t="s">
        <v>608</v>
      </c>
      <c r="D6512" s="56" t="str">
        <f>VLOOKUP(A6512, ticker_symbol:gics_sector, 14, FALSE)</f>
        <v>Information Technology</v>
      </c>
      <c r="E6512" t="str">
        <f>VLOOKUP(A6512, ticker_symbol:gics_sub, 15, FALSE)</f>
        <v>Application Software</v>
      </c>
    </row>
    <row r="6513" spans="1:5" ht="17" x14ac:dyDescent="0.2">
      <c r="A6513" s="3" t="s">
        <v>503</v>
      </c>
      <c r="B6513" t="s">
        <v>601</v>
      </c>
      <c r="C6513" s="21" t="s">
        <v>608</v>
      </c>
      <c r="D6513" s="56" t="str">
        <f>VLOOKUP(A6513, ticker_symbol:gics_sector, 14, FALSE)</f>
        <v>Information Technology</v>
      </c>
      <c r="E6513" t="str">
        <f>VLOOKUP(A6513, ticker_symbol:gics_sub, 15, FALSE)</f>
        <v>Application Software</v>
      </c>
    </row>
    <row r="6514" spans="1:5" ht="17" x14ac:dyDescent="0.2">
      <c r="A6514" s="3" t="s">
        <v>503</v>
      </c>
      <c r="B6514" t="s">
        <v>602</v>
      </c>
      <c r="C6514" s="21" t="s">
        <v>608</v>
      </c>
      <c r="D6514" s="56" t="str">
        <f>VLOOKUP(A6514, ticker_symbol:gics_sector, 14, FALSE)</f>
        <v>Information Technology</v>
      </c>
      <c r="E6514" t="str">
        <f>VLOOKUP(A6514, ticker_symbol:gics_sub, 15, FALSE)</f>
        <v>Application Software</v>
      </c>
    </row>
    <row r="6515" spans="1:5" ht="17" x14ac:dyDescent="0.2">
      <c r="A6515" s="3" t="s">
        <v>503</v>
      </c>
      <c r="B6515" t="s">
        <v>603</v>
      </c>
      <c r="C6515" s="21" t="s">
        <v>608</v>
      </c>
      <c r="D6515" s="56" t="str">
        <f>VLOOKUP(A6515, ticker_symbol:gics_sector, 14, FALSE)</f>
        <v>Information Technology</v>
      </c>
      <c r="E6515" t="str">
        <f>VLOOKUP(A6515, ticker_symbol:gics_sub, 15, FALSE)</f>
        <v>Application Software</v>
      </c>
    </row>
    <row r="6516" spans="1:5" ht="17" x14ac:dyDescent="0.2">
      <c r="A6516" s="3" t="s">
        <v>503</v>
      </c>
      <c r="B6516" t="s">
        <v>604</v>
      </c>
      <c r="C6516" s="21" t="s">
        <v>608</v>
      </c>
      <c r="D6516" s="56" t="str">
        <f>VLOOKUP(A6516, ticker_symbol:gics_sector, 14, FALSE)</f>
        <v>Information Technology</v>
      </c>
      <c r="E6516" t="str">
        <f>VLOOKUP(A6516, ticker_symbol:gics_sub, 15, FALSE)</f>
        <v>Application Software</v>
      </c>
    </row>
    <row r="6517" spans="1:5" ht="17" x14ac:dyDescent="0.2">
      <c r="A6517" s="3" t="s">
        <v>503</v>
      </c>
      <c r="B6517" t="s">
        <v>605</v>
      </c>
      <c r="C6517" s="21" t="s">
        <v>608</v>
      </c>
      <c r="D6517" s="56" t="str">
        <f>VLOOKUP(A6517, ticker_symbol:gics_sector, 14, FALSE)</f>
        <v>Information Technology</v>
      </c>
      <c r="E6517" t="str">
        <f>VLOOKUP(A6517, ticker_symbol:gics_sub, 15, FALSE)</f>
        <v>Application Software</v>
      </c>
    </row>
    <row r="6518" spans="1:5" ht="17" x14ac:dyDescent="0.2">
      <c r="A6518" s="3" t="s">
        <v>504</v>
      </c>
      <c r="B6518" t="s">
        <v>600</v>
      </c>
      <c r="C6518" t="s">
        <v>610</v>
      </c>
      <c r="D6518" s="56" t="str">
        <f>VLOOKUP(A6518, ticker_symbol:gics_sector, 14, FALSE)</f>
        <v>Industrials</v>
      </c>
      <c r="E6518" t="str">
        <f>VLOOKUP(A6518, ticker_symbol:gics_sub, 15, FALSE)</f>
        <v>Aerospace &amp; Defense</v>
      </c>
    </row>
    <row r="6519" spans="1:5" ht="17" x14ac:dyDescent="0.2">
      <c r="A6519" s="3" t="s">
        <v>504</v>
      </c>
      <c r="B6519" t="s">
        <v>601</v>
      </c>
      <c r="C6519" t="s">
        <v>610</v>
      </c>
      <c r="D6519" s="56" t="str">
        <f>VLOOKUP(A6519, ticker_symbol:gics_sector, 14, FALSE)</f>
        <v>Industrials</v>
      </c>
      <c r="E6519" t="str">
        <f>VLOOKUP(A6519, ticker_symbol:gics_sub, 15, FALSE)</f>
        <v>Aerospace &amp; Defense</v>
      </c>
    </row>
    <row r="6520" spans="1:5" ht="17" x14ac:dyDescent="0.2">
      <c r="A6520" s="3" t="s">
        <v>504</v>
      </c>
      <c r="B6520" t="s">
        <v>602</v>
      </c>
      <c r="C6520" t="s">
        <v>610</v>
      </c>
      <c r="D6520" s="56" t="str">
        <f>VLOOKUP(A6520, ticker_symbol:gics_sector, 14, FALSE)</f>
        <v>Industrials</v>
      </c>
      <c r="E6520" t="str">
        <f>VLOOKUP(A6520, ticker_symbol:gics_sub, 15, FALSE)</f>
        <v>Aerospace &amp; Defense</v>
      </c>
    </row>
    <row r="6521" spans="1:5" ht="17" x14ac:dyDescent="0.2">
      <c r="A6521" s="3" t="s">
        <v>504</v>
      </c>
      <c r="B6521" t="s">
        <v>603</v>
      </c>
      <c r="C6521" t="s">
        <v>610</v>
      </c>
      <c r="D6521" s="56" t="str">
        <f>VLOOKUP(A6521, ticker_symbol:gics_sector, 14, FALSE)</f>
        <v>Industrials</v>
      </c>
      <c r="E6521" t="str">
        <f>VLOOKUP(A6521, ticker_symbol:gics_sub, 15, FALSE)</f>
        <v>Aerospace &amp; Defense</v>
      </c>
    </row>
    <row r="6522" spans="1:5" ht="17" x14ac:dyDescent="0.2">
      <c r="A6522" s="3" t="s">
        <v>504</v>
      </c>
      <c r="B6522" t="s">
        <v>604</v>
      </c>
      <c r="C6522" t="s">
        <v>610</v>
      </c>
      <c r="D6522" s="56" t="str">
        <f>VLOOKUP(A6522, ticker_symbol:gics_sector, 14, FALSE)</f>
        <v>Industrials</v>
      </c>
      <c r="E6522" t="str">
        <f>VLOOKUP(A6522, ticker_symbol:gics_sub, 15, FALSE)</f>
        <v>Aerospace &amp; Defense</v>
      </c>
    </row>
    <row r="6523" spans="1:5" ht="17" x14ac:dyDescent="0.2">
      <c r="A6523" s="3" t="s">
        <v>504</v>
      </c>
      <c r="B6523" t="s">
        <v>605</v>
      </c>
      <c r="C6523" t="s">
        <v>610</v>
      </c>
      <c r="D6523" s="56" t="str">
        <f>VLOOKUP(A6523, ticker_symbol:gics_sector, 14, FALSE)</f>
        <v>Industrials</v>
      </c>
      <c r="E6523" t="str">
        <f>VLOOKUP(A6523, ticker_symbol:gics_sub, 15, FALSE)</f>
        <v>Aerospace &amp; Defense</v>
      </c>
    </row>
    <row r="6524" spans="1:5" ht="17" x14ac:dyDescent="0.2">
      <c r="A6524" s="3" t="s">
        <v>504</v>
      </c>
      <c r="B6524" t="s">
        <v>600</v>
      </c>
      <c r="C6524" t="s">
        <v>609</v>
      </c>
      <c r="D6524" s="56" t="str">
        <f>VLOOKUP(A6524, ticker_symbol:gics_sector, 14, FALSE)</f>
        <v>Industrials</v>
      </c>
      <c r="E6524" t="str">
        <f>VLOOKUP(A6524, ticker_symbol:gics_sub, 15, FALSE)</f>
        <v>Aerospace &amp; Defense</v>
      </c>
    </row>
    <row r="6525" spans="1:5" ht="17" x14ac:dyDescent="0.2">
      <c r="A6525" s="3" t="s">
        <v>504</v>
      </c>
      <c r="B6525" t="s">
        <v>601</v>
      </c>
      <c r="C6525" t="s">
        <v>609</v>
      </c>
      <c r="D6525" s="56" t="str">
        <f>VLOOKUP(A6525, ticker_symbol:gics_sector, 14, FALSE)</f>
        <v>Industrials</v>
      </c>
      <c r="E6525" t="str">
        <f>VLOOKUP(A6525, ticker_symbol:gics_sub, 15, FALSE)</f>
        <v>Aerospace &amp; Defense</v>
      </c>
    </row>
    <row r="6526" spans="1:5" ht="17" x14ac:dyDescent="0.2">
      <c r="A6526" s="3" t="s">
        <v>504</v>
      </c>
      <c r="B6526" t="s">
        <v>602</v>
      </c>
      <c r="C6526" t="s">
        <v>609</v>
      </c>
      <c r="D6526" s="56" t="str">
        <f>VLOOKUP(A6526, ticker_symbol:gics_sector, 14, FALSE)</f>
        <v>Industrials</v>
      </c>
      <c r="E6526" t="str">
        <f>VLOOKUP(A6526, ticker_symbol:gics_sub, 15, FALSE)</f>
        <v>Aerospace &amp; Defense</v>
      </c>
    </row>
    <row r="6527" spans="1:5" ht="17" x14ac:dyDescent="0.2">
      <c r="A6527" s="3" t="s">
        <v>504</v>
      </c>
      <c r="B6527" t="s">
        <v>603</v>
      </c>
      <c r="C6527" t="s">
        <v>609</v>
      </c>
      <c r="D6527" s="56" t="str">
        <f>VLOOKUP(A6527, ticker_symbol:gics_sector, 14, FALSE)</f>
        <v>Industrials</v>
      </c>
      <c r="E6527" t="str">
        <f>VLOOKUP(A6527, ticker_symbol:gics_sub, 15, FALSE)</f>
        <v>Aerospace &amp; Defense</v>
      </c>
    </row>
    <row r="6528" spans="1:5" ht="17" x14ac:dyDescent="0.2">
      <c r="A6528" s="3" t="s">
        <v>504</v>
      </c>
      <c r="B6528" t="s">
        <v>604</v>
      </c>
      <c r="C6528" t="s">
        <v>609</v>
      </c>
      <c r="D6528" s="56" t="str">
        <f>VLOOKUP(A6528, ticker_symbol:gics_sector, 14, FALSE)</f>
        <v>Industrials</v>
      </c>
      <c r="E6528" t="str">
        <f>VLOOKUP(A6528, ticker_symbol:gics_sub, 15, FALSE)</f>
        <v>Aerospace &amp; Defense</v>
      </c>
    </row>
    <row r="6529" spans="1:5" ht="17" x14ac:dyDescent="0.2">
      <c r="A6529" s="3" t="s">
        <v>504</v>
      </c>
      <c r="B6529" t="s">
        <v>605</v>
      </c>
      <c r="C6529" t="s">
        <v>609</v>
      </c>
      <c r="D6529" s="56" t="str">
        <f>VLOOKUP(A6529, ticker_symbol:gics_sector, 14, FALSE)</f>
        <v>Industrials</v>
      </c>
      <c r="E6529" t="str">
        <f>VLOOKUP(A6529, ticker_symbol:gics_sub, 15, FALSE)</f>
        <v>Aerospace &amp; Defense</v>
      </c>
    </row>
    <row r="6530" spans="1:5" ht="17" x14ac:dyDescent="0.2">
      <c r="A6530" s="3" t="s">
        <v>504</v>
      </c>
      <c r="B6530" t="s">
        <v>600</v>
      </c>
      <c r="C6530" s="21" t="s">
        <v>608</v>
      </c>
      <c r="D6530" s="56" t="str">
        <f>VLOOKUP(A6530, ticker_symbol:gics_sector, 14, FALSE)</f>
        <v>Industrials</v>
      </c>
      <c r="E6530" t="str">
        <f>VLOOKUP(A6530, ticker_symbol:gics_sub, 15, FALSE)</f>
        <v>Aerospace &amp; Defense</v>
      </c>
    </row>
    <row r="6531" spans="1:5" ht="17" x14ac:dyDescent="0.2">
      <c r="A6531" s="3" t="s">
        <v>504</v>
      </c>
      <c r="B6531" t="s">
        <v>601</v>
      </c>
      <c r="C6531" s="21" t="s">
        <v>608</v>
      </c>
      <c r="D6531" s="56" t="str">
        <f>VLOOKUP(A6531, ticker_symbol:gics_sector, 14, FALSE)</f>
        <v>Industrials</v>
      </c>
      <c r="E6531" t="str">
        <f>VLOOKUP(A6531, ticker_symbol:gics_sub, 15, FALSE)</f>
        <v>Aerospace &amp; Defense</v>
      </c>
    </row>
    <row r="6532" spans="1:5" ht="17" x14ac:dyDescent="0.2">
      <c r="A6532" s="3" t="s">
        <v>504</v>
      </c>
      <c r="B6532" t="s">
        <v>602</v>
      </c>
      <c r="C6532" s="21" t="s">
        <v>608</v>
      </c>
      <c r="D6532" s="56" t="str">
        <f>VLOOKUP(A6532, ticker_symbol:gics_sector, 14, FALSE)</f>
        <v>Industrials</v>
      </c>
      <c r="E6532" t="str">
        <f>VLOOKUP(A6532, ticker_symbol:gics_sub, 15, FALSE)</f>
        <v>Aerospace &amp; Defense</v>
      </c>
    </row>
    <row r="6533" spans="1:5" ht="17" x14ac:dyDescent="0.2">
      <c r="A6533" s="3" t="s">
        <v>504</v>
      </c>
      <c r="B6533" t="s">
        <v>603</v>
      </c>
      <c r="C6533" s="21" t="s">
        <v>608</v>
      </c>
      <c r="D6533" s="56" t="str">
        <f>VLOOKUP(A6533, ticker_symbol:gics_sector, 14, FALSE)</f>
        <v>Industrials</v>
      </c>
      <c r="E6533" t="str">
        <f>VLOOKUP(A6533, ticker_symbol:gics_sub, 15, FALSE)</f>
        <v>Aerospace &amp; Defense</v>
      </c>
    </row>
    <row r="6534" spans="1:5" ht="17" x14ac:dyDescent="0.2">
      <c r="A6534" s="3" t="s">
        <v>504</v>
      </c>
      <c r="B6534" t="s">
        <v>604</v>
      </c>
      <c r="C6534" s="21" t="s">
        <v>608</v>
      </c>
      <c r="D6534" s="56" t="str">
        <f>VLOOKUP(A6534, ticker_symbol:gics_sector, 14, FALSE)</f>
        <v>Industrials</v>
      </c>
      <c r="E6534" t="str">
        <f>VLOOKUP(A6534, ticker_symbol:gics_sub, 15, FALSE)</f>
        <v>Aerospace &amp; Defense</v>
      </c>
    </row>
    <row r="6535" spans="1:5" ht="17" x14ac:dyDescent="0.2">
      <c r="A6535" s="3" t="s">
        <v>504</v>
      </c>
      <c r="B6535" t="s">
        <v>605</v>
      </c>
      <c r="C6535" s="21" t="s">
        <v>608</v>
      </c>
      <c r="D6535" s="56" t="str">
        <f>VLOOKUP(A6535, ticker_symbol:gics_sector, 14, FALSE)</f>
        <v>Industrials</v>
      </c>
      <c r="E6535" t="str">
        <f>VLOOKUP(A6535, ticker_symbol:gics_sub, 15, FALSE)</f>
        <v>Aerospace &amp; Defense</v>
      </c>
    </row>
    <row r="6536" spans="1:5" ht="17" x14ac:dyDescent="0.2">
      <c r="A6536" s="3" t="s">
        <v>505</v>
      </c>
      <c r="B6536" t="s">
        <v>600</v>
      </c>
      <c r="C6536" t="s">
        <v>610</v>
      </c>
      <c r="D6536" s="56" t="str">
        <f>VLOOKUP(A6536, ticker_symbol:gics_sector, 14, FALSE)</f>
        <v>Information Technology</v>
      </c>
      <c r="E6536" t="str">
        <f>VLOOKUP(A6536, ticker_symbol:gics_sub, 15, FALSE)</f>
        <v>Electronic Manufacturing Services</v>
      </c>
    </row>
    <row r="6537" spans="1:5" ht="17" x14ac:dyDescent="0.2">
      <c r="A6537" s="3" t="s">
        <v>505</v>
      </c>
      <c r="B6537" t="s">
        <v>601</v>
      </c>
      <c r="C6537" t="s">
        <v>610</v>
      </c>
      <c r="D6537" s="56" t="str">
        <f>VLOOKUP(A6537, ticker_symbol:gics_sector, 14, FALSE)</f>
        <v>Information Technology</v>
      </c>
      <c r="E6537" t="str">
        <f>VLOOKUP(A6537, ticker_symbol:gics_sub, 15, FALSE)</f>
        <v>Electronic Manufacturing Services</v>
      </c>
    </row>
    <row r="6538" spans="1:5" ht="17" x14ac:dyDescent="0.2">
      <c r="A6538" s="3" t="s">
        <v>505</v>
      </c>
      <c r="B6538" t="s">
        <v>602</v>
      </c>
      <c r="C6538" t="s">
        <v>610</v>
      </c>
      <c r="D6538" s="56" t="str">
        <f>VLOOKUP(A6538, ticker_symbol:gics_sector, 14, FALSE)</f>
        <v>Information Technology</v>
      </c>
      <c r="E6538" t="str">
        <f>VLOOKUP(A6538, ticker_symbol:gics_sub, 15, FALSE)</f>
        <v>Electronic Manufacturing Services</v>
      </c>
    </row>
    <row r="6539" spans="1:5" ht="17" x14ac:dyDescent="0.2">
      <c r="A6539" s="3" t="s">
        <v>505</v>
      </c>
      <c r="B6539" t="s">
        <v>603</v>
      </c>
      <c r="C6539" t="s">
        <v>610</v>
      </c>
      <c r="D6539" s="56" t="str">
        <f>VLOOKUP(A6539, ticker_symbol:gics_sector, 14, FALSE)</f>
        <v>Information Technology</v>
      </c>
      <c r="E6539" t="str">
        <f>VLOOKUP(A6539, ticker_symbol:gics_sub, 15, FALSE)</f>
        <v>Electronic Manufacturing Services</v>
      </c>
    </row>
    <row r="6540" spans="1:5" ht="17" x14ac:dyDescent="0.2">
      <c r="A6540" s="3" t="s">
        <v>505</v>
      </c>
      <c r="B6540" t="s">
        <v>604</v>
      </c>
      <c r="C6540" t="s">
        <v>610</v>
      </c>
      <c r="D6540" s="56" t="str">
        <f>VLOOKUP(A6540, ticker_symbol:gics_sector, 14, FALSE)</f>
        <v>Information Technology</v>
      </c>
      <c r="E6540" t="str">
        <f>VLOOKUP(A6540, ticker_symbol:gics_sub, 15, FALSE)</f>
        <v>Electronic Manufacturing Services</v>
      </c>
    </row>
    <row r="6541" spans="1:5" ht="17" x14ac:dyDescent="0.2">
      <c r="A6541" s="3" t="s">
        <v>505</v>
      </c>
      <c r="B6541" t="s">
        <v>605</v>
      </c>
      <c r="C6541" t="s">
        <v>610</v>
      </c>
      <c r="D6541" s="56" t="str">
        <f>VLOOKUP(A6541, ticker_symbol:gics_sector, 14, FALSE)</f>
        <v>Information Technology</v>
      </c>
      <c r="E6541" t="str">
        <f>VLOOKUP(A6541, ticker_symbol:gics_sub, 15, FALSE)</f>
        <v>Electronic Manufacturing Services</v>
      </c>
    </row>
    <row r="6542" spans="1:5" ht="17" x14ac:dyDescent="0.2">
      <c r="A6542" s="3" t="s">
        <v>505</v>
      </c>
      <c r="B6542" t="s">
        <v>600</v>
      </c>
      <c r="C6542" t="s">
        <v>609</v>
      </c>
      <c r="D6542" s="56" t="str">
        <f>VLOOKUP(A6542, ticker_symbol:gics_sector, 14, FALSE)</f>
        <v>Information Technology</v>
      </c>
      <c r="E6542" t="str">
        <f>VLOOKUP(A6542, ticker_symbol:gics_sub, 15, FALSE)</f>
        <v>Electronic Manufacturing Services</v>
      </c>
    </row>
    <row r="6543" spans="1:5" ht="17" x14ac:dyDescent="0.2">
      <c r="A6543" s="3" t="s">
        <v>505</v>
      </c>
      <c r="B6543" t="s">
        <v>601</v>
      </c>
      <c r="C6543" t="s">
        <v>609</v>
      </c>
      <c r="D6543" s="56" t="str">
        <f>VLOOKUP(A6543, ticker_symbol:gics_sector, 14, FALSE)</f>
        <v>Information Technology</v>
      </c>
      <c r="E6543" t="str">
        <f>VLOOKUP(A6543, ticker_symbol:gics_sub, 15, FALSE)</f>
        <v>Electronic Manufacturing Services</v>
      </c>
    </row>
    <row r="6544" spans="1:5" ht="17" x14ac:dyDescent="0.2">
      <c r="A6544" s="3" t="s">
        <v>505</v>
      </c>
      <c r="B6544" t="s">
        <v>602</v>
      </c>
      <c r="C6544" t="s">
        <v>609</v>
      </c>
      <c r="D6544" s="56" t="str">
        <f>VLOOKUP(A6544, ticker_symbol:gics_sector, 14, FALSE)</f>
        <v>Information Technology</v>
      </c>
      <c r="E6544" t="str">
        <f>VLOOKUP(A6544, ticker_symbol:gics_sub, 15, FALSE)</f>
        <v>Electronic Manufacturing Services</v>
      </c>
    </row>
    <row r="6545" spans="1:5" ht="17" x14ac:dyDescent="0.2">
      <c r="A6545" s="3" t="s">
        <v>505</v>
      </c>
      <c r="B6545" t="s">
        <v>603</v>
      </c>
      <c r="C6545" t="s">
        <v>609</v>
      </c>
      <c r="D6545" s="56" t="str">
        <f>VLOOKUP(A6545, ticker_symbol:gics_sector, 14, FALSE)</f>
        <v>Information Technology</v>
      </c>
      <c r="E6545" t="str">
        <f>VLOOKUP(A6545, ticker_symbol:gics_sub, 15, FALSE)</f>
        <v>Electronic Manufacturing Services</v>
      </c>
    </row>
    <row r="6546" spans="1:5" ht="17" x14ac:dyDescent="0.2">
      <c r="A6546" s="3" t="s">
        <v>505</v>
      </c>
      <c r="B6546" t="s">
        <v>604</v>
      </c>
      <c r="C6546" t="s">
        <v>609</v>
      </c>
      <c r="D6546" s="56" t="str">
        <f>VLOOKUP(A6546, ticker_symbol:gics_sector, 14, FALSE)</f>
        <v>Information Technology</v>
      </c>
      <c r="E6546" t="str">
        <f>VLOOKUP(A6546, ticker_symbol:gics_sub, 15, FALSE)</f>
        <v>Electronic Manufacturing Services</v>
      </c>
    </row>
    <row r="6547" spans="1:5" ht="17" x14ac:dyDescent="0.2">
      <c r="A6547" s="3" t="s">
        <v>505</v>
      </c>
      <c r="B6547" t="s">
        <v>605</v>
      </c>
      <c r="C6547" t="s">
        <v>609</v>
      </c>
      <c r="D6547" s="56" t="str">
        <f>VLOOKUP(A6547, ticker_symbol:gics_sector, 14, FALSE)</f>
        <v>Information Technology</v>
      </c>
      <c r="E6547" t="str">
        <f>VLOOKUP(A6547, ticker_symbol:gics_sub, 15, FALSE)</f>
        <v>Electronic Manufacturing Services</v>
      </c>
    </row>
    <row r="6548" spans="1:5" ht="17" x14ac:dyDescent="0.2">
      <c r="A6548" s="3" t="s">
        <v>505</v>
      </c>
      <c r="B6548" t="s">
        <v>600</v>
      </c>
      <c r="C6548" s="21" t="s">
        <v>608</v>
      </c>
      <c r="D6548" s="56" t="str">
        <f>VLOOKUP(A6548, ticker_symbol:gics_sector, 14, FALSE)</f>
        <v>Information Technology</v>
      </c>
      <c r="E6548" t="str">
        <f>VLOOKUP(A6548, ticker_symbol:gics_sub, 15, FALSE)</f>
        <v>Electronic Manufacturing Services</v>
      </c>
    </row>
    <row r="6549" spans="1:5" ht="17" x14ac:dyDescent="0.2">
      <c r="A6549" s="3" t="s">
        <v>505</v>
      </c>
      <c r="B6549" t="s">
        <v>601</v>
      </c>
      <c r="C6549" s="21" t="s">
        <v>608</v>
      </c>
      <c r="D6549" s="56" t="str">
        <f>VLOOKUP(A6549, ticker_symbol:gics_sector, 14, FALSE)</f>
        <v>Information Technology</v>
      </c>
      <c r="E6549" t="str">
        <f>VLOOKUP(A6549, ticker_symbol:gics_sub, 15, FALSE)</f>
        <v>Electronic Manufacturing Services</v>
      </c>
    </row>
    <row r="6550" spans="1:5" ht="17" x14ac:dyDescent="0.2">
      <c r="A6550" s="3" t="s">
        <v>505</v>
      </c>
      <c r="B6550" t="s">
        <v>602</v>
      </c>
      <c r="C6550" s="21" t="s">
        <v>608</v>
      </c>
      <c r="D6550" s="56" t="str">
        <f>VLOOKUP(A6550, ticker_symbol:gics_sector, 14, FALSE)</f>
        <v>Information Technology</v>
      </c>
      <c r="E6550" t="str">
        <f>VLOOKUP(A6550, ticker_symbol:gics_sub, 15, FALSE)</f>
        <v>Electronic Manufacturing Services</v>
      </c>
    </row>
    <row r="6551" spans="1:5" ht="17" x14ac:dyDescent="0.2">
      <c r="A6551" s="3" t="s">
        <v>505</v>
      </c>
      <c r="B6551" t="s">
        <v>603</v>
      </c>
      <c r="C6551" s="21" t="s">
        <v>608</v>
      </c>
      <c r="D6551" s="56" t="str">
        <f>VLOOKUP(A6551, ticker_symbol:gics_sector, 14, FALSE)</f>
        <v>Information Technology</v>
      </c>
      <c r="E6551" t="str">
        <f>VLOOKUP(A6551, ticker_symbol:gics_sub, 15, FALSE)</f>
        <v>Electronic Manufacturing Services</v>
      </c>
    </row>
    <row r="6552" spans="1:5" ht="17" x14ac:dyDescent="0.2">
      <c r="A6552" s="3" t="s">
        <v>505</v>
      </c>
      <c r="B6552" t="s">
        <v>604</v>
      </c>
      <c r="C6552" s="21" t="s">
        <v>608</v>
      </c>
      <c r="D6552" s="56" t="str">
        <f>VLOOKUP(A6552, ticker_symbol:gics_sector, 14, FALSE)</f>
        <v>Information Technology</v>
      </c>
      <c r="E6552" t="str">
        <f>VLOOKUP(A6552, ticker_symbol:gics_sub, 15, FALSE)</f>
        <v>Electronic Manufacturing Services</v>
      </c>
    </row>
    <row r="6553" spans="1:5" ht="17" x14ac:dyDescent="0.2">
      <c r="A6553" s="3" t="s">
        <v>505</v>
      </c>
      <c r="B6553" t="s">
        <v>605</v>
      </c>
      <c r="C6553" s="21" t="s">
        <v>608</v>
      </c>
      <c r="D6553" s="56" t="str">
        <f>VLOOKUP(A6553, ticker_symbol:gics_sector, 14, FALSE)</f>
        <v>Information Technology</v>
      </c>
      <c r="E6553" t="str">
        <f>VLOOKUP(A6553, ticker_symbol:gics_sub, 15, FALSE)</f>
        <v>Electronic Manufacturing Services</v>
      </c>
    </row>
    <row r="6554" spans="1:5" ht="17" x14ac:dyDescent="0.2">
      <c r="A6554" s="3" t="s">
        <v>507</v>
      </c>
      <c r="B6554" t="s">
        <v>600</v>
      </c>
      <c r="C6554" t="s">
        <v>610</v>
      </c>
      <c r="D6554" s="56" t="str">
        <f>VLOOKUP(A6554, ticker_symbol:gics_sector, 14, FALSE)</f>
        <v>Consumer Discretionary</v>
      </c>
      <c r="E6554" t="str">
        <f>VLOOKUP(A6554, ticker_symbol:gics_sub, 15, FALSE)</f>
        <v>Publishing</v>
      </c>
    </row>
    <row r="6555" spans="1:5" ht="17" x14ac:dyDescent="0.2">
      <c r="A6555" s="3" t="s">
        <v>507</v>
      </c>
      <c r="B6555" t="s">
        <v>601</v>
      </c>
      <c r="C6555" t="s">
        <v>610</v>
      </c>
      <c r="D6555" s="56" t="str">
        <f>VLOOKUP(A6555, ticker_symbol:gics_sector, 14, FALSE)</f>
        <v>Consumer Discretionary</v>
      </c>
      <c r="E6555" t="str">
        <f>VLOOKUP(A6555, ticker_symbol:gics_sub, 15, FALSE)</f>
        <v>Publishing</v>
      </c>
    </row>
    <row r="6556" spans="1:5" ht="17" x14ac:dyDescent="0.2">
      <c r="A6556" s="3" t="s">
        <v>507</v>
      </c>
      <c r="B6556" t="s">
        <v>602</v>
      </c>
      <c r="C6556" t="s">
        <v>610</v>
      </c>
      <c r="D6556" s="56" t="str">
        <f>VLOOKUP(A6556, ticker_symbol:gics_sector, 14, FALSE)</f>
        <v>Consumer Discretionary</v>
      </c>
      <c r="E6556" t="str">
        <f>VLOOKUP(A6556, ticker_symbol:gics_sub, 15, FALSE)</f>
        <v>Publishing</v>
      </c>
    </row>
    <row r="6557" spans="1:5" ht="17" x14ac:dyDescent="0.2">
      <c r="A6557" s="3" t="s">
        <v>507</v>
      </c>
      <c r="B6557" t="s">
        <v>603</v>
      </c>
      <c r="C6557" t="s">
        <v>610</v>
      </c>
      <c r="D6557" s="56" t="str">
        <f>VLOOKUP(A6557, ticker_symbol:gics_sector, 14, FALSE)</f>
        <v>Consumer Discretionary</v>
      </c>
      <c r="E6557" t="str">
        <f>VLOOKUP(A6557, ticker_symbol:gics_sub, 15, FALSE)</f>
        <v>Publishing</v>
      </c>
    </row>
    <row r="6558" spans="1:5" ht="17" x14ac:dyDescent="0.2">
      <c r="A6558" s="3" t="s">
        <v>507</v>
      </c>
      <c r="B6558" t="s">
        <v>604</v>
      </c>
      <c r="C6558" t="s">
        <v>610</v>
      </c>
      <c r="D6558" s="56" t="str">
        <f>VLOOKUP(A6558, ticker_symbol:gics_sector, 14, FALSE)</f>
        <v>Consumer Discretionary</v>
      </c>
      <c r="E6558" t="str">
        <f>VLOOKUP(A6558, ticker_symbol:gics_sub, 15, FALSE)</f>
        <v>Publishing</v>
      </c>
    </row>
    <row r="6559" spans="1:5" ht="17" x14ac:dyDescent="0.2">
      <c r="A6559" s="3" t="s">
        <v>507</v>
      </c>
      <c r="B6559" t="s">
        <v>605</v>
      </c>
      <c r="C6559" t="s">
        <v>610</v>
      </c>
      <c r="D6559" s="56" t="str">
        <f>VLOOKUP(A6559, ticker_symbol:gics_sector, 14, FALSE)</f>
        <v>Consumer Discretionary</v>
      </c>
      <c r="E6559" t="str">
        <f>VLOOKUP(A6559, ticker_symbol:gics_sub, 15, FALSE)</f>
        <v>Publishing</v>
      </c>
    </row>
    <row r="6560" spans="1:5" ht="17" x14ac:dyDescent="0.2">
      <c r="A6560" s="3" t="s">
        <v>507</v>
      </c>
      <c r="B6560" t="s">
        <v>600</v>
      </c>
      <c r="C6560" t="s">
        <v>609</v>
      </c>
      <c r="D6560" s="56" t="str">
        <f>VLOOKUP(A6560, ticker_symbol:gics_sector, 14, FALSE)</f>
        <v>Consumer Discretionary</v>
      </c>
      <c r="E6560" t="str">
        <f>VLOOKUP(A6560, ticker_symbol:gics_sub, 15, FALSE)</f>
        <v>Publishing</v>
      </c>
    </row>
    <row r="6561" spans="1:5" ht="17" x14ac:dyDescent="0.2">
      <c r="A6561" s="3" t="s">
        <v>507</v>
      </c>
      <c r="B6561" t="s">
        <v>601</v>
      </c>
      <c r="C6561" t="s">
        <v>609</v>
      </c>
      <c r="D6561" s="56" t="str">
        <f>VLOOKUP(A6561, ticker_symbol:gics_sector, 14, FALSE)</f>
        <v>Consumer Discretionary</v>
      </c>
      <c r="E6561" t="str">
        <f>VLOOKUP(A6561, ticker_symbol:gics_sub, 15, FALSE)</f>
        <v>Publishing</v>
      </c>
    </row>
    <row r="6562" spans="1:5" ht="17" x14ac:dyDescent="0.2">
      <c r="A6562" s="3" t="s">
        <v>507</v>
      </c>
      <c r="B6562" t="s">
        <v>602</v>
      </c>
      <c r="C6562" t="s">
        <v>609</v>
      </c>
      <c r="D6562" s="56" t="str">
        <f>VLOOKUP(A6562, ticker_symbol:gics_sector, 14, FALSE)</f>
        <v>Consumer Discretionary</v>
      </c>
      <c r="E6562" t="str">
        <f>VLOOKUP(A6562, ticker_symbol:gics_sub, 15, FALSE)</f>
        <v>Publishing</v>
      </c>
    </row>
    <row r="6563" spans="1:5" ht="17" x14ac:dyDescent="0.2">
      <c r="A6563" s="3" t="s">
        <v>507</v>
      </c>
      <c r="B6563" t="s">
        <v>603</v>
      </c>
      <c r="C6563" t="s">
        <v>609</v>
      </c>
      <c r="D6563" s="56" t="str">
        <f>VLOOKUP(A6563, ticker_symbol:gics_sector, 14, FALSE)</f>
        <v>Consumer Discretionary</v>
      </c>
      <c r="E6563" t="str">
        <f>VLOOKUP(A6563, ticker_symbol:gics_sub, 15, FALSE)</f>
        <v>Publishing</v>
      </c>
    </row>
    <row r="6564" spans="1:5" ht="17" x14ac:dyDescent="0.2">
      <c r="A6564" s="3" t="s">
        <v>507</v>
      </c>
      <c r="B6564" t="s">
        <v>604</v>
      </c>
      <c r="C6564" t="s">
        <v>609</v>
      </c>
      <c r="D6564" s="56" t="str">
        <f>VLOOKUP(A6564, ticker_symbol:gics_sector, 14, FALSE)</f>
        <v>Consumer Discretionary</v>
      </c>
      <c r="E6564" t="str">
        <f>VLOOKUP(A6564, ticker_symbol:gics_sub, 15, FALSE)</f>
        <v>Publishing</v>
      </c>
    </row>
    <row r="6565" spans="1:5" ht="17" x14ac:dyDescent="0.2">
      <c r="A6565" s="3" t="s">
        <v>507</v>
      </c>
      <c r="B6565" t="s">
        <v>605</v>
      </c>
      <c r="C6565" t="s">
        <v>609</v>
      </c>
      <c r="D6565" s="56" t="str">
        <f>VLOOKUP(A6565, ticker_symbol:gics_sector, 14, FALSE)</f>
        <v>Consumer Discretionary</v>
      </c>
      <c r="E6565" t="str">
        <f>VLOOKUP(A6565, ticker_symbol:gics_sub, 15, FALSE)</f>
        <v>Publishing</v>
      </c>
    </row>
    <row r="6566" spans="1:5" ht="17" x14ac:dyDescent="0.2">
      <c r="A6566" s="3" t="s">
        <v>507</v>
      </c>
      <c r="B6566" t="s">
        <v>600</v>
      </c>
      <c r="C6566" s="21" t="s">
        <v>608</v>
      </c>
      <c r="D6566" s="56" t="str">
        <f>VLOOKUP(A6566, ticker_symbol:gics_sector, 14, FALSE)</f>
        <v>Consumer Discretionary</v>
      </c>
      <c r="E6566" t="str">
        <f>VLOOKUP(A6566, ticker_symbol:gics_sub, 15, FALSE)</f>
        <v>Publishing</v>
      </c>
    </row>
    <row r="6567" spans="1:5" ht="17" x14ac:dyDescent="0.2">
      <c r="A6567" s="3" t="s">
        <v>507</v>
      </c>
      <c r="B6567" t="s">
        <v>601</v>
      </c>
      <c r="C6567" s="21" t="s">
        <v>608</v>
      </c>
      <c r="D6567" s="56" t="str">
        <f>VLOOKUP(A6567, ticker_symbol:gics_sector, 14, FALSE)</f>
        <v>Consumer Discretionary</v>
      </c>
      <c r="E6567" t="str">
        <f>VLOOKUP(A6567, ticker_symbol:gics_sub, 15, FALSE)</f>
        <v>Publishing</v>
      </c>
    </row>
    <row r="6568" spans="1:5" ht="17" x14ac:dyDescent="0.2">
      <c r="A6568" s="3" t="s">
        <v>507</v>
      </c>
      <c r="B6568" t="s">
        <v>602</v>
      </c>
      <c r="C6568" s="21" t="s">
        <v>608</v>
      </c>
      <c r="D6568" s="56" t="str">
        <f>VLOOKUP(A6568, ticker_symbol:gics_sector, 14, FALSE)</f>
        <v>Consumer Discretionary</v>
      </c>
      <c r="E6568" t="str">
        <f>VLOOKUP(A6568, ticker_symbol:gics_sub, 15, FALSE)</f>
        <v>Publishing</v>
      </c>
    </row>
    <row r="6569" spans="1:5" ht="17" x14ac:dyDescent="0.2">
      <c r="A6569" s="3" t="s">
        <v>507</v>
      </c>
      <c r="B6569" t="s">
        <v>603</v>
      </c>
      <c r="C6569" s="21" t="s">
        <v>608</v>
      </c>
      <c r="D6569" s="56" t="str">
        <f>VLOOKUP(A6569, ticker_symbol:gics_sector, 14, FALSE)</f>
        <v>Consumer Discretionary</v>
      </c>
      <c r="E6569" t="str">
        <f>VLOOKUP(A6569, ticker_symbol:gics_sub, 15, FALSE)</f>
        <v>Publishing</v>
      </c>
    </row>
    <row r="6570" spans="1:5" ht="17" x14ac:dyDescent="0.2">
      <c r="A6570" s="3" t="s">
        <v>507</v>
      </c>
      <c r="B6570" t="s">
        <v>604</v>
      </c>
      <c r="C6570" s="21" t="s">
        <v>608</v>
      </c>
      <c r="D6570" s="56" t="str">
        <f>VLOOKUP(A6570, ticker_symbol:gics_sector, 14, FALSE)</f>
        <v>Consumer Discretionary</v>
      </c>
      <c r="E6570" t="str">
        <f>VLOOKUP(A6570, ticker_symbol:gics_sub, 15, FALSE)</f>
        <v>Publishing</v>
      </c>
    </row>
    <row r="6571" spans="1:5" ht="17" x14ac:dyDescent="0.2">
      <c r="A6571" s="3" t="s">
        <v>507</v>
      </c>
      <c r="B6571" t="s">
        <v>605</v>
      </c>
      <c r="C6571" s="21" t="s">
        <v>608</v>
      </c>
      <c r="D6571" s="56" t="str">
        <f>VLOOKUP(A6571, ticker_symbol:gics_sector, 14, FALSE)</f>
        <v>Consumer Discretionary</v>
      </c>
      <c r="E6571" t="str">
        <f>VLOOKUP(A6571, ticker_symbol:gics_sub, 15, FALSE)</f>
        <v>Publishing</v>
      </c>
    </row>
    <row r="6572" spans="1:5" ht="17" x14ac:dyDescent="0.2">
      <c r="A6572" s="3" t="s">
        <v>509</v>
      </c>
      <c r="B6572" t="s">
        <v>600</v>
      </c>
      <c r="C6572" t="s">
        <v>610</v>
      </c>
      <c r="D6572" s="56" t="str">
        <f>VLOOKUP(A6572, ticker_symbol:gics_sector, 14, FALSE)</f>
        <v>Consumer Discretionary</v>
      </c>
      <c r="E6572" t="str">
        <f>VLOOKUP(A6572, ticker_symbol:gics_sub, 15, FALSE)</f>
        <v>General Merchandise Stores</v>
      </c>
    </row>
    <row r="6573" spans="1:5" ht="17" x14ac:dyDescent="0.2">
      <c r="A6573" s="3" t="s">
        <v>509</v>
      </c>
      <c r="B6573" t="s">
        <v>601</v>
      </c>
      <c r="C6573" t="s">
        <v>610</v>
      </c>
      <c r="D6573" s="56" t="str">
        <f>VLOOKUP(A6573, ticker_symbol:gics_sector, 14, FALSE)</f>
        <v>Consumer Discretionary</v>
      </c>
      <c r="E6573" t="str">
        <f>VLOOKUP(A6573, ticker_symbol:gics_sub, 15, FALSE)</f>
        <v>General Merchandise Stores</v>
      </c>
    </row>
    <row r="6574" spans="1:5" ht="17" x14ac:dyDescent="0.2">
      <c r="A6574" s="3" t="s">
        <v>509</v>
      </c>
      <c r="B6574" t="s">
        <v>602</v>
      </c>
      <c r="C6574" t="s">
        <v>610</v>
      </c>
      <c r="D6574" s="56" t="str">
        <f>VLOOKUP(A6574, ticker_symbol:gics_sector, 14, FALSE)</f>
        <v>Consumer Discretionary</v>
      </c>
      <c r="E6574" t="str">
        <f>VLOOKUP(A6574, ticker_symbol:gics_sub, 15, FALSE)</f>
        <v>General Merchandise Stores</v>
      </c>
    </row>
    <row r="6575" spans="1:5" ht="17" x14ac:dyDescent="0.2">
      <c r="A6575" s="3" t="s">
        <v>509</v>
      </c>
      <c r="B6575" t="s">
        <v>603</v>
      </c>
      <c r="C6575" t="s">
        <v>610</v>
      </c>
      <c r="D6575" s="56" t="str">
        <f>VLOOKUP(A6575, ticker_symbol:gics_sector, 14, FALSE)</f>
        <v>Consumer Discretionary</v>
      </c>
      <c r="E6575" t="str">
        <f>VLOOKUP(A6575, ticker_symbol:gics_sub, 15, FALSE)</f>
        <v>General Merchandise Stores</v>
      </c>
    </row>
    <row r="6576" spans="1:5" ht="17" x14ac:dyDescent="0.2">
      <c r="A6576" s="3" t="s">
        <v>509</v>
      </c>
      <c r="B6576" t="s">
        <v>604</v>
      </c>
      <c r="C6576" t="s">
        <v>610</v>
      </c>
      <c r="D6576" s="56" t="str">
        <f>VLOOKUP(A6576, ticker_symbol:gics_sector, 14, FALSE)</f>
        <v>Consumer Discretionary</v>
      </c>
      <c r="E6576" t="str">
        <f>VLOOKUP(A6576, ticker_symbol:gics_sub, 15, FALSE)</f>
        <v>General Merchandise Stores</v>
      </c>
    </row>
    <row r="6577" spans="1:5" ht="17" x14ac:dyDescent="0.2">
      <c r="A6577" s="3" t="s">
        <v>509</v>
      </c>
      <c r="B6577" t="s">
        <v>605</v>
      </c>
      <c r="C6577" t="s">
        <v>610</v>
      </c>
      <c r="D6577" s="56" t="str">
        <f>VLOOKUP(A6577, ticker_symbol:gics_sector, 14, FALSE)</f>
        <v>Consumer Discretionary</v>
      </c>
      <c r="E6577" t="str">
        <f>VLOOKUP(A6577, ticker_symbol:gics_sub, 15, FALSE)</f>
        <v>General Merchandise Stores</v>
      </c>
    </row>
    <row r="6578" spans="1:5" ht="17" x14ac:dyDescent="0.2">
      <c r="A6578" s="3" t="s">
        <v>509</v>
      </c>
      <c r="B6578" t="s">
        <v>600</v>
      </c>
      <c r="C6578" t="s">
        <v>609</v>
      </c>
      <c r="D6578" s="56" t="str">
        <f>VLOOKUP(A6578, ticker_symbol:gics_sector, 14, FALSE)</f>
        <v>Consumer Discretionary</v>
      </c>
      <c r="E6578" t="str">
        <f>VLOOKUP(A6578, ticker_symbol:gics_sub, 15, FALSE)</f>
        <v>General Merchandise Stores</v>
      </c>
    </row>
    <row r="6579" spans="1:5" ht="17" x14ac:dyDescent="0.2">
      <c r="A6579" s="3" t="s">
        <v>509</v>
      </c>
      <c r="B6579" t="s">
        <v>601</v>
      </c>
      <c r="C6579" t="s">
        <v>609</v>
      </c>
      <c r="D6579" s="56" t="str">
        <f>VLOOKUP(A6579, ticker_symbol:gics_sector, 14, FALSE)</f>
        <v>Consumer Discretionary</v>
      </c>
      <c r="E6579" t="str">
        <f>VLOOKUP(A6579, ticker_symbol:gics_sub, 15, FALSE)</f>
        <v>General Merchandise Stores</v>
      </c>
    </row>
    <row r="6580" spans="1:5" ht="17" x14ac:dyDescent="0.2">
      <c r="A6580" s="3" t="s">
        <v>509</v>
      </c>
      <c r="B6580" t="s">
        <v>602</v>
      </c>
      <c r="C6580" t="s">
        <v>609</v>
      </c>
      <c r="D6580" s="56" t="str">
        <f>VLOOKUP(A6580, ticker_symbol:gics_sector, 14, FALSE)</f>
        <v>Consumer Discretionary</v>
      </c>
      <c r="E6580" t="str">
        <f>VLOOKUP(A6580, ticker_symbol:gics_sub, 15, FALSE)</f>
        <v>General Merchandise Stores</v>
      </c>
    </row>
    <row r="6581" spans="1:5" ht="17" x14ac:dyDescent="0.2">
      <c r="A6581" s="3" t="s">
        <v>509</v>
      </c>
      <c r="B6581" t="s">
        <v>603</v>
      </c>
      <c r="C6581" t="s">
        <v>609</v>
      </c>
      <c r="D6581" s="56" t="str">
        <f>VLOOKUP(A6581, ticker_symbol:gics_sector, 14, FALSE)</f>
        <v>Consumer Discretionary</v>
      </c>
      <c r="E6581" t="str">
        <f>VLOOKUP(A6581, ticker_symbol:gics_sub, 15, FALSE)</f>
        <v>General Merchandise Stores</v>
      </c>
    </row>
    <row r="6582" spans="1:5" ht="17" x14ac:dyDescent="0.2">
      <c r="A6582" s="3" t="s">
        <v>509</v>
      </c>
      <c r="B6582" t="s">
        <v>604</v>
      </c>
      <c r="C6582" t="s">
        <v>609</v>
      </c>
      <c r="D6582" s="56" t="str">
        <f>VLOOKUP(A6582, ticker_symbol:gics_sector, 14, FALSE)</f>
        <v>Consumer Discretionary</v>
      </c>
      <c r="E6582" t="str">
        <f>VLOOKUP(A6582, ticker_symbol:gics_sub, 15, FALSE)</f>
        <v>General Merchandise Stores</v>
      </c>
    </row>
    <row r="6583" spans="1:5" ht="17" x14ac:dyDescent="0.2">
      <c r="A6583" s="3" t="s">
        <v>509</v>
      </c>
      <c r="B6583" t="s">
        <v>605</v>
      </c>
      <c r="C6583" t="s">
        <v>609</v>
      </c>
      <c r="D6583" s="56" t="str">
        <f>VLOOKUP(A6583, ticker_symbol:gics_sector, 14, FALSE)</f>
        <v>Consumer Discretionary</v>
      </c>
      <c r="E6583" t="str">
        <f>VLOOKUP(A6583, ticker_symbol:gics_sub, 15, FALSE)</f>
        <v>General Merchandise Stores</v>
      </c>
    </row>
    <row r="6584" spans="1:5" ht="17" x14ac:dyDescent="0.2">
      <c r="A6584" s="3" t="s">
        <v>509</v>
      </c>
      <c r="B6584" t="s">
        <v>600</v>
      </c>
      <c r="C6584" s="21" t="s">
        <v>608</v>
      </c>
      <c r="D6584" s="56" t="str">
        <f>VLOOKUP(A6584, ticker_symbol:gics_sector, 14, FALSE)</f>
        <v>Consumer Discretionary</v>
      </c>
      <c r="E6584" t="str">
        <f>VLOOKUP(A6584, ticker_symbol:gics_sub, 15, FALSE)</f>
        <v>General Merchandise Stores</v>
      </c>
    </row>
    <row r="6585" spans="1:5" ht="17" x14ac:dyDescent="0.2">
      <c r="A6585" s="3" t="s">
        <v>509</v>
      </c>
      <c r="B6585" t="s">
        <v>601</v>
      </c>
      <c r="C6585" s="21" t="s">
        <v>608</v>
      </c>
      <c r="D6585" s="56" t="str">
        <f>VLOOKUP(A6585, ticker_symbol:gics_sector, 14, FALSE)</f>
        <v>Consumer Discretionary</v>
      </c>
      <c r="E6585" t="str">
        <f>VLOOKUP(A6585, ticker_symbol:gics_sub, 15, FALSE)</f>
        <v>General Merchandise Stores</v>
      </c>
    </row>
    <row r="6586" spans="1:5" ht="17" x14ac:dyDescent="0.2">
      <c r="A6586" s="3" t="s">
        <v>509</v>
      </c>
      <c r="B6586" t="s">
        <v>602</v>
      </c>
      <c r="C6586" s="21" t="s">
        <v>608</v>
      </c>
      <c r="D6586" s="56" t="str">
        <f>VLOOKUP(A6586, ticker_symbol:gics_sector, 14, FALSE)</f>
        <v>Consumer Discretionary</v>
      </c>
      <c r="E6586" t="str">
        <f>VLOOKUP(A6586, ticker_symbol:gics_sub, 15, FALSE)</f>
        <v>General Merchandise Stores</v>
      </c>
    </row>
    <row r="6587" spans="1:5" ht="17" x14ac:dyDescent="0.2">
      <c r="A6587" s="3" t="s">
        <v>509</v>
      </c>
      <c r="B6587" t="s">
        <v>603</v>
      </c>
      <c r="C6587" s="21" t="s">
        <v>608</v>
      </c>
      <c r="D6587" s="56" t="str">
        <f>VLOOKUP(A6587, ticker_symbol:gics_sector, 14, FALSE)</f>
        <v>Consumer Discretionary</v>
      </c>
      <c r="E6587" t="str">
        <f>VLOOKUP(A6587, ticker_symbol:gics_sub, 15, FALSE)</f>
        <v>General Merchandise Stores</v>
      </c>
    </row>
    <row r="6588" spans="1:5" ht="17" x14ac:dyDescent="0.2">
      <c r="A6588" s="3" t="s">
        <v>509</v>
      </c>
      <c r="B6588" t="s">
        <v>604</v>
      </c>
      <c r="C6588" s="21" t="s">
        <v>608</v>
      </c>
      <c r="D6588" s="56" t="str">
        <f>VLOOKUP(A6588, ticker_symbol:gics_sector, 14, FALSE)</f>
        <v>Consumer Discretionary</v>
      </c>
      <c r="E6588" t="str">
        <f>VLOOKUP(A6588, ticker_symbol:gics_sub, 15, FALSE)</f>
        <v>General Merchandise Stores</v>
      </c>
    </row>
    <row r="6589" spans="1:5" ht="17" x14ac:dyDescent="0.2">
      <c r="A6589" s="3" t="s">
        <v>509</v>
      </c>
      <c r="B6589" t="s">
        <v>605</v>
      </c>
      <c r="C6589" s="21" t="s">
        <v>608</v>
      </c>
      <c r="D6589" s="56" t="str">
        <f>VLOOKUP(A6589, ticker_symbol:gics_sector, 14, FALSE)</f>
        <v>Consumer Discretionary</v>
      </c>
      <c r="E6589" t="str">
        <f>VLOOKUP(A6589, ticker_symbol:gics_sub, 15, FALSE)</f>
        <v>General Merchandise Stores</v>
      </c>
    </row>
    <row r="6590" spans="1:5" ht="17" x14ac:dyDescent="0.2">
      <c r="A6590" s="3" t="s">
        <v>510</v>
      </c>
      <c r="B6590" t="s">
        <v>600</v>
      </c>
      <c r="C6590" t="s">
        <v>610</v>
      </c>
      <c r="D6590" s="56" t="str">
        <f>VLOOKUP(A6590, ticker_symbol:gics_sector, 14, FALSE)</f>
        <v>Consumer Discretionary</v>
      </c>
      <c r="E6590" t="str">
        <f>VLOOKUP(A6590, ticker_symbol:gics_sub, 15, FALSE)</f>
        <v>Apparel, Accessories &amp; Luxury Goods</v>
      </c>
    </row>
    <row r="6591" spans="1:5" ht="17" x14ac:dyDescent="0.2">
      <c r="A6591" s="3" t="s">
        <v>510</v>
      </c>
      <c r="B6591" t="s">
        <v>601</v>
      </c>
      <c r="C6591" t="s">
        <v>610</v>
      </c>
      <c r="D6591" s="56" t="str">
        <f>VLOOKUP(A6591, ticker_symbol:gics_sector, 14, FALSE)</f>
        <v>Consumer Discretionary</v>
      </c>
      <c r="E6591" t="str">
        <f>VLOOKUP(A6591, ticker_symbol:gics_sub, 15, FALSE)</f>
        <v>Apparel, Accessories &amp; Luxury Goods</v>
      </c>
    </row>
    <row r="6592" spans="1:5" ht="17" x14ac:dyDescent="0.2">
      <c r="A6592" s="3" t="s">
        <v>510</v>
      </c>
      <c r="B6592" t="s">
        <v>602</v>
      </c>
      <c r="C6592" t="s">
        <v>610</v>
      </c>
      <c r="D6592" s="56" t="str">
        <f>VLOOKUP(A6592, ticker_symbol:gics_sector, 14, FALSE)</f>
        <v>Consumer Discretionary</v>
      </c>
      <c r="E6592" t="str">
        <f>VLOOKUP(A6592, ticker_symbol:gics_sub, 15, FALSE)</f>
        <v>Apparel, Accessories &amp; Luxury Goods</v>
      </c>
    </row>
    <row r="6593" spans="1:5" ht="17" x14ac:dyDescent="0.2">
      <c r="A6593" s="3" t="s">
        <v>510</v>
      </c>
      <c r="B6593" t="s">
        <v>603</v>
      </c>
      <c r="C6593" t="s">
        <v>610</v>
      </c>
      <c r="D6593" s="56" t="str">
        <f>VLOOKUP(A6593, ticker_symbol:gics_sector, 14, FALSE)</f>
        <v>Consumer Discretionary</v>
      </c>
      <c r="E6593" t="str">
        <f>VLOOKUP(A6593, ticker_symbol:gics_sub, 15, FALSE)</f>
        <v>Apparel, Accessories &amp; Luxury Goods</v>
      </c>
    </row>
    <row r="6594" spans="1:5" ht="17" x14ac:dyDescent="0.2">
      <c r="A6594" s="3" t="s">
        <v>510</v>
      </c>
      <c r="B6594" t="s">
        <v>604</v>
      </c>
      <c r="C6594" t="s">
        <v>610</v>
      </c>
      <c r="D6594" s="56" t="str">
        <f>VLOOKUP(A6594, ticker_symbol:gics_sector, 14, FALSE)</f>
        <v>Consumer Discretionary</v>
      </c>
      <c r="E6594" t="str">
        <f>VLOOKUP(A6594, ticker_symbol:gics_sub, 15, FALSE)</f>
        <v>Apparel, Accessories &amp; Luxury Goods</v>
      </c>
    </row>
    <row r="6595" spans="1:5" ht="17" x14ac:dyDescent="0.2">
      <c r="A6595" s="3" t="s">
        <v>510</v>
      </c>
      <c r="B6595" t="s">
        <v>605</v>
      </c>
      <c r="C6595" t="s">
        <v>610</v>
      </c>
      <c r="D6595" s="56" t="str">
        <f>VLOOKUP(A6595, ticker_symbol:gics_sector, 14, FALSE)</f>
        <v>Consumer Discretionary</v>
      </c>
      <c r="E6595" t="str">
        <f>VLOOKUP(A6595, ticker_symbol:gics_sub, 15, FALSE)</f>
        <v>Apparel, Accessories &amp; Luxury Goods</v>
      </c>
    </row>
    <row r="6596" spans="1:5" ht="17" x14ac:dyDescent="0.2">
      <c r="A6596" s="3" t="s">
        <v>510</v>
      </c>
      <c r="B6596" t="s">
        <v>600</v>
      </c>
      <c r="C6596" t="s">
        <v>609</v>
      </c>
      <c r="D6596" s="56" t="str">
        <f>VLOOKUP(A6596, ticker_symbol:gics_sector, 14, FALSE)</f>
        <v>Consumer Discretionary</v>
      </c>
      <c r="E6596" t="str">
        <f>VLOOKUP(A6596, ticker_symbol:gics_sub, 15, FALSE)</f>
        <v>Apparel, Accessories &amp; Luxury Goods</v>
      </c>
    </row>
    <row r="6597" spans="1:5" ht="17" x14ac:dyDescent="0.2">
      <c r="A6597" s="3" t="s">
        <v>510</v>
      </c>
      <c r="B6597" t="s">
        <v>601</v>
      </c>
      <c r="C6597" t="s">
        <v>609</v>
      </c>
      <c r="D6597" s="56" t="str">
        <f>VLOOKUP(A6597, ticker_symbol:gics_sector, 14, FALSE)</f>
        <v>Consumer Discretionary</v>
      </c>
      <c r="E6597" t="str">
        <f>VLOOKUP(A6597, ticker_symbol:gics_sub, 15, FALSE)</f>
        <v>Apparel, Accessories &amp; Luxury Goods</v>
      </c>
    </row>
    <row r="6598" spans="1:5" ht="17" x14ac:dyDescent="0.2">
      <c r="A6598" s="3" t="s">
        <v>510</v>
      </c>
      <c r="B6598" t="s">
        <v>602</v>
      </c>
      <c r="C6598" t="s">
        <v>609</v>
      </c>
      <c r="D6598" s="56" t="str">
        <f>VLOOKUP(A6598, ticker_symbol:gics_sector, 14, FALSE)</f>
        <v>Consumer Discretionary</v>
      </c>
      <c r="E6598" t="str">
        <f>VLOOKUP(A6598, ticker_symbol:gics_sub, 15, FALSE)</f>
        <v>Apparel, Accessories &amp; Luxury Goods</v>
      </c>
    </row>
    <row r="6599" spans="1:5" ht="17" x14ac:dyDescent="0.2">
      <c r="A6599" s="3" t="s">
        <v>510</v>
      </c>
      <c r="B6599" t="s">
        <v>603</v>
      </c>
      <c r="C6599" t="s">
        <v>609</v>
      </c>
      <c r="D6599" s="56" t="str">
        <f>VLOOKUP(A6599, ticker_symbol:gics_sector, 14, FALSE)</f>
        <v>Consumer Discretionary</v>
      </c>
      <c r="E6599" t="str">
        <f>VLOOKUP(A6599, ticker_symbol:gics_sub, 15, FALSE)</f>
        <v>Apparel, Accessories &amp; Luxury Goods</v>
      </c>
    </row>
    <row r="6600" spans="1:5" ht="17" x14ac:dyDescent="0.2">
      <c r="A6600" s="3" t="s">
        <v>510</v>
      </c>
      <c r="B6600" t="s">
        <v>604</v>
      </c>
      <c r="C6600" t="s">
        <v>609</v>
      </c>
      <c r="D6600" s="56" t="str">
        <f>VLOOKUP(A6600, ticker_symbol:gics_sector, 14, FALSE)</f>
        <v>Consumer Discretionary</v>
      </c>
      <c r="E6600" t="str">
        <f>VLOOKUP(A6600, ticker_symbol:gics_sub, 15, FALSE)</f>
        <v>Apparel, Accessories &amp; Luxury Goods</v>
      </c>
    </row>
    <row r="6601" spans="1:5" ht="17" x14ac:dyDescent="0.2">
      <c r="A6601" s="3" t="s">
        <v>510</v>
      </c>
      <c r="B6601" t="s">
        <v>605</v>
      </c>
      <c r="C6601" t="s">
        <v>609</v>
      </c>
      <c r="D6601" s="56" t="str">
        <f>VLOOKUP(A6601, ticker_symbol:gics_sector, 14, FALSE)</f>
        <v>Consumer Discretionary</v>
      </c>
      <c r="E6601" t="str">
        <f>VLOOKUP(A6601, ticker_symbol:gics_sub, 15, FALSE)</f>
        <v>Apparel, Accessories &amp; Luxury Goods</v>
      </c>
    </row>
    <row r="6602" spans="1:5" ht="17" x14ac:dyDescent="0.2">
      <c r="A6602" s="3" t="s">
        <v>510</v>
      </c>
      <c r="B6602" t="s">
        <v>600</v>
      </c>
      <c r="C6602" s="21" t="s">
        <v>608</v>
      </c>
      <c r="D6602" s="56" t="str">
        <f>VLOOKUP(A6602, ticker_symbol:gics_sector, 14, FALSE)</f>
        <v>Consumer Discretionary</v>
      </c>
      <c r="E6602" t="str">
        <f>VLOOKUP(A6602, ticker_symbol:gics_sub, 15, FALSE)</f>
        <v>Apparel, Accessories &amp; Luxury Goods</v>
      </c>
    </row>
    <row r="6603" spans="1:5" ht="17" x14ac:dyDescent="0.2">
      <c r="A6603" s="3" t="s">
        <v>510</v>
      </c>
      <c r="B6603" t="s">
        <v>601</v>
      </c>
      <c r="C6603" s="21" t="s">
        <v>608</v>
      </c>
      <c r="D6603" s="56" t="str">
        <f>VLOOKUP(A6603, ticker_symbol:gics_sector, 14, FALSE)</f>
        <v>Consumer Discretionary</v>
      </c>
      <c r="E6603" t="str">
        <f>VLOOKUP(A6603, ticker_symbol:gics_sub, 15, FALSE)</f>
        <v>Apparel, Accessories &amp; Luxury Goods</v>
      </c>
    </row>
    <row r="6604" spans="1:5" ht="17" x14ac:dyDescent="0.2">
      <c r="A6604" s="3" t="s">
        <v>510</v>
      </c>
      <c r="B6604" t="s">
        <v>602</v>
      </c>
      <c r="C6604" s="21" t="s">
        <v>608</v>
      </c>
      <c r="D6604" s="56" t="str">
        <f>VLOOKUP(A6604, ticker_symbol:gics_sector, 14, FALSE)</f>
        <v>Consumer Discretionary</v>
      </c>
      <c r="E6604" t="str">
        <f>VLOOKUP(A6604, ticker_symbol:gics_sub, 15, FALSE)</f>
        <v>Apparel, Accessories &amp; Luxury Goods</v>
      </c>
    </row>
    <row r="6605" spans="1:5" ht="17" x14ac:dyDescent="0.2">
      <c r="A6605" s="3" t="s">
        <v>510</v>
      </c>
      <c r="B6605" t="s">
        <v>603</v>
      </c>
      <c r="C6605" s="21" t="s">
        <v>608</v>
      </c>
      <c r="D6605" s="56" t="str">
        <f>VLOOKUP(A6605, ticker_symbol:gics_sector, 14, FALSE)</f>
        <v>Consumer Discretionary</v>
      </c>
      <c r="E6605" t="str">
        <f>VLOOKUP(A6605, ticker_symbol:gics_sub, 15, FALSE)</f>
        <v>Apparel, Accessories &amp; Luxury Goods</v>
      </c>
    </row>
    <row r="6606" spans="1:5" ht="17" x14ac:dyDescent="0.2">
      <c r="A6606" s="3" t="s">
        <v>510</v>
      </c>
      <c r="B6606" t="s">
        <v>604</v>
      </c>
      <c r="C6606" s="21" t="s">
        <v>608</v>
      </c>
      <c r="D6606" s="56" t="str">
        <f>VLOOKUP(A6606, ticker_symbol:gics_sector, 14, FALSE)</f>
        <v>Consumer Discretionary</v>
      </c>
      <c r="E6606" t="str">
        <f>VLOOKUP(A6606, ticker_symbol:gics_sub, 15, FALSE)</f>
        <v>Apparel, Accessories &amp; Luxury Goods</v>
      </c>
    </row>
    <row r="6607" spans="1:5" ht="17" x14ac:dyDescent="0.2">
      <c r="A6607" s="3" t="s">
        <v>510</v>
      </c>
      <c r="B6607" t="s">
        <v>605</v>
      </c>
      <c r="C6607" s="21" t="s">
        <v>608</v>
      </c>
      <c r="D6607" s="56" t="str">
        <f>VLOOKUP(A6607, ticker_symbol:gics_sector, 14, FALSE)</f>
        <v>Consumer Discretionary</v>
      </c>
      <c r="E6607" t="str">
        <f>VLOOKUP(A6607, ticker_symbol:gics_sub, 15, FALSE)</f>
        <v>Apparel, Accessories &amp; Luxury Goods</v>
      </c>
    </row>
    <row r="6608" spans="1:5" ht="17" x14ac:dyDescent="0.2">
      <c r="A6608" s="3" t="s">
        <v>511</v>
      </c>
      <c r="B6608" t="s">
        <v>600</v>
      </c>
      <c r="C6608" t="s">
        <v>610</v>
      </c>
      <c r="D6608" s="56" t="str">
        <f>VLOOKUP(A6608, ticker_symbol:gics_sector, 14, FALSE)</f>
        <v>Consumer Discretionary</v>
      </c>
      <c r="E6608" t="str">
        <f>VLOOKUP(A6608, ticker_symbol:gics_sub, 15, FALSE)</f>
        <v>Apparel Retail</v>
      </c>
    </row>
    <row r="6609" spans="1:5" ht="17" x14ac:dyDescent="0.2">
      <c r="A6609" s="3" t="s">
        <v>511</v>
      </c>
      <c r="B6609" t="s">
        <v>601</v>
      </c>
      <c r="C6609" t="s">
        <v>610</v>
      </c>
      <c r="D6609" s="56" t="str">
        <f>VLOOKUP(A6609, ticker_symbol:gics_sector, 14, FALSE)</f>
        <v>Consumer Discretionary</v>
      </c>
      <c r="E6609" t="str">
        <f>VLOOKUP(A6609, ticker_symbol:gics_sub, 15, FALSE)</f>
        <v>Apparel Retail</v>
      </c>
    </row>
    <row r="6610" spans="1:5" ht="17" x14ac:dyDescent="0.2">
      <c r="A6610" s="3" t="s">
        <v>511</v>
      </c>
      <c r="B6610" t="s">
        <v>602</v>
      </c>
      <c r="C6610" t="s">
        <v>610</v>
      </c>
      <c r="D6610" s="56" t="str">
        <f>VLOOKUP(A6610, ticker_symbol:gics_sector, 14, FALSE)</f>
        <v>Consumer Discretionary</v>
      </c>
      <c r="E6610" t="str">
        <f>VLOOKUP(A6610, ticker_symbol:gics_sub, 15, FALSE)</f>
        <v>Apparel Retail</v>
      </c>
    </row>
    <row r="6611" spans="1:5" ht="17" x14ac:dyDescent="0.2">
      <c r="A6611" s="3" t="s">
        <v>511</v>
      </c>
      <c r="B6611" t="s">
        <v>603</v>
      </c>
      <c r="C6611" t="s">
        <v>610</v>
      </c>
      <c r="D6611" s="56" t="str">
        <f>VLOOKUP(A6611, ticker_symbol:gics_sector, 14, FALSE)</f>
        <v>Consumer Discretionary</v>
      </c>
      <c r="E6611" t="str">
        <f>VLOOKUP(A6611, ticker_symbol:gics_sub, 15, FALSE)</f>
        <v>Apparel Retail</v>
      </c>
    </row>
    <row r="6612" spans="1:5" ht="17" x14ac:dyDescent="0.2">
      <c r="A6612" s="3" t="s">
        <v>511</v>
      </c>
      <c r="B6612" t="s">
        <v>604</v>
      </c>
      <c r="C6612" t="s">
        <v>610</v>
      </c>
      <c r="D6612" s="56" t="str">
        <f>VLOOKUP(A6612, ticker_symbol:gics_sector, 14, FALSE)</f>
        <v>Consumer Discretionary</v>
      </c>
      <c r="E6612" t="str">
        <f>VLOOKUP(A6612, ticker_symbol:gics_sub, 15, FALSE)</f>
        <v>Apparel Retail</v>
      </c>
    </row>
    <row r="6613" spans="1:5" ht="17" x14ac:dyDescent="0.2">
      <c r="A6613" s="3" t="s">
        <v>511</v>
      </c>
      <c r="B6613" t="s">
        <v>605</v>
      </c>
      <c r="C6613" t="s">
        <v>610</v>
      </c>
      <c r="D6613" s="56" t="str">
        <f>VLOOKUP(A6613, ticker_symbol:gics_sector, 14, FALSE)</f>
        <v>Consumer Discretionary</v>
      </c>
      <c r="E6613" t="str">
        <f>VLOOKUP(A6613, ticker_symbol:gics_sub, 15, FALSE)</f>
        <v>Apparel Retail</v>
      </c>
    </row>
    <row r="6614" spans="1:5" ht="17" x14ac:dyDescent="0.2">
      <c r="A6614" s="3" t="s">
        <v>511</v>
      </c>
      <c r="B6614" t="s">
        <v>600</v>
      </c>
      <c r="C6614" t="s">
        <v>609</v>
      </c>
      <c r="D6614" s="56" t="str">
        <f>VLOOKUP(A6614, ticker_symbol:gics_sector, 14, FALSE)</f>
        <v>Consumer Discretionary</v>
      </c>
      <c r="E6614" t="str">
        <f>VLOOKUP(A6614, ticker_symbol:gics_sub, 15, FALSE)</f>
        <v>Apparel Retail</v>
      </c>
    </row>
    <row r="6615" spans="1:5" ht="17" x14ac:dyDescent="0.2">
      <c r="A6615" s="3" t="s">
        <v>511</v>
      </c>
      <c r="B6615" t="s">
        <v>601</v>
      </c>
      <c r="C6615" t="s">
        <v>609</v>
      </c>
      <c r="D6615" s="56" t="str">
        <f>VLOOKUP(A6615, ticker_symbol:gics_sector, 14, FALSE)</f>
        <v>Consumer Discretionary</v>
      </c>
      <c r="E6615" t="str">
        <f>VLOOKUP(A6615, ticker_symbol:gics_sub, 15, FALSE)</f>
        <v>Apparel Retail</v>
      </c>
    </row>
    <row r="6616" spans="1:5" ht="17" x14ac:dyDescent="0.2">
      <c r="A6616" s="3" t="s">
        <v>511</v>
      </c>
      <c r="B6616" t="s">
        <v>602</v>
      </c>
      <c r="C6616" t="s">
        <v>609</v>
      </c>
      <c r="D6616" s="56" t="str">
        <f>VLOOKUP(A6616, ticker_symbol:gics_sector, 14, FALSE)</f>
        <v>Consumer Discretionary</v>
      </c>
      <c r="E6616" t="str">
        <f>VLOOKUP(A6616, ticker_symbol:gics_sub, 15, FALSE)</f>
        <v>Apparel Retail</v>
      </c>
    </row>
    <row r="6617" spans="1:5" ht="17" x14ac:dyDescent="0.2">
      <c r="A6617" s="3" t="s">
        <v>511</v>
      </c>
      <c r="B6617" t="s">
        <v>603</v>
      </c>
      <c r="C6617" t="s">
        <v>609</v>
      </c>
      <c r="D6617" s="56" t="str">
        <f>VLOOKUP(A6617, ticker_symbol:gics_sector, 14, FALSE)</f>
        <v>Consumer Discretionary</v>
      </c>
      <c r="E6617" t="str">
        <f>VLOOKUP(A6617, ticker_symbol:gics_sub, 15, FALSE)</f>
        <v>Apparel Retail</v>
      </c>
    </row>
    <row r="6618" spans="1:5" ht="17" x14ac:dyDescent="0.2">
      <c r="A6618" s="3" t="s">
        <v>511</v>
      </c>
      <c r="B6618" t="s">
        <v>604</v>
      </c>
      <c r="C6618" t="s">
        <v>609</v>
      </c>
      <c r="D6618" s="56" t="str">
        <f>VLOOKUP(A6618, ticker_symbol:gics_sector, 14, FALSE)</f>
        <v>Consumer Discretionary</v>
      </c>
      <c r="E6618" t="str">
        <f>VLOOKUP(A6618, ticker_symbol:gics_sub, 15, FALSE)</f>
        <v>Apparel Retail</v>
      </c>
    </row>
    <row r="6619" spans="1:5" ht="17" x14ac:dyDescent="0.2">
      <c r="A6619" s="3" t="s">
        <v>511</v>
      </c>
      <c r="B6619" t="s">
        <v>605</v>
      </c>
      <c r="C6619" t="s">
        <v>609</v>
      </c>
      <c r="D6619" s="56" t="str">
        <f>VLOOKUP(A6619, ticker_symbol:gics_sector, 14, FALSE)</f>
        <v>Consumer Discretionary</v>
      </c>
      <c r="E6619" t="str">
        <f>VLOOKUP(A6619, ticker_symbol:gics_sub, 15, FALSE)</f>
        <v>Apparel Retail</v>
      </c>
    </row>
    <row r="6620" spans="1:5" ht="17" x14ac:dyDescent="0.2">
      <c r="A6620" s="3" t="s">
        <v>511</v>
      </c>
      <c r="B6620" t="s">
        <v>600</v>
      </c>
      <c r="C6620" s="21" t="s">
        <v>608</v>
      </c>
      <c r="D6620" s="56" t="str">
        <f>VLOOKUP(A6620, ticker_symbol:gics_sector, 14, FALSE)</f>
        <v>Consumer Discretionary</v>
      </c>
      <c r="E6620" t="str">
        <f>VLOOKUP(A6620, ticker_symbol:gics_sub, 15, FALSE)</f>
        <v>Apparel Retail</v>
      </c>
    </row>
    <row r="6621" spans="1:5" ht="17" x14ac:dyDescent="0.2">
      <c r="A6621" s="3" t="s">
        <v>511</v>
      </c>
      <c r="B6621" t="s">
        <v>601</v>
      </c>
      <c r="C6621" s="21" t="s">
        <v>608</v>
      </c>
      <c r="D6621" s="56" t="str">
        <f>VLOOKUP(A6621, ticker_symbol:gics_sector, 14, FALSE)</f>
        <v>Consumer Discretionary</v>
      </c>
      <c r="E6621" t="str">
        <f>VLOOKUP(A6621, ticker_symbol:gics_sub, 15, FALSE)</f>
        <v>Apparel Retail</v>
      </c>
    </row>
    <row r="6622" spans="1:5" ht="17" x14ac:dyDescent="0.2">
      <c r="A6622" s="3" t="s">
        <v>511</v>
      </c>
      <c r="B6622" t="s">
        <v>602</v>
      </c>
      <c r="C6622" s="21" t="s">
        <v>608</v>
      </c>
      <c r="D6622" s="56" t="str">
        <f>VLOOKUP(A6622, ticker_symbol:gics_sector, 14, FALSE)</f>
        <v>Consumer Discretionary</v>
      </c>
      <c r="E6622" t="str">
        <f>VLOOKUP(A6622, ticker_symbol:gics_sub, 15, FALSE)</f>
        <v>Apparel Retail</v>
      </c>
    </row>
    <row r="6623" spans="1:5" ht="17" x14ac:dyDescent="0.2">
      <c r="A6623" s="3" t="s">
        <v>511</v>
      </c>
      <c r="B6623" t="s">
        <v>603</v>
      </c>
      <c r="C6623" s="21" t="s">
        <v>608</v>
      </c>
      <c r="D6623" s="56" t="str">
        <f>VLOOKUP(A6623, ticker_symbol:gics_sector, 14, FALSE)</f>
        <v>Consumer Discretionary</v>
      </c>
      <c r="E6623" t="str">
        <f>VLOOKUP(A6623, ticker_symbol:gics_sub, 15, FALSE)</f>
        <v>Apparel Retail</v>
      </c>
    </row>
    <row r="6624" spans="1:5" ht="17" x14ac:dyDescent="0.2">
      <c r="A6624" s="3" t="s">
        <v>511</v>
      </c>
      <c r="B6624" t="s">
        <v>604</v>
      </c>
      <c r="C6624" s="21" t="s">
        <v>608</v>
      </c>
      <c r="D6624" s="56" t="str">
        <f>VLOOKUP(A6624, ticker_symbol:gics_sector, 14, FALSE)</f>
        <v>Consumer Discretionary</v>
      </c>
      <c r="E6624" t="str">
        <f>VLOOKUP(A6624, ticker_symbol:gics_sub, 15, FALSE)</f>
        <v>Apparel Retail</v>
      </c>
    </row>
    <row r="6625" spans="1:5" ht="17" x14ac:dyDescent="0.2">
      <c r="A6625" s="3" t="s">
        <v>511</v>
      </c>
      <c r="B6625" t="s">
        <v>605</v>
      </c>
      <c r="C6625" s="21" t="s">
        <v>608</v>
      </c>
      <c r="D6625" s="56" t="str">
        <f>VLOOKUP(A6625, ticker_symbol:gics_sector, 14, FALSE)</f>
        <v>Consumer Discretionary</v>
      </c>
      <c r="E6625" t="str">
        <f>VLOOKUP(A6625, ticker_symbol:gics_sub, 15, FALSE)</f>
        <v>Apparel Retail</v>
      </c>
    </row>
    <row r="6626" spans="1:5" ht="17" x14ac:dyDescent="0.2">
      <c r="A6626" s="3" t="s">
        <v>512</v>
      </c>
      <c r="B6626" t="s">
        <v>600</v>
      </c>
      <c r="C6626" t="s">
        <v>610</v>
      </c>
      <c r="D6626" s="56" t="str">
        <f>VLOOKUP(A6626, ticker_symbol:gics_sector, 14, FALSE)</f>
        <v>Financials</v>
      </c>
      <c r="E6626" t="str">
        <f>VLOOKUP(A6626, ticker_symbol:gics_sub, 15, FALSE)</f>
        <v>Life &amp; Health Insurance</v>
      </c>
    </row>
    <row r="6627" spans="1:5" ht="17" x14ac:dyDescent="0.2">
      <c r="A6627" s="3" t="s">
        <v>512</v>
      </c>
      <c r="B6627" t="s">
        <v>601</v>
      </c>
      <c r="C6627" t="s">
        <v>610</v>
      </c>
      <c r="D6627" s="56" t="str">
        <f>VLOOKUP(A6627, ticker_symbol:gics_sector, 14, FALSE)</f>
        <v>Financials</v>
      </c>
      <c r="E6627" t="str">
        <f>VLOOKUP(A6627, ticker_symbol:gics_sub, 15, FALSE)</f>
        <v>Life &amp; Health Insurance</v>
      </c>
    </row>
    <row r="6628" spans="1:5" ht="17" x14ac:dyDescent="0.2">
      <c r="A6628" s="3" t="s">
        <v>512</v>
      </c>
      <c r="B6628" t="s">
        <v>602</v>
      </c>
      <c r="C6628" t="s">
        <v>610</v>
      </c>
      <c r="D6628" s="56" t="str">
        <f>VLOOKUP(A6628, ticker_symbol:gics_sector, 14, FALSE)</f>
        <v>Financials</v>
      </c>
      <c r="E6628" t="str">
        <f>VLOOKUP(A6628, ticker_symbol:gics_sub, 15, FALSE)</f>
        <v>Life &amp; Health Insurance</v>
      </c>
    </row>
    <row r="6629" spans="1:5" ht="17" x14ac:dyDescent="0.2">
      <c r="A6629" s="3" t="s">
        <v>512</v>
      </c>
      <c r="B6629" t="s">
        <v>603</v>
      </c>
      <c r="C6629" t="s">
        <v>610</v>
      </c>
      <c r="D6629" s="56" t="str">
        <f>VLOOKUP(A6629, ticker_symbol:gics_sector, 14, FALSE)</f>
        <v>Financials</v>
      </c>
      <c r="E6629" t="str">
        <f>VLOOKUP(A6629, ticker_symbol:gics_sub, 15, FALSE)</f>
        <v>Life &amp; Health Insurance</v>
      </c>
    </row>
    <row r="6630" spans="1:5" ht="17" x14ac:dyDescent="0.2">
      <c r="A6630" s="3" t="s">
        <v>512</v>
      </c>
      <c r="B6630" t="s">
        <v>604</v>
      </c>
      <c r="C6630" t="s">
        <v>610</v>
      </c>
      <c r="D6630" s="56" t="str">
        <f>VLOOKUP(A6630, ticker_symbol:gics_sector, 14, FALSE)</f>
        <v>Financials</v>
      </c>
      <c r="E6630" t="str">
        <f>VLOOKUP(A6630, ticker_symbol:gics_sub, 15, FALSE)</f>
        <v>Life &amp; Health Insurance</v>
      </c>
    </row>
    <row r="6631" spans="1:5" ht="17" x14ac:dyDescent="0.2">
      <c r="A6631" s="3" t="s">
        <v>512</v>
      </c>
      <c r="B6631" t="s">
        <v>605</v>
      </c>
      <c r="C6631" t="s">
        <v>610</v>
      </c>
      <c r="D6631" s="56" t="str">
        <f>VLOOKUP(A6631, ticker_symbol:gics_sector, 14, FALSE)</f>
        <v>Financials</v>
      </c>
      <c r="E6631" t="str">
        <f>VLOOKUP(A6631, ticker_symbol:gics_sub, 15, FALSE)</f>
        <v>Life &amp; Health Insurance</v>
      </c>
    </row>
    <row r="6632" spans="1:5" ht="17" x14ac:dyDescent="0.2">
      <c r="A6632" s="3" t="s">
        <v>512</v>
      </c>
      <c r="B6632" t="s">
        <v>600</v>
      </c>
      <c r="C6632" t="s">
        <v>609</v>
      </c>
      <c r="D6632" s="56" t="str">
        <f>VLOOKUP(A6632, ticker_symbol:gics_sector, 14, FALSE)</f>
        <v>Financials</v>
      </c>
      <c r="E6632" t="str">
        <f>VLOOKUP(A6632, ticker_symbol:gics_sub, 15, FALSE)</f>
        <v>Life &amp; Health Insurance</v>
      </c>
    </row>
    <row r="6633" spans="1:5" ht="17" x14ac:dyDescent="0.2">
      <c r="A6633" s="3" t="s">
        <v>512</v>
      </c>
      <c r="B6633" t="s">
        <v>601</v>
      </c>
      <c r="C6633" t="s">
        <v>609</v>
      </c>
      <c r="D6633" s="56" t="str">
        <f>VLOOKUP(A6633, ticker_symbol:gics_sector, 14, FALSE)</f>
        <v>Financials</v>
      </c>
      <c r="E6633" t="str">
        <f>VLOOKUP(A6633, ticker_symbol:gics_sub, 15, FALSE)</f>
        <v>Life &amp; Health Insurance</v>
      </c>
    </row>
    <row r="6634" spans="1:5" ht="17" x14ac:dyDescent="0.2">
      <c r="A6634" s="3" t="s">
        <v>512</v>
      </c>
      <c r="B6634" t="s">
        <v>602</v>
      </c>
      <c r="C6634" t="s">
        <v>609</v>
      </c>
      <c r="D6634" s="56" t="str">
        <f>VLOOKUP(A6634, ticker_symbol:gics_sector, 14, FALSE)</f>
        <v>Financials</v>
      </c>
      <c r="E6634" t="str">
        <f>VLOOKUP(A6634, ticker_symbol:gics_sub, 15, FALSE)</f>
        <v>Life &amp; Health Insurance</v>
      </c>
    </row>
    <row r="6635" spans="1:5" ht="17" x14ac:dyDescent="0.2">
      <c r="A6635" s="3" t="s">
        <v>512</v>
      </c>
      <c r="B6635" t="s">
        <v>603</v>
      </c>
      <c r="C6635" t="s">
        <v>609</v>
      </c>
      <c r="D6635" s="56" t="str">
        <f>VLOOKUP(A6635, ticker_symbol:gics_sector, 14, FALSE)</f>
        <v>Financials</v>
      </c>
      <c r="E6635" t="str">
        <f>VLOOKUP(A6635, ticker_symbol:gics_sub, 15, FALSE)</f>
        <v>Life &amp; Health Insurance</v>
      </c>
    </row>
    <row r="6636" spans="1:5" ht="17" x14ac:dyDescent="0.2">
      <c r="A6636" s="3" t="s">
        <v>512</v>
      </c>
      <c r="B6636" t="s">
        <v>604</v>
      </c>
      <c r="C6636" t="s">
        <v>609</v>
      </c>
      <c r="D6636" s="56" t="str">
        <f>VLOOKUP(A6636, ticker_symbol:gics_sector, 14, FALSE)</f>
        <v>Financials</v>
      </c>
      <c r="E6636" t="str">
        <f>VLOOKUP(A6636, ticker_symbol:gics_sub, 15, FALSE)</f>
        <v>Life &amp; Health Insurance</v>
      </c>
    </row>
    <row r="6637" spans="1:5" ht="17" x14ac:dyDescent="0.2">
      <c r="A6637" s="3" t="s">
        <v>512</v>
      </c>
      <c r="B6637" t="s">
        <v>605</v>
      </c>
      <c r="C6637" t="s">
        <v>609</v>
      </c>
      <c r="D6637" s="56" t="str">
        <f>VLOOKUP(A6637, ticker_symbol:gics_sector, 14, FALSE)</f>
        <v>Financials</v>
      </c>
      <c r="E6637" t="str">
        <f>VLOOKUP(A6637, ticker_symbol:gics_sub, 15, FALSE)</f>
        <v>Life &amp; Health Insurance</v>
      </c>
    </row>
    <row r="6638" spans="1:5" ht="17" x14ac:dyDescent="0.2">
      <c r="A6638" s="3" t="s">
        <v>512</v>
      </c>
      <c r="B6638" t="s">
        <v>600</v>
      </c>
      <c r="C6638" s="21" t="s">
        <v>608</v>
      </c>
      <c r="D6638" s="56" t="str">
        <f>VLOOKUP(A6638, ticker_symbol:gics_sector, 14, FALSE)</f>
        <v>Financials</v>
      </c>
      <c r="E6638" t="str">
        <f>VLOOKUP(A6638, ticker_symbol:gics_sub, 15, FALSE)</f>
        <v>Life &amp; Health Insurance</v>
      </c>
    </row>
    <row r="6639" spans="1:5" ht="17" x14ac:dyDescent="0.2">
      <c r="A6639" s="3" t="s">
        <v>512</v>
      </c>
      <c r="B6639" t="s">
        <v>601</v>
      </c>
      <c r="C6639" s="21" t="s">
        <v>608</v>
      </c>
      <c r="D6639" s="56" t="str">
        <f>VLOOKUP(A6639, ticker_symbol:gics_sector, 14, FALSE)</f>
        <v>Financials</v>
      </c>
      <c r="E6639" t="str">
        <f>VLOOKUP(A6639, ticker_symbol:gics_sub, 15, FALSE)</f>
        <v>Life &amp; Health Insurance</v>
      </c>
    </row>
    <row r="6640" spans="1:5" ht="17" x14ac:dyDescent="0.2">
      <c r="A6640" s="3" t="s">
        <v>512</v>
      </c>
      <c r="B6640" t="s">
        <v>602</v>
      </c>
      <c r="C6640" s="21" t="s">
        <v>608</v>
      </c>
      <c r="D6640" s="56" t="str">
        <f>VLOOKUP(A6640, ticker_symbol:gics_sector, 14, FALSE)</f>
        <v>Financials</v>
      </c>
      <c r="E6640" t="str">
        <f>VLOOKUP(A6640, ticker_symbol:gics_sub, 15, FALSE)</f>
        <v>Life &amp; Health Insurance</v>
      </c>
    </row>
    <row r="6641" spans="1:5" ht="17" x14ac:dyDescent="0.2">
      <c r="A6641" s="3" t="s">
        <v>512</v>
      </c>
      <c r="B6641" t="s">
        <v>603</v>
      </c>
      <c r="C6641" s="21" t="s">
        <v>608</v>
      </c>
      <c r="D6641" s="56" t="str">
        <f>VLOOKUP(A6641, ticker_symbol:gics_sector, 14, FALSE)</f>
        <v>Financials</v>
      </c>
      <c r="E6641" t="str">
        <f>VLOOKUP(A6641, ticker_symbol:gics_sub, 15, FALSE)</f>
        <v>Life &amp; Health Insurance</v>
      </c>
    </row>
    <row r="6642" spans="1:5" ht="17" x14ac:dyDescent="0.2">
      <c r="A6642" s="3" t="s">
        <v>512</v>
      </c>
      <c r="B6642" t="s">
        <v>604</v>
      </c>
      <c r="C6642" s="21" t="s">
        <v>608</v>
      </c>
      <c r="D6642" s="56" t="str">
        <f>VLOOKUP(A6642, ticker_symbol:gics_sector, 14, FALSE)</f>
        <v>Financials</v>
      </c>
      <c r="E6642" t="str">
        <f>VLOOKUP(A6642, ticker_symbol:gics_sub, 15, FALSE)</f>
        <v>Life &amp; Health Insurance</v>
      </c>
    </row>
    <row r="6643" spans="1:5" ht="17" x14ac:dyDescent="0.2">
      <c r="A6643" s="3" t="s">
        <v>512</v>
      </c>
      <c r="B6643" t="s">
        <v>605</v>
      </c>
      <c r="C6643" s="21" t="s">
        <v>608</v>
      </c>
      <c r="D6643" s="56" t="str">
        <f>VLOOKUP(A6643, ticker_symbol:gics_sector, 14, FALSE)</f>
        <v>Financials</v>
      </c>
      <c r="E6643" t="str">
        <f>VLOOKUP(A6643, ticker_symbol:gics_sub, 15, FALSE)</f>
        <v>Life &amp; Health Insurance</v>
      </c>
    </row>
    <row r="6644" spans="1:5" ht="17" x14ac:dyDescent="0.2">
      <c r="A6644" s="3" t="s">
        <v>513</v>
      </c>
      <c r="B6644" s="21" t="s">
        <v>600</v>
      </c>
      <c r="C6644" s="21" t="s">
        <v>610</v>
      </c>
      <c r="D6644" s="56" t="str">
        <f>VLOOKUP(A6644, ticker_symbol:gics_sector, 14, FALSE)</f>
        <v>Health Care</v>
      </c>
      <c r="E6644" t="str">
        <f>VLOOKUP(A6644, ticker_symbol:gics_sub, 15, FALSE)</f>
        <v>Health Care Equipment</v>
      </c>
    </row>
    <row r="6645" spans="1:5" ht="17" x14ac:dyDescent="0.2">
      <c r="A6645" s="3" t="s">
        <v>513</v>
      </c>
      <c r="B6645" s="21" t="s">
        <v>601</v>
      </c>
      <c r="C6645" s="21" t="s">
        <v>610</v>
      </c>
      <c r="D6645" s="56" t="str">
        <f>VLOOKUP(A6645, ticker_symbol:gics_sector, 14, FALSE)</f>
        <v>Health Care</v>
      </c>
      <c r="E6645" t="str">
        <f>VLOOKUP(A6645, ticker_symbol:gics_sub, 15, FALSE)</f>
        <v>Health Care Equipment</v>
      </c>
    </row>
    <row r="6646" spans="1:5" ht="17" x14ac:dyDescent="0.2">
      <c r="A6646" s="3" t="s">
        <v>513</v>
      </c>
      <c r="B6646" s="21" t="s">
        <v>602</v>
      </c>
      <c r="C6646" s="21" t="s">
        <v>610</v>
      </c>
      <c r="D6646" s="56" t="str">
        <f>VLOOKUP(A6646, ticker_symbol:gics_sector, 14, FALSE)</f>
        <v>Health Care</v>
      </c>
      <c r="E6646" t="str">
        <f>VLOOKUP(A6646, ticker_symbol:gics_sub, 15, FALSE)</f>
        <v>Health Care Equipment</v>
      </c>
    </row>
    <row r="6647" spans="1:5" ht="17" x14ac:dyDescent="0.2">
      <c r="A6647" s="3" t="s">
        <v>513</v>
      </c>
      <c r="B6647" s="21" t="s">
        <v>603</v>
      </c>
      <c r="C6647" s="21" t="s">
        <v>610</v>
      </c>
      <c r="D6647" s="56" t="str">
        <f>VLOOKUP(A6647, ticker_symbol:gics_sector, 14, FALSE)</f>
        <v>Health Care</v>
      </c>
      <c r="E6647" t="str">
        <f>VLOOKUP(A6647, ticker_symbol:gics_sub, 15, FALSE)</f>
        <v>Health Care Equipment</v>
      </c>
    </row>
    <row r="6648" spans="1:5" ht="17" x14ac:dyDescent="0.2">
      <c r="A6648" s="3" t="s">
        <v>513</v>
      </c>
      <c r="B6648" s="21" t="s">
        <v>604</v>
      </c>
      <c r="C6648" s="21" t="s">
        <v>610</v>
      </c>
      <c r="D6648" s="56" t="str">
        <f>VLOOKUP(A6648, ticker_symbol:gics_sector, 14, FALSE)</f>
        <v>Health Care</v>
      </c>
      <c r="E6648" t="str">
        <f>VLOOKUP(A6648, ticker_symbol:gics_sub, 15, FALSE)</f>
        <v>Health Care Equipment</v>
      </c>
    </row>
    <row r="6649" spans="1:5" ht="17" x14ac:dyDescent="0.2">
      <c r="A6649" s="3" t="s">
        <v>513</v>
      </c>
      <c r="B6649" s="21" t="s">
        <v>605</v>
      </c>
      <c r="C6649" s="21" t="s">
        <v>610</v>
      </c>
      <c r="D6649" s="56" t="str">
        <f>VLOOKUP(A6649, ticker_symbol:gics_sector, 14, FALSE)</f>
        <v>Health Care</v>
      </c>
      <c r="E6649" t="str">
        <f>VLOOKUP(A6649, ticker_symbol:gics_sub, 15, FALSE)</f>
        <v>Health Care Equipment</v>
      </c>
    </row>
    <row r="6650" spans="1:5" ht="17" x14ac:dyDescent="0.2">
      <c r="A6650" s="3" t="s">
        <v>513</v>
      </c>
      <c r="B6650" s="21" t="s">
        <v>600</v>
      </c>
      <c r="C6650" s="21" t="s">
        <v>609</v>
      </c>
      <c r="D6650" s="56" t="str">
        <f>VLOOKUP(A6650, ticker_symbol:gics_sector, 14, FALSE)</f>
        <v>Health Care</v>
      </c>
      <c r="E6650" t="str">
        <f>VLOOKUP(A6650, ticker_symbol:gics_sub, 15, FALSE)</f>
        <v>Health Care Equipment</v>
      </c>
    </row>
    <row r="6651" spans="1:5" ht="17" x14ac:dyDescent="0.2">
      <c r="A6651" s="3" t="s">
        <v>513</v>
      </c>
      <c r="B6651" s="21" t="s">
        <v>601</v>
      </c>
      <c r="C6651" s="21" t="s">
        <v>609</v>
      </c>
      <c r="D6651" s="56" t="str">
        <f>VLOOKUP(A6651, ticker_symbol:gics_sector, 14, FALSE)</f>
        <v>Health Care</v>
      </c>
      <c r="E6651" t="str">
        <f>VLOOKUP(A6651, ticker_symbol:gics_sub, 15, FALSE)</f>
        <v>Health Care Equipment</v>
      </c>
    </row>
    <row r="6652" spans="1:5" ht="17" x14ac:dyDescent="0.2">
      <c r="A6652" s="3" t="s">
        <v>513</v>
      </c>
      <c r="B6652" s="21" t="s">
        <v>602</v>
      </c>
      <c r="C6652" s="21" t="s">
        <v>609</v>
      </c>
      <c r="D6652" s="56" t="str">
        <f>VLOOKUP(A6652, ticker_symbol:gics_sector, 14, FALSE)</f>
        <v>Health Care</v>
      </c>
      <c r="E6652" t="str">
        <f>VLOOKUP(A6652, ticker_symbol:gics_sub, 15, FALSE)</f>
        <v>Health Care Equipment</v>
      </c>
    </row>
    <row r="6653" spans="1:5" ht="17" x14ac:dyDescent="0.2">
      <c r="A6653" s="3" t="s">
        <v>513</v>
      </c>
      <c r="B6653" s="21" t="s">
        <v>603</v>
      </c>
      <c r="C6653" s="21" t="s">
        <v>609</v>
      </c>
      <c r="D6653" s="56" t="str">
        <f>VLOOKUP(A6653, ticker_symbol:gics_sector, 14, FALSE)</f>
        <v>Health Care</v>
      </c>
      <c r="E6653" t="str">
        <f>VLOOKUP(A6653, ticker_symbol:gics_sub, 15, FALSE)</f>
        <v>Health Care Equipment</v>
      </c>
    </row>
    <row r="6654" spans="1:5" ht="17" x14ac:dyDescent="0.2">
      <c r="A6654" s="3" t="s">
        <v>513</v>
      </c>
      <c r="B6654" s="21" t="s">
        <v>604</v>
      </c>
      <c r="C6654" s="21" t="s">
        <v>609</v>
      </c>
      <c r="D6654" s="56" t="str">
        <f>VLOOKUP(A6654, ticker_symbol:gics_sector, 14, FALSE)</f>
        <v>Health Care</v>
      </c>
      <c r="E6654" t="str">
        <f>VLOOKUP(A6654, ticker_symbol:gics_sub, 15, FALSE)</f>
        <v>Health Care Equipment</v>
      </c>
    </row>
    <row r="6655" spans="1:5" ht="17" x14ac:dyDescent="0.2">
      <c r="A6655" s="3" t="s">
        <v>513</v>
      </c>
      <c r="B6655" s="21" t="s">
        <v>605</v>
      </c>
      <c r="C6655" s="21" t="s">
        <v>609</v>
      </c>
      <c r="D6655" s="56" t="str">
        <f>VLOOKUP(A6655, ticker_symbol:gics_sector, 14, FALSE)</f>
        <v>Health Care</v>
      </c>
      <c r="E6655" t="str">
        <f>VLOOKUP(A6655, ticker_symbol:gics_sub, 15, FALSE)</f>
        <v>Health Care Equipment</v>
      </c>
    </row>
    <row r="6656" spans="1:5" ht="17" x14ac:dyDescent="0.2">
      <c r="A6656" s="3" t="s">
        <v>513</v>
      </c>
      <c r="B6656" s="21" t="s">
        <v>600</v>
      </c>
      <c r="C6656" s="21" t="s">
        <v>608</v>
      </c>
      <c r="D6656" s="56" t="str">
        <f>VLOOKUP(A6656, ticker_symbol:gics_sector, 14, FALSE)</f>
        <v>Health Care</v>
      </c>
      <c r="E6656" t="str">
        <f>VLOOKUP(A6656, ticker_symbol:gics_sub, 15, FALSE)</f>
        <v>Health Care Equipment</v>
      </c>
    </row>
    <row r="6657" spans="1:5" ht="17" x14ac:dyDescent="0.2">
      <c r="A6657" s="3" t="s">
        <v>513</v>
      </c>
      <c r="B6657" s="21" t="s">
        <v>601</v>
      </c>
      <c r="C6657" s="21" t="s">
        <v>608</v>
      </c>
      <c r="D6657" s="56" t="str">
        <f>VLOOKUP(A6657, ticker_symbol:gics_sector, 14, FALSE)</f>
        <v>Health Care</v>
      </c>
      <c r="E6657" t="str">
        <f>VLOOKUP(A6657, ticker_symbol:gics_sub, 15, FALSE)</f>
        <v>Health Care Equipment</v>
      </c>
    </row>
    <row r="6658" spans="1:5" ht="17" x14ac:dyDescent="0.2">
      <c r="A6658" s="3" t="s">
        <v>513</v>
      </c>
      <c r="B6658" s="21" t="s">
        <v>602</v>
      </c>
      <c r="C6658" s="21" t="s">
        <v>608</v>
      </c>
      <c r="D6658" s="56" t="str">
        <f>VLOOKUP(A6658, ticker_symbol:gics_sector, 14, FALSE)</f>
        <v>Health Care</v>
      </c>
      <c r="E6658" t="str">
        <f>VLOOKUP(A6658, ticker_symbol:gics_sub, 15, FALSE)</f>
        <v>Health Care Equipment</v>
      </c>
    </row>
    <row r="6659" spans="1:5" ht="17" x14ac:dyDescent="0.2">
      <c r="A6659" s="3" t="s">
        <v>513</v>
      </c>
      <c r="B6659" s="21" t="s">
        <v>603</v>
      </c>
      <c r="C6659" s="21" t="s">
        <v>608</v>
      </c>
      <c r="D6659" s="56" t="str">
        <f>VLOOKUP(A6659, ticker_symbol:gics_sector, 14, FALSE)</f>
        <v>Health Care</v>
      </c>
      <c r="E6659" t="str">
        <f>VLOOKUP(A6659, ticker_symbol:gics_sub, 15, FALSE)</f>
        <v>Health Care Equipment</v>
      </c>
    </row>
    <row r="6660" spans="1:5" ht="17" x14ac:dyDescent="0.2">
      <c r="A6660" s="3" t="s">
        <v>513</v>
      </c>
      <c r="B6660" s="21" t="s">
        <v>604</v>
      </c>
      <c r="C6660" s="21" t="s">
        <v>608</v>
      </c>
      <c r="D6660" s="56" t="str">
        <f>VLOOKUP(A6660, ticker_symbol:gics_sector, 14, FALSE)</f>
        <v>Health Care</v>
      </c>
      <c r="E6660" t="str">
        <f>VLOOKUP(A6660, ticker_symbol:gics_sub, 15, FALSE)</f>
        <v>Health Care Equipment</v>
      </c>
    </row>
    <row r="6661" spans="1:5" ht="17" x14ac:dyDescent="0.2">
      <c r="A6661" s="3" t="s">
        <v>513</v>
      </c>
      <c r="B6661" s="21" t="s">
        <v>605</v>
      </c>
      <c r="C6661" s="21" t="s">
        <v>608</v>
      </c>
      <c r="D6661" s="56" t="str">
        <f>VLOOKUP(A6661, ticker_symbol:gics_sector, 14, FALSE)</f>
        <v>Health Care</v>
      </c>
      <c r="E6661" t="str">
        <f>VLOOKUP(A6661, ticker_symbol:gics_sub, 15, FALSE)</f>
        <v>Health Care Equipment</v>
      </c>
    </row>
    <row r="6662" spans="1:5" ht="17" x14ac:dyDescent="0.2">
      <c r="A6662" s="3" t="s">
        <v>514</v>
      </c>
      <c r="B6662" s="21" t="s">
        <v>600</v>
      </c>
      <c r="C6662" s="21" t="s">
        <v>610</v>
      </c>
      <c r="D6662" s="56" t="str">
        <f>VLOOKUP(A6662, ticker_symbol:gics_sector, 14, FALSE)</f>
        <v>Consumer Discretionary</v>
      </c>
      <c r="E6662" t="str">
        <f>VLOOKUP(A6662, ticker_symbol:gics_sub, 15, FALSE)</f>
        <v>Internet &amp; Direct Marketing Retail</v>
      </c>
    </row>
    <row r="6663" spans="1:5" ht="17" x14ac:dyDescent="0.2">
      <c r="A6663" s="3" t="s">
        <v>514</v>
      </c>
      <c r="B6663" s="21" t="s">
        <v>601</v>
      </c>
      <c r="C6663" s="21" t="s">
        <v>610</v>
      </c>
      <c r="D6663" s="56" t="str">
        <f>VLOOKUP(A6663, ticker_symbol:gics_sector, 14, FALSE)</f>
        <v>Consumer Discretionary</v>
      </c>
      <c r="E6663" t="str">
        <f>VLOOKUP(A6663, ticker_symbol:gics_sub, 15, FALSE)</f>
        <v>Internet &amp; Direct Marketing Retail</v>
      </c>
    </row>
    <row r="6664" spans="1:5" ht="17" x14ac:dyDescent="0.2">
      <c r="A6664" s="3" t="s">
        <v>514</v>
      </c>
      <c r="B6664" s="21" t="s">
        <v>602</v>
      </c>
      <c r="C6664" s="21" t="s">
        <v>610</v>
      </c>
      <c r="D6664" s="56" t="str">
        <f>VLOOKUP(A6664, ticker_symbol:gics_sector, 14, FALSE)</f>
        <v>Consumer Discretionary</v>
      </c>
      <c r="E6664" t="str">
        <f>VLOOKUP(A6664, ticker_symbol:gics_sub, 15, FALSE)</f>
        <v>Internet &amp; Direct Marketing Retail</v>
      </c>
    </row>
    <row r="6665" spans="1:5" ht="17" x14ac:dyDescent="0.2">
      <c r="A6665" s="3" t="s">
        <v>514</v>
      </c>
      <c r="B6665" s="21" t="s">
        <v>603</v>
      </c>
      <c r="C6665" s="21" t="s">
        <v>610</v>
      </c>
      <c r="D6665" s="56" t="str">
        <f>VLOOKUP(A6665, ticker_symbol:gics_sector, 14, FALSE)</f>
        <v>Consumer Discretionary</v>
      </c>
      <c r="E6665" t="str">
        <f>VLOOKUP(A6665, ticker_symbol:gics_sub, 15, FALSE)</f>
        <v>Internet &amp; Direct Marketing Retail</v>
      </c>
    </row>
    <row r="6666" spans="1:5" ht="17" x14ac:dyDescent="0.2">
      <c r="A6666" s="3" t="s">
        <v>514</v>
      </c>
      <c r="B6666" s="21" t="s">
        <v>604</v>
      </c>
      <c r="C6666" s="21" t="s">
        <v>610</v>
      </c>
      <c r="D6666" s="56" t="str">
        <f>VLOOKUP(A6666, ticker_symbol:gics_sector, 14, FALSE)</f>
        <v>Consumer Discretionary</v>
      </c>
      <c r="E6666" t="str">
        <f>VLOOKUP(A6666, ticker_symbol:gics_sub, 15, FALSE)</f>
        <v>Internet &amp; Direct Marketing Retail</v>
      </c>
    </row>
    <row r="6667" spans="1:5" ht="17" x14ac:dyDescent="0.2">
      <c r="A6667" s="3" t="s">
        <v>514</v>
      </c>
      <c r="B6667" s="21" t="s">
        <v>605</v>
      </c>
      <c r="C6667" s="21" t="s">
        <v>610</v>
      </c>
      <c r="D6667" s="56" t="str">
        <f>VLOOKUP(A6667, ticker_symbol:gics_sector, 14, FALSE)</f>
        <v>Consumer Discretionary</v>
      </c>
      <c r="E6667" t="str">
        <f>VLOOKUP(A6667, ticker_symbol:gics_sub, 15, FALSE)</f>
        <v>Internet &amp; Direct Marketing Retail</v>
      </c>
    </row>
    <row r="6668" spans="1:5" ht="17" x14ac:dyDescent="0.2">
      <c r="A6668" s="3" t="s">
        <v>514</v>
      </c>
      <c r="B6668" s="21" t="s">
        <v>600</v>
      </c>
      <c r="C6668" s="21" t="s">
        <v>609</v>
      </c>
      <c r="D6668" s="56" t="str">
        <f>VLOOKUP(A6668, ticker_symbol:gics_sector, 14, FALSE)</f>
        <v>Consumer Discretionary</v>
      </c>
      <c r="E6668" t="str">
        <f>VLOOKUP(A6668, ticker_symbol:gics_sub, 15, FALSE)</f>
        <v>Internet &amp; Direct Marketing Retail</v>
      </c>
    </row>
    <row r="6669" spans="1:5" ht="17" x14ac:dyDescent="0.2">
      <c r="A6669" s="3" t="s">
        <v>514</v>
      </c>
      <c r="B6669" s="21" t="s">
        <v>601</v>
      </c>
      <c r="C6669" s="21" t="s">
        <v>609</v>
      </c>
      <c r="D6669" s="56" t="str">
        <f>VLOOKUP(A6669, ticker_symbol:gics_sector, 14, FALSE)</f>
        <v>Consumer Discretionary</v>
      </c>
      <c r="E6669" t="str">
        <f>VLOOKUP(A6669, ticker_symbol:gics_sub, 15, FALSE)</f>
        <v>Internet &amp; Direct Marketing Retail</v>
      </c>
    </row>
    <row r="6670" spans="1:5" ht="17" x14ac:dyDescent="0.2">
      <c r="A6670" s="3" t="s">
        <v>514</v>
      </c>
      <c r="B6670" s="21" t="s">
        <v>602</v>
      </c>
      <c r="C6670" s="21" t="s">
        <v>609</v>
      </c>
      <c r="D6670" s="56" t="str">
        <f>VLOOKUP(A6670, ticker_symbol:gics_sector, 14, FALSE)</f>
        <v>Consumer Discretionary</v>
      </c>
      <c r="E6670" t="str">
        <f>VLOOKUP(A6670, ticker_symbol:gics_sub, 15, FALSE)</f>
        <v>Internet &amp; Direct Marketing Retail</v>
      </c>
    </row>
    <row r="6671" spans="1:5" ht="17" x14ac:dyDescent="0.2">
      <c r="A6671" s="3" t="s">
        <v>514</v>
      </c>
      <c r="B6671" s="21" t="s">
        <v>603</v>
      </c>
      <c r="C6671" s="21" t="s">
        <v>609</v>
      </c>
      <c r="D6671" s="56" t="str">
        <f>VLOOKUP(A6671, ticker_symbol:gics_sector, 14, FALSE)</f>
        <v>Consumer Discretionary</v>
      </c>
      <c r="E6671" t="str">
        <f>VLOOKUP(A6671, ticker_symbol:gics_sub, 15, FALSE)</f>
        <v>Internet &amp; Direct Marketing Retail</v>
      </c>
    </row>
    <row r="6672" spans="1:5" ht="17" x14ac:dyDescent="0.2">
      <c r="A6672" s="3" t="s">
        <v>514</v>
      </c>
      <c r="B6672" s="21" t="s">
        <v>604</v>
      </c>
      <c r="C6672" s="21" t="s">
        <v>609</v>
      </c>
      <c r="D6672" s="56" t="str">
        <f>VLOOKUP(A6672, ticker_symbol:gics_sector, 14, FALSE)</f>
        <v>Consumer Discretionary</v>
      </c>
      <c r="E6672" t="str">
        <f>VLOOKUP(A6672, ticker_symbol:gics_sub, 15, FALSE)</f>
        <v>Internet &amp; Direct Marketing Retail</v>
      </c>
    </row>
    <row r="6673" spans="1:5" ht="17" x14ac:dyDescent="0.2">
      <c r="A6673" s="3" t="s">
        <v>514</v>
      </c>
      <c r="B6673" s="21" t="s">
        <v>605</v>
      </c>
      <c r="C6673" s="21" t="s">
        <v>609</v>
      </c>
      <c r="D6673" s="56" t="str">
        <f>VLOOKUP(A6673, ticker_symbol:gics_sector, 14, FALSE)</f>
        <v>Consumer Discretionary</v>
      </c>
      <c r="E6673" t="str">
        <f>VLOOKUP(A6673, ticker_symbol:gics_sub, 15, FALSE)</f>
        <v>Internet &amp; Direct Marketing Retail</v>
      </c>
    </row>
    <row r="6674" spans="1:5" ht="17" x14ac:dyDescent="0.2">
      <c r="A6674" s="3" t="s">
        <v>514</v>
      </c>
      <c r="B6674" s="21" t="s">
        <v>600</v>
      </c>
      <c r="C6674" s="21" t="s">
        <v>608</v>
      </c>
      <c r="D6674" s="56" t="str">
        <f>VLOOKUP(A6674, ticker_symbol:gics_sector, 14, FALSE)</f>
        <v>Consumer Discretionary</v>
      </c>
      <c r="E6674" t="str">
        <f>VLOOKUP(A6674, ticker_symbol:gics_sub, 15, FALSE)</f>
        <v>Internet &amp; Direct Marketing Retail</v>
      </c>
    </row>
    <row r="6675" spans="1:5" ht="17" x14ac:dyDescent="0.2">
      <c r="A6675" s="3" t="s">
        <v>514</v>
      </c>
      <c r="B6675" s="21" t="s">
        <v>601</v>
      </c>
      <c r="C6675" s="21" t="s">
        <v>608</v>
      </c>
      <c r="D6675" s="56" t="str">
        <f>VLOOKUP(A6675, ticker_symbol:gics_sector, 14, FALSE)</f>
        <v>Consumer Discretionary</v>
      </c>
      <c r="E6675" t="str">
        <f>VLOOKUP(A6675, ticker_symbol:gics_sub, 15, FALSE)</f>
        <v>Internet &amp; Direct Marketing Retail</v>
      </c>
    </row>
    <row r="6676" spans="1:5" ht="17" x14ac:dyDescent="0.2">
      <c r="A6676" s="3" t="s">
        <v>514</v>
      </c>
      <c r="B6676" s="21" t="s">
        <v>602</v>
      </c>
      <c r="C6676" s="21" t="s">
        <v>608</v>
      </c>
      <c r="D6676" s="56" t="str">
        <f>VLOOKUP(A6676, ticker_symbol:gics_sector, 14, FALSE)</f>
        <v>Consumer Discretionary</v>
      </c>
      <c r="E6676" t="str">
        <f>VLOOKUP(A6676, ticker_symbol:gics_sub, 15, FALSE)</f>
        <v>Internet &amp; Direct Marketing Retail</v>
      </c>
    </row>
    <row r="6677" spans="1:5" ht="17" x14ac:dyDescent="0.2">
      <c r="A6677" s="3" t="s">
        <v>514</v>
      </c>
      <c r="B6677" s="21" t="s">
        <v>603</v>
      </c>
      <c r="C6677" s="21" t="s">
        <v>608</v>
      </c>
      <c r="D6677" s="56" t="str">
        <f>VLOOKUP(A6677, ticker_symbol:gics_sector, 14, FALSE)</f>
        <v>Consumer Discretionary</v>
      </c>
      <c r="E6677" t="str">
        <f>VLOOKUP(A6677, ticker_symbol:gics_sub, 15, FALSE)</f>
        <v>Internet &amp; Direct Marketing Retail</v>
      </c>
    </row>
    <row r="6678" spans="1:5" ht="17" x14ac:dyDescent="0.2">
      <c r="A6678" s="3" t="s">
        <v>514</v>
      </c>
      <c r="B6678" s="21" t="s">
        <v>604</v>
      </c>
      <c r="C6678" s="21" t="s">
        <v>608</v>
      </c>
      <c r="D6678" s="56" t="str">
        <f>VLOOKUP(A6678, ticker_symbol:gics_sector, 14, FALSE)</f>
        <v>Consumer Discretionary</v>
      </c>
      <c r="E6678" t="str">
        <f>VLOOKUP(A6678, ticker_symbol:gics_sub, 15, FALSE)</f>
        <v>Internet &amp; Direct Marketing Retail</v>
      </c>
    </row>
    <row r="6679" spans="1:5" ht="17" x14ac:dyDescent="0.2">
      <c r="A6679" s="3" t="s">
        <v>514</v>
      </c>
      <c r="B6679" s="21" t="s">
        <v>605</v>
      </c>
      <c r="C6679" s="21" t="s">
        <v>608</v>
      </c>
      <c r="D6679" s="56" t="str">
        <f>VLOOKUP(A6679, ticker_symbol:gics_sector, 14, FALSE)</f>
        <v>Consumer Discretionary</v>
      </c>
      <c r="E6679" t="str">
        <f>VLOOKUP(A6679, ticker_symbol:gics_sub, 15, FALSE)</f>
        <v>Internet &amp; Direct Marketing Retail</v>
      </c>
    </row>
    <row r="6680" spans="1:5" ht="17" x14ac:dyDescent="0.2">
      <c r="A6680" s="3" t="s">
        <v>515</v>
      </c>
      <c r="B6680" s="21" t="s">
        <v>600</v>
      </c>
      <c r="C6680" s="21" t="s">
        <v>610</v>
      </c>
      <c r="D6680" s="56" t="str">
        <f>VLOOKUP(A6680, ticker_symbol:gics_sector, 14, FALSE)</f>
        <v>Financials</v>
      </c>
      <c r="E6680" t="str">
        <f>VLOOKUP(A6680, ticker_symbol:gics_sub, 15, FALSE)</f>
        <v>Property &amp; Casualty Insurance</v>
      </c>
    </row>
    <row r="6681" spans="1:5" ht="17" x14ac:dyDescent="0.2">
      <c r="A6681" s="3" t="s">
        <v>515</v>
      </c>
      <c r="B6681" s="21" t="s">
        <v>601</v>
      </c>
      <c r="C6681" s="21" t="s">
        <v>610</v>
      </c>
      <c r="D6681" s="56" t="str">
        <f>VLOOKUP(A6681, ticker_symbol:gics_sector, 14, FALSE)</f>
        <v>Financials</v>
      </c>
      <c r="E6681" t="str">
        <f>VLOOKUP(A6681, ticker_symbol:gics_sub, 15, FALSE)</f>
        <v>Property &amp; Casualty Insurance</v>
      </c>
    </row>
    <row r="6682" spans="1:5" ht="17" x14ac:dyDescent="0.2">
      <c r="A6682" s="3" t="s">
        <v>515</v>
      </c>
      <c r="B6682" s="21" t="s">
        <v>602</v>
      </c>
      <c r="C6682" s="21" t="s">
        <v>610</v>
      </c>
      <c r="D6682" s="56" t="str">
        <f>VLOOKUP(A6682, ticker_symbol:gics_sector, 14, FALSE)</f>
        <v>Financials</v>
      </c>
      <c r="E6682" t="str">
        <f>VLOOKUP(A6682, ticker_symbol:gics_sub, 15, FALSE)</f>
        <v>Property &amp; Casualty Insurance</v>
      </c>
    </row>
    <row r="6683" spans="1:5" ht="17" x14ac:dyDescent="0.2">
      <c r="A6683" s="3" t="s">
        <v>515</v>
      </c>
      <c r="B6683" s="21" t="s">
        <v>603</v>
      </c>
      <c r="C6683" s="21" t="s">
        <v>610</v>
      </c>
      <c r="D6683" s="56" t="str">
        <f>VLOOKUP(A6683, ticker_symbol:gics_sector, 14, FALSE)</f>
        <v>Financials</v>
      </c>
      <c r="E6683" t="str">
        <f>VLOOKUP(A6683, ticker_symbol:gics_sub, 15, FALSE)</f>
        <v>Property &amp; Casualty Insurance</v>
      </c>
    </row>
    <row r="6684" spans="1:5" ht="17" x14ac:dyDescent="0.2">
      <c r="A6684" s="3" t="s">
        <v>515</v>
      </c>
      <c r="B6684" s="21" t="s">
        <v>604</v>
      </c>
      <c r="C6684" s="21" t="s">
        <v>610</v>
      </c>
      <c r="D6684" s="56" t="str">
        <f>VLOOKUP(A6684, ticker_symbol:gics_sector, 14, FALSE)</f>
        <v>Financials</v>
      </c>
      <c r="E6684" t="str">
        <f>VLOOKUP(A6684, ticker_symbol:gics_sub, 15, FALSE)</f>
        <v>Property &amp; Casualty Insurance</v>
      </c>
    </row>
    <row r="6685" spans="1:5" ht="17" x14ac:dyDescent="0.2">
      <c r="A6685" s="3" t="s">
        <v>515</v>
      </c>
      <c r="B6685" s="21" t="s">
        <v>605</v>
      </c>
      <c r="C6685" s="21" t="s">
        <v>610</v>
      </c>
      <c r="D6685" s="56" t="str">
        <f>VLOOKUP(A6685, ticker_symbol:gics_sector, 14, FALSE)</f>
        <v>Financials</v>
      </c>
      <c r="E6685" t="str">
        <f>VLOOKUP(A6685, ticker_symbol:gics_sub, 15, FALSE)</f>
        <v>Property &amp; Casualty Insurance</v>
      </c>
    </row>
    <row r="6686" spans="1:5" ht="17" x14ac:dyDescent="0.2">
      <c r="A6686" s="3" t="s">
        <v>515</v>
      </c>
      <c r="B6686" s="21" t="s">
        <v>600</v>
      </c>
      <c r="C6686" s="21" t="s">
        <v>609</v>
      </c>
      <c r="D6686" s="56" t="str">
        <f>VLOOKUP(A6686, ticker_symbol:gics_sector, 14, FALSE)</f>
        <v>Financials</v>
      </c>
      <c r="E6686" t="str">
        <f>VLOOKUP(A6686, ticker_symbol:gics_sub, 15, FALSE)</f>
        <v>Property &amp; Casualty Insurance</v>
      </c>
    </row>
    <row r="6687" spans="1:5" ht="17" x14ac:dyDescent="0.2">
      <c r="A6687" s="3" t="s">
        <v>515</v>
      </c>
      <c r="B6687" s="21" t="s">
        <v>601</v>
      </c>
      <c r="C6687" s="21" t="s">
        <v>609</v>
      </c>
      <c r="D6687" s="56" t="str">
        <f>VLOOKUP(A6687, ticker_symbol:gics_sector, 14, FALSE)</f>
        <v>Financials</v>
      </c>
      <c r="E6687" t="str">
        <f>VLOOKUP(A6687, ticker_symbol:gics_sub, 15, FALSE)</f>
        <v>Property &amp; Casualty Insurance</v>
      </c>
    </row>
    <row r="6688" spans="1:5" ht="17" x14ac:dyDescent="0.2">
      <c r="A6688" s="3" t="s">
        <v>515</v>
      </c>
      <c r="B6688" s="21" t="s">
        <v>602</v>
      </c>
      <c r="C6688" s="21" t="s">
        <v>609</v>
      </c>
      <c r="D6688" s="56" t="str">
        <f>VLOOKUP(A6688, ticker_symbol:gics_sector, 14, FALSE)</f>
        <v>Financials</v>
      </c>
      <c r="E6688" t="str">
        <f>VLOOKUP(A6688, ticker_symbol:gics_sub, 15, FALSE)</f>
        <v>Property &amp; Casualty Insurance</v>
      </c>
    </row>
    <row r="6689" spans="1:5" ht="17" x14ac:dyDescent="0.2">
      <c r="A6689" s="3" t="s">
        <v>515</v>
      </c>
      <c r="B6689" s="21" t="s">
        <v>603</v>
      </c>
      <c r="C6689" s="21" t="s">
        <v>609</v>
      </c>
      <c r="D6689" s="56" t="str">
        <f>VLOOKUP(A6689, ticker_symbol:gics_sector, 14, FALSE)</f>
        <v>Financials</v>
      </c>
      <c r="E6689" t="str">
        <f>VLOOKUP(A6689, ticker_symbol:gics_sub, 15, FALSE)</f>
        <v>Property &amp; Casualty Insurance</v>
      </c>
    </row>
    <row r="6690" spans="1:5" ht="17" x14ac:dyDescent="0.2">
      <c r="A6690" s="3" t="s">
        <v>515</v>
      </c>
      <c r="B6690" s="21" t="s">
        <v>604</v>
      </c>
      <c r="C6690" s="21" t="s">
        <v>609</v>
      </c>
      <c r="D6690" s="56" t="str">
        <f>VLOOKUP(A6690, ticker_symbol:gics_sector, 14, FALSE)</f>
        <v>Financials</v>
      </c>
      <c r="E6690" t="str">
        <f>VLOOKUP(A6690, ticker_symbol:gics_sub, 15, FALSE)</f>
        <v>Property &amp; Casualty Insurance</v>
      </c>
    </row>
    <row r="6691" spans="1:5" ht="17" x14ac:dyDescent="0.2">
      <c r="A6691" s="3" t="s">
        <v>515</v>
      </c>
      <c r="B6691" s="21" t="s">
        <v>605</v>
      </c>
      <c r="C6691" s="21" t="s">
        <v>609</v>
      </c>
      <c r="D6691" s="56" t="str">
        <f>VLOOKUP(A6691, ticker_symbol:gics_sector, 14, FALSE)</f>
        <v>Financials</v>
      </c>
      <c r="E6691" t="str">
        <f>VLOOKUP(A6691, ticker_symbol:gics_sub, 15, FALSE)</f>
        <v>Property &amp; Casualty Insurance</v>
      </c>
    </row>
    <row r="6692" spans="1:5" ht="17" x14ac:dyDescent="0.2">
      <c r="A6692" s="3" t="s">
        <v>515</v>
      </c>
      <c r="B6692" s="21" t="s">
        <v>600</v>
      </c>
      <c r="C6692" s="21" t="s">
        <v>608</v>
      </c>
      <c r="D6692" s="56" t="str">
        <f>VLOOKUP(A6692, ticker_symbol:gics_sector, 14, FALSE)</f>
        <v>Financials</v>
      </c>
      <c r="E6692" t="str">
        <f>VLOOKUP(A6692, ticker_symbol:gics_sub, 15, FALSE)</f>
        <v>Property &amp; Casualty Insurance</v>
      </c>
    </row>
    <row r="6693" spans="1:5" ht="17" x14ac:dyDescent="0.2">
      <c r="A6693" s="3" t="s">
        <v>515</v>
      </c>
      <c r="B6693" s="21" t="s">
        <v>601</v>
      </c>
      <c r="C6693" s="21" t="s">
        <v>608</v>
      </c>
      <c r="D6693" s="56" t="str">
        <f>VLOOKUP(A6693, ticker_symbol:gics_sector, 14, FALSE)</f>
        <v>Financials</v>
      </c>
      <c r="E6693" t="str">
        <f>VLOOKUP(A6693, ticker_symbol:gics_sub, 15, FALSE)</f>
        <v>Property &amp; Casualty Insurance</v>
      </c>
    </row>
    <row r="6694" spans="1:5" ht="17" x14ac:dyDescent="0.2">
      <c r="A6694" s="3" t="s">
        <v>515</v>
      </c>
      <c r="B6694" s="21" t="s">
        <v>602</v>
      </c>
      <c r="C6694" s="21" t="s">
        <v>608</v>
      </c>
      <c r="D6694" s="56" t="str">
        <f>VLOOKUP(A6694, ticker_symbol:gics_sector, 14, FALSE)</f>
        <v>Financials</v>
      </c>
      <c r="E6694" t="str">
        <f>VLOOKUP(A6694, ticker_symbol:gics_sub, 15, FALSE)</f>
        <v>Property &amp; Casualty Insurance</v>
      </c>
    </row>
    <row r="6695" spans="1:5" ht="17" x14ac:dyDescent="0.2">
      <c r="A6695" s="3" t="s">
        <v>515</v>
      </c>
      <c r="B6695" s="21" t="s">
        <v>603</v>
      </c>
      <c r="C6695" s="21" t="s">
        <v>608</v>
      </c>
      <c r="D6695" s="56" t="str">
        <f>VLOOKUP(A6695, ticker_symbol:gics_sector, 14, FALSE)</f>
        <v>Financials</v>
      </c>
      <c r="E6695" t="str">
        <f>VLOOKUP(A6695, ticker_symbol:gics_sub, 15, FALSE)</f>
        <v>Property &amp; Casualty Insurance</v>
      </c>
    </row>
    <row r="6696" spans="1:5" ht="17" x14ac:dyDescent="0.2">
      <c r="A6696" s="3" t="s">
        <v>515</v>
      </c>
      <c r="B6696" s="21" t="s">
        <v>604</v>
      </c>
      <c r="C6696" s="21" t="s">
        <v>608</v>
      </c>
      <c r="D6696" s="56" t="str">
        <f>VLOOKUP(A6696, ticker_symbol:gics_sector, 14, FALSE)</f>
        <v>Financials</v>
      </c>
      <c r="E6696" t="str">
        <f>VLOOKUP(A6696, ticker_symbol:gics_sub, 15, FALSE)</f>
        <v>Property &amp; Casualty Insurance</v>
      </c>
    </row>
    <row r="6697" spans="1:5" ht="17" x14ac:dyDescent="0.2">
      <c r="A6697" s="3" t="s">
        <v>515</v>
      </c>
      <c r="B6697" s="21" t="s">
        <v>605</v>
      </c>
      <c r="C6697" s="21" t="s">
        <v>608</v>
      </c>
      <c r="D6697" s="56" t="str">
        <f>VLOOKUP(A6697, ticker_symbol:gics_sector, 14, FALSE)</f>
        <v>Financials</v>
      </c>
      <c r="E6697" t="str">
        <f>VLOOKUP(A6697, ticker_symbol:gics_sub, 15, FALSE)</f>
        <v>Property &amp; Casualty Insurance</v>
      </c>
    </row>
    <row r="6698" spans="1:5" ht="17" x14ac:dyDescent="0.2">
      <c r="A6698" s="3" t="s">
        <v>516</v>
      </c>
      <c r="B6698" s="21" t="s">
        <v>600</v>
      </c>
      <c r="C6698" s="21" t="s">
        <v>610</v>
      </c>
      <c r="D6698" s="56" t="str">
        <f>VLOOKUP(A6698, ticker_symbol:gics_sector, 14, FALSE)</f>
        <v>Consumer Discretionary</v>
      </c>
      <c r="E6698" t="str">
        <f>VLOOKUP(A6698, ticker_symbol:gics_sub, 15, FALSE)</f>
        <v>Specialty Retail</v>
      </c>
    </row>
    <row r="6699" spans="1:5" ht="17" x14ac:dyDescent="0.2">
      <c r="A6699" s="3" t="s">
        <v>516</v>
      </c>
      <c r="B6699" s="21" t="s">
        <v>601</v>
      </c>
      <c r="C6699" s="21" t="s">
        <v>610</v>
      </c>
      <c r="D6699" s="56" t="str">
        <f>VLOOKUP(A6699, ticker_symbol:gics_sector, 14, FALSE)</f>
        <v>Consumer Discretionary</v>
      </c>
      <c r="E6699" t="str">
        <f>VLOOKUP(A6699, ticker_symbol:gics_sub, 15, FALSE)</f>
        <v>Specialty Retail</v>
      </c>
    </row>
    <row r="6700" spans="1:5" ht="17" x14ac:dyDescent="0.2">
      <c r="A6700" s="3" t="s">
        <v>516</v>
      </c>
      <c r="B6700" s="21" t="s">
        <v>602</v>
      </c>
      <c r="C6700" s="21" t="s">
        <v>610</v>
      </c>
      <c r="D6700" s="56" t="str">
        <f>VLOOKUP(A6700, ticker_symbol:gics_sector, 14, FALSE)</f>
        <v>Consumer Discretionary</v>
      </c>
      <c r="E6700" t="str">
        <f>VLOOKUP(A6700, ticker_symbol:gics_sub, 15, FALSE)</f>
        <v>Specialty Retail</v>
      </c>
    </row>
    <row r="6701" spans="1:5" ht="17" x14ac:dyDescent="0.2">
      <c r="A6701" s="3" t="s">
        <v>516</v>
      </c>
      <c r="B6701" s="21" t="s">
        <v>603</v>
      </c>
      <c r="C6701" s="21" t="s">
        <v>610</v>
      </c>
      <c r="D6701" s="56" t="str">
        <f>VLOOKUP(A6701, ticker_symbol:gics_sector, 14, FALSE)</f>
        <v>Consumer Discretionary</v>
      </c>
      <c r="E6701" t="str">
        <f>VLOOKUP(A6701, ticker_symbol:gics_sub, 15, FALSE)</f>
        <v>Specialty Retail</v>
      </c>
    </row>
    <row r="6702" spans="1:5" ht="17" x14ac:dyDescent="0.2">
      <c r="A6702" s="3" t="s">
        <v>516</v>
      </c>
      <c r="B6702" s="21" t="s">
        <v>604</v>
      </c>
      <c r="C6702" s="21" t="s">
        <v>610</v>
      </c>
      <c r="D6702" s="56" t="str">
        <f>VLOOKUP(A6702, ticker_symbol:gics_sector, 14, FALSE)</f>
        <v>Consumer Discretionary</v>
      </c>
      <c r="E6702" t="str">
        <f>VLOOKUP(A6702, ticker_symbol:gics_sub, 15, FALSE)</f>
        <v>Specialty Retail</v>
      </c>
    </row>
    <row r="6703" spans="1:5" ht="17" x14ac:dyDescent="0.2">
      <c r="A6703" s="3" t="s">
        <v>516</v>
      </c>
      <c r="B6703" s="21" t="s">
        <v>605</v>
      </c>
      <c r="C6703" s="21" t="s">
        <v>610</v>
      </c>
      <c r="D6703" s="56" t="str">
        <f>VLOOKUP(A6703, ticker_symbol:gics_sector, 14, FALSE)</f>
        <v>Consumer Discretionary</v>
      </c>
      <c r="E6703" t="str">
        <f>VLOOKUP(A6703, ticker_symbol:gics_sub, 15, FALSE)</f>
        <v>Specialty Retail</v>
      </c>
    </row>
    <row r="6704" spans="1:5" ht="17" x14ac:dyDescent="0.2">
      <c r="A6704" s="3" t="s">
        <v>516</v>
      </c>
      <c r="B6704" s="21" t="s">
        <v>600</v>
      </c>
      <c r="C6704" s="21" t="s">
        <v>609</v>
      </c>
      <c r="D6704" s="56" t="str">
        <f>VLOOKUP(A6704, ticker_symbol:gics_sector, 14, FALSE)</f>
        <v>Consumer Discretionary</v>
      </c>
      <c r="E6704" t="str">
        <f>VLOOKUP(A6704, ticker_symbol:gics_sub, 15, FALSE)</f>
        <v>Specialty Retail</v>
      </c>
    </row>
    <row r="6705" spans="1:5" ht="17" x14ac:dyDescent="0.2">
      <c r="A6705" s="3" t="s">
        <v>516</v>
      </c>
      <c r="B6705" s="21" t="s">
        <v>601</v>
      </c>
      <c r="C6705" s="21" t="s">
        <v>609</v>
      </c>
      <c r="D6705" s="56" t="str">
        <f>VLOOKUP(A6705, ticker_symbol:gics_sector, 14, FALSE)</f>
        <v>Consumer Discretionary</v>
      </c>
      <c r="E6705" t="str">
        <f>VLOOKUP(A6705, ticker_symbol:gics_sub, 15, FALSE)</f>
        <v>Specialty Retail</v>
      </c>
    </row>
    <row r="6706" spans="1:5" ht="17" x14ac:dyDescent="0.2">
      <c r="A6706" s="3" t="s">
        <v>516</v>
      </c>
      <c r="B6706" s="21" t="s">
        <v>602</v>
      </c>
      <c r="C6706" s="21" t="s">
        <v>609</v>
      </c>
      <c r="D6706" s="56" t="str">
        <f>VLOOKUP(A6706, ticker_symbol:gics_sector, 14, FALSE)</f>
        <v>Consumer Discretionary</v>
      </c>
      <c r="E6706" t="str">
        <f>VLOOKUP(A6706, ticker_symbol:gics_sub, 15, FALSE)</f>
        <v>Specialty Retail</v>
      </c>
    </row>
    <row r="6707" spans="1:5" ht="17" x14ac:dyDescent="0.2">
      <c r="A6707" s="3" t="s">
        <v>516</v>
      </c>
      <c r="B6707" s="21" t="s">
        <v>603</v>
      </c>
      <c r="C6707" s="21" t="s">
        <v>609</v>
      </c>
      <c r="D6707" s="56" t="str">
        <f>VLOOKUP(A6707, ticker_symbol:gics_sector, 14, FALSE)</f>
        <v>Consumer Discretionary</v>
      </c>
      <c r="E6707" t="str">
        <f>VLOOKUP(A6707, ticker_symbol:gics_sub, 15, FALSE)</f>
        <v>Specialty Retail</v>
      </c>
    </row>
    <row r="6708" spans="1:5" ht="17" x14ac:dyDescent="0.2">
      <c r="A6708" s="3" t="s">
        <v>516</v>
      </c>
      <c r="B6708" s="21" t="s">
        <v>604</v>
      </c>
      <c r="C6708" s="21" t="s">
        <v>609</v>
      </c>
      <c r="D6708" s="56" t="str">
        <f>VLOOKUP(A6708, ticker_symbol:gics_sector, 14, FALSE)</f>
        <v>Consumer Discretionary</v>
      </c>
      <c r="E6708" t="str">
        <f>VLOOKUP(A6708, ticker_symbol:gics_sub, 15, FALSE)</f>
        <v>Specialty Retail</v>
      </c>
    </row>
    <row r="6709" spans="1:5" ht="17" x14ac:dyDescent="0.2">
      <c r="A6709" s="3" t="s">
        <v>516</v>
      </c>
      <c r="B6709" s="21" t="s">
        <v>605</v>
      </c>
      <c r="C6709" s="21" t="s">
        <v>609</v>
      </c>
      <c r="D6709" s="56" t="str">
        <f>VLOOKUP(A6709, ticker_symbol:gics_sector, 14, FALSE)</f>
        <v>Consumer Discretionary</v>
      </c>
      <c r="E6709" t="str">
        <f>VLOOKUP(A6709, ticker_symbol:gics_sub, 15, FALSE)</f>
        <v>Specialty Retail</v>
      </c>
    </row>
    <row r="6710" spans="1:5" ht="17" x14ac:dyDescent="0.2">
      <c r="A6710" s="3" t="s">
        <v>516</v>
      </c>
      <c r="B6710" s="21" t="s">
        <v>600</v>
      </c>
      <c r="C6710" s="21" t="s">
        <v>608</v>
      </c>
      <c r="D6710" s="56" t="str">
        <f>VLOOKUP(A6710, ticker_symbol:gics_sector, 14, FALSE)</f>
        <v>Consumer Discretionary</v>
      </c>
      <c r="E6710" t="str">
        <f>VLOOKUP(A6710, ticker_symbol:gics_sub, 15, FALSE)</f>
        <v>Specialty Retail</v>
      </c>
    </row>
    <row r="6711" spans="1:5" ht="17" x14ac:dyDescent="0.2">
      <c r="A6711" s="3" t="s">
        <v>516</v>
      </c>
      <c r="B6711" s="21" t="s">
        <v>601</v>
      </c>
      <c r="C6711" s="21" t="s">
        <v>608</v>
      </c>
      <c r="D6711" s="56" t="str">
        <f>VLOOKUP(A6711, ticker_symbol:gics_sector, 14, FALSE)</f>
        <v>Consumer Discretionary</v>
      </c>
      <c r="E6711" t="str">
        <f>VLOOKUP(A6711, ticker_symbol:gics_sub, 15, FALSE)</f>
        <v>Specialty Retail</v>
      </c>
    </row>
    <row r="6712" spans="1:5" ht="17" x14ac:dyDescent="0.2">
      <c r="A6712" s="3" t="s">
        <v>516</v>
      </c>
      <c r="B6712" s="21" t="s">
        <v>602</v>
      </c>
      <c r="C6712" s="21" t="s">
        <v>608</v>
      </c>
      <c r="D6712" s="56" t="str">
        <f>VLOOKUP(A6712, ticker_symbol:gics_sector, 14, FALSE)</f>
        <v>Consumer Discretionary</v>
      </c>
      <c r="E6712" t="str">
        <f>VLOOKUP(A6712, ticker_symbol:gics_sub, 15, FALSE)</f>
        <v>Specialty Retail</v>
      </c>
    </row>
    <row r="6713" spans="1:5" ht="17" x14ac:dyDescent="0.2">
      <c r="A6713" s="3" t="s">
        <v>516</v>
      </c>
      <c r="B6713" s="21" t="s">
        <v>603</v>
      </c>
      <c r="C6713" s="21" t="s">
        <v>608</v>
      </c>
      <c r="D6713" s="56" t="str">
        <f>VLOOKUP(A6713, ticker_symbol:gics_sector, 14, FALSE)</f>
        <v>Consumer Discretionary</v>
      </c>
      <c r="E6713" t="str">
        <f>VLOOKUP(A6713, ticker_symbol:gics_sub, 15, FALSE)</f>
        <v>Specialty Retail</v>
      </c>
    </row>
    <row r="6714" spans="1:5" ht="17" x14ac:dyDescent="0.2">
      <c r="A6714" s="3" t="s">
        <v>516</v>
      </c>
      <c r="B6714" s="21" t="s">
        <v>604</v>
      </c>
      <c r="C6714" s="21" t="s">
        <v>608</v>
      </c>
      <c r="D6714" s="56" t="str">
        <f>VLOOKUP(A6714, ticker_symbol:gics_sector, 14, FALSE)</f>
        <v>Consumer Discretionary</v>
      </c>
      <c r="E6714" t="str">
        <f>VLOOKUP(A6714, ticker_symbol:gics_sub, 15, FALSE)</f>
        <v>Specialty Retail</v>
      </c>
    </row>
    <row r="6715" spans="1:5" ht="17" x14ac:dyDescent="0.2">
      <c r="A6715" s="3" t="s">
        <v>516</v>
      </c>
      <c r="B6715" s="21" t="s">
        <v>605</v>
      </c>
      <c r="C6715" s="21" t="s">
        <v>608</v>
      </c>
      <c r="D6715" s="56" t="str">
        <f>VLOOKUP(A6715, ticker_symbol:gics_sector, 14, FALSE)</f>
        <v>Consumer Discretionary</v>
      </c>
      <c r="E6715" t="str">
        <f>VLOOKUP(A6715, ticker_symbol:gics_sub, 15, FALSE)</f>
        <v>Specialty Retail</v>
      </c>
    </row>
    <row r="6716" spans="1:5" ht="17" x14ac:dyDescent="0.2">
      <c r="A6716" s="3" t="s">
        <v>518</v>
      </c>
      <c r="B6716" s="21" t="s">
        <v>600</v>
      </c>
      <c r="C6716" s="21" t="s">
        <v>610</v>
      </c>
      <c r="D6716" s="56" t="str">
        <f>VLOOKUP(A6716, ticker_symbol:gics_sector, 14, FALSE)</f>
        <v>Consumer Staples</v>
      </c>
      <c r="E6716" t="str">
        <f>VLOOKUP(A6716, ticker_symbol:gics_sub, 15, FALSE)</f>
        <v>Packaged Foods &amp; Meats</v>
      </c>
    </row>
    <row r="6717" spans="1:5" ht="17" x14ac:dyDescent="0.2">
      <c r="A6717" s="3" t="s">
        <v>518</v>
      </c>
      <c r="B6717" s="21" t="s">
        <v>601</v>
      </c>
      <c r="C6717" s="21" t="s">
        <v>610</v>
      </c>
      <c r="D6717" s="56" t="str">
        <f>VLOOKUP(A6717, ticker_symbol:gics_sector, 14, FALSE)</f>
        <v>Consumer Staples</v>
      </c>
      <c r="E6717" t="str">
        <f>VLOOKUP(A6717, ticker_symbol:gics_sub, 15, FALSE)</f>
        <v>Packaged Foods &amp; Meats</v>
      </c>
    </row>
    <row r="6718" spans="1:5" ht="17" x14ac:dyDescent="0.2">
      <c r="A6718" s="3" t="s">
        <v>518</v>
      </c>
      <c r="B6718" s="21" t="s">
        <v>602</v>
      </c>
      <c r="C6718" s="21" t="s">
        <v>610</v>
      </c>
      <c r="D6718" s="56" t="str">
        <f>VLOOKUP(A6718, ticker_symbol:gics_sector, 14, FALSE)</f>
        <v>Consumer Staples</v>
      </c>
      <c r="E6718" t="str">
        <f>VLOOKUP(A6718, ticker_symbol:gics_sub, 15, FALSE)</f>
        <v>Packaged Foods &amp; Meats</v>
      </c>
    </row>
    <row r="6719" spans="1:5" ht="17" x14ac:dyDescent="0.2">
      <c r="A6719" s="3" t="s">
        <v>518</v>
      </c>
      <c r="B6719" s="21" t="s">
        <v>603</v>
      </c>
      <c r="C6719" s="21" t="s">
        <v>610</v>
      </c>
      <c r="D6719" s="56" t="str">
        <f>VLOOKUP(A6719, ticker_symbol:gics_sector, 14, FALSE)</f>
        <v>Consumer Staples</v>
      </c>
      <c r="E6719" t="str">
        <f>VLOOKUP(A6719, ticker_symbol:gics_sub, 15, FALSE)</f>
        <v>Packaged Foods &amp; Meats</v>
      </c>
    </row>
    <row r="6720" spans="1:5" ht="17" x14ac:dyDescent="0.2">
      <c r="A6720" s="3" t="s">
        <v>518</v>
      </c>
      <c r="B6720" s="21" t="s">
        <v>604</v>
      </c>
      <c r="C6720" s="21" t="s">
        <v>610</v>
      </c>
      <c r="D6720" s="56" t="str">
        <f>VLOOKUP(A6720, ticker_symbol:gics_sector, 14, FALSE)</f>
        <v>Consumer Staples</v>
      </c>
      <c r="E6720" t="str">
        <f>VLOOKUP(A6720, ticker_symbol:gics_sub, 15, FALSE)</f>
        <v>Packaged Foods &amp; Meats</v>
      </c>
    </row>
    <row r="6721" spans="1:5" ht="17" x14ac:dyDescent="0.2">
      <c r="A6721" s="3" t="s">
        <v>518</v>
      </c>
      <c r="B6721" s="21" t="s">
        <v>605</v>
      </c>
      <c r="C6721" s="21" t="s">
        <v>610</v>
      </c>
      <c r="D6721" s="56" t="str">
        <f>VLOOKUP(A6721, ticker_symbol:gics_sector, 14, FALSE)</f>
        <v>Consumer Staples</v>
      </c>
      <c r="E6721" t="str">
        <f>VLOOKUP(A6721, ticker_symbol:gics_sub, 15, FALSE)</f>
        <v>Packaged Foods &amp; Meats</v>
      </c>
    </row>
    <row r="6722" spans="1:5" ht="17" x14ac:dyDescent="0.2">
      <c r="A6722" s="3" t="s">
        <v>518</v>
      </c>
      <c r="B6722" s="21" t="s">
        <v>600</v>
      </c>
      <c r="C6722" s="21" t="s">
        <v>609</v>
      </c>
      <c r="D6722" s="56" t="str">
        <f>VLOOKUP(A6722, ticker_symbol:gics_sector, 14, FALSE)</f>
        <v>Consumer Staples</v>
      </c>
      <c r="E6722" t="str">
        <f>VLOOKUP(A6722, ticker_symbol:gics_sub, 15, FALSE)</f>
        <v>Packaged Foods &amp; Meats</v>
      </c>
    </row>
    <row r="6723" spans="1:5" ht="17" x14ac:dyDescent="0.2">
      <c r="A6723" s="3" t="s">
        <v>518</v>
      </c>
      <c r="B6723" s="21" t="s">
        <v>601</v>
      </c>
      <c r="C6723" s="21" t="s">
        <v>609</v>
      </c>
      <c r="D6723" s="56" t="str">
        <f>VLOOKUP(A6723, ticker_symbol:gics_sector, 14, FALSE)</f>
        <v>Consumer Staples</v>
      </c>
      <c r="E6723" t="str">
        <f>VLOOKUP(A6723, ticker_symbol:gics_sub, 15, FALSE)</f>
        <v>Packaged Foods &amp; Meats</v>
      </c>
    </row>
    <row r="6724" spans="1:5" ht="17" x14ac:dyDescent="0.2">
      <c r="A6724" s="3" t="s">
        <v>518</v>
      </c>
      <c r="B6724" s="21" t="s">
        <v>602</v>
      </c>
      <c r="C6724" s="21" t="s">
        <v>609</v>
      </c>
      <c r="D6724" s="56" t="str">
        <f>VLOOKUP(A6724, ticker_symbol:gics_sector, 14, FALSE)</f>
        <v>Consumer Staples</v>
      </c>
      <c r="E6724" t="str">
        <f>VLOOKUP(A6724, ticker_symbol:gics_sub, 15, FALSE)</f>
        <v>Packaged Foods &amp; Meats</v>
      </c>
    </row>
    <row r="6725" spans="1:5" ht="17" x14ac:dyDescent="0.2">
      <c r="A6725" s="3" t="s">
        <v>518</v>
      </c>
      <c r="B6725" s="21" t="s">
        <v>603</v>
      </c>
      <c r="C6725" s="21" t="s">
        <v>609</v>
      </c>
      <c r="D6725" s="56" t="str">
        <f>VLOOKUP(A6725, ticker_symbol:gics_sector, 14, FALSE)</f>
        <v>Consumer Staples</v>
      </c>
      <c r="E6725" t="str">
        <f>VLOOKUP(A6725, ticker_symbol:gics_sub, 15, FALSE)</f>
        <v>Packaged Foods &amp; Meats</v>
      </c>
    </row>
    <row r="6726" spans="1:5" ht="17" x14ac:dyDescent="0.2">
      <c r="A6726" s="3" t="s">
        <v>518</v>
      </c>
      <c r="B6726" s="21" t="s">
        <v>604</v>
      </c>
      <c r="C6726" s="21" t="s">
        <v>609</v>
      </c>
      <c r="D6726" s="56" t="str">
        <f>VLOOKUP(A6726, ticker_symbol:gics_sector, 14, FALSE)</f>
        <v>Consumer Staples</v>
      </c>
      <c r="E6726" t="str">
        <f>VLOOKUP(A6726, ticker_symbol:gics_sub, 15, FALSE)</f>
        <v>Packaged Foods &amp; Meats</v>
      </c>
    </row>
    <row r="6727" spans="1:5" ht="17" x14ac:dyDescent="0.2">
      <c r="A6727" s="3" t="s">
        <v>518</v>
      </c>
      <c r="B6727" s="21" t="s">
        <v>605</v>
      </c>
      <c r="C6727" s="21" t="s">
        <v>609</v>
      </c>
      <c r="D6727" s="56" t="str">
        <f>VLOOKUP(A6727, ticker_symbol:gics_sector, 14, FALSE)</f>
        <v>Consumer Staples</v>
      </c>
      <c r="E6727" t="str">
        <f>VLOOKUP(A6727, ticker_symbol:gics_sub, 15, FALSE)</f>
        <v>Packaged Foods &amp; Meats</v>
      </c>
    </row>
    <row r="6728" spans="1:5" ht="17" x14ac:dyDescent="0.2">
      <c r="A6728" s="3" t="s">
        <v>518</v>
      </c>
      <c r="B6728" s="21" t="s">
        <v>600</v>
      </c>
      <c r="C6728" s="21" t="s">
        <v>608</v>
      </c>
      <c r="D6728" s="56" t="str">
        <f>VLOOKUP(A6728, ticker_symbol:gics_sector, 14, FALSE)</f>
        <v>Consumer Staples</v>
      </c>
      <c r="E6728" t="str">
        <f>VLOOKUP(A6728, ticker_symbol:gics_sub, 15, FALSE)</f>
        <v>Packaged Foods &amp; Meats</v>
      </c>
    </row>
    <row r="6729" spans="1:5" ht="17" x14ac:dyDescent="0.2">
      <c r="A6729" s="3" t="s">
        <v>518</v>
      </c>
      <c r="B6729" s="21" t="s">
        <v>601</v>
      </c>
      <c r="C6729" s="21" t="s">
        <v>608</v>
      </c>
      <c r="D6729" s="56" t="str">
        <f>VLOOKUP(A6729, ticker_symbol:gics_sector, 14, FALSE)</f>
        <v>Consumer Staples</v>
      </c>
      <c r="E6729" t="str">
        <f>VLOOKUP(A6729, ticker_symbol:gics_sub, 15, FALSE)</f>
        <v>Packaged Foods &amp; Meats</v>
      </c>
    </row>
    <row r="6730" spans="1:5" ht="17" x14ac:dyDescent="0.2">
      <c r="A6730" s="3" t="s">
        <v>518</v>
      </c>
      <c r="B6730" s="21" t="s">
        <v>602</v>
      </c>
      <c r="C6730" s="21" t="s">
        <v>608</v>
      </c>
      <c r="D6730" s="56" t="str">
        <f>VLOOKUP(A6730, ticker_symbol:gics_sector, 14, FALSE)</f>
        <v>Consumer Staples</v>
      </c>
      <c r="E6730" t="str">
        <f>VLOOKUP(A6730, ticker_symbol:gics_sub, 15, FALSE)</f>
        <v>Packaged Foods &amp; Meats</v>
      </c>
    </row>
    <row r="6731" spans="1:5" ht="17" x14ac:dyDescent="0.2">
      <c r="A6731" s="3" t="s">
        <v>518</v>
      </c>
      <c r="B6731" s="21" t="s">
        <v>603</v>
      </c>
      <c r="C6731" s="21" t="s">
        <v>608</v>
      </c>
      <c r="D6731" s="56" t="str">
        <f>VLOOKUP(A6731, ticker_symbol:gics_sector, 14, FALSE)</f>
        <v>Consumer Staples</v>
      </c>
      <c r="E6731" t="str">
        <f>VLOOKUP(A6731, ticker_symbol:gics_sub, 15, FALSE)</f>
        <v>Packaged Foods &amp; Meats</v>
      </c>
    </row>
    <row r="6732" spans="1:5" ht="17" x14ac:dyDescent="0.2">
      <c r="A6732" s="3" t="s">
        <v>518</v>
      </c>
      <c r="B6732" s="21" t="s">
        <v>604</v>
      </c>
      <c r="C6732" s="21" t="s">
        <v>608</v>
      </c>
      <c r="D6732" s="56" t="str">
        <f>VLOOKUP(A6732, ticker_symbol:gics_sector, 14, FALSE)</f>
        <v>Consumer Staples</v>
      </c>
      <c r="E6732" t="str">
        <f>VLOOKUP(A6732, ticker_symbol:gics_sub, 15, FALSE)</f>
        <v>Packaged Foods &amp; Meats</v>
      </c>
    </row>
    <row r="6733" spans="1:5" ht="17" x14ac:dyDescent="0.2">
      <c r="A6733" s="3" t="s">
        <v>518</v>
      </c>
      <c r="B6733" s="21" t="s">
        <v>605</v>
      </c>
      <c r="C6733" s="21" t="s">
        <v>608</v>
      </c>
      <c r="D6733" s="56" t="str">
        <f>VLOOKUP(A6733, ticker_symbol:gics_sector, 14, FALSE)</f>
        <v>Consumer Staples</v>
      </c>
      <c r="E6733" t="str">
        <f>VLOOKUP(A6733, ticker_symbol:gics_sub, 15, FALSE)</f>
        <v>Packaged Foods &amp; Meats</v>
      </c>
    </row>
    <row r="6734" spans="1:5" ht="17" x14ac:dyDescent="0.2">
      <c r="A6734" s="3" t="s">
        <v>519</v>
      </c>
      <c r="B6734" s="21" t="s">
        <v>600</v>
      </c>
      <c r="C6734" s="21" t="s">
        <v>610</v>
      </c>
      <c r="D6734" s="56" t="str">
        <f>VLOOKUP(A6734, ticker_symbol:gics_sector, 14, FALSE)</f>
        <v>Energy</v>
      </c>
      <c r="E6734" t="str">
        <f>VLOOKUP(A6734, ticker_symbol:gics_sub, 15, FALSE)</f>
        <v>Oil &amp; Gas Refining &amp; Marketing &amp; Transportation</v>
      </c>
    </row>
    <row r="6735" spans="1:5" ht="17" x14ac:dyDescent="0.2">
      <c r="A6735" s="3" t="s">
        <v>519</v>
      </c>
      <c r="B6735" s="21" t="s">
        <v>601</v>
      </c>
      <c r="C6735" s="21" t="s">
        <v>610</v>
      </c>
      <c r="D6735" s="56" t="str">
        <f>VLOOKUP(A6735, ticker_symbol:gics_sector, 14, FALSE)</f>
        <v>Energy</v>
      </c>
      <c r="E6735" t="str">
        <f>VLOOKUP(A6735, ticker_symbol:gics_sub, 15, FALSE)</f>
        <v>Oil &amp; Gas Refining &amp; Marketing &amp; Transportation</v>
      </c>
    </row>
    <row r="6736" spans="1:5" ht="17" x14ac:dyDescent="0.2">
      <c r="A6736" s="3" t="s">
        <v>519</v>
      </c>
      <c r="B6736" s="21" t="s">
        <v>602</v>
      </c>
      <c r="C6736" s="21" t="s">
        <v>610</v>
      </c>
      <c r="D6736" s="56" t="str">
        <f>VLOOKUP(A6736, ticker_symbol:gics_sector, 14, FALSE)</f>
        <v>Energy</v>
      </c>
      <c r="E6736" t="str">
        <f>VLOOKUP(A6736, ticker_symbol:gics_sub, 15, FALSE)</f>
        <v>Oil &amp; Gas Refining &amp; Marketing &amp; Transportation</v>
      </c>
    </row>
    <row r="6737" spans="1:5" ht="17" x14ac:dyDescent="0.2">
      <c r="A6737" s="3" t="s">
        <v>519</v>
      </c>
      <c r="B6737" s="21" t="s">
        <v>603</v>
      </c>
      <c r="C6737" s="21" t="s">
        <v>610</v>
      </c>
      <c r="D6737" s="56" t="str">
        <f>VLOOKUP(A6737, ticker_symbol:gics_sector, 14, FALSE)</f>
        <v>Energy</v>
      </c>
      <c r="E6737" t="str">
        <f>VLOOKUP(A6737, ticker_symbol:gics_sub, 15, FALSE)</f>
        <v>Oil &amp; Gas Refining &amp; Marketing &amp; Transportation</v>
      </c>
    </row>
    <row r="6738" spans="1:5" ht="17" x14ac:dyDescent="0.2">
      <c r="A6738" s="3" t="s">
        <v>519</v>
      </c>
      <c r="B6738" s="21" t="s">
        <v>604</v>
      </c>
      <c r="C6738" s="21" t="s">
        <v>610</v>
      </c>
      <c r="D6738" s="56" t="str">
        <f>VLOOKUP(A6738, ticker_symbol:gics_sector, 14, FALSE)</f>
        <v>Energy</v>
      </c>
      <c r="E6738" t="str">
        <f>VLOOKUP(A6738, ticker_symbol:gics_sub, 15, FALSE)</f>
        <v>Oil &amp; Gas Refining &amp; Marketing &amp; Transportation</v>
      </c>
    </row>
    <row r="6739" spans="1:5" ht="17" x14ac:dyDescent="0.2">
      <c r="A6739" s="3" t="s">
        <v>519</v>
      </c>
      <c r="B6739" s="21" t="s">
        <v>605</v>
      </c>
      <c r="C6739" s="21" t="s">
        <v>610</v>
      </c>
      <c r="D6739" s="56" t="str">
        <f>VLOOKUP(A6739, ticker_symbol:gics_sector, 14, FALSE)</f>
        <v>Energy</v>
      </c>
      <c r="E6739" t="str">
        <f>VLOOKUP(A6739, ticker_symbol:gics_sub, 15, FALSE)</f>
        <v>Oil &amp; Gas Refining &amp; Marketing &amp; Transportation</v>
      </c>
    </row>
    <row r="6740" spans="1:5" ht="17" x14ac:dyDescent="0.2">
      <c r="A6740" s="3" t="s">
        <v>519</v>
      </c>
      <c r="B6740" s="21" t="s">
        <v>600</v>
      </c>
      <c r="C6740" s="21" t="s">
        <v>609</v>
      </c>
      <c r="D6740" s="56" t="str">
        <f>VLOOKUP(A6740, ticker_symbol:gics_sector, 14, FALSE)</f>
        <v>Energy</v>
      </c>
      <c r="E6740" t="str">
        <f>VLOOKUP(A6740, ticker_symbol:gics_sub, 15, FALSE)</f>
        <v>Oil &amp; Gas Refining &amp; Marketing &amp; Transportation</v>
      </c>
    </row>
    <row r="6741" spans="1:5" ht="17" x14ac:dyDescent="0.2">
      <c r="A6741" s="3" t="s">
        <v>519</v>
      </c>
      <c r="B6741" s="21" t="s">
        <v>601</v>
      </c>
      <c r="C6741" s="21" t="s">
        <v>609</v>
      </c>
      <c r="D6741" s="56" t="str">
        <f>VLOOKUP(A6741, ticker_symbol:gics_sector, 14, FALSE)</f>
        <v>Energy</v>
      </c>
      <c r="E6741" t="str">
        <f>VLOOKUP(A6741, ticker_symbol:gics_sub, 15, FALSE)</f>
        <v>Oil &amp; Gas Refining &amp; Marketing &amp; Transportation</v>
      </c>
    </row>
    <row r="6742" spans="1:5" ht="17" x14ac:dyDescent="0.2">
      <c r="A6742" s="3" t="s">
        <v>519</v>
      </c>
      <c r="B6742" s="21" t="s">
        <v>602</v>
      </c>
      <c r="C6742" s="21" t="s">
        <v>609</v>
      </c>
      <c r="D6742" s="56" t="str">
        <f>VLOOKUP(A6742, ticker_symbol:gics_sector, 14, FALSE)</f>
        <v>Energy</v>
      </c>
      <c r="E6742" t="str">
        <f>VLOOKUP(A6742, ticker_symbol:gics_sub, 15, FALSE)</f>
        <v>Oil &amp; Gas Refining &amp; Marketing &amp; Transportation</v>
      </c>
    </row>
    <row r="6743" spans="1:5" ht="17" x14ac:dyDescent="0.2">
      <c r="A6743" s="3" t="s">
        <v>519</v>
      </c>
      <c r="B6743" s="21" t="s">
        <v>603</v>
      </c>
      <c r="C6743" s="21" t="s">
        <v>609</v>
      </c>
      <c r="D6743" s="56" t="str">
        <f>VLOOKUP(A6743, ticker_symbol:gics_sector, 14, FALSE)</f>
        <v>Energy</v>
      </c>
      <c r="E6743" t="str">
        <f>VLOOKUP(A6743, ticker_symbol:gics_sub, 15, FALSE)</f>
        <v>Oil &amp; Gas Refining &amp; Marketing &amp; Transportation</v>
      </c>
    </row>
    <row r="6744" spans="1:5" ht="17" x14ac:dyDescent="0.2">
      <c r="A6744" s="3" t="s">
        <v>519</v>
      </c>
      <c r="B6744" s="21" t="s">
        <v>604</v>
      </c>
      <c r="C6744" s="21" t="s">
        <v>609</v>
      </c>
      <c r="D6744" s="56" t="str">
        <f>VLOOKUP(A6744, ticker_symbol:gics_sector, 14, FALSE)</f>
        <v>Energy</v>
      </c>
      <c r="E6744" t="str">
        <f>VLOOKUP(A6744, ticker_symbol:gics_sub, 15, FALSE)</f>
        <v>Oil &amp; Gas Refining &amp; Marketing &amp; Transportation</v>
      </c>
    </row>
    <row r="6745" spans="1:5" ht="17" x14ac:dyDescent="0.2">
      <c r="A6745" s="3" t="s">
        <v>519</v>
      </c>
      <c r="B6745" s="21" t="s">
        <v>605</v>
      </c>
      <c r="C6745" s="21" t="s">
        <v>609</v>
      </c>
      <c r="D6745" s="56" t="str">
        <f>VLOOKUP(A6745, ticker_symbol:gics_sector, 14, FALSE)</f>
        <v>Energy</v>
      </c>
      <c r="E6745" t="str">
        <f>VLOOKUP(A6745, ticker_symbol:gics_sub, 15, FALSE)</f>
        <v>Oil &amp; Gas Refining &amp; Marketing &amp; Transportation</v>
      </c>
    </row>
    <row r="6746" spans="1:5" ht="17" x14ac:dyDescent="0.2">
      <c r="A6746" s="3" t="s">
        <v>519</v>
      </c>
      <c r="B6746" s="21" t="s">
        <v>600</v>
      </c>
      <c r="C6746" s="21" t="s">
        <v>608</v>
      </c>
      <c r="D6746" s="56" t="str">
        <f>VLOOKUP(A6746, ticker_symbol:gics_sector, 14, FALSE)</f>
        <v>Energy</v>
      </c>
      <c r="E6746" t="str">
        <f>VLOOKUP(A6746, ticker_symbol:gics_sub, 15, FALSE)</f>
        <v>Oil &amp; Gas Refining &amp; Marketing &amp; Transportation</v>
      </c>
    </row>
    <row r="6747" spans="1:5" ht="17" x14ac:dyDescent="0.2">
      <c r="A6747" s="3" t="s">
        <v>519</v>
      </c>
      <c r="B6747" s="21" t="s">
        <v>601</v>
      </c>
      <c r="C6747" s="21" t="s">
        <v>608</v>
      </c>
      <c r="D6747" s="56" t="str">
        <f>VLOOKUP(A6747, ticker_symbol:gics_sector, 14, FALSE)</f>
        <v>Energy</v>
      </c>
      <c r="E6747" t="str">
        <f>VLOOKUP(A6747, ticker_symbol:gics_sub, 15, FALSE)</f>
        <v>Oil &amp; Gas Refining &amp; Marketing &amp; Transportation</v>
      </c>
    </row>
    <row r="6748" spans="1:5" ht="17" x14ac:dyDescent="0.2">
      <c r="A6748" s="3" t="s">
        <v>519</v>
      </c>
      <c r="B6748" s="21" t="s">
        <v>602</v>
      </c>
      <c r="C6748" s="21" t="s">
        <v>608</v>
      </c>
      <c r="D6748" s="56" t="str">
        <f>VLOOKUP(A6748, ticker_symbol:gics_sector, 14, FALSE)</f>
        <v>Energy</v>
      </c>
      <c r="E6748" t="str">
        <f>VLOOKUP(A6748, ticker_symbol:gics_sub, 15, FALSE)</f>
        <v>Oil &amp; Gas Refining &amp; Marketing &amp; Transportation</v>
      </c>
    </row>
    <row r="6749" spans="1:5" ht="17" x14ac:dyDescent="0.2">
      <c r="A6749" s="3" t="s">
        <v>519</v>
      </c>
      <c r="B6749" s="21" t="s">
        <v>603</v>
      </c>
      <c r="C6749" s="21" t="s">
        <v>608</v>
      </c>
      <c r="D6749" s="56" t="str">
        <f>VLOOKUP(A6749, ticker_symbol:gics_sector, 14, FALSE)</f>
        <v>Energy</v>
      </c>
      <c r="E6749" t="str">
        <f>VLOOKUP(A6749, ticker_symbol:gics_sub, 15, FALSE)</f>
        <v>Oil &amp; Gas Refining &amp; Marketing &amp; Transportation</v>
      </c>
    </row>
    <row r="6750" spans="1:5" ht="17" x14ac:dyDescent="0.2">
      <c r="A6750" s="3" t="s">
        <v>519</v>
      </c>
      <c r="B6750" s="21" t="s">
        <v>604</v>
      </c>
      <c r="C6750" s="21" t="s">
        <v>608</v>
      </c>
      <c r="D6750" s="56" t="str">
        <f>VLOOKUP(A6750, ticker_symbol:gics_sector, 14, FALSE)</f>
        <v>Energy</v>
      </c>
      <c r="E6750" t="str">
        <f>VLOOKUP(A6750, ticker_symbol:gics_sub, 15, FALSE)</f>
        <v>Oil &amp; Gas Refining &amp; Marketing &amp; Transportation</v>
      </c>
    </row>
    <row r="6751" spans="1:5" ht="17" x14ac:dyDescent="0.2">
      <c r="A6751" s="3" t="s">
        <v>519</v>
      </c>
      <c r="B6751" s="21" t="s">
        <v>605</v>
      </c>
      <c r="C6751" s="21" t="s">
        <v>608</v>
      </c>
      <c r="D6751" s="56" t="str">
        <f>VLOOKUP(A6751, ticker_symbol:gics_sector, 14, FALSE)</f>
        <v>Energy</v>
      </c>
      <c r="E6751" t="str">
        <f>VLOOKUP(A6751, ticker_symbol:gics_sub, 15, FALSE)</f>
        <v>Oil &amp; Gas Refining &amp; Marketing &amp; Transportation</v>
      </c>
    </row>
    <row r="6752" spans="1:5" ht="17" x14ac:dyDescent="0.2">
      <c r="A6752" s="3" t="s">
        <v>520</v>
      </c>
      <c r="B6752" s="21" t="s">
        <v>600</v>
      </c>
      <c r="C6752" s="21" t="s">
        <v>610</v>
      </c>
      <c r="D6752" s="56" t="str">
        <f>VLOOKUP(A6752, ticker_symbol:gics_sector, 14, FALSE)</f>
        <v>Information Technology</v>
      </c>
      <c r="E6752" t="str">
        <f>VLOOKUP(A6752, ticker_symbol:gics_sub, 15, FALSE)</f>
        <v>Internet Software &amp; Services</v>
      </c>
    </row>
    <row r="6753" spans="1:5" ht="17" x14ac:dyDescent="0.2">
      <c r="A6753" s="3" t="s">
        <v>520</v>
      </c>
      <c r="B6753" s="21" t="s">
        <v>601</v>
      </c>
      <c r="C6753" s="21" t="s">
        <v>610</v>
      </c>
      <c r="D6753" s="56" t="str">
        <f>VLOOKUP(A6753, ticker_symbol:gics_sector, 14, FALSE)</f>
        <v>Information Technology</v>
      </c>
      <c r="E6753" t="str">
        <f>VLOOKUP(A6753, ticker_symbol:gics_sub, 15, FALSE)</f>
        <v>Internet Software &amp; Services</v>
      </c>
    </row>
    <row r="6754" spans="1:5" ht="17" x14ac:dyDescent="0.2">
      <c r="A6754" s="3" t="s">
        <v>520</v>
      </c>
      <c r="B6754" s="21" t="s">
        <v>602</v>
      </c>
      <c r="C6754" s="21" t="s">
        <v>610</v>
      </c>
      <c r="D6754" s="56" t="str">
        <f>VLOOKUP(A6754, ticker_symbol:gics_sector, 14, FALSE)</f>
        <v>Information Technology</v>
      </c>
      <c r="E6754" t="str">
        <f>VLOOKUP(A6754, ticker_symbol:gics_sub, 15, FALSE)</f>
        <v>Internet Software &amp; Services</v>
      </c>
    </row>
    <row r="6755" spans="1:5" ht="17" x14ac:dyDescent="0.2">
      <c r="A6755" s="3" t="s">
        <v>520</v>
      </c>
      <c r="B6755" s="21" t="s">
        <v>603</v>
      </c>
      <c r="C6755" s="21" t="s">
        <v>610</v>
      </c>
      <c r="D6755" s="56" t="str">
        <f>VLOOKUP(A6755, ticker_symbol:gics_sector, 14, FALSE)</f>
        <v>Information Technology</v>
      </c>
      <c r="E6755" t="str">
        <f>VLOOKUP(A6755, ticker_symbol:gics_sub, 15, FALSE)</f>
        <v>Internet Software &amp; Services</v>
      </c>
    </row>
    <row r="6756" spans="1:5" ht="17" x14ac:dyDescent="0.2">
      <c r="A6756" s="3" t="s">
        <v>520</v>
      </c>
      <c r="B6756" s="21" t="s">
        <v>604</v>
      </c>
      <c r="C6756" s="21" t="s">
        <v>610</v>
      </c>
      <c r="D6756" s="56" t="str">
        <f>VLOOKUP(A6756, ticker_symbol:gics_sector, 14, FALSE)</f>
        <v>Information Technology</v>
      </c>
      <c r="E6756" t="str">
        <f>VLOOKUP(A6756, ticker_symbol:gics_sub, 15, FALSE)</f>
        <v>Internet Software &amp; Services</v>
      </c>
    </row>
    <row r="6757" spans="1:5" ht="17" x14ac:dyDescent="0.2">
      <c r="A6757" s="3" t="s">
        <v>520</v>
      </c>
      <c r="B6757" s="21" t="s">
        <v>605</v>
      </c>
      <c r="C6757" s="21" t="s">
        <v>610</v>
      </c>
      <c r="D6757" s="56" t="str">
        <f>VLOOKUP(A6757, ticker_symbol:gics_sector, 14, FALSE)</f>
        <v>Information Technology</v>
      </c>
      <c r="E6757" t="str">
        <f>VLOOKUP(A6757, ticker_symbol:gics_sub, 15, FALSE)</f>
        <v>Internet Software &amp; Services</v>
      </c>
    </row>
    <row r="6758" spans="1:5" ht="17" x14ac:dyDescent="0.2">
      <c r="A6758" s="3" t="s">
        <v>520</v>
      </c>
      <c r="B6758" s="21" t="s">
        <v>600</v>
      </c>
      <c r="C6758" s="21" t="s">
        <v>609</v>
      </c>
      <c r="D6758" s="56" t="str">
        <f>VLOOKUP(A6758, ticker_symbol:gics_sector, 14, FALSE)</f>
        <v>Information Technology</v>
      </c>
      <c r="E6758" t="str">
        <f>VLOOKUP(A6758, ticker_symbol:gics_sub, 15, FALSE)</f>
        <v>Internet Software &amp; Services</v>
      </c>
    </row>
    <row r="6759" spans="1:5" ht="17" x14ac:dyDescent="0.2">
      <c r="A6759" s="3" t="s">
        <v>520</v>
      </c>
      <c r="B6759" s="21" t="s">
        <v>601</v>
      </c>
      <c r="C6759" s="21" t="s">
        <v>609</v>
      </c>
      <c r="D6759" s="56" t="str">
        <f>VLOOKUP(A6759, ticker_symbol:gics_sector, 14, FALSE)</f>
        <v>Information Technology</v>
      </c>
      <c r="E6759" t="str">
        <f>VLOOKUP(A6759, ticker_symbol:gics_sub, 15, FALSE)</f>
        <v>Internet Software &amp; Services</v>
      </c>
    </row>
    <row r="6760" spans="1:5" ht="17" x14ac:dyDescent="0.2">
      <c r="A6760" s="3" t="s">
        <v>520</v>
      </c>
      <c r="B6760" s="21" t="s">
        <v>602</v>
      </c>
      <c r="C6760" s="21" t="s">
        <v>609</v>
      </c>
      <c r="D6760" s="56" t="str">
        <f>VLOOKUP(A6760, ticker_symbol:gics_sector, 14, FALSE)</f>
        <v>Information Technology</v>
      </c>
      <c r="E6760" t="str">
        <f>VLOOKUP(A6760, ticker_symbol:gics_sub, 15, FALSE)</f>
        <v>Internet Software &amp; Services</v>
      </c>
    </row>
    <row r="6761" spans="1:5" ht="17" x14ac:dyDescent="0.2">
      <c r="A6761" s="3" t="s">
        <v>520</v>
      </c>
      <c r="B6761" s="21" t="s">
        <v>603</v>
      </c>
      <c r="C6761" s="21" t="s">
        <v>609</v>
      </c>
      <c r="D6761" s="56" t="str">
        <f>VLOOKUP(A6761, ticker_symbol:gics_sector, 14, FALSE)</f>
        <v>Information Technology</v>
      </c>
      <c r="E6761" t="str">
        <f>VLOOKUP(A6761, ticker_symbol:gics_sub, 15, FALSE)</f>
        <v>Internet Software &amp; Services</v>
      </c>
    </row>
    <row r="6762" spans="1:5" ht="17" x14ac:dyDescent="0.2">
      <c r="A6762" s="3" t="s">
        <v>520</v>
      </c>
      <c r="B6762" s="21" t="s">
        <v>604</v>
      </c>
      <c r="C6762" s="21" t="s">
        <v>609</v>
      </c>
      <c r="D6762" s="56" t="str">
        <f>VLOOKUP(A6762, ticker_symbol:gics_sector, 14, FALSE)</f>
        <v>Information Technology</v>
      </c>
      <c r="E6762" t="str">
        <f>VLOOKUP(A6762, ticker_symbol:gics_sub, 15, FALSE)</f>
        <v>Internet Software &amp; Services</v>
      </c>
    </row>
    <row r="6763" spans="1:5" ht="17" x14ac:dyDescent="0.2">
      <c r="A6763" s="3" t="s">
        <v>520</v>
      </c>
      <c r="B6763" s="21" t="s">
        <v>605</v>
      </c>
      <c r="C6763" s="21" t="s">
        <v>609</v>
      </c>
      <c r="D6763" s="56" t="str">
        <f>VLOOKUP(A6763, ticker_symbol:gics_sector, 14, FALSE)</f>
        <v>Information Technology</v>
      </c>
      <c r="E6763" t="str">
        <f>VLOOKUP(A6763, ticker_symbol:gics_sub, 15, FALSE)</f>
        <v>Internet Software &amp; Services</v>
      </c>
    </row>
    <row r="6764" spans="1:5" ht="17" x14ac:dyDescent="0.2">
      <c r="A6764" s="3" t="s">
        <v>520</v>
      </c>
      <c r="B6764" s="21" t="s">
        <v>600</v>
      </c>
      <c r="C6764" s="21" t="s">
        <v>608</v>
      </c>
      <c r="D6764" s="56" t="str">
        <f>VLOOKUP(A6764, ticker_symbol:gics_sector, 14, FALSE)</f>
        <v>Information Technology</v>
      </c>
      <c r="E6764" t="str">
        <f>VLOOKUP(A6764, ticker_symbol:gics_sub, 15, FALSE)</f>
        <v>Internet Software &amp; Services</v>
      </c>
    </row>
    <row r="6765" spans="1:5" ht="17" x14ac:dyDescent="0.2">
      <c r="A6765" s="3" t="s">
        <v>520</v>
      </c>
      <c r="B6765" s="21" t="s">
        <v>601</v>
      </c>
      <c r="C6765" s="21" t="s">
        <v>608</v>
      </c>
      <c r="D6765" s="56" t="str">
        <f>VLOOKUP(A6765, ticker_symbol:gics_sector, 14, FALSE)</f>
        <v>Information Technology</v>
      </c>
      <c r="E6765" t="str">
        <f>VLOOKUP(A6765, ticker_symbol:gics_sub, 15, FALSE)</f>
        <v>Internet Software &amp; Services</v>
      </c>
    </row>
    <row r="6766" spans="1:5" ht="17" x14ac:dyDescent="0.2">
      <c r="A6766" s="3" t="s">
        <v>520</v>
      </c>
      <c r="B6766" s="21" t="s">
        <v>602</v>
      </c>
      <c r="C6766" s="21" t="s">
        <v>608</v>
      </c>
      <c r="D6766" s="56" t="str">
        <f>VLOOKUP(A6766, ticker_symbol:gics_sector, 14, FALSE)</f>
        <v>Information Technology</v>
      </c>
      <c r="E6766" t="str">
        <f>VLOOKUP(A6766, ticker_symbol:gics_sub, 15, FALSE)</f>
        <v>Internet Software &amp; Services</v>
      </c>
    </row>
    <row r="6767" spans="1:5" ht="17" x14ac:dyDescent="0.2">
      <c r="A6767" s="3" t="s">
        <v>520</v>
      </c>
      <c r="B6767" s="21" t="s">
        <v>603</v>
      </c>
      <c r="C6767" s="21" t="s">
        <v>608</v>
      </c>
      <c r="D6767" s="56" t="str">
        <f>VLOOKUP(A6767, ticker_symbol:gics_sector, 14, FALSE)</f>
        <v>Information Technology</v>
      </c>
      <c r="E6767" t="str">
        <f>VLOOKUP(A6767, ticker_symbol:gics_sub, 15, FALSE)</f>
        <v>Internet Software &amp; Services</v>
      </c>
    </row>
    <row r="6768" spans="1:5" ht="17" x14ac:dyDescent="0.2">
      <c r="A6768" s="3" t="s">
        <v>520</v>
      </c>
      <c r="B6768" s="21" t="s">
        <v>604</v>
      </c>
      <c r="C6768" s="21" t="s">
        <v>608</v>
      </c>
      <c r="D6768" s="56" t="str">
        <f>VLOOKUP(A6768, ticker_symbol:gics_sector, 14, FALSE)</f>
        <v>Information Technology</v>
      </c>
      <c r="E6768" t="str">
        <f>VLOOKUP(A6768, ticker_symbol:gics_sub, 15, FALSE)</f>
        <v>Internet Software &amp; Services</v>
      </c>
    </row>
    <row r="6769" spans="1:5" ht="17" x14ac:dyDescent="0.2">
      <c r="A6769" s="3" t="s">
        <v>520</v>
      </c>
      <c r="B6769" s="21" t="s">
        <v>605</v>
      </c>
      <c r="C6769" s="21" t="s">
        <v>608</v>
      </c>
      <c r="D6769" s="56" t="str">
        <f>VLOOKUP(A6769, ticker_symbol:gics_sector, 14, FALSE)</f>
        <v>Information Technology</v>
      </c>
      <c r="E6769" t="str">
        <f>VLOOKUP(A6769, ticker_symbol:gics_sub, 15, FALSE)</f>
        <v>Internet Software &amp; Services</v>
      </c>
    </row>
    <row r="6770" spans="1:5" ht="17" x14ac:dyDescent="0.2">
      <c r="A6770" s="3" t="s">
        <v>521</v>
      </c>
      <c r="B6770" s="21" t="s">
        <v>600</v>
      </c>
      <c r="C6770" s="21" t="s">
        <v>610</v>
      </c>
      <c r="D6770" s="56" t="str">
        <f>VLOOKUP(A6770, ticker_symbol:gics_sector, 14, FALSE)</f>
        <v>Information Technology</v>
      </c>
      <c r="E6770" t="str">
        <f>VLOOKUP(A6770, ticker_symbol:gics_sub, 15, FALSE)</f>
        <v>Semiconductors</v>
      </c>
    </row>
    <row r="6771" spans="1:5" ht="17" x14ac:dyDescent="0.2">
      <c r="A6771" s="3" t="s">
        <v>521</v>
      </c>
      <c r="B6771" s="21" t="s">
        <v>601</v>
      </c>
      <c r="C6771" s="21" t="s">
        <v>610</v>
      </c>
      <c r="D6771" s="56" t="str">
        <f>VLOOKUP(A6771, ticker_symbol:gics_sector, 14, FALSE)</f>
        <v>Information Technology</v>
      </c>
      <c r="E6771" t="str">
        <f>VLOOKUP(A6771, ticker_symbol:gics_sub, 15, FALSE)</f>
        <v>Semiconductors</v>
      </c>
    </row>
    <row r="6772" spans="1:5" ht="17" x14ac:dyDescent="0.2">
      <c r="A6772" s="3" t="s">
        <v>521</v>
      </c>
      <c r="B6772" s="21" t="s">
        <v>602</v>
      </c>
      <c r="C6772" s="21" t="s">
        <v>610</v>
      </c>
      <c r="D6772" s="56" t="str">
        <f>VLOOKUP(A6772, ticker_symbol:gics_sector, 14, FALSE)</f>
        <v>Information Technology</v>
      </c>
      <c r="E6772" t="str">
        <f>VLOOKUP(A6772, ticker_symbol:gics_sub, 15, FALSE)</f>
        <v>Semiconductors</v>
      </c>
    </row>
    <row r="6773" spans="1:5" ht="17" x14ac:dyDescent="0.2">
      <c r="A6773" s="3" t="s">
        <v>521</v>
      </c>
      <c r="B6773" s="21" t="s">
        <v>603</v>
      </c>
      <c r="C6773" s="21" t="s">
        <v>610</v>
      </c>
      <c r="D6773" s="56" t="str">
        <f>VLOOKUP(A6773, ticker_symbol:gics_sector, 14, FALSE)</f>
        <v>Information Technology</v>
      </c>
      <c r="E6773" t="str">
        <f>VLOOKUP(A6773, ticker_symbol:gics_sub, 15, FALSE)</f>
        <v>Semiconductors</v>
      </c>
    </row>
    <row r="6774" spans="1:5" ht="17" x14ac:dyDescent="0.2">
      <c r="A6774" s="3" t="s">
        <v>521</v>
      </c>
      <c r="B6774" s="21" t="s">
        <v>604</v>
      </c>
      <c r="C6774" s="21" t="s">
        <v>610</v>
      </c>
      <c r="D6774" s="56" t="str">
        <f>VLOOKUP(A6774, ticker_symbol:gics_sector, 14, FALSE)</f>
        <v>Information Technology</v>
      </c>
      <c r="E6774" t="str">
        <f>VLOOKUP(A6774, ticker_symbol:gics_sub, 15, FALSE)</f>
        <v>Semiconductors</v>
      </c>
    </row>
    <row r="6775" spans="1:5" ht="17" x14ac:dyDescent="0.2">
      <c r="A6775" s="3" t="s">
        <v>521</v>
      </c>
      <c r="B6775" s="21" t="s">
        <v>605</v>
      </c>
      <c r="C6775" s="21" t="s">
        <v>610</v>
      </c>
      <c r="D6775" s="56" t="str">
        <f>VLOOKUP(A6775, ticker_symbol:gics_sector, 14, FALSE)</f>
        <v>Information Technology</v>
      </c>
      <c r="E6775" t="str">
        <f>VLOOKUP(A6775, ticker_symbol:gics_sub, 15, FALSE)</f>
        <v>Semiconductors</v>
      </c>
    </row>
    <row r="6776" spans="1:5" ht="17" x14ac:dyDescent="0.2">
      <c r="A6776" s="3" t="s">
        <v>521</v>
      </c>
      <c r="B6776" s="21" t="s">
        <v>600</v>
      </c>
      <c r="C6776" s="21" t="s">
        <v>609</v>
      </c>
      <c r="D6776" s="56" t="str">
        <f>VLOOKUP(A6776, ticker_symbol:gics_sector, 14, FALSE)</f>
        <v>Information Technology</v>
      </c>
      <c r="E6776" t="str">
        <f>VLOOKUP(A6776, ticker_symbol:gics_sub, 15, FALSE)</f>
        <v>Semiconductors</v>
      </c>
    </row>
    <row r="6777" spans="1:5" ht="17" x14ac:dyDescent="0.2">
      <c r="A6777" s="3" t="s">
        <v>521</v>
      </c>
      <c r="B6777" s="21" t="s">
        <v>601</v>
      </c>
      <c r="C6777" s="21" t="s">
        <v>609</v>
      </c>
      <c r="D6777" s="56" t="str">
        <f>VLOOKUP(A6777, ticker_symbol:gics_sector, 14, FALSE)</f>
        <v>Information Technology</v>
      </c>
      <c r="E6777" t="str">
        <f>VLOOKUP(A6777, ticker_symbol:gics_sub, 15, FALSE)</f>
        <v>Semiconductors</v>
      </c>
    </row>
    <row r="6778" spans="1:5" ht="17" x14ac:dyDescent="0.2">
      <c r="A6778" s="3" t="s">
        <v>521</v>
      </c>
      <c r="B6778" s="21" t="s">
        <v>602</v>
      </c>
      <c r="C6778" s="21" t="s">
        <v>609</v>
      </c>
      <c r="D6778" s="56" t="str">
        <f>VLOOKUP(A6778, ticker_symbol:gics_sector, 14, FALSE)</f>
        <v>Information Technology</v>
      </c>
      <c r="E6778" t="str">
        <f>VLOOKUP(A6778, ticker_symbol:gics_sub, 15, FALSE)</f>
        <v>Semiconductors</v>
      </c>
    </row>
    <row r="6779" spans="1:5" ht="17" x14ac:dyDescent="0.2">
      <c r="A6779" s="3" t="s">
        <v>521</v>
      </c>
      <c r="B6779" s="21" t="s">
        <v>603</v>
      </c>
      <c r="C6779" s="21" t="s">
        <v>609</v>
      </c>
      <c r="D6779" s="56" t="str">
        <f>VLOOKUP(A6779, ticker_symbol:gics_sector, 14, FALSE)</f>
        <v>Information Technology</v>
      </c>
      <c r="E6779" t="str">
        <f>VLOOKUP(A6779, ticker_symbol:gics_sub, 15, FALSE)</f>
        <v>Semiconductors</v>
      </c>
    </row>
    <row r="6780" spans="1:5" ht="17" x14ac:dyDescent="0.2">
      <c r="A6780" s="3" t="s">
        <v>521</v>
      </c>
      <c r="B6780" s="21" t="s">
        <v>604</v>
      </c>
      <c r="C6780" s="21" t="s">
        <v>609</v>
      </c>
      <c r="D6780" s="56" t="str">
        <f>VLOOKUP(A6780, ticker_symbol:gics_sector, 14, FALSE)</f>
        <v>Information Technology</v>
      </c>
      <c r="E6780" t="str">
        <f>VLOOKUP(A6780, ticker_symbol:gics_sub, 15, FALSE)</f>
        <v>Semiconductors</v>
      </c>
    </row>
    <row r="6781" spans="1:5" ht="17" x14ac:dyDescent="0.2">
      <c r="A6781" s="3" t="s">
        <v>521</v>
      </c>
      <c r="B6781" s="21" t="s">
        <v>605</v>
      </c>
      <c r="C6781" s="21" t="s">
        <v>609</v>
      </c>
      <c r="D6781" s="56" t="str">
        <f>VLOOKUP(A6781, ticker_symbol:gics_sector, 14, FALSE)</f>
        <v>Information Technology</v>
      </c>
      <c r="E6781" t="str">
        <f>VLOOKUP(A6781, ticker_symbol:gics_sub, 15, FALSE)</f>
        <v>Semiconductors</v>
      </c>
    </row>
    <row r="6782" spans="1:5" ht="17" x14ac:dyDescent="0.2">
      <c r="A6782" s="3" t="s">
        <v>521</v>
      </c>
      <c r="B6782" s="21" t="s">
        <v>600</v>
      </c>
      <c r="C6782" s="21" t="s">
        <v>608</v>
      </c>
      <c r="D6782" s="56" t="str">
        <f>VLOOKUP(A6782, ticker_symbol:gics_sector, 14, FALSE)</f>
        <v>Information Technology</v>
      </c>
      <c r="E6782" t="str">
        <f>VLOOKUP(A6782, ticker_symbol:gics_sub, 15, FALSE)</f>
        <v>Semiconductors</v>
      </c>
    </row>
    <row r="6783" spans="1:5" ht="17" x14ac:dyDescent="0.2">
      <c r="A6783" s="3" t="s">
        <v>521</v>
      </c>
      <c r="B6783" s="21" t="s">
        <v>601</v>
      </c>
      <c r="C6783" s="21" t="s">
        <v>608</v>
      </c>
      <c r="D6783" s="56" t="str">
        <f>VLOOKUP(A6783, ticker_symbol:gics_sector, 14, FALSE)</f>
        <v>Information Technology</v>
      </c>
      <c r="E6783" t="str">
        <f>VLOOKUP(A6783, ticker_symbol:gics_sub, 15, FALSE)</f>
        <v>Semiconductors</v>
      </c>
    </row>
    <row r="6784" spans="1:5" ht="17" x14ac:dyDescent="0.2">
      <c r="A6784" s="3" t="s">
        <v>521</v>
      </c>
      <c r="B6784" s="21" t="s">
        <v>602</v>
      </c>
      <c r="C6784" s="21" t="s">
        <v>608</v>
      </c>
      <c r="D6784" s="56" t="str">
        <f>VLOOKUP(A6784, ticker_symbol:gics_sector, 14, FALSE)</f>
        <v>Information Technology</v>
      </c>
      <c r="E6784" t="str">
        <f>VLOOKUP(A6784, ticker_symbol:gics_sub, 15, FALSE)</f>
        <v>Semiconductors</v>
      </c>
    </row>
    <row r="6785" spans="1:5" ht="17" x14ac:dyDescent="0.2">
      <c r="A6785" s="3" t="s">
        <v>521</v>
      </c>
      <c r="B6785" s="21" t="s">
        <v>603</v>
      </c>
      <c r="C6785" s="21" t="s">
        <v>608</v>
      </c>
      <c r="D6785" s="56" t="str">
        <f>VLOOKUP(A6785, ticker_symbol:gics_sector, 14, FALSE)</f>
        <v>Information Technology</v>
      </c>
      <c r="E6785" t="str">
        <f>VLOOKUP(A6785, ticker_symbol:gics_sub, 15, FALSE)</f>
        <v>Semiconductors</v>
      </c>
    </row>
    <row r="6786" spans="1:5" ht="17" x14ac:dyDescent="0.2">
      <c r="A6786" s="3" t="s">
        <v>521</v>
      </c>
      <c r="B6786" s="21" t="s">
        <v>604</v>
      </c>
      <c r="C6786" s="21" t="s">
        <v>608</v>
      </c>
      <c r="D6786" s="56" t="str">
        <f>VLOOKUP(A6786, ticker_symbol:gics_sector, 14, FALSE)</f>
        <v>Information Technology</v>
      </c>
      <c r="E6786" t="str">
        <f>VLOOKUP(A6786, ticker_symbol:gics_sub, 15, FALSE)</f>
        <v>Semiconductors</v>
      </c>
    </row>
    <row r="6787" spans="1:5" ht="17" x14ac:dyDescent="0.2">
      <c r="A6787" s="3" t="s">
        <v>521</v>
      </c>
      <c r="B6787" s="21" t="s">
        <v>605</v>
      </c>
      <c r="C6787" s="21" t="s">
        <v>608</v>
      </c>
      <c r="D6787" s="56" t="str">
        <f>VLOOKUP(A6787, ticker_symbol:gics_sector, 14, FALSE)</f>
        <v>Information Technology</v>
      </c>
      <c r="E6787" t="str">
        <f>VLOOKUP(A6787, ticker_symbol:gics_sub, 15, FALSE)</f>
        <v>Semiconductors</v>
      </c>
    </row>
    <row r="6788" spans="1:5" ht="17" x14ac:dyDescent="0.2">
      <c r="A6788" s="3" t="s">
        <v>522</v>
      </c>
      <c r="B6788" s="21" t="s">
        <v>600</v>
      </c>
      <c r="C6788" s="21" t="s">
        <v>610</v>
      </c>
      <c r="D6788" s="56" t="str">
        <f>VLOOKUP(A6788, ticker_symbol:gics_sector, 14, FALSE)</f>
        <v>Industrials</v>
      </c>
      <c r="E6788" t="str">
        <f>VLOOKUP(A6788, ticker_symbol:gics_sub, 15, FALSE)</f>
        <v>Industrial Conglomerates</v>
      </c>
    </row>
    <row r="6789" spans="1:5" ht="17" x14ac:dyDescent="0.2">
      <c r="A6789" s="3" t="s">
        <v>522</v>
      </c>
      <c r="B6789" s="21" t="s">
        <v>601</v>
      </c>
      <c r="C6789" s="21" t="s">
        <v>610</v>
      </c>
      <c r="D6789" s="56" t="str">
        <f>VLOOKUP(A6789, ticker_symbol:gics_sector, 14, FALSE)</f>
        <v>Industrials</v>
      </c>
      <c r="E6789" t="str">
        <f>VLOOKUP(A6789, ticker_symbol:gics_sub, 15, FALSE)</f>
        <v>Industrial Conglomerates</v>
      </c>
    </row>
    <row r="6790" spans="1:5" ht="17" x14ac:dyDescent="0.2">
      <c r="A6790" s="3" t="s">
        <v>522</v>
      </c>
      <c r="B6790" s="21" t="s">
        <v>602</v>
      </c>
      <c r="C6790" s="21" t="s">
        <v>610</v>
      </c>
      <c r="D6790" s="56" t="str">
        <f>VLOOKUP(A6790, ticker_symbol:gics_sector, 14, FALSE)</f>
        <v>Industrials</v>
      </c>
      <c r="E6790" t="str">
        <f>VLOOKUP(A6790, ticker_symbol:gics_sub, 15, FALSE)</f>
        <v>Industrial Conglomerates</v>
      </c>
    </row>
    <row r="6791" spans="1:5" ht="17" x14ac:dyDescent="0.2">
      <c r="A6791" s="3" t="s">
        <v>522</v>
      </c>
      <c r="B6791" s="21" t="s">
        <v>603</v>
      </c>
      <c r="C6791" s="21" t="s">
        <v>610</v>
      </c>
      <c r="D6791" s="56" t="str">
        <f>VLOOKUP(A6791, ticker_symbol:gics_sector, 14, FALSE)</f>
        <v>Industrials</v>
      </c>
      <c r="E6791" t="str">
        <f>VLOOKUP(A6791, ticker_symbol:gics_sub, 15, FALSE)</f>
        <v>Industrial Conglomerates</v>
      </c>
    </row>
    <row r="6792" spans="1:5" ht="17" x14ac:dyDescent="0.2">
      <c r="A6792" s="3" t="s">
        <v>522</v>
      </c>
      <c r="B6792" s="21" t="s">
        <v>604</v>
      </c>
      <c r="C6792" s="21" t="s">
        <v>610</v>
      </c>
      <c r="D6792" s="56" t="str">
        <f>VLOOKUP(A6792, ticker_symbol:gics_sector, 14, FALSE)</f>
        <v>Industrials</v>
      </c>
      <c r="E6792" t="str">
        <f>VLOOKUP(A6792, ticker_symbol:gics_sub, 15, FALSE)</f>
        <v>Industrial Conglomerates</v>
      </c>
    </row>
    <row r="6793" spans="1:5" ht="17" x14ac:dyDescent="0.2">
      <c r="A6793" s="3" t="s">
        <v>522</v>
      </c>
      <c r="B6793" s="21" t="s">
        <v>605</v>
      </c>
      <c r="C6793" s="21" t="s">
        <v>610</v>
      </c>
      <c r="D6793" s="56" t="str">
        <f>VLOOKUP(A6793, ticker_symbol:gics_sector, 14, FALSE)</f>
        <v>Industrials</v>
      </c>
      <c r="E6793" t="str">
        <f>VLOOKUP(A6793, ticker_symbol:gics_sub, 15, FALSE)</f>
        <v>Industrial Conglomerates</v>
      </c>
    </row>
    <row r="6794" spans="1:5" ht="17" x14ac:dyDescent="0.2">
      <c r="A6794" s="3" t="s">
        <v>522</v>
      </c>
      <c r="B6794" s="21" t="s">
        <v>600</v>
      </c>
      <c r="C6794" s="21" t="s">
        <v>609</v>
      </c>
      <c r="D6794" s="56" t="str">
        <f>VLOOKUP(A6794, ticker_symbol:gics_sector, 14, FALSE)</f>
        <v>Industrials</v>
      </c>
      <c r="E6794" t="str">
        <f>VLOOKUP(A6794, ticker_symbol:gics_sub, 15, FALSE)</f>
        <v>Industrial Conglomerates</v>
      </c>
    </row>
    <row r="6795" spans="1:5" ht="17" x14ac:dyDescent="0.2">
      <c r="A6795" s="3" t="s">
        <v>522</v>
      </c>
      <c r="B6795" s="21" t="s">
        <v>601</v>
      </c>
      <c r="C6795" s="21" t="s">
        <v>609</v>
      </c>
      <c r="D6795" s="56" t="str">
        <f>VLOOKUP(A6795, ticker_symbol:gics_sector, 14, FALSE)</f>
        <v>Industrials</v>
      </c>
      <c r="E6795" t="str">
        <f>VLOOKUP(A6795, ticker_symbol:gics_sub, 15, FALSE)</f>
        <v>Industrial Conglomerates</v>
      </c>
    </row>
    <row r="6796" spans="1:5" ht="17" x14ac:dyDescent="0.2">
      <c r="A6796" s="3" t="s">
        <v>522</v>
      </c>
      <c r="B6796" s="21" t="s">
        <v>602</v>
      </c>
      <c r="C6796" s="21" t="s">
        <v>609</v>
      </c>
      <c r="D6796" s="56" t="str">
        <f>VLOOKUP(A6796, ticker_symbol:gics_sector, 14, FALSE)</f>
        <v>Industrials</v>
      </c>
      <c r="E6796" t="str">
        <f>VLOOKUP(A6796, ticker_symbol:gics_sub, 15, FALSE)</f>
        <v>Industrial Conglomerates</v>
      </c>
    </row>
    <row r="6797" spans="1:5" ht="17" x14ac:dyDescent="0.2">
      <c r="A6797" s="3" t="s">
        <v>522</v>
      </c>
      <c r="B6797" s="21" t="s">
        <v>603</v>
      </c>
      <c r="C6797" s="21" t="s">
        <v>609</v>
      </c>
      <c r="D6797" s="56" t="str">
        <f>VLOOKUP(A6797, ticker_symbol:gics_sector, 14, FALSE)</f>
        <v>Industrials</v>
      </c>
      <c r="E6797" t="str">
        <f>VLOOKUP(A6797, ticker_symbol:gics_sub, 15, FALSE)</f>
        <v>Industrial Conglomerates</v>
      </c>
    </row>
    <row r="6798" spans="1:5" ht="17" x14ac:dyDescent="0.2">
      <c r="A6798" s="3" t="s">
        <v>522</v>
      </c>
      <c r="B6798" s="21" t="s">
        <v>604</v>
      </c>
      <c r="C6798" s="21" t="s">
        <v>609</v>
      </c>
      <c r="D6798" s="56" t="str">
        <f>VLOOKUP(A6798, ticker_symbol:gics_sector, 14, FALSE)</f>
        <v>Industrials</v>
      </c>
      <c r="E6798" t="str">
        <f>VLOOKUP(A6798, ticker_symbol:gics_sub, 15, FALSE)</f>
        <v>Industrial Conglomerates</v>
      </c>
    </row>
    <row r="6799" spans="1:5" ht="17" x14ac:dyDescent="0.2">
      <c r="A6799" s="3" t="s">
        <v>522</v>
      </c>
      <c r="B6799" s="21" t="s">
        <v>605</v>
      </c>
      <c r="C6799" s="21" t="s">
        <v>609</v>
      </c>
      <c r="D6799" s="56" t="str">
        <f>VLOOKUP(A6799, ticker_symbol:gics_sector, 14, FALSE)</f>
        <v>Industrials</v>
      </c>
      <c r="E6799" t="str">
        <f>VLOOKUP(A6799, ticker_symbol:gics_sub, 15, FALSE)</f>
        <v>Industrial Conglomerates</v>
      </c>
    </row>
    <row r="6800" spans="1:5" ht="17" x14ac:dyDescent="0.2">
      <c r="A6800" s="3" t="s">
        <v>522</v>
      </c>
      <c r="B6800" s="21" t="s">
        <v>600</v>
      </c>
      <c r="C6800" s="21" t="s">
        <v>608</v>
      </c>
      <c r="D6800" s="56" t="str">
        <f>VLOOKUP(A6800, ticker_symbol:gics_sector, 14, FALSE)</f>
        <v>Industrials</v>
      </c>
      <c r="E6800" t="str">
        <f>VLOOKUP(A6800, ticker_symbol:gics_sub, 15, FALSE)</f>
        <v>Industrial Conglomerates</v>
      </c>
    </row>
    <row r="6801" spans="1:5" ht="17" x14ac:dyDescent="0.2">
      <c r="A6801" s="3" t="s">
        <v>522</v>
      </c>
      <c r="B6801" s="21" t="s">
        <v>601</v>
      </c>
      <c r="C6801" s="21" t="s">
        <v>608</v>
      </c>
      <c r="D6801" s="56" t="str">
        <f>VLOOKUP(A6801, ticker_symbol:gics_sector, 14, FALSE)</f>
        <v>Industrials</v>
      </c>
      <c r="E6801" t="str">
        <f>VLOOKUP(A6801, ticker_symbol:gics_sub, 15, FALSE)</f>
        <v>Industrial Conglomerates</v>
      </c>
    </row>
    <row r="6802" spans="1:5" ht="17" x14ac:dyDescent="0.2">
      <c r="A6802" s="3" t="s">
        <v>522</v>
      </c>
      <c r="B6802" s="21" t="s">
        <v>602</v>
      </c>
      <c r="C6802" s="21" t="s">
        <v>608</v>
      </c>
      <c r="D6802" s="56" t="str">
        <f>VLOOKUP(A6802, ticker_symbol:gics_sector, 14, FALSE)</f>
        <v>Industrials</v>
      </c>
      <c r="E6802" t="str">
        <f>VLOOKUP(A6802, ticker_symbol:gics_sub, 15, FALSE)</f>
        <v>Industrial Conglomerates</v>
      </c>
    </row>
    <row r="6803" spans="1:5" ht="17" x14ac:dyDescent="0.2">
      <c r="A6803" s="3" t="s">
        <v>522</v>
      </c>
      <c r="B6803" s="21" t="s">
        <v>603</v>
      </c>
      <c r="C6803" s="21" t="s">
        <v>608</v>
      </c>
      <c r="D6803" s="56" t="str">
        <f>VLOOKUP(A6803, ticker_symbol:gics_sector, 14, FALSE)</f>
        <v>Industrials</v>
      </c>
      <c r="E6803" t="str">
        <f>VLOOKUP(A6803, ticker_symbol:gics_sub, 15, FALSE)</f>
        <v>Industrial Conglomerates</v>
      </c>
    </row>
    <row r="6804" spans="1:5" ht="17" x14ac:dyDescent="0.2">
      <c r="A6804" s="3" t="s">
        <v>522</v>
      </c>
      <c r="B6804" s="21" t="s">
        <v>604</v>
      </c>
      <c r="C6804" s="21" t="s">
        <v>608</v>
      </c>
      <c r="D6804" s="56" t="str">
        <f>VLOOKUP(A6804, ticker_symbol:gics_sector, 14, FALSE)</f>
        <v>Industrials</v>
      </c>
      <c r="E6804" t="str">
        <f>VLOOKUP(A6804, ticker_symbol:gics_sub, 15, FALSE)</f>
        <v>Industrial Conglomerates</v>
      </c>
    </row>
    <row r="6805" spans="1:5" ht="17" x14ac:dyDescent="0.2">
      <c r="A6805" s="3" t="s">
        <v>522</v>
      </c>
      <c r="B6805" s="21" t="s">
        <v>605</v>
      </c>
      <c r="C6805" s="21" t="s">
        <v>608</v>
      </c>
      <c r="D6805" s="56" t="str">
        <f>VLOOKUP(A6805, ticker_symbol:gics_sector, 14, FALSE)</f>
        <v>Industrials</v>
      </c>
      <c r="E6805" t="str">
        <f>VLOOKUP(A6805, ticker_symbol:gics_sub, 15, FALSE)</f>
        <v>Industrial Conglomerates</v>
      </c>
    </row>
    <row r="6806" spans="1:5" ht="17" x14ac:dyDescent="0.2">
      <c r="A6806" s="3" t="s">
        <v>523</v>
      </c>
      <c r="B6806" s="21" t="s">
        <v>600</v>
      </c>
      <c r="C6806" s="21" t="s">
        <v>610</v>
      </c>
      <c r="D6806" s="56" t="str">
        <f>VLOOKUP(A6806, ticker_symbol:gics_sector, 14, FALSE)</f>
        <v>Consumer Discretionary</v>
      </c>
      <c r="E6806" t="str">
        <f>VLOOKUP(A6806, ticker_symbol:gics_sub, 15, FALSE)</f>
        <v>Apparel, Accessories &amp; Luxury Goods</v>
      </c>
    </row>
    <row r="6807" spans="1:5" ht="17" x14ac:dyDescent="0.2">
      <c r="A6807" s="3" t="s">
        <v>523</v>
      </c>
      <c r="B6807" s="21" t="s">
        <v>601</v>
      </c>
      <c r="C6807" s="21" t="s">
        <v>610</v>
      </c>
      <c r="D6807" s="56" t="str">
        <f>VLOOKUP(A6807, ticker_symbol:gics_sector, 14, FALSE)</f>
        <v>Consumer Discretionary</v>
      </c>
      <c r="E6807" t="str">
        <f>VLOOKUP(A6807, ticker_symbol:gics_sub, 15, FALSE)</f>
        <v>Apparel, Accessories &amp; Luxury Goods</v>
      </c>
    </row>
    <row r="6808" spans="1:5" ht="17" x14ac:dyDescent="0.2">
      <c r="A6808" s="3" t="s">
        <v>523</v>
      </c>
      <c r="B6808" s="21" t="s">
        <v>602</v>
      </c>
      <c r="C6808" s="21" t="s">
        <v>610</v>
      </c>
      <c r="D6808" s="56" t="str">
        <f>VLOOKUP(A6808, ticker_symbol:gics_sector, 14, FALSE)</f>
        <v>Consumer Discretionary</v>
      </c>
      <c r="E6808" t="str">
        <f>VLOOKUP(A6808, ticker_symbol:gics_sub, 15, FALSE)</f>
        <v>Apparel, Accessories &amp; Luxury Goods</v>
      </c>
    </row>
    <row r="6809" spans="1:5" ht="17" x14ac:dyDescent="0.2">
      <c r="A6809" s="3" t="s">
        <v>523</v>
      </c>
      <c r="B6809" s="21" t="s">
        <v>603</v>
      </c>
      <c r="C6809" s="21" t="s">
        <v>610</v>
      </c>
      <c r="D6809" s="56" t="str">
        <f>VLOOKUP(A6809, ticker_symbol:gics_sector, 14, FALSE)</f>
        <v>Consumer Discretionary</v>
      </c>
      <c r="E6809" t="str">
        <f>VLOOKUP(A6809, ticker_symbol:gics_sub, 15, FALSE)</f>
        <v>Apparel, Accessories &amp; Luxury Goods</v>
      </c>
    </row>
    <row r="6810" spans="1:5" ht="17" x14ac:dyDescent="0.2">
      <c r="A6810" s="3" t="s">
        <v>523</v>
      </c>
      <c r="B6810" s="21" t="s">
        <v>604</v>
      </c>
      <c r="C6810" s="21" t="s">
        <v>610</v>
      </c>
      <c r="D6810" s="56" t="str">
        <f>VLOOKUP(A6810, ticker_symbol:gics_sector, 14, FALSE)</f>
        <v>Consumer Discretionary</v>
      </c>
      <c r="E6810" t="str">
        <f>VLOOKUP(A6810, ticker_symbol:gics_sub, 15, FALSE)</f>
        <v>Apparel, Accessories &amp; Luxury Goods</v>
      </c>
    </row>
    <row r="6811" spans="1:5" ht="17" x14ac:dyDescent="0.2">
      <c r="A6811" s="3" t="s">
        <v>523</v>
      </c>
      <c r="B6811" s="21" t="s">
        <v>605</v>
      </c>
      <c r="C6811" s="21" t="s">
        <v>610</v>
      </c>
      <c r="D6811" s="56" t="str">
        <f>VLOOKUP(A6811, ticker_symbol:gics_sector, 14, FALSE)</f>
        <v>Consumer Discretionary</v>
      </c>
      <c r="E6811" t="str">
        <f>VLOOKUP(A6811, ticker_symbol:gics_sub, 15, FALSE)</f>
        <v>Apparel, Accessories &amp; Luxury Goods</v>
      </c>
    </row>
    <row r="6812" spans="1:5" ht="17" x14ac:dyDescent="0.2">
      <c r="A6812" s="3" t="s">
        <v>523</v>
      </c>
      <c r="B6812" s="21" t="s">
        <v>600</v>
      </c>
      <c r="C6812" s="21" t="s">
        <v>609</v>
      </c>
      <c r="D6812" s="56" t="str">
        <f>VLOOKUP(A6812, ticker_symbol:gics_sector, 14, FALSE)</f>
        <v>Consumer Discretionary</v>
      </c>
      <c r="E6812" t="str">
        <f>VLOOKUP(A6812, ticker_symbol:gics_sub, 15, FALSE)</f>
        <v>Apparel, Accessories &amp; Luxury Goods</v>
      </c>
    </row>
    <row r="6813" spans="1:5" ht="17" x14ac:dyDescent="0.2">
      <c r="A6813" s="3" t="s">
        <v>523</v>
      </c>
      <c r="B6813" s="21" t="s">
        <v>601</v>
      </c>
      <c r="C6813" s="21" t="s">
        <v>609</v>
      </c>
      <c r="D6813" s="56" t="str">
        <f>VLOOKUP(A6813, ticker_symbol:gics_sector, 14, FALSE)</f>
        <v>Consumer Discretionary</v>
      </c>
      <c r="E6813" t="str">
        <f>VLOOKUP(A6813, ticker_symbol:gics_sub, 15, FALSE)</f>
        <v>Apparel, Accessories &amp; Luxury Goods</v>
      </c>
    </row>
    <row r="6814" spans="1:5" ht="17" x14ac:dyDescent="0.2">
      <c r="A6814" s="3" t="s">
        <v>523</v>
      </c>
      <c r="B6814" s="21" t="s">
        <v>602</v>
      </c>
      <c r="C6814" s="21" t="s">
        <v>609</v>
      </c>
      <c r="D6814" s="56" t="str">
        <f>VLOOKUP(A6814, ticker_symbol:gics_sector, 14, FALSE)</f>
        <v>Consumer Discretionary</v>
      </c>
      <c r="E6814" t="str">
        <f>VLOOKUP(A6814, ticker_symbol:gics_sub, 15, FALSE)</f>
        <v>Apparel, Accessories &amp; Luxury Goods</v>
      </c>
    </row>
    <row r="6815" spans="1:5" ht="17" x14ac:dyDescent="0.2">
      <c r="A6815" s="3" t="s">
        <v>523</v>
      </c>
      <c r="B6815" s="21" t="s">
        <v>603</v>
      </c>
      <c r="C6815" s="21" t="s">
        <v>609</v>
      </c>
      <c r="D6815" s="56" t="str">
        <f>VLOOKUP(A6815, ticker_symbol:gics_sector, 14, FALSE)</f>
        <v>Consumer Discretionary</v>
      </c>
      <c r="E6815" t="str">
        <f>VLOOKUP(A6815, ticker_symbol:gics_sub, 15, FALSE)</f>
        <v>Apparel, Accessories &amp; Luxury Goods</v>
      </c>
    </row>
    <row r="6816" spans="1:5" ht="17" x14ac:dyDescent="0.2">
      <c r="A6816" s="3" t="s">
        <v>523</v>
      </c>
      <c r="B6816" s="21" t="s">
        <v>604</v>
      </c>
      <c r="C6816" s="21" t="s">
        <v>609</v>
      </c>
      <c r="D6816" s="56" t="str">
        <f>VLOOKUP(A6816, ticker_symbol:gics_sector, 14, FALSE)</f>
        <v>Consumer Discretionary</v>
      </c>
      <c r="E6816" t="str">
        <f>VLOOKUP(A6816, ticker_symbol:gics_sub, 15, FALSE)</f>
        <v>Apparel, Accessories &amp; Luxury Goods</v>
      </c>
    </row>
    <row r="6817" spans="1:5" ht="17" x14ac:dyDescent="0.2">
      <c r="A6817" s="3" t="s">
        <v>523</v>
      </c>
      <c r="B6817" s="21" t="s">
        <v>605</v>
      </c>
      <c r="C6817" s="21" t="s">
        <v>609</v>
      </c>
      <c r="D6817" s="56" t="str">
        <f>VLOOKUP(A6817, ticker_symbol:gics_sector, 14, FALSE)</f>
        <v>Consumer Discretionary</v>
      </c>
      <c r="E6817" t="str">
        <f>VLOOKUP(A6817, ticker_symbol:gics_sub, 15, FALSE)</f>
        <v>Apparel, Accessories &amp; Luxury Goods</v>
      </c>
    </row>
    <row r="6818" spans="1:5" ht="17" x14ac:dyDescent="0.2">
      <c r="A6818" s="3" t="s">
        <v>523</v>
      </c>
      <c r="B6818" s="21" t="s">
        <v>600</v>
      </c>
      <c r="C6818" s="21" t="s">
        <v>608</v>
      </c>
      <c r="D6818" s="56" t="str">
        <f>VLOOKUP(A6818, ticker_symbol:gics_sector, 14, FALSE)</f>
        <v>Consumer Discretionary</v>
      </c>
      <c r="E6818" t="str">
        <f>VLOOKUP(A6818, ticker_symbol:gics_sub, 15, FALSE)</f>
        <v>Apparel, Accessories &amp; Luxury Goods</v>
      </c>
    </row>
    <row r="6819" spans="1:5" ht="17" x14ac:dyDescent="0.2">
      <c r="A6819" s="3" t="s">
        <v>523</v>
      </c>
      <c r="B6819" s="21" t="s">
        <v>601</v>
      </c>
      <c r="C6819" s="21" t="s">
        <v>608</v>
      </c>
      <c r="D6819" s="56" t="str">
        <f>VLOOKUP(A6819, ticker_symbol:gics_sector, 14, FALSE)</f>
        <v>Consumer Discretionary</v>
      </c>
      <c r="E6819" t="str">
        <f>VLOOKUP(A6819, ticker_symbol:gics_sub, 15, FALSE)</f>
        <v>Apparel, Accessories &amp; Luxury Goods</v>
      </c>
    </row>
    <row r="6820" spans="1:5" ht="17" x14ac:dyDescent="0.2">
      <c r="A6820" s="3" t="s">
        <v>523</v>
      </c>
      <c r="B6820" s="21" t="s">
        <v>602</v>
      </c>
      <c r="C6820" s="21" t="s">
        <v>608</v>
      </c>
      <c r="D6820" s="56" t="str">
        <f>VLOOKUP(A6820, ticker_symbol:gics_sector, 14, FALSE)</f>
        <v>Consumer Discretionary</v>
      </c>
      <c r="E6820" t="str">
        <f>VLOOKUP(A6820, ticker_symbol:gics_sub, 15, FALSE)</f>
        <v>Apparel, Accessories &amp; Luxury Goods</v>
      </c>
    </row>
    <row r="6821" spans="1:5" ht="17" x14ac:dyDescent="0.2">
      <c r="A6821" s="3" t="s">
        <v>523</v>
      </c>
      <c r="B6821" s="21" t="s">
        <v>603</v>
      </c>
      <c r="C6821" s="21" t="s">
        <v>608</v>
      </c>
      <c r="D6821" s="56" t="str">
        <f>VLOOKUP(A6821, ticker_symbol:gics_sector, 14, FALSE)</f>
        <v>Consumer Discretionary</v>
      </c>
      <c r="E6821" t="str">
        <f>VLOOKUP(A6821, ticker_symbol:gics_sub, 15, FALSE)</f>
        <v>Apparel, Accessories &amp; Luxury Goods</v>
      </c>
    </row>
    <row r="6822" spans="1:5" ht="17" x14ac:dyDescent="0.2">
      <c r="A6822" s="3" t="s">
        <v>523</v>
      </c>
      <c r="B6822" s="21" t="s">
        <v>604</v>
      </c>
      <c r="C6822" s="21" t="s">
        <v>608</v>
      </c>
      <c r="D6822" s="56" t="str">
        <f>VLOOKUP(A6822, ticker_symbol:gics_sector, 14, FALSE)</f>
        <v>Consumer Discretionary</v>
      </c>
      <c r="E6822" t="str">
        <f>VLOOKUP(A6822, ticker_symbol:gics_sub, 15, FALSE)</f>
        <v>Apparel, Accessories &amp; Luxury Goods</v>
      </c>
    </row>
    <row r="6823" spans="1:5" ht="17" x14ac:dyDescent="0.2">
      <c r="A6823" s="3" t="s">
        <v>523</v>
      </c>
      <c r="B6823" s="21" t="s">
        <v>605</v>
      </c>
      <c r="C6823" s="21" t="s">
        <v>608</v>
      </c>
      <c r="D6823" s="56" t="str">
        <f>VLOOKUP(A6823, ticker_symbol:gics_sector, 14, FALSE)</f>
        <v>Consumer Discretionary</v>
      </c>
      <c r="E6823" t="str">
        <f>VLOOKUP(A6823, ticker_symbol:gics_sub, 15, FALSE)</f>
        <v>Apparel, Accessories &amp; Luxury Goods</v>
      </c>
    </row>
    <row r="6824" spans="1:5" ht="17" x14ac:dyDescent="0.2">
      <c r="A6824" s="3" t="s">
        <v>524</v>
      </c>
      <c r="B6824" s="21" t="s">
        <v>600</v>
      </c>
      <c r="C6824" s="21" t="s">
        <v>610</v>
      </c>
      <c r="D6824" s="56" t="str">
        <f>VLOOKUP(A6824, ticker_symbol:gics_sector, 14, FALSE)</f>
        <v>Consumer Discretionary</v>
      </c>
      <c r="E6824" t="str">
        <f>VLOOKUP(A6824, ticker_symbol:gics_sub, 15, FALSE)</f>
        <v>Apparel, Accessories &amp; Luxury Goods</v>
      </c>
    </row>
    <row r="6825" spans="1:5" ht="17" x14ac:dyDescent="0.2">
      <c r="A6825" s="3" t="s">
        <v>524</v>
      </c>
      <c r="B6825" s="21" t="s">
        <v>601</v>
      </c>
      <c r="C6825" s="21" t="s">
        <v>610</v>
      </c>
      <c r="D6825" s="56" t="str">
        <f>VLOOKUP(A6825, ticker_symbol:gics_sector, 14, FALSE)</f>
        <v>Consumer Discretionary</v>
      </c>
      <c r="E6825" t="str">
        <f>VLOOKUP(A6825, ticker_symbol:gics_sub, 15, FALSE)</f>
        <v>Apparel, Accessories &amp; Luxury Goods</v>
      </c>
    </row>
    <row r="6826" spans="1:5" ht="17" x14ac:dyDescent="0.2">
      <c r="A6826" s="3" t="s">
        <v>524</v>
      </c>
      <c r="B6826" s="21" t="s">
        <v>602</v>
      </c>
      <c r="C6826" s="21" t="s">
        <v>610</v>
      </c>
      <c r="D6826" s="56" t="str">
        <f>VLOOKUP(A6826, ticker_symbol:gics_sector, 14, FALSE)</f>
        <v>Consumer Discretionary</v>
      </c>
      <c r="E6826" t="str">
        <f>VLOOKUP(A6826, ticker_symbol:gics_sub, 15, FALSE)</f>
        <v>Apparel, Accessories &amp; Luxury Goods</v>
      </c>
    </row>
    <row r="6827" spans="1:5" ht="17" x14ac:dyDescent="0.2">
      <c r="A6827" s="3" t="s">
        <v>524</v>
      </c>
      <c r="B6827" s="21" t="s">
        <v>603</v>
      </c>
      <c r="C6827" s="21" t="s">
        <v>610</v>
      </c>
      <c r="D6827" s="56" t="str">
        <f>VLOOKUP(A6827, ticker_symbol:gics_sector, 14, FALSE)</f>
        <v>Consumer Discretionary</v>
      </c>
      <c r="E6827" t="str">
        <f>VLOOKUP(A6827, ticker_symbol:gics_sub, 15, FALSE)</f>
        <v>Apparel, Accessories &amp; Luxury Goods</v>
      </c>
    </row>
    <row r="6828" spans="1:5" ht="17" x14ac:dyDescent="0.2">
      <c r="A6828" s="3" t="s">
        <v>524</v>
      </c>
      <c r="B6828" s="21" t="s">
        <v>604</v>
      </c>
      <c r="C6828" s="21" t="s">
        <v>610</v>
      </c>
      <c r="D6828" s="56" t="str">
        <f>VLOOKUP(A6828, ticker_symbol:gics_sector, 14, FALSE)</f>
        <v>Consumer Discretionary</v>
      </c>
      <c r="E6828" t="str">
        <f>VLOOKUP(A6828, ticker_symbol:gics_sub, 15, FALSE)</f>
        <v>Apparel, Accessories &amp; Luxury Goods</v>
      </c>
    </row>
    <row r="6829" spans="1:5" ht="17" x14ac:dyDescent="0.2">
      <c r="A6829" s="3" t="s">
        <v>524</v>
      </c>
      <c r="B6829" s="21" t="s">
        <v>605</v>
      </c>
      <c r="C6829" s="21" t="s">
        <v>610</v>
      </c>
      <c r="D6829" s="56" t="str">
        <f>VLOOKUP(A6829, ticker_symbol:gics_sector, 14, FALSE)</f>
        <v>Consumer Discretionary</v>
      </c>
      <c r="E6829" t="str">
        <f>VLOOKUP(A6829, ticker_symbol:gics_sub, 15, FALSE)</f>
        <v>Apparel, Accessories &amp; Luxury Goods</v>
      </c>
    </row>
    <row r="6830" spans="1:5" ht="17" x14ac:dyDescent="0.2">
      <c r="A6830" s="3" t="s">
        <v>524</v>
      </c>
      <c r="B6830" s="21" t="s">
        <v>600</v>
      </c>
      <c r="C6830" s="21" t="s">
        <v>609</v>
      </c>
      <c r="D6830" s="56" t="str">
        <f>VLOOKUP(A6830, ticker_symbol:gics_sector, 14, FALSE)</f>
        <v>Consumer Discretionary</v>
      </c>
      <c r="E6830" t="str">
        <f>VLOOKUP(A6830, ticker_symbol:gics_sub, 15, FALSE)</f>
        <v>Apparel, Accessories &amp; Luxury Goods</v>
      </c>
    </row>
    <row r="6831" spans="1:5" ht="17" x14ac:dyDescent="0.2">
      <c r="A6831" s="3" t="s">
        <v>524</v>
      </c>
      <c r="B6831" s="21" t="s">
        <v>601</v>
      </c>
      <c r="C6831" s="21" t="s">
        <v>609</v>
      </c>
      <c r="D6831" s="56" t="str">
        <f>VLOOKUP(A6831, ticker_symbol:gics_sector, 14, FALSE)</f>
        <v>Consumer Discretionary</v>
      </c>
      <c r="E6831" t="str">
        <f>VLOOKUP(A6831, ticker_symbol:gics_sub, 15, FALSE)</f>
        <v>Apparel, Accessories &amp; Luxury Goods</v>
      </c>
    </row>
    <row r="6832" spans="1:5" ht="17" x14ac:dyDescent="0.2">
      <c r="A6832" s="3" t="s">
        <v>524</v>
      </c>
      <c r="B6832" s="21" t="s">
        <v>602</v>
      </c>
      <c r="C6832" s="21" t="s">
        <v>609</v>
      </c>
      <c r="D6832" s="56" t="str">
        <f>VLOOKUP(A6832, ticker_symbol:gics_sector, 14, FALSE)</f>
        <v>Consumer Discretionary</v>
      </c>
      <c r="E6832" t="str">
        <f>VLOOKUP(A6832, ticker_symbol:gics_sub, 15, FALSE)</f>
        <v>Apparel, Accessories &amp; Luxury Goods</v>
      </c>
    </row>
    <row r="6833" spans="1:5" ht="17" x14ac:dyDescent="0.2">
      <c r="A6833" s="3" t="s">
        <v>524</v>
      </c>
      <c r="B6833" s="21" t="s">
        <v>603</v>
      </c>
      <c r="C6833" s="21" t="s">
        <v>609</v>
      </c>
      <c r="D6833" s="56" t="str">
        <f>VLOOKUP(A6833, ticker_symbol:gics_sector, 14, FALSE)</f>
        <v>Consumer Discretionary</v>
      </c>
      <c r="E6833" t="str">
        <f>VLOOKUP(A6833, ticker_symbol:gics_sub, 15, FALSE)</f>
        <v>Apparel, Accessories &amp; Luxury Goods</v>
      </c>
    </row>
    <row r="6834" spans="1:5" ht="17" x14ac:dyDescent="0.2">
      <c r="A6834" s="3" t="s">
        <v>524</v>
      </c>
      <c r="B6834" s="21" t="s">
        <v>604</v>
      </c>
      <c r="C6834" s="21" t="s">
        <v>609</v>
      </c>
      <c r="D6834" s="56" t="str">
        <f>VLOOKUP(A6834, ticker_symbol:gics_sector, 14, FALSE)</f>
        <v>Consumer Discretionary</v>
      </c>
      <c r="E6834" t="str">
        <f>VLOOKUP(A6834, ticker_symbol:gics_sub, 15, FALSE)</f>
        <v>Apparel, Accessories &amp; Luxury Goods</v>
      </c>
    </row>
    <row r="6835" spans="1:5" ht="17" x14ac:dyDescent="0.2">
      <c r="A6835" s="3" t="s">
        <v>524</v>
      </c>
      <c r="B6835" s="21" t="s">
        <v>605</v>
      </c>
      <c r="C6835" s="21" t="s">
        <v>609</v>
      </c>
      <c r="D6835" s="56" t="str">
        <f>VLOOKUP(A6835, ticker_symbol:gics_sector, 14, FALSE)</f>
        <v>Consumer Discretionary</v>
      </c>
      <c r="E6835" t="str">
        <f>VLOOKUP(A6835, ticker_symbol:gics_sub, 15, FALSE)</f>
        <v>Apparel, Accessories &amp; Luxury Goods</v>
      </c>
    </row>
    <row r="6836" spans="1:5" ht="17" x14ac:dyDescent="0.2">
      <c r="A6836" s="3" t="s">
        <v>524</v>
      </c>
      <c r="B6836" s="21" t="s">
        <v>600</v>
      </c>
      <c r="C6836" s="21" t="s">
        <v>608</v>
      </c>
      <c r="D6836" s="56" t="str">
        <f>VLOOKUP(A6836, ticker_symbol:gics_sector, 14, FALSE)</f>
        <v>Consumer Discretionary</v>
      </c>
      <c r="E6836" t="str">
        <f>VLOOKUP(A6836, ticker_symbol:gics_sub, 15, FALSE)</f>
        <v>Apparel, Accessories &amp; Luxury Goods</v>
      </c>
    </row>
    <row r="6837" spans="1:5" ht="17" x14ac:dyDescent="0.2">
      <c r="A6837" s="3" t="s">
        <v>524</v>
      </c>
      <c r="B6837" s="21" t="s">
        <v>601</v>
      </c>
      <c r="C6837" s="21" t="s">
        <v>608</v>
      </c>
      <c r="D6837" s="56" t="str">
        <f>VLOOKUP(A6837, ticker_symbol:gics_sector, 14, FALSE)</f>
        <v>Consumer Discretionary</v>
      </c>
      <c r="E6837" t="str">
        <f>VLOOKUP(A6837, ticker_symbol:gics_sub, 15, FALSE)</f>
        <v>Apparel, Accessories &amp; Luxury Goods</v>
      </c>
    </row>
    <row r="6838" spans="1:5" ht="17" x14ac:dyDescent="0.2">
      <c r="A6838" s="3" t="s">
        <v>524</v>
      </c>
      <c r="B6838" s="21" t="s">
        <v>602</v>
      </c>
      <c r="C6838" s="21" t="s">
        <v>608</v>
      </c>
      <c r="D6838" s="56" t="str">
        <f>VLOOKUP(A6838, ticker_symbol:gics_sector, 14, FALSE)</f>
        <v>Consumer Discretionary</v>
      </c>
      <c r="E6838" t="str">
        <f>VLOOKUP(A6838, ticker_symbol:gics_sub, 15, FALSE)</f>
        <v>Apparel, Accessories &amp; Luxury Goods</v>
      </c>
    </row>
    <row r="6839" spans="1:5" ht="17" x14ac:dyDescent="0.2">
      <c r="A6839" s="3" t="s">
        <v>524</v>
      </c>
      <c r="B6839" s="21" t="s">
        <v>603</v>
      </c>
      <c r="C6839" s="21" t="s">
        <v>608</v>
      </c>
      <c r="D6839" s="56" t="str">
        <f>VLOOKUP(A6839, ticker_symbol:gics_sector, 14, FALSE)</f>
        <v>Consumer Discretionary</v>
      </c>
      <c r="E6839" t="str">
        <f>VLOOKUP(A6839, ticker_symbol:gics_sub, 15, FALSE)</f>
        <v>Apparel, Accessories &amp; Luxury Goods</v>
      </c>
    </row>
    <row r="6840" spans="1:5" ht="17" x14ac:dyDescent="0.2">
      <c r="A6840" s="3" t="s">
        <v>524</v>
      </c>
      <c r="B6840" s="21" t="s">
        <v>604</v>
      </c>
      <c r="C6840" s="21" t="s">
        <v>608</v>
      </c>
      <c r="D6840" s="56" t="str">
        <f>VLOOKUP(A6840, ticker_symbol:gics_sector, 14, FALSE)</f>
        <v>Consumer Discretionary</v>
      </c>
      <c r="E6840" t="str">
        <f>VLOOKUP(A6840, ticker_symbol:gics_sub, 15, FALSE)</f>
        <v>Apparel, Accessories &amp; Luxury Goods</v>
      </c>
    </row>
    <row r="6841" spans="1:5" ht="17" x14ac:dyDescent="0.2">
      <c r="A6841" s="3" t="s">
        <v>524</v>
      </c>
      <c r="B6841" s="21" t="s">
        <v>605</v>
      </c>
      <c r="C6841" s="21" t="s">
        <v>608</v>
      </c>
      <c r="D6841" s="56" t="str">
        <f>VLOOKUP(A6841, ticker_symbol:gics_sector, 14, FALSE)</f>
        <v>Consumer Discretionary</v>
      </c>
      <c r="E6841" t="str">
        <f>VLOOKUP(A6841, ticker_symbol:gics_sub, 15, FALSE)</f>
        <v>Apparel, Accessories &amp; Luxury Goods</v>
      </c>
    </row>
    <row r="6842" spans="1:5" ht="17" x14ac:dyDescent="0.2">
      <c r="A6842" s="3" t="s">
        <v>525</v>
      </c>
      <c r="B6842" s="21" t="s">
        <v>600</v>
      </c>
      <c r="C6842" s="21" t="s">
        <v>610</v>
      </c>
      <c r="D6842" s="56" t="str">
        <f>VLOOKUP(A6842, ticker_symbol:gics_sector, 14, FALSE)</f>
        <v>Industrials</v>
      </c>
      <c r="E6842" t="str">
        <f>VLOOKUP(A6842, ticker_symbol:gics_sub, 15, FALSE)</f>
        <v>Airlines</v>
      </c>
    </row>
    <row r="6843" spans="1:5" ht="17" x14ac:dyDescent="0.2">
      <c r="A6843" s="3" t="s">
        <v>525</v>
      </c>
      <c r="B6843" s="21" t="s">
        <v>601</v>
      </c>
      <c r="C6843" s="21" t="s">
        <v>610</v>
      </c>
      <c r="D6843" s="56" t="str">
        <f>VLOOKUP(A6843, ticker_symbol:gics_sector, 14, FALSE)</f>
        <v>Industrials</v>
      </c>
      <c r="E6843" t="str">
        <f>VLOOKUP(A6843, ticker_symbol:gics_sub, 15, FALSE)</f>
        <v>Airlines</v>
      </c>
    </row>
    <row r="6844" spans="1:5" ht="17" x14ac:dyDescent="0.2">
      <c r="A6844" s="3" t="s">
        <v>525</v>
      </c>
      <c r="B6844" s="21" t="s">
        <v>602</v>
      </c>
      <c r="C6844" s="21" t="s">
        <v>610</v>
      </c>
      <c r="D6844" s="56" t="str">
        <f>VLOOKUP(A6844, ticker_symbol:gics_sector, 14, FALSE)</f>
        <v>Industrials</v>
      </c>
      <c r="E6844" t="str">
        <f>VLOOKUP(A6844, ticker_symbol:gics_sub, 15, FALSE)</f>
        <v>Airlines</v>
      </c>
    </row>
    <row r="6845" spans="1:5" ht="17" x14ac:dyDescent="0.2">
      <c r="A6845" s="3" t="s">
        <v>525</v>
      </c>
      <c r="B6845" s="21" t="s">
        <v>603</v>
      </c>
      <c r="C6845" s="21" t="s">
        <v>610</v>
      </c>
      <c r="D6845" s="56" t="str">
        <f>VLOOKUP(A6845, ticker_symbol:gics_sector, 14, FALSE)</f>
        <v>Industrials</v>
      </c>
      <c r="E6845" t="str">
        <f>VLOOKUP(A6845, ticker_symbol:gics_sub, 15, FALSE)</f>
        <v>Airlines</v>
      </c>
    </row>
    <row r="6846" spans="1:5" ht="17" x14ac:dyDescent="0.2">
      <c r="A6846" s="3" t="s">
        <v>525</v>
      </c>
      <c r="B6846" s="21" t="s">
        <v>604</v>
      </c>
      <c r="C6846" s="21" t="s">
        <v>610</v>
      </c>
      <c r="D6846" s="56" t="str">
        <f>VLOOKUP(A6846, ticker_symbol:gics_sector, 14, FALSE)</f>
        <v>Industrials</v>
      </c>
      <c r="E6846" t="str">
        <f>VLOOKUP(A6846, ticker_symbol:gics_sub, 15, FALSE)</f>
        <v>Airlines</v>
      </c>
    </row>
    <row r="6847" spans="1:5" ht="17" x14ac:dyDescent="0.2">
      <c r="A6847" s="3" t="s">
        <v>525</v>
      </c>
      <c r="B6847" s="21" t="s">
        <v>605</v>
      </c>
      <c r="C6847" s="21" t="s">
        <v>610</v>
      </c>
      <c r="D6847" s="56" t="str">
        <f>VLOOKUP(A6847, ticker_symbol:gics_sector, 14, FALSE)</f>
        <v>Industrials</v>
      </c>
      <c r="E6847" t="str">
        <f>VLOOKUP(A6847, ticker_symbol:gics_sub, 15, FALSE)</f>
        <v>Airlines</v>
      </c>
    </row>
    <row r="6848" spans="1:5" ht="17" x14ac:dyDescent="0.2">
      <c r="A6848" s="3" t="s">
        <v>525</v>
      </c>
      <c r="B6848" s="21" t="s">
        <v>600</v>
      </c>
      <c r="C6848" s="21" t="s">
        <v>609</v>
      </c>
      <c r="D6848" s="56" t="str">
        <f>VLOOKUP(A6848, ticker_symbol:gics_sector, 14, FALSE)</f>
        <v>Industrials</v>
      </c>
      <c r="E6848" t="str">
        <f>VLOOKUP(A6848, ticker_symbol:gics_sub, 15, FALSE)</f>
        <v>Airlines</v>
      </c>
    </row>
    <row r="6849" spans="1:5" ht="17" x14ac:dyDescent="0.2">
      <c r="A6849" s="3" t="s">
        <v>525</v>
      </c>
      <c r="B6849" s="21" t="s">
        <v>601</v>
      </c>
      <c r="C6849" s="21" t="s">
        <v>609</v>
      </c>
      <c r="D6849" s="56" t="str">
        <f>VLOOKUP(A6849, ticker_symbol:gics_sector, 14, FALSE)</f>
        <v>Industrials</v>
      </c>
      <c r="E6849" t="str">
        <f>VLOOKUP(A6849, ticker_symbol:gics_sub, 15, FALSE)</f>
        <v>Airlines</v>
      </c>
    </row>
    <row r="6850" spans="1:5" ht="17" x14ac:dyDescent="0.2">
      <c r="A6850" s="3" t="s">
        <v>525</v>
      </c>
      <c r="B6850" s="21" t="s">
        <v>602</v>
      </c>
      <c r="C6850" s="21" t="s">
        <v>609</v>
      </c>
      <c r="D6850" s="56" t="str">
        <f>VLOOKUP(A6850, ticker_symbol:gics_sector, 14, FALSE)</f>
        <v>Industrials</v>
      </c>
      <c r="E6850" t="str">
        <f>VLOOKUP(A6850, ticker_symbol:gics_sub, 15, FALSE)</f>
        <v>Airlines</v>
      </c>
    </row>
    <row r="6851" spans="1:5" ht="17" x14ac:dyDescent="0.2">
      <c r="A6851" s="3" t="s">
        <v>525</v>
      </c>
      <c r="B6851" s="21" t="s">
        <v>603</v>
      </c>
      <c r="C6851" s="21" t="s">
        <v>609</v>
      </c>
      <c r="D6851" s="56" t="str">
        <f>VLOOKUP(A6851, ticker_symbol:gics_sector, 14, FALSE)</f>
        <v>Industrials</v>
      </c>
      <c r="E6851" t="str">
        <f>VLOOKUP(A6851, ticker_symbol:gics_sub, 15, FALSE)</f>
        <v>Airlines</v>
      </c>
    </row>
    <row r="6852" spans="1:5" ht="17" x14ac:dyDescent="0.2">
      <c r="A6852" s="3" t="s">
        <v>525</v>
      </c>
      <c r="B6852" s="21" t="s">
        <v>604</v>
      </c>
      <c r="C6852" s="21" t="s">
        <v>609</v>
      </c>
      <c r="D6852" s="56" t="str">
        <f>VLOOKUP(A6852, ticker_symbol:gics_sector, 14, FALSE)</f>
        <v>Industrials</v>
      </c>
      <c r="E6852" t="str">
        <f>VLOOKUP(A6852, ticker_symbol:gics_sub, 15, FALSE)</f>
        <v>Airlines</v>
      </c>
    </row>
    <row r="6853" spans="1:5" ht="17" x14ac:dyDescent="0.2">
      <c r="A6853" s="3" t="s">
        <v>525</v>
      </c>
      <c r="B6853" s="21" t="s">
        <v>605</v>
      </c>
      <c r="C6853" s="21" t="s">
        <v>609</v>
      </c>
      <c r="D6853" s="56" t="str">
        <f>VLOOKUP(A6853, ticker_symbol:gics_sector, 14, FALSE)</f>
        <v>Industrials</v>
      </c>
      <c r="E6853" t="str">
        <f>VLOOKUP(A6853, ticker_symbol:gics_sub, 15, FALSE)</f>
        <v>Airlines</v>
      </c>
    </row>
    <row r="6854" spans="1:5" ht="17" x14ac:dyDescent="0.2">
      <c r="A6854" s="3" t="s">
        <v>525</v>
      </c>
      <c r="B6854" s="21" t="s">
        <v>600</v>
      </c>
      <c r="C6854" s="21" t="s">
        <v>608</v>
      </c>
      <c r="D6854" s="56" t="str">
        <f>VLOOKUP(A6854, ticker_symbol:gics_sector, 14, FALSE)</f>
        <v>Industrials</v>
      </c>
      <c r="E6854" t="str">
        <f>VLOOKUP(A6854, ticker_symbol:gics_sub, 15, FALSE)</f>
        <v>Airlines</v>
      </c>
    </row>
    <row r="6855" spans="1:5" ht="17" x14ac:dyDescent="0.2">
      <c r="A6855" s="3" t="s">
        <v>525</v>
      </c>
      <c r="B6855" s="21" t="s">
        <v>601</v>
      </c>
      <c r="C6855" s="21" t="s">
        <v>608</v>
      </c>
      <c r="D6855" s="56" t="str">
        <f>VLOOKUP(A6855, ticker_symbol:gics_sector, 14, FALSE)</f>
        <v>Industrials</v>
      </c>
      <c r="E6855" t="str">
        <f>VLOOKUP(A6855, ticker_symbol:gics_sub, 15, FALSE)</f>
        <v>Airlines</v>
      </c>
    </row>
    <row r="6856" spans="1:5" ht="17" x14ac:dyDescent="0.2">
      <c r="A6856" s="3" t="s">
        <v>525</v>
      </c>
      <c r="B6856" s="21" t="s">
        <v>602</v>
      </c>
      <c r="C6856" s="21" t="s">
        <v>608</v>
      </c>
      <c r="D6856" s="56" t="str">
        <f>VLOOKUP(A6856, ticker_symbol:gics_sector, 14, FALSE)</f>
        <v>Industrials</v>
      </c>
      <c r="E6856" t="str">
        <f>VLOOKUP(A6856, ticker_symbol:gics_sub, 15, FALSE)</f>
        <v>Airlines</v>
      </c>
    </row>
    <row r="6857" spans="1:5" ht="17" x14ac:dyDescent="0.2">
      <c r="A6857" s="3" t="s">
        <v>525</v>
      </c>
      <c r="B6857" s="21" t="s">
        <v>603</v>
      </c>
      <c r="C6857" s="21" t="s">
        <v>608</v>
      </c>
      <c r="D6857" s="56" t="str">
        <f>VLOOKUP(A6857, ticker_symbol:gics_sector, 14, FALSE)</f>
        <v>Industrials</v>
      </c>
      <c r="E6857" t="str">
        <f>VLOOKUP(A6857, ticker_symbol:gics_sub, 15, FALSE)</f>
        <v>Airlines</v>
      </c>
    </row>
    <row r="6858" spans="1:5" ht="17" x14ac:dyDescent="0.2">
      <c r="A6858" s="3" t="s">
        <v>525</v>
      </c>
      <c r="B6858" s="21" t="s">
        <v>604</v>
      </c>
      <c r="C6858" s="21" t="s">
        <v>608</v>
      </c>
      <c r="D6858" s="56" t="str">
        <f>VLOOKUP(A6858, ticker_symbol:gics_sector, 14, FALSE)</f>
        <v>Industrials</v>
      </c>
      <c r="E6858" t="str">
        <f>VLOOKUP(A6858, ticker_symbol:gics_sub, 15, FALSE)</f>
        <v>Airlines</v>
      </c>
    </row>
    <row r="6859" spans="1:5" ht="17" x14ac:dyDescent="0.2">
      <c r="A6859" s="3" t="s">
        <v>525</v>
      </c>
      <c r="B6859" s="21" t="s">
        <v>605</v>
      </c>
      <c r="C6859" s="21" t="s">
        <v>608</v>
      </c>
      <c r="D6859" s="56" t="str">
        <f>VLOOKUP(A6859, ticker_symbol:gics_sector, 14, FALSE)</f>
        <v>Industrials</v>
      </c>
      <c r="E6859" t="str">
        <f>VLOOKUP(A6859, ticker_symbol:gics_sub, 15, FALSE)</f>
        <v>Airlines</v>
      </c>
    </row>
    <row r="6860" spans="1:5" ht="17" x14ac:dyDescent="0.2">
      <c r="A6860" s="3" t="s">
        <v>526</v>
      </c>
      <c r="B6860" s="21" t="s">
        <v>600</v>
      </c>
      <c r="C6860" s="21" t="s">
        <v>610</v>
      </c>
      <c r="D6860" s="56" t="str">
        <f>VLOOKUP(A6860, ticker_symbol:gics_sector, 14, FALSE)</f>
        <v>Real Estate</v>
      </c>
      <c r="E6860" t="str">
        <f>VLOOKUP(A6860, ticker_symbol:gics_sub, 15, FALSE)</f>
        <v>Residential REITs</v>
      </c>
    </row>
    <row r="6861" spans="1:5" ht="17" x14ac:dyDescent="0.2">
      <c r="A6861" s="3" t="s">
        <v>526</v>
      </c>
      <c r="B6861" s="21" t="s">
        <v>601</v>
      </c>
      <c r="C6861" s="21" t="s">
        <v>610</v>
      </c>
      <c r="D6861" s="56" t="str">
        <f>VLOOKUP(A6861, ticker_symbol:gics_sector, 14, FALSE)</f>
        <v>Real Estate</v>
      </c>
      <c r="E6861" t="str">
        <f>VLOOKUP(A6861, ticker_symbol:gics_sub, 15, FALSE)</f>
        <v>Residential REITs</v>
      </c>
    </row>
    <row r="6862" spans="1:5" ht="17" x14ac:dyDescent="0.2">
      <c r="A6862" s="3" t="s">
        <v>526</v>
      </c>
      <c r="B6862" s="21" t="s">
        <v>602</v>
      </c>
      <c r="C6862" s="21" t="s">
        <v>610</v>
      </c>
      <c r="D6862" s="56" t="str">
        <f>VLOOKUP(A6862, ticker_symbol:gics_sector, 14, FALSE)</f>
        <v>Real Estate</v>
      </c>
      <c r="E6862" t="str">
        <f>VLOOKUP(A6862, ticker_symbol:gics_sub, 15, FALSE)</f>
        <v>Residential REITs</v>
      </c>
    </row>
    <row r="6863" spans="1:5" ht="17" x14ac:dyDescent="0.2">
      <c r="A6863" s="3" t="s">
        <v>526</v>
      </c>
      <c r="B6863" s="21" t="s">
        <v>603</v>
      </c>
      <c r="C6863" s="21" t="s">
        <v>610</v>
      </c>
      <c r="D6863" s="56" t="str">
        <f>VLOOKUP(A6863, ticker_symbol:gics_sector, 14, FALSE)</f>
        <v>Real Estate</v>
      </c>
      <c r="E6863" t="str">
        <f>VLOOKUP(A6863, ticker_symbol:gics_sub, 15, FALSE)</f>
        <v>Residential REITs</v>
      </c>
    </row>
    <row r="6864" spans="1:5" ht="17" x14ac:dyDescent="0.2">
      <c r="A6864" s="3" t="s">
        <v>526</v>
      </c>
      <c r="B6864" s="21" t="s">
        <v>604</v>
      </c>
      <c r="C6864" s="21" t="s">
        <v>610</v>
      </c>
      <c r="D6864" s="56" t="str">
        <f>VLOOKUP(A6864, ticker_symbol:gics_sector, 14, FALSE)</f>
        <v>Real Estate</v>
      </c>
      <c r="E6864" t="str">
        <f>VLOOKUP(A6864, ticker_symbol:gics_sub, 15, FALSE)</f>
        <v>Residential REITs</v>
      </c>
    </row>
    <row r="6865" spans="1:5" ht="17" x14ac:dyDescent="0.2">
      <c r="A6865" s="3" t="s">
        <v>526</v>
      </c>
      <c r="B6865" s="21" t="s">
        <v>605</v>
      </c>
      <c r="C6865" s="21" t="s">
        <v>610</v>
      </c>
      <c r="D6865" s="56" t="str">
        <f>VLOOKUP(A6865, ticker_symbol:gics_sector, 14, FALSE)</f>
        <v>Real Estate</v>
      </c>
      <c r="E6865" t="str">
        <f>VLOOKUP(A6865, ticker_symbol:gics_sub, 15, FALSE)</f>
        <v>Residential REITs</v>
      </c>
    </row>
    <row r="6866" spans="1:5" ht="17" x14ac:dyDescent="0.2">
      <c r="A6866" s="3" t="s">
        <v>526</v>
      </c>
      <c r="B6866" s="21" t="s">
        <v>600</v>
      </c>
      <c r="C6866" s="21" t="s">
        <v>609</v>
      </c>
      <c r="D6866" s="56" t="str">
        <f>VLOOKUP(A6866, ticker_symbol:gics_sector, 14, FALSE)</f>
        <v>Real Estate</v>
      </c>
      <c r="E6866" t="str">
        <f>VLOOKUP(A6866, ticker_symbol:gics_sub, 15, FALSE)</f>
        <v>Residential REITs</v>
      </c>
    </row>
    <row r="6867" spans="1:5" ht="17" x14ac:dyDescent="0.2">
      <c r="A6867" s="3" t="s">
        <v>526</v>
      </c>
      <c r="B6867" s="21" t="s">
        <v>601</v>
      </c>
      <c r="C6867" s="21" t="s">
        <v>609</v>
      </c>
      <c r="D6867" s="56" t="str">
        <f>VLOOKUP(A6867, ticker_symbol:gics_sector, 14, FALSE)</f>
        <v>Real Estate</v>
      </c>
      <c r="E6867" t="str">
        <f>VLOOKUP(A6867, ticker_symbol:gics_sub, 15, FALSE)</f>
        <v>Residential REITs</v>
      </c>
    </row>
    <row r="6868" spans="1:5" ht="17" x14ac:dyDescent="0.2">
      <c r="A6868" s="3" t="s">
        <v>526</v>
      </c>
      <c r="B6868" s="21" t="s">
        <v>602</v>
      </c>
      <c r="C6868" s="21" t="s">
        <v>609</v>
      </c>
      <c r="D6868" s="56" t="str">
        <f>VLOOKUP(A6868, ticker_symbol:gics_sector, 14, FALSE)</f>
        <v>Real Estate</v>
      </c>
      <c r="E6868" t="str">
        <f>VLOOKUP(A6868, ticker_symbol:gics_sub, 15, FALSE)</f>
        <v>Residential REITs</v>
      </c>
    </row>
    <row r="6869" spans="1:5" ht="17" x14ac:dyDescent="0.2">
      <c r="A6869" s="3" t="s">
        <v>526</v>
      </c>
      <c r="B6869" s="21" t="s">
        <v>603</v>
      </c>
      <c r="C6869" s="21" t="s">
        <v>609</v>
      </c>
      <c r="D6869" s="56" t="str">
        <f>VLOOKUP(A6869, ticker_symbol:gics_sector, 14, FALSE)</f>
        <v>Real Estate</v>
      </c>
      <c r="E6869" t="str">
        <f>VLOOKUP(A6869, ticker_symbol:gics_sub, 15, FALSE)</f>
        <v>Residential REITs</v>
      </c>
    </row>
    <row r="6870" spans="1:5" ht="17" x14ac:dyDescent="0.2">
      <c r="A6870" s="3" t="s">
        <v>526</v>
      </c>
      <c r="B6870" s="21" t="s">
        <v>604</v>
      </c>
      <c r="C6870" s="21" t="s">
        <v>609</v>
      </c>
      <c r="D6870" s="56" t="str">
        <f>VLOOKUP(A6870, ticker_symbol:gics_sector, 14, FALSE)</f>
        <v>Real Estate</v>
      </c>
      <c r="E6870" t="str">
        <f>VLOOKUP(A6870, ticker_symbol:gics_sub, 15, FALSE)</f>
        <v>Residential REITs</v>
      </c>
    </row>
    <row r="6871" spans="1:5" ht="17" x14ac:dyDescent="0.2">
      <c r="A6871" s="3" t="s">
        <v>526</v>
      </c>
      <c r="B6871" s="21" t="s">
        <v>605</v>
      </c>
      <c r="C6871" s="21" t="s">
        <v>609</v>
      </c>
      <c r="D6871" s="56" t="str">
        <f>VLOOKUP(A6871, ticker_symbol:gics_sector, 14, FALSE)</f>
        <v>Real Estate</v>
      </c>
      <c r="E6871" t="str">
        <f>VLOOKUP(A6871, ticker_symbol:gics_sub, 15, FALSE)</f>
        <v>Residential REITs</v>
      </c>
    </row>
    <row r="6872" spans="1:5" ht="17" x14ac:dyDescent="0.2">
      <c r="A6872" s="3" t="s">
        <v>526</v>
      </c>
      <c r="B6872" s="21" t="s">
        <v>600</v>
      </c>
      <c r="C6872" s="21" t="s">
        <v>608</v>
      </c>
      <c r="D6872" s="56" t="str">
        <f>VLOOKUP(A6872, ticker_symbol:gics_sector, 14, FALSE)</f>
        <v>Real Estate</v>
      </c>
      <c r="E6872" t="str">
        <f>VLOOKUP(A6872, ticker_symbol:gics_sub, 15, FALSE)</f>
        <v>Residential REITs</v>
      </c>
    </row>
    <row r="6873" spans="1:5" ht="17" x14ac:dyDescent="0.2">
      <c r="A6873" s="3" t="s">
        <v>526</v>
      </c>
      <c r="B6873" s="21" t="s">
        <v>601</v>
      </c>
      <c r="C6873" s="21" t="s">
        <v>608</v>
      </c>
      <c r="D6873" s="56" t="str">
        <f>VLOOKUP(A6873, ticker_symbol:gics_sector, 14, FALSE)</f>
        <v>Real Estate</v>
      </c>
      <c r="E6873" t="str">
        <f>VLOOKUP(A6873, ticker_symbol:gics_sub, 15, FALSE)</f>
        <v>Residential REITs</v>
      </c>
    </row>
    <row r="6874" spans="1:5" ht="17" x14ac:dyDescent="0.2">
      <c r="A6874" s="3" t="s">
        <v>526</v>
      </c>
      <c r="B6874" s="21" t="s">
        <v>602</v>
      </c>
      <c r="C6874" s="21" t="s">
        <v>608</v>
      </c>
      <c r="D6874" s="56" t="str">
        <f>VLOOKUP(A6874, ticker_symbol:gics_sector, 14, FALSE)</f>
        <v>Real Estate</v>
      </c>
      <c r="E6874" t="str">
        <f>VLOOKUP(A6874, ticker_symbol:gics_sub, 15, FALSE)</f>
        <v>Residential REITs</v>
      </c>
    </row>
    <row r="6875" spans="1:5" ht="17" x14ac:dyDescent="0.2">
      <c r="A6875" s="3" t="s">
        <v>526</v>
      </c>
      <c r="B6875" s="21" t="s">
        <v>603</v>
      </c>
      <c r="C6875" s="21" t="s">
        <v>608</v>
      </c>
      <c r="D6875" s="56" t="str">
        <f>VLOOKUP(A6875, ticker_symbol:gics_sector, 14, FALSE)</f>
        <v>Real Estate</v>
      </c>
      <c r="E6875" t="str">
        <f>VLOOKUP(A6875, ticker_symbol:gics_sub, 15, FALSE)</f>
        <v>Residential REITs</v>
      </c>
    </row>
    <row r="6876" spans="1:5" ht="17" x14ac:dyDescent="0.2">
      <c r="A6876" s="3" t="s">
        <v>526</v>
      </c>
      <c r="B6876" s="21" t="s">
        <v>604</v>
      </c>
      <c r="C6876" s="21" t="s">
        <v>608</v>
      </c>
      <c r="D6876" s="56" t="str">
        <f>VLOOKUP(A6876, ticker_symbol:gics_sector, 14, FALSE)</f>
        <v>Real Estate</v>
      </c>
      <c r="E6876" t="str">
        <f>VLOOKUP(A6876, ticker_symbol:gics_sub, 15, FALSE)</f>
        <v>Residential REITs</v>
      </c>
    </row>
    <row r="6877" spans="1:5" ht="17" x14ac:dyDescent="0.2">
      <c r="A6877" s="3" t="s">
        <v>526</v>
      </c>
      <c r="B6877" s="21" t="s">
        <v>605</v>
      </c>
      <c r="C6877" s="21" t="s">
        <v>608</v>
      </c>
      <c r="D6877" s="56" t="str">
        <f>VLOOKUP(A6877, ticker_symbol:gics_sector, 14, FALSE)</f>
        <v>Real Estate</v>
      </c>
      <c r="E6877" t="str">
        <f>VLOOKUP(A6877, ticker_symbol:gics_sub, 15, FALSE)</f>
        <v>Residential REITs</v>
      </c>
    </row>
    <row r="6878" spans="1:5" ht="17" x14ac:dyDescent="0.2">
      <c r="A6878" s="3" t="s">
        <v>527</v>
      </c>
      <c r="B6878" s="21" t="s">
        <v>600</v>
      </c>
      <c r="C6878" s="21" t="s">
        <v>610</v>
      </c>
      <c r="D6878" s="56" t="str">
        <f>VLOOKUP(A6878, ticker_symbol:gics_sector, 14, FALSE)</f>
        <v>Consumer Discretionary</v>
      </c>
      <c r="E6878" t="str">
        <f>VLOOKUP(A6878, ticker_symbol:gics_sub, 15, FALSE)</f>
        <v>Specialty Stores</v>
      </c>
    </row>
    <row r="6879" spans="1:5" ht="17" x14ac:dyDescent="0.2">
      <c r="A6879" s="3" t="s">
        <v>527</v>
      </c>
      <c r="B6879" s="21" t="s">
        <v>601</v>
      </c>
      <c r="C6879" s="21" t="s">
        <v>610</v>
      </c>
      <c r="D6879" s="56" t="str">
        <f>VLOOKUP(A6879, ticker_symbol:gics_sector, 14, FALSE)</f>
        <v>Consumer Discretionary</v>
      </c>
      <c r="E6879" t="str">
        <f>VLOOKUP(A6879, ticker_symbol:gics_sub, 15, FALSE)</f>
        <v>Specialty Stores</v>
      </c>
    </row>
    <row r="6880" spans="1:5" ht="17" x14ac:dyDescent="0.2">
      <c r="A6880" s="3" t="s">
        <v>527</v>
      </c>
      <c r="B6880" s="21" t="s">
        <v>602</v>
      </c>
      <c r="C6880" s="21" t="s">
        <v>610</v>
      </c>
      <c r="D6880" s="56" t="str">
        <f>VLOOKUP(A6880, ticker_symbol:gics_sector, 14, FALSE)</f>
        <v>Consumer Discretionary</v>
      </c>
      <c r="E6880" t="str">
        <f>VLOOKUP(A6880, ticker_symbol:gics_sub, 15, FALSE)</f>
        <v>Specialty Stores</v>
      </c>
    </row>
    <row r="6881" spans="1:5" ht="17" x14ac:dyDescent="0.2">
      <c r="A6881" s="3" t="s">
        <v>527</v>
      </c>
      <c r="B6881" s="21" t="s">
        <v>603</v>
      </c>
      <c r="C6881" s="21" t="s">
        <v>610</v>
      </c>
      <c r="D6881" s="56" t="str">
        <f>VLOOKUP(A6881, ticker_symbol:gics_sector, 14, FALSE)</f>
        <v>Consumer Discretionary</v>
      </c>
      <c r="E6881" t="str">
        <f>VLOOKUP(A6881, ticker_symbol:gics_sub, 15, FALSE)</f>
        <v>Specialty Stores</v>
      </c>
    </row>
    <row r="6882" spans="1:5" ht="17" x14ac:dyDescent="0.2">
      <c r="A6882" s="3" t="s">
        <v>527</v>
      </c>
      <c r="B6882" s="21" t="s">
        <v>604</v>
      </c>
      <c r="C6882" s="21" t="s">
        <v>610</v>
      </c>
      <c r="D6882" s="56" t="str">
        <f>VLOOKUP(A6882, ticker_symbol:gics_sector, 14, FALSE)</f>
        <v>Consumer Discretionary</v>
      </c>
      <c r="E6882" t="str">
        <f>VLOOKUP(A6882, ticker_symbol:gics_sub, 15, FALSE)</f>
        <v>Specialty Stores</v>
      </c>
    </row>
    <row r="6883" spans="1:5" ht="17" x14ac:dyDescent="0.2">
      <c r="A6883" s="3" t="s">
        <v>527</v>
      </c>
      <c r="B6883" s="21" t="s">
        <v>605</v>
      </c>
      <c r="C6883" s="21" t="s">
        <v>610</v>
      </c>
      <c r="D6883" s="56" t="str">
        <f>VLOOKUP(A6883, ticker_symbol:gics_sector, 14, FALSE)</f>
        <v>Consumer Discretionary</v>
      </c>
      <c r="E6883" t="str">
        <f>VLOOKUP(A6883, ticker_symbol:gics_sub, 15, FALSE)</f>
        <v>Specialty Stores</v>
      </c>
    </row>
    <row r="6884" spans="1:5" ht="17" x14ac:dyDescent="0.2">
      <c r="A6884" s="3" t="s">
        <v>527</v>
      </c>
      <c r="B6884" s="21" t="s">
        <v>600</v>
      </c>
      <c r="C6884" s="21" t="s">
        <v>609</v>
      </c>
      <c r="D6884" s="56" t="str">
        <f>VLOOKUP(A6884, ticker_symbol:gics_sector, 14, FALSE)</f>
        <v>Consumer Discretionary</v>
      </c>
      <c r="E6884" t="str">
        <f>VLOOKUP(A6884, ticker_symbol:gics_sub, 15, FALSE)</f>
        <v>Specialty Stores</v>
      </c>
    </row>
    <row r="6885" spans="1:5" ht="17" x14ac:dyDescent="0.2">
      <c r="A6885" s="3" t="s">
        <v>527</v>
      </c>
      <c r="B6885" s="21" t="s">
        <v>601</v>
      </c>
      <c r="C6885" s="21" t="s">
        <v>609</v>
      </c>
      <c r="D6885" s="56" t="str">
        <f>VLOOKUP(A6885, ticker_symbol:gics_sector, 14, FALSE)</f>
        <v>Consumer Discretionary</v>
      </c>
      <c r="E6885" t="str">
        <f>VLOOKUP(A6885, ticker_symbol:gics_sub, 15, FALSE)</f>
        <v>Specialty Stores</v>
      </c>
    </row>
    <row r="6886" spans="1:5" ht="17" x14ac:dyDescent="0.2">
      <c r="A6886" s="3" t="s">
        <v>527</v>
      </c>
      <c r="B6886" s="21" t="s">
        <v>602</v>
      </c>
      <c r="C6886" s="21" t="s">
        <v>609</v>
      </c>
      <c r="D6886" s="56" t="str">
        <f>VLOOKUP(A6886, ticker_symbol:gics_sector, 14, FALSE)</f>
        <v>Consumer Discretionary</v>
      </c>
      <c r="E6886" t="str">
        <f>VLOOKUP(A6886, ticker_symbol:gics_sub, 15, FALSE)</f>
        <v>Specialty Stores</v>
      </c>
    </row>
    <row r="6887" spans="1:5" ht="17" x14ac:dyDescent="0.2">
      <c r="A6887" s="3" t="s">
        <v>527</v>
      </c>
      <c r="B6887" s="21" t="s">
        <v>603</v>
      </c>
      <c r="C6887" s="21" t="s">
        <v>609</v>
      </c>
      <c r="D6887" s="56" t="str">
        <f>VLOOKUP(A6887, ticker_symbol:gics_sector, 14, FALSE)</f>
        <v>Consumer Discretionary</v>
      </c>
      <c r="E6887" t="str">
        <f>VLOOKUP(A6887, ticker_symbol:gics_sub, 15, FALSE)</f>
        <v>Specialty Stores</v>
      </c>
    </row>
    <row r="6888" spans="1:5" ht="17" x14ac:dyDescent="0.2">
      <c r="A6888" s="3" t="s">
        <v>527</v>
      </c>
      <c r="B6888" s="21" t="s">
        <v>604</v>
      </c>
      <c r="C6888" s="21" t="s">
        <v>609</v>
      </c>
      <c r="D6888" s="56" t="str">
        <f>VLOOKUP(A6888, ticker_symbol:gics_sector, 14, FALSE)</f>
        <v>Consumer Discretionary</v>
      </c>
      <c r="E6888" t="str">
        <f>VLOOKUP(A6888, ticker_symbol:gics_sub, 15, FALSE)</f>
        <v>Specialty Stores</v>
      </c>
    </row>
    <row r="6889" spans="1:5" ht="17" x14ac:dyDescent="0.2">
      <c r="A6889" s="3" t="s">
        <v>527</v>
      </c>
      <c r="B6889" s="21" t="s">
        <v>605</v>
      </c>
      <c r="C6889" s="21" t="s">
        <v>609</v>
      </c>
      <c r="D6889" s="56" t="str">
        <f>VLOOKUP(A6889, ticker_symbol:gics_sector, 14, FALSE)</f>
        <v>Consumer Discretionary</v>
      </c>
      <c r="E6889" t="str">
        <f>VLOOKUP(A6889, ticker_symbol:gics_sub, 15, FALSE)</f>
        <v>Specialty Stores</v>
      </c>
    </row>
    <row r="6890" spans="1:5" ht="17" x14ac:dyDescent="0.2">
      <c r="A6890" s="3" t="s">
        <v>527</v>
      </c>
      <c r="B6890" s="21" t="s">
        <v>600</v>
      </c>
      <c r="C6890" s="21" t="s">
        <v>608</v>
      </c>
      <c r="D6890" s="56" t="str">
        <f>VLOOKUP(A6890, ticker_symbol:gics_sector, 14, FALSE)</f>
        <v>Consumer Discretionary</v>
      </c>
      <c r="E6890" t="str">
        <f>VLOOKUP(A6890, ticker_symbol:gics_sub, 15, FALSE)</f>
        <v>Specialty Stores</v>
      </c>
    </row>
    <row r="6891" spans="1:5" ht="17" x14ac:dyDescent="0.2">
      <c r="A6891" s="3" t="s">
        <v>527</v>
      </c>
      <c r="B6891" s="21" t="s">
        <v>601</v>
      </c>
      <c r="C6891" s="21" t="s">
        <v>608</v>
      </c>
      <c r="D6891" s="56" t="str">
        <f>VLOOKUP(A6891, ticker_symbol:gics_sector, 14, FALSE)</f>
        <v>Consumer Discretionary</v>
      </c>
      <c r="E6891" t="str">
        <f>VLOOKUP(A6891, ticker_symbol:gics_sub, 15, FALSE)</f>
        <v>Specialty Stores</v>
      </c>
    </row>
    <row r="6892" spans="1:5" ht="17" x14ac:dyDescent="0.2">
      <c r="A6892" s="3" t="s">
        <v>527</v>
      </c>
      <c r="B6892" s="21" t="s">
        <v>602</v>
      </c>
      <c r="C6892" s="21" t="s">
        <v>608</v>
      </c>
      <c r="D6892" s="56" t="str">
        <f>VLOOKUP(A6892, ticker_symbol:gics_sector, 14, FALSE)</f>
        <v>Consumer Discretionary</v>
      </c>
      <c r="E6892" t="str">
        <f>VLOOKUP(A6892, ticker_symbol:gics_sub, 15, FALSE)</f>
        <v>Specialty Stores</v>
      </c>
    </row>
    <row r="6893" spans="1:5" ht="17" x14ac:dyDescent="0.2">
      <c r="A6893" s="3" t="s">
        <v>527</v>
      </c>
      <c r="B6893" s="21" t="s">
        <v>603</v>
      </c>
      <c r="C6893" s="21" t="s">
        <v>608</v>
      </c>
      <c r="D6893" s="56" t="str">
        <f>VLOOKUP(A6893, ticker_symbol:gics_sector, 14, FALSE)</f>
        <v>Consumer Discretionary</v>
      </c>
      <c r="E6893" t="str">
        <f>VLOOKUP(A6893, ticker_symbol:gics_sub, 15, FALSE)</f>
        <v>Specialty Stores</v>
      </c>
    </row>
    <row r="6894" spans="1:5" ht="17" x14ac:dyDescent="0.2">
      <c r="A6894" s="3" t="s">
        <v>527</v>
      </c>
      <c r="B6894" s="21" t="s">
        <v>604</v>
      </c>
      <c r="C6894" s="21" t="s">
        <v>608</v>
      </c>
      <c r="D6894" s="56" t="str">
        <f>VLOOKUP(A6894, ticker_symbol:gics_sector, 14, FALSE)</f>
        <v>Consumer Discretionary</v>
      </c>
      <c r="E6894" t="str">
        <f>VLOOKUP(A6894, ticker_symbol:gics_sub, 15, FALSE)</f>
        <v>Specialty Stores</v>
      </c>
    </row>
    <row r="6895" spans="1:5" ht="17" x14ac:dyDescent="0.2">
      <c r="A6895" s="3" t="s">
        <v>527</v>
      </c>
      <c r="B6895" s="21" t="s">
        <v>605</v>
      </c>
      <c r="C6895" s="21" t="s">
        <v>608</v>
      </c>
      <c r="D6895" s="56" t="str">
        <f>VLOOKUP(A6895, ticker_symbol:gics_sector, 14, FALSE)</f>
        <v>Consumer Discretionary</v>
      </c>
      <c r="E6895" t="str">
        <f>VLOOKUP(A6895, ticker_symbol:gics_sub, 15, FALSE)</f>
        <v>Specialty Stores</v>
      </c>
    </row>
    <row r="6896" spans="1:5" ht="17" x14ac:dyDescent="0.2">
      <c r="A6896" s="3" t="s">
        <v>528</v>
      </c>
      <c r="B6896" s="21" t="s">
        <v>600</v>
      </c>
      <c r="C6896" s="21" t="s">
        <v>610</v>
      </c>
      <c r="D6896" s="56" t="str">
        <f>VLOOKUP(A6896, ticker_symbol:gics_sector, 14, FALSE)</f>
        <v>Health Care</v>
      </c>
      <c r="E6896" t="str">
        <f>VLOOKUP(A6896, ticker_symbol:gics_sub, 15, FALSE)</f>
        <v>Managed Health Care</v>
      </c>
    </row>
    <row r="6897" spans="1:5" ht="17" x14ac:dyDescent="0.2">
      <c r="A6897" s="3" t="s">
        <v>528</v>
      </c>
      <c r="B6897" s="21" t="s">
        <v>601</v>
      </c>
      <c r="C6897" s="21" t="s">
        <v>610</v>
      </c>
      <c r="D6897" s="56" t="str">
        <f>VLOOKUP(A6897, ticker_symbol:gics_sector, 14, FALSE)</f>
        <v>Health Care</v>
      </c>
      <c r="E6897" t="str">
        <f>VLOOKUP(A6897, ticker_symbol:gics_sub, 15, FALSE)</f>
        <v>Managed Health Care</v>
      </c>
    </row>
    <row r="6898" spans="1:5" ht="17" x14ac:dyDescent="0.2">
      <c r="A6898" s="3" t="s">
        <v>528</v>
      </c>
      <c r="B6898" s="21" t="s">
        <v>602</v>
      </c>
      <c r="C6898" s="21" t="s">
        <v>610</v>
      </c>
      <c r="D6898" s="56" t="str">
        <f>VLOOKUP(A6898, ticker_symbol:gics_sector, 14, FALSE)</f>
        <v>Health Care</v>
      </c>
      <c r="E6898" t="str">
        <f>VLOOKUP(A6898, ticker_symbol:gics_sub, 15, FALSE)</f>
        <v>Managed Health Care</v>
      </c>
    </row>
    <row r="6899" spans="1:5" ht="17" x14ac:dyDescent="0.2">
      <c r="A6899" s="3" t="s">
        <v>528</v>
      </c>
      <c r="B6899" s="21" t="s">
        <v>603</v>
      </c>
      <c r="C6899" s="21" t="s">
        <v>610</v>
      </c>
      <c r="D6899" s="56" t="str">
        <f>VLOOKUP(A6899, ticker_symbol:gics_sector, 14, FALSE)</f>
        <v>Health Care</v>
      </c>
      <c r="E6899" t="str">
        <f>VLOOKUP(A6899, ticker_symbol:gics_sub, 15, FALSE)</f>
        <v>Managed Health Care</v>
      </c>
    </row>
    <row r="6900" spans="1:5" ht="17" x14ac:dyDescent="0.2">
      <c r="A6900" s="3" t="s">
        <v>528</v>
      </c>
      <c r="B6900" s="21" t="s">
        <v>604</v>
      </c>
      <c r="C6900" s="21" t="s">
        <v>610</v>
      </c>
      <c r="D6900" s="56" t="str">
        <f>VLOOKUP(A6900, ticker_symbol:gics_sector, 14, FALSE)</f>
        <v>Health Care</v>
      </c>
      <c r="E6900" t="str">
        <f>VLOOKUP(A6900, ticker_symbol:gics_sub, 15, FALSE)</f>
        <v>Managed Health Care</v>
      </c>
    </row>
    <row r="6901" spans="1:5" ht="17" x14ac:dyDescent="0.2">
      <c r="A6901" s="3" t="s">
        <v>528</v>
      </c>
      <c r="B6901" s="21" t="s">
        <v>605</v>
      </c>
      <c r="C6901" s="21" t="s">
        <v>610</v>
      </c>
      <c r="D6901" s="56" t="str">
        <f>VLOOKUP(A6901, ticker_symbol:gics_sector, 14, FALSE)</f>
        <v>Health Care</v>
      </c>
      <c r="E6901" t="str">
        <f>VLOOKUP(A6901, ticker_symbol:gics_sub, 15, FALSE)</f>
        <v>Managed Health Care</v>
      </c>
    </row>
    <row r="6902" spans="1:5" ht="17" x14ac:dyDescent="0.2">
      <c r="A6902" s="3" t="s">
        <v>528</v>
      </c>
      <c r="B6902" s="21" t="s">
        <v>600</v>
      </c>
      <c r="C6902" s="21" t="s">
        <v>609</v>
      </c>
      <c r="D6902" s="56" t="str">
        <f>VLOOKUP(A6902, ticker_symbol:gics_sector, 14, FALSE)</f>
        <v>Health Care</v>
      </c>
      <c r="E6902" t="str">
        <f>VLOOKUP(A6902, ticker_symbol:gics_sub, 15, FALSE)</f>
        <v>Managed Health Care</v>
      </c>
    </row>
    <row r="6903" spans="1:5" ht="17" x14ac:dyDescent="0.2">
      <c r="A6903" s="3" t="s">
        <v>528</v>
      </c>
      <c r="B6903" s="21" t="s">
        <v>601</v>
      </c>
      <c r="C6903" s="21" t="s">
        <v>609</v>
      </c>
      <c r="D6903" s="56" t="str">
        <f>VLOOKUP(A6903, ticker_symbol:gics_sector, 14, FALSE)</f>
        <v>Health Care</v>
      </c>
      <c r="E6903" t="str">
        <f>VLOOKUP(A6903, ticker_symbol:gics_sub, 15, FALSE)</f>
        <v>Managed Health Care</v>
      </c>
    </row>
    <row r="6904" spans="1:5" ht="17" x14ac:dyDescent="0.2">
      <c r="A6904" s="3" t="s">
        <v>528</v>
      </c>
      <c r="B6904" s="21" t="s">
        <v>602</v>
      </c>
      <c r="C6904" s="21" t="s">
        <v>609</v>
      </c>
      <c r="D6904" s="56" t="str">
        <f>VLOOKUP(A6904, ticker_symbol:gics_sector, 14, FALSE)</f>
        <v>Health Care</v>
      </c>
      <c r="E6904" t="str">
        <f>VLOOKUP(A6904, ticker_symbol:gics_sub, 15, FALSE)</f>
        <v>Managed Health Care</v>
      </c>
    </row>
    <row r="6905" spans="1:5" ht="17" x14ac:dyDescent="0.2">
      <c r="A6905" s="3" t="s">
        <v>528</v>
      </c>
      <c r="B6905" s="21" t="s">
        <v>603</v>
      </c>
      <c r="C6905" s="21" t="s">
        <v>609</v>
      </c>
      <c r="D6905" s="56" t="str">
        <f>VLOOKUP(A6905, ticker_symbol:gics_sector, 14, FALSE)</f>
        <v>Health Care</v>
      </c>
      <c r="E6905" t="str">
        <f>VLOOKUP(A6905, ticker_symbol:gics_sub, 15, FALSE)</f>
        <v>Managed Health Care</v>
      </c>
    </row>
    <row r="6906" spans="1:5" ht="17" x14ac:dyDescent="0.2">
      <c r="A6906" s="3" t="s">
        <v>528</v>
      </c>
      <c r="B6906" s="21" t="s">
        <v>604</v>
      </c>
      <c r="C6906" s="21" t="s">
        <v>609</v>
      </c>
      <c r="D6906" s="56" t="str">
        <f>VLOOKUP(A6906, ticker_symbol:gics_sector, 14, FALSE)</f>
        <v>Health Care</v>
      </c>
      <c r="E6906" t="str">
        <f>VLOOKUP(A6906, ticker_symbol:gics_sub, 15, FALSE)</f>
        <v>Managed Health Care</v>
      </c>
    </row>
    <row r="6907" spans="1:5" ht="17" x14ac:dyDescent="0.2">
      <c r="A6907" s="3" t="s">
        <v>528</v>
      </c>
      <c r="B6907" s="21" t="s">
        <v>605</v>
      </c>
      <c r="C6907" s="21" t="s">
        <v>609</v>
      </c>
      <c r="D6907" s="56" t="str">
        <f>VLOOKUP(A6907, ticker_symbol:gics_sector, 14, FALSE)</f>
        <v>Health Care</v>
      </c>
      <c r="E6907" t="str">
        <f>VLOOKUP(A6907, ticker_symbol:gics_sub, 15, FALSE)</f>
        <v>Managed Health Care</v>
      </c>
    </row>
    <row r="6908" spans="1:5" ht="17" x14ac:dyDescent="0.2">
      <c r="A6908" s="3" t="s">
        <v>528</v>
      </c>
      <c r="B6908" s="21" t="s">
        <v>600</v>
      </c>
      <c r="C6908" s="21" t="s">
        <v>608</v>
      </c>
      <c r="D6908" s="56" t="str">
        <f>VLOOKUP(A6908, ticker_symbol:gics_sector, 14, FALSE)</f>
        <v>Health Care</v>
      </c>
      <c r="E6908" t="str">
        <f>VLOOKUP(A6908, ticker_symbol:gics_sub, 15, FALSE)</f>
        <v>Managed Health Care</v>
      </c>
    </row>
    <row r="6909" spans="1:5" ht="17" x14ac:dyDescent="0.2">
      <c r="A6909" s="3" t="s">
        <v>528</v>
      </c>
      <c r="B6909" s="21" t="s">
        <v>601</v>
      </c>
      <c r="C6909" s="21" t="s">
        <v>608</v>
      </c>
      <c r="D6909" s="56" t="str">
        <f>VLOOKUP(A6909, ticker_symbol:gics_sector, 14, FALSE)</f>
        <v>Health Care</v>
      </c>
      <c r="E6909" t="str">
        <f>VLOOKUP(A6909, ticker_symbol:gics_sub, 15, FALSE)</f>
        <v>Managed Health Care</v>
      </c>
    </row>
    <row r="6910" spans="1:5" ht="17" x14ac:dyDescent="0.2">
      <c r="A6910" s="3" t="s">
        <v>528</v>
      </c>
      <c r="B6910" s="21" t="s">
        <v>602</v>
      </c>
      <c r="C6910" s="21" t="s">
        <v>608</v>
      </c>
      <c r="D6910" s="56" t="str">
        <f>VLOOKUP(A6910, ticker_symbol:gics_sector, 14, FALSE)</f>
        <v>Health Care</v>
      </c>
      <c r="E6910" t="str">
        <f>VLOOKUP(A6910, ticker_symbol:gics_sub, 15, FALSE)</f>
        <v>Managed Health Care</v>
      </c>
    </row>
    <row r="6911" spans="1:5" ht="17" x14ac:dyDescent="0.2">
      <c r="A6911" s="3" t="s">
        <v>528</v>
      </c>
      <c r="B6911" s="21" t="s">
        <v>603</v>
      </c>
      <c r="C6911" s="21" t="s">
        <v>608</v>
      </c>
      <c r="D6911" s="56" t="str">
        <f>VLOOKUP(A6911, ticker_symbol:gics_sector, 14, FALSE)</f>
        <v>Health Care</v>
      </c>
      <c r="E6911" t="str">
        <f>VLOOKUP(A6911, ticker_symbol:gics_sub, 15, FALSE)</f>
        <v>Managed Health Care</v>
      </c>
    </row>
    <row r="6912" spans="1:5" ht="17" x14ac:dyDescent="0.2">
      <c r="A6912" s="3" t="s">
        <v>528</v>
      </c>
      <c r="B6912" s="21" t="s">
        <v>604</v>
      </c>
      <c r="C6912" s="21" t="s">
        <v>608</v>
      </c>
      <c r="D6912" s="56" t="str">
        <f>VLOOKUP(A6912, ticker_symbol:gics_sector, 14, FALSE)</f>
        <v>Health Care</v>
      </c>
      <c r="E6912" t="str">
        <f>VLOOKUP(A6912, ticker_symbol:gics_sub, 15, FALSE)</f>
        <v>Managed Health Care</v>
      </c>
    </row>
    <row r="6913" spans="1:5" ht="17" x14ac:dyDescent="0.2">
      <c r="A6913" s="3" t="s">
        <v>528</v>
      </c>
      <c r="B6913" s="21" t="s">
        <v>605</v>
      </c>
      <c r="C6913" s="21" t="s">
        <v>608</v>
      </c>
      <c r="D6913" s="56" t="str">
        <f>VLOOKUP(A6913, ticker_symbol:gics_sector, 14, FALSE)</f>
        <v>Health Care</v>
      </c>
      <c r="E6913" t="str">
        <f>VLOOKUP(A6913, ticker_symbol:gics_sub, 15, FALSE)</f>
        <v>Managed Health Care</v>
      </c>
    </row>
    <row r="6914" spans="1:5" ht="17" x14ac:dyDescent="0.2">
      <c r="A6914" s="3" t="s">
        <v>529</v>
      </c>
      <c r="B6914" s="21" t="s">
        <v>600</v>
      </c>
      <c r="C6914" s="21" t="s">
        <v>610</v>
      </c>
      <c r="D6914" s="56" t="str">
        <f>VLOOKUP(A6914, ticker_symbol:gics_sector, 14, FALSE)</f>
        <v>Financials</v>
      </c>
      <c r="E6914" t="str">
        <f>VLOOKUP(A6914, ticker_symbol:gics_sub, 15, FALSE)</f>
        <v>Diversified Financial Services</v>
      </c>
    </row>
    <row r="6915" spans="1:5" ht="17" x14ac:dyDescent="0.2">
      <c r="A6915" s="3" t="s">
        <v>529</v>
      </c>
      <c r="B6915" s="21" t="s">
        <v>601</v>
      </c>
      <c r="C6915" s="21" t="s">
        <v>610</v>
      </c>
      <c r="D6915" s="56" t="str">
        <f>VLOOKUP(A6915, ticker_symbol:gics_sector, 14, FALSE)</f>
        <v>Financials</v>
      </c>
      <c r="E6915" t="str">
        <f>VLOOKUP(A6915, ticker_symbol:gics_sub, 15, FALSE)</f>
        <v>Diversified Financial Services</v>
      </c>
    </row>
    <row r="6916" spans="1:5" ht="17" x14ac:dyDescent="0.2">
      <c r="A6916" s="3" t="s">
        <v>529</v>
      </c>
      <c r="B6916" s="21" t="s">
        <v>602</v>
      </c>
      <c r="C6916" s="21" t="s">
        <v>610</v>
      </c>
      <c r="D6916" s="56" t="str">
        <f>VLOOKUP(A6916, ticker_symbol:gics_sector, 14, FALSE)</f>
        <v>Financials</v>
      </c>
      <c r="E6916" t="str">
        <f>VLOOKUP(A6916, ticker_symbol:gics_sub, 15, FALSE)</f>
        <v>Diversified Financial Services</v>
      </c>
    </row>
    <row r="6917" spans="1:5" ht="17" x14ac:dyDescent="0.2">
      <c r="A6917" s="3" t="s">
        <v>529</v>
      </c>
      <c r="B6917" s="21" t="s">
        <v>603</v>
      </c>
      <c r="C6917" s="21" t="s">
        <v>610</v>
      </c>
      <c r="D6917" s="56" t="str">
        <f>VLOOKUP(A6917, ticker_symbol:gics_sector, 14, FALSE)</f>
        <v>Financials</v>
      </c>
      <c r="E6917" t="str">
        <f>VLOOKUP(A6917, ticker_symbol:gics_sub, 15, FALSE)</f>
        <v>Diversified Financial Services</v>
      </c>
    </row>
    <row r="6918" spans="1:5" ht="17" x14ac:dyDescent="0.2">
      <c r="A6918" s="3" t="s">
        <v>529</v>
      </c>
      <c r="B6918" s="21" t="s">
        <v>604</v>
      </c>
      <c r="C6918" s="21" t="s">
        <v>610</v>
      </c>
      <c r="D6918" s="56" t="str">
        <f>VLOOKUP(A6918, ticker_symbol:gics_sector, 14, FALSE)</f>
        <v>Financials</v>
      </c>
      <c r="E6918" t="str">
        <f>VLOOKUP(A6918, ticker_symbol:gics_sub, 15, FALSE)</f>
        <v>Diversified Financial Services</v>
      </c>
    </row>
    <row r="6919" spans="1:5" ht="17" x14ac:dyDescent="0.2">
      <c r="A6919" s="3" t="s">
        <v>529</v>
      </c>
      <c r="B6919" s="21" t="s">
        <v>605</v>
      </c>
      <c r="C6919" s="21" t="s">
        <v>610</v>
      </c>
      <c r="D6919" s="56" t="str">
        <f>VLOOKUP(A6919, ticker_symbol:gics_sector, 14, FALSE)</f>
        <v>Financials</v>
      </c>
      <c r="E6919" t="str">
        <f>VLOOKUP(A6919, ticker_symbol:gics_sub, 15, FALSE)</f>
        <v>Diversified Financial Services</v>
      </c>
    </row>
    <row r="6920" spans="1:5" ht="17" x14ac:dyDescent="0.2">
      <c r="A6920" s="3" t="s">
        <v>529</v>
      </c>
      <c r="B6920" s="21" t="s">
        <v>600</v>
      </c>
      <c r="C6920" s="21" t="s">
        <v>609</v>
      </c>
      <c r="D6920" s="56" t="str">
        <f>VLOOKUP(A6920, ticker_symbol:gics_sector, 14, FALSE)</f>
        <v>Financials</v>
      </c>
      <c r="E6920" t="str">
        <f>VLOOKUP(A6920, ticker_symbol:gics_sub, 15, FALSE)</f>
        <v>Diversified Financial Services</v>
      </c>
    </row>
    <row r="6921" spans="1:5" ht="17" x14ac:dyDescent="0.2">
      <c r="A6921" s="3" t="s">
        <v>529</v>
      </c>
      <c r="B6921" s="21" t="s">
        <v>601</v>
      </c>
      <c r="C6921" s="21" t="s">
        <v>609</v>
      </c>
      <c r="D6921" s="56" t="str">
        <f>VLOOKUP(A6921, ticker_symbol:gics_sector, 14, FALSE)</f>
        <v>Financials</v>
      </c>
      <c r="E6921" t="str">
        <f>VLOOKUP(A6921, ticker_symbol:gics_sub, 15, FALSE)</f>
        <v>Diversified Financial Services</v>
      </c>
    </row>
    <row r="6922" spans="1:5" ht="17" x14ac:dyDescent="0.2">
      <c r="A6922" s="3" t="s">
        <v>529</v>
      </c>
      <c r="B6922" s="21" t="s">
        <v>602</v>
      </c>
      <c r="C6922" s="21" t="s">
        <v>609</v>
      </c>
      <c r="D6922" s="56" t="str">
        <f>VLOOKUP(A6922, ticker_symbol:gics_sector, 14, FALSE)</f>
        <v>Financials</v>
      </c>
      <c r="E6922" t="str">
        <f>VLOOKUP(A6922, ticker_symbol:gics_sub, 15, FALSE)</f>
        <v>Diversified Financial Services</v>
      </c>
    </row>
    <row r="6923" spans="1:5" ht="17" x14ac:dyDescent="0.2">
      <c r="A6923" s="3" t="s">
        <v>529</v>
      </c>
      <c r="B6923" s="21" t="s">
        <v>603</v>
      </c>
      <c r="C6923" s="21" t="s">
        <v>609</v>
      </c>
      <c r="D6923" s="56" t="str">
        <f>VLOOKUP(A6923, ticker_symbol:gics_sector, 14, FALSE)</f>
        <v>Financials</v>
      </c>
      <c r="E6923" t="str">
        <f>VLOOKUP(A6923, ticker_symbol:gics_sub, 15, FALSE)</f>
        <v>Diversified Financial Services</v>
      </c>
    </row>
    <row r="6924" spans="1:5" ht="17" x14ac:dyDescent="0.2">
      <c r="A6924" s="3" t="s">
        <v>529</v>
      </c>
      <c r="B6924" s="21" t="s">
        <v>604</v>
      </c>
      <c r="C6924" s="21" t="s">
        <v>609</v>
      </c>
      <c r="D6924" s="56" t="str">
        <f>VLOOKUP(A6924, ticker_symbol:gics_sector, 14, FALSE)</f>
        <v>Financials</v>
      </c>
      <c r="E6924" t="str">
        <f>VLOOKUP(A6924, ticker_symbol:gics_sub, 15, FALSE)</f>
        <v>Diversified Financial Services</v>
      </c>
    </row>
    <row r="6925" spans="1:5" ht="17" x14ac:dyDescent="0.2">
      <c r="A6925" s="3" t="s">
        <v>529</v>
      </c>
      <c r="B6925" s="21" t="s">
        <v>605</v>
      </c>
      <c r="C6925" s="21" t="s">
        <v>609</v>
      </c>
      <c r="D6925" s="56" t="str">
        <f>VLOOKUP(A6925, ticker_symbol:gics_sector, 14, FALSE)</f>
        <v>Financials</v>
      </c>
      <c r="E6925" t="str">
        <f>VLOOKUP(A6925, ticker_symbol:gics_sub, 15, FALSE)</f>
        <v>Diversified Financial Services</v>
      </c>
    </row>
    <row r="6926" spans="1:5" ht="17" x14ac:dyDescent="0.2">
      <c r="A6926" s="3" t="s">
        <v>529</v>
      </c>
      <c r="B6926" s="21" t="s">
        <v>600</v>
      </c>
      <c r="C6926" s="21" t="s">
        <v>608</v>
      </c>
      <c r="D6926" s="56" t="str">
        <f>VLOOKUP(A6926, ticker_symbol:gics_sector, 14, FALSE)</f>
        <v>Financials</v>
      </c>
      <c r="E6926" t="str">
        <f>VLOOKUP(A6926, ticker_symbol:gics_sub, 15, FALSE)</f>
        <v>Diversified Financial Services</v>
      </c>
    </row>
    <row r="6927" spans="1:5" ht="17" x14ac:dyDescent="0.2">
      <c r="A6927" s="3" t="s">
        <v>529</v>
      </c>
      <c r="B6927" s="21" t="s">
        <v>601</v>
      </c>
      <c r="C6927" s="21" t="s">
        <v>608</v>
      </c>
      <c r="D6927" s="56" t="str">
        <f>VLOOKUP(A6927, ticker_symbol:gics_sector, 14, FALSE)</f>
        <v>Financials</v>
      </c>
      <c r="E6927" t="str">
        <f>VLOOKUP(A6927, ticker_symbol:gics_sub, 15, FALSE)</f>
        <v>Diversified Financial Services</v>
      </c>
    </row>
    <row r="6928" spans="1:5" ht="17" x14ac:dyDescent="0.2">
      <c r="A6928" s="3" t="s">
        <v>529</v>
      </c>
      <c r="B6928" s="21" t="s">
        <v>602</v>
      </c>
      <c r="C6928" s="21" t="s">
        <v>608</v>
      </c>
      <c r="D6928" s="56" t="str">
        <f>VLOOKUP(A6928, ticker_symbol:gics_sector, 14, FALSE)</f>
        <v>Financials</v>
      </c>
      <c r="E6928" t="str">
        <f>VLOOKUP(A6928, ticker_symbol:gics_sub, 15, FALSE)</f>
        <v>Diversified Financial Services</v>
      </c>
    </row>
    <row r="6929" spans="1:5" ht="17" x14ac:dyDescent="0.2">
      <c r="A6929" s="3" t="s">
        <v>529</v>
      </c>
      <c r="B6929" s="21" t="s">
        <v>603</v>
      </c>
      <c r="C6929" s="21" t="s">
        <v>608</v>
      </c>
      <c r="D6929" s="56" t="str">
        <f>VLOOKUP(A6929, ticker_symbol:gics_sector, 14, FALSE)</f>
        <v>Financials</v>
      </c>
      <c r="E6929" t="str">
        <f>VLOOKUP(A6929, ticker_symbol:gics_sub, 15, FALSE)</f>
        <v>Diversified Financial Services</v>
      </c>
    </row>
    <row r="6930" spans="1:5" ht="17" x14ac:dyDescent="0.2">
      <c r="A6930" s="3" t="s">
        <v>529</v>
      </c>
      <c r="B6930" s="21" t="s">
        <v>604</v>
      </c>
      <c r="C6930" s="21" t="s">
        <v>608</v>
      </c>
      <c r="D6930" s="56" t="str">
        <f>VLOOKUP(A6930, ticker_symbol:gics_sector, 14, FALSE)</f>
        <v>Financials</v>
      </c>
      <c r="E6930" t="str">
        <f>VLOOKUP(A6930, ticker_symbol:gics_sub, 15, FALSE)</f>
        <v>Diversified Financial Services</v>
      </c>
    </row>
    <row r="6931" spans="1:5" ht="17" x14ac:dyDescent="0.2">
      <c r="A6931" s="3" t="s">
        <v>529</v>
      </c>
      <c r="B6931" s="21" t="s">
        <v>605</v>
      </c>
      <c r="C6931" s="21" t="s">
        <v>608</v>
      </c>
      <c r="D6931" s="56" t="str">
        <f>VLOOKUP(A6931, ticker_symbol:gics_sector, 14, FALSE)</f>
        <v>Financials</v>
      </c>
      <c r="E6931" t="str">
        <f>VLOOKUP(A6931, ticker_symbol:gics_sub, 15, FALSE)</f>
        <v>Diversified Financial Services</v>
      </c>
    </row>
    <row r="6932" spans="1:5" ht="17" x14ac:dyDescent="0.2">
      <c r="A6932" s="3" t="s">
        <v>530</v>
      </c>
      <c r="B6932" s="21" t="s">
        <v>600</v>
      </c>
      <c r="C6932" s="21" t="s">
        <v>610</v>
      </c>
      <c r="D6932" s="56" t="str">
        <f>VLOOKUP(A6932, ticker_symbol:gics_sector, 14, FALSE)</f>
        <v>Industrials</v>
      </c>
      <c r="E6932" t="str">
        <f>VLOOKUP(A6932, ticker_symbol:gics_sub, 15, FALSE)</f>
        <v>Railroads</v>
      </c>
    </row>
    <row r="6933" spans="1:5" ht="17" x14ac:dyDescent="0.2">
      <c r="A6933" s="3" t="s">
        <v>530</v>
      </c>
      <c r="B6933" s="21" t="s">
        <v>601</v>
      </c>
      <c r="C6933" s="21" t="s">
        <v>610</v>
      </c>
      <c r="D6933" s="56" t="str">
        <f>VLOOKUP(A6933, ticker_symbol:gics_sector, 14, FALSE)</f>
        <v>Industrials</v>
      </c>
      <c r="E6933" t="str">
        <f>VLOOKUP(A6933, ticker_symbol:gics_sub, 15, FALSE)</f>
        <v>Railroads</v>
      </c>
    </row>
    <row r="6934" spans="1:5" ht="17" x14ac:dyDescent="0.2">
      <c r="A6934" s="3" t="s">
        <v>530</v>
      </c>
      <c r="B6934" s="21" t="s">
        <v>602</v>
      </c>
      <c r="C6934" s="21" t="s">
        <v>610</v>
      </c>
      <c r="D6934" s="56" t="str">
        <f>VLOOKUP(A6934, ticker_symbol:gics_sector, 14, FALSE)</f>
        <v>Industrials</v>
      </c>
      <c r="E6934" t="str">
        <f>VLOOKUP(A6934, ticker_symbol:gics_sub, 15, FALSE)</f>
        <v>Railroads</v>
      </c>
    </row>
    <row r="6935" spans="1:5" ht="17" x14ac:dyDescent="0.2">
      <c r="A6935" s="3" t="s">
        <v>530</v>
      </c>
      <c r="B6935" s="21" t="s">
        <v>603</v>
      </c>
      <c r="C6935" s="21" t="s">
        <v>610</v>
      </c>
      <c r="D6935" s="56" t="str">
        <f>VLOOKUP(A6935, ticker_symbol:gics_sector, 14, FALSE)</f>
        <v>Industrials</v>
      </c>
      <c r="E6935" t="str">
        <f>VLOOKUP(A6935, ticker_symbol:gics_sub, 15, FALSE)</f>
        <v>Railroads</v>
      </c>
    </row>
    <row r="6936" spans="1:5" ht="17" x14ac:dyDescent="0.2">
      <c r="A6936" s="3" t="s">
        <v>530</v>
      </c>
      <c r="B6936" s="21" t="s">
        <v>604</v>
      </c>
      <c r="C6936" s="21" t="s">
        <v>610</v>
      </c>
      <c r="D6936" s="56" t="str">
        <f>VLOOKUP(A6936, ticker_symbol:gics_sector, 14, FALSE)</f>
        <v>Industrials</v>
      </c>
      <c r="E6936" t="str">
        <f>VLOOKUP(A6936, ticker_symbol:gics_sub, 15, FALSE)</f>
        <v>Railroads</v>
      </c>
    </row>
    <row r="6937" spans="1:5" ht="17" x14ac:dyDescent="0.2">
      <c r="A6937" s="3" t="s">
        <v>530</v>
      </c>
      <c r="B6937" s="21" t="s">
        <v>605</v>
      </c>
      <c r="C6937" s="21" t="s">
        <v>610</v>
      </c>
      <c r="D6937" s="56" t="str">
        <f>VLOOKUP(A6937, ticker_symbol:gics_sector, 14, FALSE)</f>
        <v>Industrials</v>
      </c>
      <c r="E6937" t="str">
        <f>VLOOKUP(A6937, ticker_symbol:gics_sub, 15, FALSE)</f>
        <v>Railroads</v>
      </c>
    </row>
    <row r="6938" spans="1:5" ht="17" x14ac:dyDescent="0.2">
      <c r="A6938" s="3" t="s">
        <v>530</v>
      </c>
      <c r="B6938" s="21" t="s">
        <v>600</v>
      </c>
      <c r="C6938" s="21" t="s">
        <v>609</v>
      </c>
      <c r="D6938" s="56" t="str">
        <f>VLOOKUP(A6938, ticker_symbol:gics_sector, 14, FALSE)</f>
        <v>Industrials</v>
      </c>
      <c r="E6938" t="str">
        <f>VLOOKUP(A6938, ticker_symbol:gics_sub, 15, FALSE)</f>
        <v>Railroads</v>
      </c>
    </row>
    <row r="6939" spans="1:5" ht="17" x14ac:dyDescent="0.2">
      <c r="A6939" s="3" t="s">
        <v>530</v>
      </c>
      <c r="B6939" s="21" t="s">
        <v>601</v>
      </c>
      <c r="C6939" s="21" t="s">
        <v>609</v>
      </c>
      <c r="D6939" s="56" t="str">
        <f>VLOOKUP(A6939, ticker_symbol:gics_sector, 14, FALSE)</f>
        <v>Industrials</v>
      </c>
      <c r="E6939" t="str">
        <f>VLOOKUP(A6939, ticker_symbol:gics_sub, 15, FALSE)</f>
        <v>Railroads</v>
      </c>
    </row>
    <row r="6940" spans="1:5" ht="17" x14ac:dyDescent="0.2">
      <c r="A6940" s="3" t="s">
        <v>530</v>
      </c>
      <c r="B6940" s="21" t="s">
        <v>602</v>
      </c>
      <c r="C6940" s="21" t="s">
        <v>609</v>
      </c>
      <c r="D6940" s="56" t="str">
        <f>VLOOKUP(A6940, ticker_symbol:gics_sector, 14, FALSE)</f>
        <v>Industrials</v>
      </c>
      <c r="E6940" t="str">
        <f>VLOOKUP(A6940, ticker_symbol:gics_sub, 15, FALSE)</f>
        <v>Railroads</v>
      </c>
    </row>
    <row r="6941" spans="1:5" ht="17" x14ac:dyDescent="0.2">
      <c r="A6941" s="3" t="s">
        <v>530</v>
      </c>
      <c r="B6941" s="21" t="s">
        <v>603</v>
      </c>
      <c r="C6941" s="21" t="s">
        <v>609</v>
      </c>
      <c r="D6941" s="56" t="str">
        <f>VLOOKUP(A6941, ticker_symbol:gics_sector, 14, FALSE)</f>
        <v>Industrials</v>
      </c>
      <c r="E6941" t="str">
        <f>VLOOKUP(A6941, ticker_symbol:gics_sub, 15, FALSE)</f>
        <v>Railroads</v>
      </c>
    </row>
    <row r="6942" spans="1:5" ht="17" x14ac:dyDescent="0.2">
      <c r="A6942" s="3" t="s">
        <v>530</v>
      </c>
      <c r="B6942" s="21" t="s">
        <v>604</v>
      </c>
      <c r="C6942" s="21" t="s">
        <v>609</v>
      </c>
      <c r="D6942" s="56" t="str">
        <f>VLOOKUP(A6942, ticker_symbol:gics_sector, 14, FALSE)</f>
        <v>Industrials</v>
      </c>
      <c r="E6942" t="str">
        <f>VLOOKUP(A6942, ticker_symbol:gics_sub, 15, FALSE)</f>
        <v>Railroads</v>
      </c>
    </row>
    <row r="6943" spans="1:5" ht="17" x14ac:dyDescent="0.2">
      <c r="A6943" s="3" t="s">
        <v>530</v>
      </c>
      <c r="B6943" s="21" t="s">
        <v>605</v>
      </c>
      <c r="C6943" s="21" t="s">
        <v>609</v>
      </c>
      <c r="D6943" s="56" t="str">
        <f>VLOOKUP(A6943, ticker_symbol:gics_sector, 14, FALSE)</f>
        <v>Industrials</v>
      </c>
      <c r="E6943" t="str">
        <f>VLOOKUP(A6943, ticker_symbol:gics_sub, 15, FALSE)</f>
        <v>Railroads</v>
      </c>
    </row>
    <row r="6944" spans="1:5" ht="17" x14ac:dyDescent="0.2">
      <c r="A6944" s="3" t="s">
        <v>530</v>
      </c>
      <c r="B6944" s="21" t="s">
        <v>600</v>
      </c>
      <c r="C6944" s="21" t="s">
        <v>608</v>
      </c>
      <c r="D6944" s="56" t="str">
        <f>VLOOKUP(A6944, ticker_symbol:gics_sector, 14, FALSE)</f>
        <v>Industrials</v>
      </c>
      <c r="E6944" t="str">
        <f>VLOOKUP(A6944, ticker_symbol:gics_sub, 15, FALSE)</f>
        <v>Railroads</v>
      </c>
    </row>
    <row r="6945" spans="1:5" ht="17" x14ac:dyDescent="0.2">
      <c r="A6945" s="3" t="s">
        <v>530</v>
      </c>
      <c r="B6945" s="21" t="s">
        <v>601</v>
      </c>
      <c r="C6945" s="21" t="s">
        <v>608</v>
      </c>
      <c r="D6945" s="56" t="str">
        <f>VLOOKUP(A6945, ticker_symbol:gics_sector, 14, FALSE)</f>
        <v>Industrials</v>
      </c>
      <c r="E6945" t="str">
        <f>VLOOKUP(A6945, ticker_symbol:gics_sub, 15, FALSE)</f>
        <v>Railroads</v>
      </c>
    </row>
    <row r="6946" spans="1:5" ht="17" x14ac:dyDescent="0.2">
      <c r="A6946" s="3" t="s">
        <v>530</v>
      </c>
      <c r="B6946" s="21" t="s">
        <v>602</v>
      </c>
      <c r="C6946" s="21" t="s">
        <v>608</v>
      </c>
      <c r="D6946" s="56" t="str">
        <f>VLOOKUP(A6946, ticker_symbol:gics_sector, 14, FALSE)</f>
        <v>Industrials</v>
      </c>
      <c r="E6946" t="str">
        <f>VLOOKUP(A6946, ticker_symbol:gics_sub, 15, FALSE)</f>
        <v>Railroads</v>
      </c>
    </row>
    <row r="6947" spans="1:5" ht="17" x14ac:dyDescent="0.2">
      <c r="A6947" s="3" t="s">
        <v>530</v>
      </c>
      <c r="B6947" s="21" t="s">
        <v>603</v>
      </c>
      <c r="C6947" s="21" t="s">
        <v>608</v>
      </c>
      <c r="D6947" s="56" t="str">
        <f>VLOOKUP(A6947, ticker_symbol:gics_sector, 14, FALSE)</f>
        <v>Industrials</v>
      </c>
      <c r="E6947" t="str">
        <f>VLOOKUP(A6947, ticker_symbol:gics_sub, 15, FALSE)</f>
        <v>Railroads</v>
      </c>
    </row>
    <row r="6948" spans="1:5" ht="17" x14ac:dyDescent="0.2">
      <c r="A6948" s="3" t="s">
        <v>530</v>
      </c>
      <c r="B6948" s="21" t="s">
        <v>604</v>
      </c>
      <c r="C6948" s="21" t="s">
        <v>608</v>
      </c>
      <c r="D6948" s="56" t="str">
        <f>VLOOKUP(A6948, ticker_symbol:gics_sector, 14, FALSE)</f>
        <v>Industrials</v>
      </c>
      <c r="E6948" t="str">
        <f>VLOOKUP(A6948, ticker_symbol:gics_sub, 15, FALSE)</f>
        <v>Railroads</v>
      </c>
    </row>
    <row r="6949" spans="1:5" ht="17" x14ac:dyDescent="0.2">
      <c r="A6949" s="3" t="s">
        <v>530</v>
      </c>
      <c r="B6949" s="21" t="s">
        <v>605</v>
      </c>
      <c r="C6949" s="21" t="s">
        <v>608</v>
      </c>
      <c r="D6949" s="56" t="str">
        <f>VLOOKUP(A6949, ticker_symbol:gics_sector, 14, FALSE)</f>
        <v>Industrials</v>
      </c>
      <c r="E6949" t="str">
        <f>VLOOKUP(A6949, ticker_symbol:gics_sub, 15, FALSE)</f>
        <v>Railroads</v>
      </c>
    </row>
    <row r="6950" spans="1:5" ht="17" x14ac:dyDescent="0.2">
      <c r="A6950" s="3" t="s">
        <v>531</v>
      </c>
      <c r="B6950" s="21" t="s">
        <v>600</v>
      </c>
      <c r="C6950" s="21" t="s">
        <v>610</v>
      </c>
      <c r="D6950" s="56" t="str">
        <f>VLOOKUP(A6950, ticker_symbol:gics_sector, 14, FALSE)</f>
        <v>Industrials</v>
      </c>
      <c r="E6950" t="str">
        <f>VLOOKUP(A6950, ticker_symbol:gics_sub, 15, FALSE)</f>
        <v>Air Freight &amp; Logistics</v>
      </c>
    </row>
    <row r="6951" spans="1:5" ht="17" x14ac:dyDescent="0.2">
      <c r="A6951" s="3" t="s">
        <v>531</v>
      </c>
      <c r="B6951" s="21" t="s">
        <v>601</v>
      </c>
      <c r="C6951" s="21" t="s">
        <v>610</v>
      </c>
      <c r="D6951" s="56" t="str">
        <f>VLOOKUP(A6951, ticker_symbol:gics_sector, 14, FALSE)</f>
        <v>Industrials</v>
      </c>
      <c r="E6951" t="str">
        <f>VLOOKUP(A6951, ticker_symbol:gics_sub, 15, FALSE)</f>
        <v>Air Freight &amp; Logistics</v>
      </c>
    </row>
    <row r="6952" spans="1:5" ht="17" x14ac:dyDescent="0.2">
      <c r="A6952" s="3" t="s">
        <v>531</v>
      </c>
      <c r="B6952" s="21" t="s">
        <v>602</v>
      </c>
      <c r="C6952" s="21" t="s">
        <v>610</v>
      </c>
      <c r="D6952" s="56" t="str">
        <f>VLOOKUP(A6952, ticker_symbol:gics_sector, 14, FALSE)</f>
        <v>Industrials</v>
      </c>
      <c r="E6952" t="str">
        <f>VLOOKUP(A6952, ticker_symbol:gics_sub, 15, FALSE)</f>
        <v>Air Freight &amp; Logistics</v>
      </c>
    </row>
    <row r="6953" spans="1:5" ht="17" x14ac:dyDescent="0.2">
      <c r="A6953" s="3" t="s">
        <v>531</v>
      </c>
      <c r="B6953" s="21" t="s">
        <v>603</v>
      </c>
      <c r="C6953" s="21" t="s">
        <v>610</v>
      </c>
      <c r="D6953" s="56" t="str">
        <f>VLOOKUP(A6953, ticker_symbol:gics_sector, 14, FALSE)</f>
        <v>Industrials</v>
      </c>
      <c r="E6953" t="str">
        <f>VLOOKUP(A6953, ticker_symbol:gics_sub, 15, FALSE)</f>
        <v>Air Freight &amp; Logistics</v>
      </c>
    </row>
    <row r="6954" spans="1:5" ht="17" x14ac:dyDescent="0.2">
      <c r="A6954" s="3" t="s">
        <v>531</v>
      </c>
      <c r="B6954" s="21" t="s">
        <v>604</v>
      </c>
      <c r="C6954" s="21" t="s">
        <v>610</v>
      </c>
      <c r="D6954" s="56" t="str">
        <f>VLOOKUP(A6954, ticker_symbol:gics_sector, 14, FALSE)</f>
        <v>Industrials</v>
      </c>
      <c r="E6954" t="str">
        <f>VLOOKUP(A6954, ticker_symbol:gics_sub, 15, FALSE)</f>
        <v>Air Freight &amp; Logistics</v>
      </c>
    </row>
    <row r="6955" spans="1:5" ht="17" x14ac:dyDescent="0.2">
      <c r="A6955" s="3" t="s">
        <v>531</v>
      </c>
      <c r="B6955" s="21" t="s">
        <v>605</v>
      </c>
      <c r="C6955" s="21" t="s">
        <v>610</v>
      </c>
      <c r="D6955" s="56" t="str">
        <f>VLOOKUP(A6955, ticker_symbol:gics_sector, 14, FALSE)</f>
        <v>Industrials</v>
      </c>
      <c r="E6955" t="str">
        <f>VLOOKUP(A6955, ticker_symbol:gics_sub, 15, FALSE)</f>
        <v>Air Freight &amp; Logistics</v>
      </c>
    </row>
    <row r="6956" spans="1:5" ht="17" x14ac:dyDescent="0.2">
      <c r="A6956" s="3" t="s">
        <v>531</v>
      </c>
      <c r="B6956" s="21" t="s">
        <v>600</v>
      </c>
      <c r="C6956" s="21" t="s">
        <v>609</v>
      </c>
      <c r="D6956" s="56" t="str">
        <f>VLOOKUP(A6956, ticker_symbol:gics_sector, 14, FALSE)</f>
        <v>Industrials</v>
      </c>
      <c r="E6956" t="str">
        <f>VLOOKUP(A6956, ticker_symbol:gics_sub, 15, FALSE)</f>
        <v>Air Freight &amp; Logistics</v>
      </c>
    </row>
    <row r="6957" spans="1:5" ht="17" x14ac:dyDescent="0.2">
      <c r="A6957" s="3" t="s">
        <v>531</v>
      </c>
      <c r="B6957" s="21" t="s">
        <v>601</v>
      </c>
      <c r="C6957" s="21" t="s">
        <v>609</v>
      </c>
      <c r="D6957" s="56" t="str">
        <f>VLOOKUP(A6957, ticker_symbol:gics_sector, 14, FALSE)</f>
        <v>Industrials</v>
      </c>
      <c r="E6957" t="str">
        <f>VLOOKUP(A6957, ticker_symbol:gics_sub, 15, FALSE)</f>
        <v>Air Freight &amp; Logistics</v>
      </c>
    </row>
    <row r="6958" spans="1:5" ht="17" x14ac:dyDescent="0.2">
      <c r="A6958" s="3" t="s">
        <v>531</v>
      </c>
      <c r="B6958" s="21" t="s">
        <v>602</v>
      </c>
      <c r="C6958" s="21" t="s">
        <v>609</v>
      </c>
      <c r="D6958" s="56" t="str">
        <f>VLOOKUP(A6958, ticker_symbol:gics_sector, 14, FALSE)</f>
        <v>Industrials</v>
      </c>
      <c r="E6958" t="str">
        <f>VLOOKUP(A6958, ticker_symbol:gics_sub, 15, FALSE)</f>
        <v>Air Freight &amp; Logistics</v>
      </c>
    </row>
    <row r="6959" spans="1:5" ht="17" x14ac:dyDescent="0.2">
      <c r="A6959" s="3" t="s">
        <v>531</v>
      </c>
      <c r="B6959" s="21" t="s">
        <v>603</v>
      </c>
      <c r="C6959" s="21" t="s">
        <v>609</v>
      </c>
      <c r="D6959" s="56" t="str">
        <f>VLOOKUP(A6959, ticker_symbol:gics_sector, 14, FALSE)</f>
        <v>Industrials</v>
      </c>
      <c r="E6959" t="str">
        <f>VLOOKUP(A6959, ticker_symbol:gics_sub, 15, FALSE)</f>
        <v>Air Freight &amp; Logistics</v>
      </c>
    </row>
    <row r="6960" spans="1:5" ht="17" x14ac:dyDescent="0.2">
      <c r="A6960" s="3" t="s">
        <v>531</v>
      </c>
      <c r="B6960" s="21" t="s">
        <v>604</v>
      </c>
      <c r="C6960" s="21" t="s">
        <v>609</v>
      </c>
      <c r="D6960" s="56" t="str">
        <f>VLOOKUP(A6960, ticker_symbol:gics_sector, 14, FALSE)</f>
        <v>Industrials</v>
      </c>
      <c r="E6960" t="str">
        <f>VLOOKUP(A6960, ticker_symbol:gics_sub, 15, FALSE)</f>
        <v>Air Freight &amp; Logistics</v>
      </c>
    </row>
    <row r="6961" spans="1:5" ht="17" x14ac:dyDescent="0.2">
      <c r="A6961" s="3" t="s">
        <v>531</v>
      </c>
      <c r="B6961" s="21" t="s">
        <v>605</v>
      </c>
      <c r="C6961" s="21" t="s">
        <v>609</v>
      </c>
      <c r="D6961" s="56" t="str">
        <f>VLOOKUP(A6961, ticker_symbol:gics_sector, 14, FALSE)</f>
        <v>Industrials</v>
      </c>
      <c r="E6961" t="str">
        <f>VLOOKUP(A6961, ticker_symbol:gics_sub, 15, FALSE)</f>
        <v>Air Freight &amp; Logistics</v>
      </c>
    </row>
    <row r="6962" spans="1:5" ht="17" x14ac:dyDescent="0.2">
      <c r="A6962" s="3" t="s">
        <v>531</v>
      </c>
      <c r="B6962" s="21" t="s">
        <v>600</v>
      </c>
      <c r="C6962" s="21" t="s">
        <v>608</v>
      </c>
      <c r="D6962" s="56" t="str">
        <f>VLOOKUP(A6962, ticker_symbol:gics_sector, 14, FALSE)</f>
        <v>Industrials</v>
      </c>
      <c r="E6962" t="str">
        <f>VLOOKUP(A6962, ticker_symbol:gics_sub, 15, FALSE)</f>
        <v>Air Freight &amp; Logistics</v>
      </c>
    </row>
    <row r="6963" spans="1:5" ht="17" x14ac:dyDescent="0.2">
      <c r="A6963" s="3" t="s">
        <v>531</v>
      </c>
      <c r="B6963" s="21" t="s">
        <v>601</v>
      </c>
      <c r="C6963" s="21" t="s">
        <v>608</v>
      </c>
      <c r="D6963" s="56" t="str">
        <f>VLOOKUP(A6963, ticker_symbol:gics_sector, 14, FALSE)</f>
        <v>Industrials</v>
      </c>
      <c r="E6963" t="str">
        <f>VLOOKUP(A6963, ticker_symbol:gics_sub, 15, FALSE)</f>
        <v>Air Freight &amp; Logistics</v>
      </c>
    </row>
    <row r="6964" spans="1:5" ht="17" x14ac:dyDescent="0.2">
      <c r="A6964" s="3" t="s">
        <v>531</v>
      </c>
      <c r="B6964" s="21" t="s">
        <v>602</v>
      </c>
      <c r="C6964" s="21" t="s">
        <v>608</v>
      </c>
      <c r="D6964" s="56" t="str">
        <f>VLOOKUP(A6964, ticker_symbol:gics_sector, 14, FALSE)</f>
        <v>Industrials</v>
      </c>
      <c r="E6964" t="str">
        <f>VLOOKUP(A6964, ticker_symbol:gics_sub, 15, FALSE)</f>
        <v>Air Freight &amp; Logistics</v>
      </c>
    </row>
    <row r="6965" spans="1:5" ht="17" x14ac:dyDescent="0.2">
      <c r="A6965" s="3" t="s">
        <v>531</v>
      </c>
      <c r="B6965" s="21" t="s">
        <v>603</v>
      </c>
      <c r="C6965" s="21" t="s">
        <v>608</v>
      </c>
      <c r="D6965" s="56" t="str">
        <f>VLOOKUP(A6965, ticker_symbol:gics_sector, 14, FALSE)</f>
        <v>Industrials</v>
      </c>
      <c r="E6965" t="str">
        <f>VLOOKUP(A6965, ticker_symbol:gics_sub, 15, FALSE)</f>
        <v>Air Freight &amp; Logistics</v>
      </c>
    </row>
    <row r="6966" spans="1:5" ht="17" x14ac:dyDescent="0.2">
      <c r="A6966" s="3" t="s">
        <v>531</v>
      </c>
      <c r="B6966" s="21" t="s">
        <v>604</v>
      </c>
      <c r="C6966" s="21" t="s">
        <v>608</v>
      </c>
      <c r="D6966" s="56" t="str">
        <f>VLOOKUP(A6966, ticker_symbol:gics_sector, 14, FALSE)</f>
        <v>Industrials</v>
      </c>
      <c r="E6966" t="str">
        <f>VLOOKUP(A6966, ticker_symbol:gics_sub, 15, FALSE)</f>
        <v>Air Freight &amp; Logistics</v>
      </c>
    </row>
    <row r="6967" spans="1:5" ht="17" x14ac:dyDescent="0.2">
      <c r="A6967" s="3" t="s">
        <v>531</v>
      </c>
      <c r="B6967" s="21" t="s">
        <v>605</v>
      </c>
      <c r="C6967" s="21" t="s">
        <v>608</v>
      </c>
      <c r="D6967" s="56" t="str">
        <f>VLOOKUP(A6967, ticker_symbol:gics_sector, 14, FALSE)</f>
        <v>Industrials</v>
      </c>
      <c r="E6967" t="str">
        <f>VLOOKUP(A6967, ticker_symbol:gics_sub, 15, FALSE)</f>
        <v>Air Freight &amp; Logistics</v>
      </c>
    </row>
    <row r="6968" spans="1:5" ht="17" x14ac:dyDescent="0.2">
      <c r="A6968" s="3" t="s">
        <v>532</v>
      </c>
      <c r="B6968" s="21" t="s">
        <v>600</v>
      </c>
      <c r="C6968" s="21" t="s">
        <v>610</v>
      </c>
      <c r="D6968" s="56" t="str">
        <f>VLOOKUP(A6968, ticker_symbol:gics_sector, 14, FALSE)</f>
        <v>Consumer Discretionary</v>
      </c>
      <c r="E6968" t="str">
        <f>VLOOKUP(A6968, ticker_symbol:gics_sub, 15, FALSE)</f>
        <v>Apparel Retail</v>
      </c>
    </row>
    <row r="6969" spans="1:5" ht="17" x14ac:dyDescent="0.2">
      <c r="A6969" s="3" t="s">
        <v>532</v>
      </c>
      <c r="B6969" s="21" t="s">
        <v>601</v>
      </c>
      <c r="C6969" s="21" t="s">
        <v>610</v>
      </c>
      <c r="D6969" s="56" t="str">
        <f>VLOOKUP(A6969, ticker_symbol:gics_sector, 14, FALSE)</f>
        <v>Consumer Discretionary</v>
      </c>
      <c r="E6969" t="str">
        <f>VLOOKUP(A6969, ticker_symbol:gics_sub, 15, FALSE)</f>
        <v>Apparel Retail</v>
      </c>
    </row>
    <row r="6970" spans="1:5" ht="17" x14ac:dyDescent="0.2">
      <c r="A6970" s="3" t="s">
        <v>532</v>
      </c>
      <c r="B6970" s="21" t="s">
        <v>602</v>
      </c>
      <c r="C6970" s="21" t="s">
        <v>610</v>
      </c>
      <c r="D6970" s="56" t="str">
        <f>VLOOKUP(A6970, ticker_symbol:gics_sector, 14, FALSE)</f>
        <v>Consumer Discretionary</v>
      </c>
      <c r="E6970" t="str">
        <f>VLOOKUP(A6970, ticker_symbol:gics_sub, 15, FALSE)</f>
        <v>Apparel Retail</v>
      </c>
    </row>
    <row r="6971" spans="1:5" ht="17" x14ac:dyDescent="0.2">
      <c r="A6971" s="3" t="s">
        <v>532</v>
      </c>
      <c r="B6971" s="21" t="s">
        <v>603</v>
      </c>
      <c r="C6971" s="21" t="s">
        <v>610</v>
      </c>
      <c r="D6971" s="56" t="str">
        <f>VLOOKUP(A6971, ticker_symbol:gics_sector, 14, FALSE)</f>
        <v>Consumer Discretionary</v>
      </c>
      <c r="E6971" t="str">
        <f>VLOOKUP(A6971, ticker_symbol:gics_sub, 15, FALSE)</f>
        <v>Apparel Retail</v>
      </c>
    </row>
    <row r="6972" spans="1:5" ht="17" x14ac:dyDescent="0.2">
      <c r="A6972" s="3" t="s">
        <v>532</v>
      </c>
      <c r="B6972" s="21" t="s">
        <v>604</v>
      </c>
      <c r="C6972" s="21" t="s">
        <v>610</v>
      </c>
      <c r="D6972" s="56" t="str">
        <f>VLOOKUP(A6972, ticker_symbol:gics_sector, 14, FALSE)</f>
        <v>Consumer Discretionary</v>
      </c>
      <c r="E6972" t="str">
        <f>VLOOKUP(A6972, ticker_symbol:gics_sub, 15, FALSE)</f>
        <v>Apparel Retail</v>
      </c>
    </row>
    <row r="6973" spans="1:5" ht="17" x14ac:dyDescent="0.2">
      <c r="A6973" s="3" t="s">
        <v>532</v>
      </c>
      <c r="B6973" s="21" t="s">
        <v>605</v>
      </c>
      <c r="C6973" s="21" t="s">
        <v>610</v>
      </c>
      <c r="D6973" s="56" t="str">
        <f>VLOOKUP(A6973, ticker_symbol:gics_sector, 14, FALSE)</f>
        <v>Consumer Discretionary</v>
      </c>
      <c r="E6973" t="str">
        <f>VLOOKUP(A6973, ticker_symbol:gics_sub, 15, FALSE)</f>
        <v>Apparel Retail</v>
      </c>
    </row>
    <row r="6974" spans="1:5" ht="17" x14ac:dyDescent="0.2">
      <c r="A6974" s="3" t="s">
        <v>532</v>
      </c>
      <c r="B6974" s="21" t="s">
        <v>600</v>
      </c>
      <c r="C6974" s="21" t="s">
        <v>609</v>
      </c>
      <c r="D6974" s="56" t="str">
        <f>VLOOKUP(A6974, ticker_symbol:gics_sector, 14, FALSE)</f>
        <v>Consumer Discretionary</v>
      </c>
      <c r="E6974" t="str">
        <f>VLOOKUP(A6974, ticker_symbol:gics_sub, 15, FALSE)</f>
        <v>Apparel Retail</v>
      </c>
    </row>
    <row r="6975" spans="1:5" ht="17" x14ac:dyDescent="0.2">
      <c r="A6975" s="3" t="s">
        <v>532</v>
      </c>
      <c r="B6975" s="21" t="s">
        <v>601</v>
      </c>
      <c r="C6975" s="21" t="s">
        <v>609</v>
      </c>
      <c r="D6975" s="56" t="str">
        <f>VLOOKUP(A6975, ticker_symbol:gics_sector, 14, FALSE)</f>
        <v>Consumer Discretionary</v>
      </c>
      <c r="E6975" t="str">
        <f>VLOOKUP(A6975, ticker_symbol:gics_sub, 15, FALSE)</f>
        <v>Apparel Retail</v>
      </c>
    </row>
    <row r="6976" spans="1:5" ht="17" x14ac:dyDescent="0.2">
      <c r="A6976" s="3" t="s">
        <v>532</v>
      </c>
      <c r="B6976" s="21" t="s">
        <v>602</v>
      </c>
      <c r="C6976" s="21" t="s">
        <v>609</v>
      </c>
      <c r="D6976" s="56" t="str">
        <f>VLOOKUP(A6976, ticker_symbol:gics_sector, 14, FALSE)</f>
        <v>Consumer Discretionary</v>
      </c>
      <c r="E6976" t="str">
        <f>VLOOKUP(A6976, ticker_symbol:gics_sub, 15, FALSE)</f>
        <v>Apparel Retail</v>
      </c>
    </row>
    <row r="6977" spans="1:5" ht="17" x14ac:dyDescent="0.2">
      <c r="A6977" s="3" t="s">
        <v>532</v>
      </c>
      <c r="B6977" s="21" t="s">
        <v>603</v>
      </c>
      <c r="C6977" s="21" t="s">
        <v>609</v>
      </c>
      <c r="D6977" s="56" t="str">
        <f>VLOOKUP(A6977, ticker_symbol:gics_sector, 14, FALSE)</f>
        <v>Consumer Discretionary</v>
      </c>
      <c r="E6977" t="str">
        <f>VLOOKUP(A6977, ticker_symbol:gics_sub, 15, FALSE)</f>
        <v>Apparel Retail</v>
      </c>
    </row>
    <row r="6978" spans="1:5" ht="17" x14ac:dyDescent="0.2">
      <c r="A6978" s="3" t="s">
        <v>532</v>
      </c>
      <c r="B6978" s="21" t="s">
        <v>604</v>
      </c>
      <c r="C6978" s="21" t="s">
        <v>609</v>
      </c>
      <c r="D6978" s="56" t="str">
        <f>VLOOKUP(A6978, ticker_symbol:gics_sector, 14, FALSE)</f>
        <v>Consumer Discretionary</v>
      </c>
      <c r="E6978" t="str">
        <f>VLOOKUP(A6978, ticker_symbol:gics_sub, 15, FALSE)</f>
        <v>Apparel Retail</v>
      </c>
    </row>
    <row r="6979" spans="1:5" ht="17" x14ac:dyDescent="0.2">
      <c r="A6979" s="3" t="s">
        <v>532</v>
      </c>
      <c r="B6979" s="21" t="s">
        <v>605</v>
      </c>
      <c r="C6979" s="21" t="s">
        <v>609</v>
      </c>
      <c r="D6979" s="56" t="str">
        <f>VLOOKUP(A6979, ticker_symbol:gics_sector, 14, FALSE)</f>
        <v>Consumer Discretionary</v>
      </c>
      <c r="E6979" t="str">
        <f>VLOOKUP(A6979, ticker_symbol:gics_sub, 15, FALSE)</f>
        <v>Apparel Retail</v>
      </c>
    </row>
    <row r="6980" spans="1:5" ht="17" x14ac:dyDescent="0.2">
      <c r="A6980" s="3" t="s">
        <v>532</v>
      </c>
      <c r="B6980" s="21" t="s">
        <v>600</v>
      </c>
      <c r="C6980" s="21" t="s">
        <v>608</v>
      </c>
      <c r="D6980" s="56" t="str">
        <f>VLOOKUP(A6980, ticker_symbol:gics_sector, 14, FALSE)</f>
        <v>Consumer Discretionary</v>
      </c>
      <c r="E6980" t="str">
        <f>VLOOKUP(A6980, ticker_symbol:gics_sub, 15, FALSE)</f>
        <v>Apparel Retail</v>
      </c>
    </row>
    <row r="6981" spans="1:5" ht="17" x14ac:dyDescent="0.2">
      <c r="A6981" s="3" t="s">
        <v>532</v>
      </c>
      <c r="B6981" s="21" t="s">
        <v>601</v>
      </c>
      <c r="C6981" s="21" t="s">
        <v>608</v>
      </c>
      <c r="D6981" s="56" t="str">
        <f>VLOOKUP(A6981, ticker_symbol:gics_sector, 14, FALSE)</f>
        <v>Consumer Discretionary</v>
      </c>
      <c r="E6981" t="str">
        <f>VLOOKUP(A6981, ticker_symbol:gics_sub, 15, FALSE)</f>
        <v>Apparel Retail</v>
      </c>
    </row>
    <row r="6982" spans="1:5" ht="17" x14ac:dyDescent="0.2">
      <c r="A6982" s="3" t="s">
        <v>532</v>
      </c>
      <c r="B6982" s="21" t="s">
        <v>602</v>
      </c>
      <c r="C6982" s="21" t="s">
        <v>608</v>
      </c>
      <c r="D6982" s="56" t="str">
        <f>VLOOKUP(A6982, ticker_symbol:gics_sector, 14, FALSE)</f>
        <v>Consumer Discretionary</v>
      </c>
      <c r="E6982" t="str">
        <f>VLOOKUP(A6982, ticker_symbol:gics_sub, 15, FALSE)</f>
        <v>Apparel Retail</v>
      </c>
    </row>
    <row r="6983" spans="1:5" ht="17" x14ac:dyDescent="0.2">
      <c r="A6983" s="3" t="s">
        <v>532</v>
      </c>
      <c r="B6983" s="21" t="s">
        <v>603</v>
      </c>
      <c r="C6983" s="21" t="s">
        <v>608</v>
      </c>
      <c r="D6983" s="56" t="str">
        <f>VLOOKUP(A6983, ticker_symbol:gics_sector, 14, FALSE)</f>
        <v>Consumer Discretionary</v>
      </c>
      <c r="E6983" t="str">
        <f>VLOOKUP(A6983, ticker_symbol:gics_sub, 15, FALSE)</f>
        <v>Apparel Retail</v>
      </c>
    </row>
    <row r="6984" spans="1:5" ht="17" x14ac:dyDescent="0.2">
      <c r="A6984" s="3" t="s">
        <v>532</v>
      </c>
      <c r="B6984" s="21" t="s">
        <v>604</v>
      </c>
      <c r="C6984" s="21" t="s">
        <v>608</v>
      </c>
      <c r="D6984" s="56" t="str">
        <f>VLOOKUP(A6984, ticker_symbol:gics_sector, 14, FALSE)</f>
        <v>Consumer Discretionary</v>
      </c>
      <c r="E6984" t="str">
        <f>VLOOKUP(A6984, ticker_symbol:gics_sub, 15, FALSE)</f>
        <v>Apparel Retail</v>
      </c>
    </row>
    <row r="6985" spans="1:5" ht="17" x14ac:dyDescent="0.2">
      <c r="A6985" s="3" t="s">
        <v>532</v>
      </c>
      <c r="B6985" s="21" t="s">
        <v>605</v>
      </c>
      <c r="C6985" s="21" t="s">
        <v>608</v>
      </c>
      <c r="D6985" s="56" t="str">
        <f>VLOOKUP(A6985, ticker_symbol:gics_sector, 14, FALSE)</f>
        <v>Consumer Discretionary</v>
      </c>
      <c r="E6985" t="str">
        <f>VLOOKUP(A6985, ticker_symbol:gics_sub, 15, FALSE)</f>
        <v>Apparel Retail</v>
      </c>
    </row>
    <row r="6986" spans="1:5" ht="17" x14ac:dyDescent="0.2">
      <c r="A6986" s="3" t="s">
        <v>533</v>
      </c>
      <c r="B6986" s="21" t="s">
        <v>600</v>
      </c>
      <c r="C6986" s="21" t="s">
        <v>610</v>
      </c>
      <c r="D6986" s="56" t="str">
        <f>VLOOKUP(A6986, ticker_symbol:gics_sector, 14, FALSE)</f>
        <v>Financials</v>
      </c>
      <c r="E6986" t="str">
        <f>VLOOKUP(A6986, ticker_symbol:gics_sub, 15, FALSE)</f>
        <v>Banks</v>
      </c>
    </row>
    <row r="6987" spans="1:5" ht="17" x14ac:dyDescent="0.2">
      <c r="A6987" s="3" t="s">
        <v>533</v>
      </c>
      <c r="B6987" s="21" t="s">
        <v>601</v>
      </c>
      <c r="C6987" s="21" t="s">
        <v>610</v>
      </c>
      <c r="D6987" s="56" t="str">
        <f>VLOOKUP(A6987, ticker_symbol:gics_sector, 14, FALSE)</f>
        <v>Financials</v>
      </c>
      <c r="E6987" t="str">
        <f>VLOOKUP(A6987, ticker_symbol:gics_sub, 15, FALSE)</f>
        <v>Banks</v>
      </c>
    </row>
    <row r="6988" spans="1:5" ht="17" x14ac:dyDescent="0.2">
      <c r="A6988" s="3" t="s">
        <v>533</v>
      </c>
      <c r="B6988" s="21" t="s">
        <v>602</v>
      </c>
      <c r="C6988" s="21" t="s">
        <v>610</v>
      </c>
      <c r="D6988" s="56" t="str">
        <f>VLOOKUP(A6988, ticker_symbol:gics_sector, 14, FALSE)</f>
        <v>Financials</v>
      </c>
      <c r="E6988" t="str">
        <f>VLOOKUP(A6988, ticker_symbol:gics_sub, 15, FALSE)</f>
        <v>Banks</v>
      </c>
    </row>
    <row r="6989" spans="1:5" ht="17" x14ac:dyDescent="0.2">
      <c r="A6989" s="3" t="s">
        <v>533</v>
      </c>
      <c r="B6989" s="21" t="s">
        <v>603</v>
      </c>
      <c r="C6989" s="21" t="s">
        <v>610</v>
      </c>
      <c r="D6989" s="56" t="str">
        <f>VLOOKUP(A6989, ticker_symbol:gics_sector, 14, FALSE)</f>
        <v>Financials</v>
      </c>
      <c r="E6989" t="str">
        <f>VLOOKUP(A6989, ticker_symbol:gics_sub, 15, FALSE)</f>
        <v>Banks</v>
      </c>
    </row>
    <row r="6990" spans="1:5" ht="17" x14ac:dyDescent="0.2">
      <c r="A6990" s="3" t="s">
        <v>533</v>
      </c>
      <c r="B6990" s="21" t="s">
        <v>604</v>
      </c>
      <c r="C6990" s="21" t="s">
        <v>610</v>
      </c>
      <c r="D6990" s="56" t="str">
        <f>VLOOKUP(A6990, ticker_symbol:gics_sector, 14, FALSE)</f>
        <v>Financials</v>
      </c>
      <c r="E6990" t="str">
        <f>VLOOKUP(A6990, ticker_symbol:gics_sub, 15, FALSE)</f>
        <v>Banks</v>
      </c>
    </row>
    <row r="6991" spans="1:5" ht="17" x14ac:dyDescent="0.2">
      <c r="A6991" s="3" t="s">
        <v>533</v>
      </c>
      <c r="B6991" s="21" t="s">
        <v>605</v>
      </c>
      <c r="C6991" s="21" t="s">
        <v>610</v>
      </c>
      <c r="D6991" s="56" t="str">
        <f>VLOOKUP(A6991, ticker_symbol:gics_sector, 14, FALSE)</f>
        <v>Financials</v>
      </c>
      <c r="E6991" t="str">
        <f>VLOOKUP(A6991, ticker_symbol:gics_sub, 15, FALSE)</f>
        <v>Banks</v>
      </c>
    </row>
    <row r="6992" spans="1:5" ht="17" x14ac:dyDescent="0.2">
      <c r="A6992" s="3" t="s">
        <v>533</v>
      </c>
      <c r="B6992" s="21" t="s">
        <v>600</v>
      </c>
      <c r="C6992" s="21" t="s">
        <v>609</v>
      </c>
      <c r="D6992" s="56" t="str">
        <f>VLOOKUP(A6992, ticker_symbol:gics_sector, 14, FALSE)</f>
        <v>Financials</v>
      </c>
      <c r="E6992" t="str">
        <f>VLOOKUP(A6992, ticker_symbol:gics_sub, 15, FALSE)</f>
        <v>Banks</v>
      </c>
    </row>
    <row r="6993" spans="1:5" ht="17" x14ac:dyDescent="0.2">
      <c r="A6993" s="3" t="s">
        <v>533</v>
      </c>
      <c r="B6993" s="21" t="s">
        <v>601</v>
      </c>
      <c r="C6993" s="21" t="s">
        <v>609</v>
      </c>
      <c r="D6993" s="56" t="str">
        <f>VLOOKUP(A6993, ticker_symbol:gics_sector, 14, FALSE)</f>
        <v>Financials</v>
      </c>
      <c r="E6993" t="str">
        <f>VLOOKUP(A6993, ticker_symbol:gics_sub, 15, FALSE)</f>
        <v>Banks</v>
      </c>
    </row>
    <row r="6994" spans="1:5" ht="17" x14ac:dyDescent="0.2">
      <c r="A6994" s="3" t="s">
        <v>533</v>
      </c>
      <c r="B6994" s="21" t="s">
        <v>602</v>
      </c>
      <c r="C6994" s="21" t="s">
        <v>609</v>
      </c>
      <c r="D6994" s="56" t="str">
        <f>VLOOKUP(A6994, ticker_symbol:gics_sector, 14, FALSE)</f>
        <v>Financials</v>
      </c>
      <c r="E6994" t="str">
        <f>VLOOKUP(A6994, ticker_symbol:gics_sub, 15, FALSE)</f>
        <v>Banks</v>
      </c>
    </row>
    <row r="6995" spans="1:5" ht="17" x14ac:dyDescent="0.2">
      <c r="A6995" s="3" t="s">
        <v>533</v>
      </c>
      <c r="B6995" s="21" t="s">
        <v>603</v>
      </c>
      <c r="C6995" s="21" t="s">
        <v>609</v>
      </c>
      <c r="D6995" s="56" t="str">
        <f>VLOOKUP(A6995, ticker_symbol:gics_sector, 14, FALSE)</f>
        <v>Financials</v>
      </c>
      <c r="E6995" t="str">
        <f>VLOOKUP(A6995, ticker_symbol:gics_sub, 15, FALSE)</f>
        <v>Banks</v>
      </c>
    </row>
    <row r="6996" spans="1:5" ht="17" x14ac:dyDescent="0.2">
      <c r="A6996" s="3" t="s">
        <v>533</v>
      </c>
      <c r="B6996" s="21" t="s">
        <v>604</v>
      </c>
      <c r="C6996" s="21" t="s">
        <v>609</v>
      </c>
      <c r="D6996" s="56" t="str">
        <f>VLOOKUP(A6996, ticker_symbol:gics_sector, 14, FALSE)</f>
        <v>Financials</v>
      </c>
      <c r="E6996" t="str">
        <f>VLOOKUP(A6996, ticker_symbol:gics_sub, 15, FALSE)</f>
        <v>Banks</v>
      </c>
    </row>
    <row r="6997" spans="1:5" ht="17" x14ac:dyDescent="0.2">
      <c r="A6997" s="3" t="s">
        <v>533</v>
      </c>
      <c r="B6997" s="21" t="s">
        <v>605</v>
      </c>
      <c r="C6997" s="21" t="s">
        <v>609</v>
      </c>
      <c r="D6997" s="56" t="str">
        <f>VLOOKUP(A6997, ticker_symbol:gics_sector, 14, FALSE)</f>
        <v>Financials</v>
      </c>
      <c r="E6997" t="str">
        <f>VLOOKUP(A6997, ticker_symbol:gics_sub, 15, FALSE)</f>
        <v>Banks</v>
      </c>
    </row>
    <row r="6998" spans="1:5" ht="17" x14ac:dyDescent="0.2">
      <c r="A6998" s="3" t="s">
        <v>533</v>
      </c>
      <c r="B6998" s="21" t="s">
        <v>600</v>
      </c>
      <c r="C6998" s="21" t="s">
        <v>608</v>
      </c>
      <c r="D6998" s="56" t="str">
        <f>VLOOKUP(A6998, ticker_symbol:gics_sector, 14, FALSE)</f>
        <v>Financials</v>
      </c>
      <c r="E6998" t="str">
        <f>VLOOKUP(A6998, ticker_symbol:gics_sub, 15, FALSE)</f>
        <v>Banks</v>
      </c>
    </row>
    <row r="6999" spans="1:5" ht="17" x14ac:dyDescent="0.2">
      <c r="A6999" s="3" t="s">
        <v>533</v>
      </c>
      <c r="B6999" s="21" t="s">
        <v>601</v>
      </c>
      <c r="C6999" s="21" t="s">
        <v>608</v>
      </c>
      <c r="D6999" s="56" t="str">
        <f>VLOOKUP(A6999, ticker_symbol:gics_sector, 14, FALSE)</f>
        <v>Financials</v>
      </c>
      <c r="E6999" t="str">
        <f>VLOOKUP(A6999, ticker_symbol:gics_sub, 15, FALSE)</f>
        <v>Banks</v>
      </c>
    </row>
    <row r="7000" spans="1:5" ht="17" x14ac:dyDescent="0.2">
      <c r="A7000" s="3" t="s">
        <v>533</v>
      </c>
      <c r="B7000" s="21" t="s">
        <v>602</v>
      </c>
      <c r="C7000" s="21" t="s">
        <v>608</v>
      </c>
      <c r="D7000" s="56" t="str">
        <f>VLOOKUP(A7000, ticker_symbol:gics_sector, 14, FALSE)</f>
        <v>Financials</v>
      </c>
      <c r="E7000" t="str">
        <f>VLOOKUP(A7000, ticker_symbol:gics_sub, 15, FALSE)</f>
        <v>Banks</v>
      </c>
    </row>
    <row r="7001" spans="1:5" ht="17" x14ac:dyDescent="0.2">
      <c r="A7001" s="3" t="s">
        <v>533</v>
      </c>
      <c r="B7001" s="21" t="s">
        <v>603</v>
      </c>
      <c r="C7001" s="21" t="s">
        <v>608</v>
      </c>
      <c r="D7001" s="56" t="str">
        <f>VLOOKUP(A7001, ticker_symbol:gics_sector, 14, FALSE)</f>
        <v>Financials</v>
      </c>
      <c r="E7001" t="str">
        <f>VLOOKUP(A7001, ticker_symbol:gics_sub, 15, FALSE)</f>
        <v>Banks</v>
      </c>
    </row>
    <row r="7002" spans="1:5" ht="17" x14ac:dyDescent="0.2">
      <c r="A7002" s="3" t="s">
        <v>533</v>
      </c>
      <c r="B7002" s="21" t="s">
        <v>604</v>
      </c>
      <c r="C7002" s="21" t="s">
        <v>608</v>
      </c>
      <c r="D7002" s="56" t="str">
        <f>VLOOKUP(A7002, ticker_symbol:gics_sector, 14, FALSE)</f>
        <v>Financials</v>
      </c>
      <c r="E7002" t="str">
        <f>VLOOKUP(A7002, ticker_symbol:gics_sub, 15, FALSE)</f>
        <v>Banks</v>
      </c>
    </row>
    <row r="7003" spans="1:5" ht="17" x14ac:dyDescent="0.2">
      <c r="A7003" s="3" t="s">
        <v>533</v>
      </c>
      <c r="B7003" s="21" t="s">
        <v>605</v>
      </c>
      <c r="C7003" s="21" t="s">
        <v>608</v>
      </c>
      <c r="D7003" s="56" t="str">
        <f>VLOOKUP(A7003, ticker_symbol:gics_sector, 14, FALSE)</f>
        <v>Financials</v>
      </c>
      <c r="E7003" t="str">
        <f>VLOOKUP(A7003, ticker_symbol:gics_sub, 15, FALSE)</f>
        <v>Banks</v>
      </c>
    </row>
    <row r="7004" spans="1:5" ht="17" x14ac:dyDescent="0.2">
      <c r="A7004" s="3" t="s">
        <v>534</v>
      </c>
      <c r="B7004" s="21" t="s">
        <v>600</v>
      </c>
      <c r="C7004" s="21" t="s">
        <v>610</v>
      </c>
      <c r="D7004" s="56" t="str">
        <f>VLOOKUP(A7004, ticker_symbol:gics_sector, 14, FALSE)</f>
        <v>Industrials</v>
      </c>
      <c r="E7004" t="str">
        <f>VLOOKUP(A7004, ticker_symbol:gics_sub, 15, FALSE)</f>
        <v>Industrial Conglomerates</v>
      </c>
    </row>
    <row r="7005" spans="1:5" ht="17" x14ac:dyDescent="0.2">
      <c r="A7005" s="3" t="s">
        <v>534</v>
      </c>
      <c r="B7005" s="21" t="s">
        <v>601</v>
      </c>
      <c r="C7005" s="21" t="s">
        <v>610</v>
      </c>
      <c r="D7005" s="56" t="str">
        <f>VLOOKUP(A7005, ticker_symbol:gics_sector, 14, FALSE)</f>
        <v>Industrials</v>
      </c>
      <c r="E7005" t="str">
        <f>VLOOKUP(A7005, ticker_symbol:gics_sub, 15, FALSE)</f>
        <v>Industrial Conglomerates</v>
      </c>
    </row>
    <row r="7006" spans="1:5" ht="17" x14ac:dyDescent="0.2">
      <c r="A7006" s="3" t="s">
        <v>534</v>
      </c>
      <c r="B7006" s="21" t="s">
        <v>602</v>
      </c>
      <c r="C7006" s="21" t="s">
        <v>610</v>
      </c>
      <c r="D7006" s="56" t="str">
        <f>VLOOKUP(A7006, ticker_symbol:gics_sector, 14, FALSE)</f>
        <v>Industrials</v>
      </c>
      <c r="E7006" t="str">
        <f>VLOOKUP(A7006, ticker_symbol:gics_sub, 15, FALSE)</f>
        <v>Industrial Conglomerates</v>
      </c>
    </row>
    <row r="7007" spans="1:5" ht="17" x14ac:dyDescent="0.2">
      <c r="A7007" s="3" t="s">
        <v>534</v>
      </c>
      <c r="B7007" s="21" t="s">
        <v>603</v>
      </c>
      <c r="C7007" s="21" t="s">
        <v>610</v>
      </c>
      <c r="D7007" s="56" t="str">
        <f>VLOOKUP(A7007, ticker_symbol:gics_sector, 14, FALSE)</f>
        <v>Industrials</v>
      </c>
      <c r="E7007" t="str">
        <f>VLOOKUP(A7007, ticker_symbol:gics_sub, 15, FALSE)</f>
        <v>Industrial Conglomerates</v>
      </c>
    </row>
    <row r="7008" spans="1:5" ht="17" x14ac:dyDescent="0.2">
      <c r="A7008" s="3" t="s">
        <v>534</v>
      </c>
      <c r="B7008" s="21" t="s">
        <v>604</v>
      </c>
      <c r="C7008" s="21" t="s">
        <v>610</v>
      </c>
      <c r="D7008" s="56" t="str">
        <f>VLOOKUP(A7008, ticker_symbol:gics_sector, 14, FALSE)</f>
        <v>Industrials</v>
      </c>
      <c r="E7008" t="str">
        <f>VLOOKUP(A7008, ticker_symbol:gics_sub, 15, FALSE)</f>
        <v>Industrial Conglomerates</v>
      </c>
    </row>
    <row r="7009" spans="1:5" ht="17" x14ac:dyDescent="0.2">
      <c r="A7009" s="3" t="s">
        <v>534</v>
      </c>
      <c r="B7009" s="21" t="s">
        <v>605</v>
      </c>
      <c r="C7009" s="21" t="s">
        <v>610</v>
      </c>
      <c r="D7009" s="56" t="str">
        <f>VLOOKUP(A7009, ticker_symbol:gics_sector, 14, FALSE)</f>
        <v>Industrials</v>
      </c>
      <c r="E7009" t="str">
        <f>VLOOKUP(A7009, ticker_symbol:gics_sub, 15, FALSE)</f>
        <v>Industrial Conglomerates</v>
      </c>
    </row>
    <row r="7010" spans="1:5" ht="17" x14ac:dyDescent="0.2">
      <c r="A7010" s="3" t="s">
        <v>534</v>
      </c>
      <c r="B7010" s="21" t="s">
        <v>600</v>
      </c>
      <c r="C7010" s="21" t="s">
        <v>609</v>
      </c>
      <c r="D7010" s="56" t="str">
        <f>VLOOKUP(A7010, ticker_symbol:gics_sector, 14, FALSE)</f>
        <v>Industrials</v>
      </c>
      <c r="E7010" t="str">
        <f>VLOOKUP(A7010, ticker_symbol:gics_sub, 15, FALSE)</f>
        <v>Industrial Conglomerates</v>
      </c>
    </row>
    <row r="7011" spans="1:5" ht="17" x14ac:dyDescent="0.2">
      <c r="A7011" s="3" t="s">
        <v>534</v>
      </c>
      <c r="B7011" s="21" t="s">
        <v>601</v>
      </c>
      <c r="C7011" s="21" t="s">
        <v>609</v>
      </c>
      <c r="D7011" s="56" t="str">
        <f>VLOOKUP(A7011, ticker_symbol:gics_sector, 14, FALSE)</f>
        <v>Industrials</v>
      </c>
      <c r="E7011" t="str">
        <f>VLOOKUP(A7011, ticker_symbol:gics_sub, 15, FALSE)</f>
        <v>Industrial Conglomerates</v>
      </c>
    </row>
    <row r="7012" spans="1:5" ht="17" x14ac:dyDescent="0.2">
      <c r="A7012" s="3" t="s">
        <v>534</v>
      </c>
      <c r="B7012" s="21" t="s">
        <v>602</v>
      </c>
      <c r="C7012" s="21" t="s">
        <v>609</v>
      </c>
      <c r="D7012" s="56" t="str">
        <f>VLOOKUP(A7012, ticker_symbol:gics_sector, 14, FALSE)</f>
        <v>Industrials</v>
      </c>
      <c r="E7012" t="str">
        <f>VLOOKUP(A7012, ticker_symbol:gics_sub, 15, FALSE)</f>
        <v>Industrial Conglomerates</v>
      </c>
    </row>
    <row r="7013" spans="1:5" ht="17" x14ac:dyDescent="0.2">
      <c r="A7013" s="3" t="s">
        <v>534</v>
      </c>
      <c r="B7013" s="21" t="s">
        <v>603</v>
      </c>
      <c r="C7013" s="21" t="s">
        <v>609</v>
      </c>
      <c r="D7013" s="56" t="str">
        <f>VLOOKUP(A7013, ticker_symbol:gics_sector, 14, FALSE)</f>
        <v>Industrials</v>
      </c>
      <c r="E7013" t="str">
        <f>VLOOKUP(A7013, ticker_symbol:gics_sub, 15, FALSE)</f>
        <v>Industrial Conglomerates</v>
      </c>
    </row>
    <row r="7014" spans="1:5" ht="17" x14ac:dyDescent="0.2">
      <c r="A7014" s="3" t="s">
        <v>534</v>
      </c>
      <c r="B7014" s="21" t="s">
        <v>604</v>
      </c>
      <c r="C7014" s="21" t="s">
        <v>609</v>
      </c>
      <c r="D7014" s="56" t="str">
        <f>VLOOKUP(A7014, ticker_symbol:gics_sector, 14, FALSE)</f>
        <v>Industrials</v>
      </c>
      <c r="E7014" t="str">
        <f>VLOOKUP(A7014, ticker_symbol:gics_sub, 15, FALSE)</f>
        <v>Industrial Conglomerates</v>
      </c>
    </row>
    <row r="7015" spans="1:5" ht="17" x14ac:dyDescent="0.2">
      <c r="A7015" s="3" t="s">
        <v>534</v>
      </c>
      <c r="B7015" s="21" t="s">
        <v>605</v>
      </c>
      <c r="C7015" s="21" t="s">
        <v>609</v>
      </c>
      <c r="D7015" s="56" t="str">
        <f>VLOOKUP(A7015, ticker_symbol:gics_sector, 14, FALSE)</f>
        <v>Industrials</v>
      </c>
      <c r="E7015" t="str">
        <f>VLOOKUP(A7015, ticker_symbol:gics_sub, 15, FALSE)</f>
        <v>Industrial Conglomerates</v>
      </c>
    </row>
    <row r="7016" spans="1:5" ht="17" x14ac:dyDescent="0.2">
      <c r="A7016" s="3" t="s">
        <v>534</v>
      </c>
      <c r="B7016" s="21" t="s">
        <v>600</v>
      </c>
      <c r="C7016" s="21" t="s">
        <v>608</v>
      </c>
      <c r="D7016" s="56" t="str">
        <f>VLOOKUP(A7016, ticker_symbol:gics_sector, 14, FALSE)</f>
        <v>Industrials</v>
      </c>
      <c r="E7016" t="str">
        <f>VLOOKUP(A7016, ticker_symbol:gics_sub, 15, FALSE)</f>
        <v>Industrial Conglomerates</v>
      </c>
    </row>
    <row r="7017" spans="1:5" ht="17" x14ac:dyDescent="0.2">
      <c r="A7017" s="3" t="s">
        <v>534</v>
      </c>
      <c r="B7017" s="21" t="s">
        <v>601</v>
      </c>
      <c r="C7017" s="21" t="s">
        <v>608</v>
      </c>
      <c r="D7017" s="56" t="str">
        <f>VLOOKUP(A7017, ticker_symbol:gics_sector, 14, FALSE)</f>
        <v>Industrials</v>
      </c>
      <c r="E7017" t="str">
        <f>VLOOKUP(A7017, ticker_symbol:gics_sub, 15, FALSE)</f>
        <v>Industrial Conglomerates</v>
      </c>
    </row>
    <row r="7018" spans="1:5" ht="17" x14ac:dyDescent="0.2">
      <c r="A7018" s="3" t="s">
        <v>534</v>
      </c>
      <c r="B7018" s="21" t="s">
        <v>602</v>
      </c>
      <c r="C7018" s="21" t="s">
        <v>608</v>
      </c>
      <c r="D7018" s="56" t="str">
        <f>VLOOKUP(A7018, ticker_symbol:gics_sector, 14, FALSE)</f>
        <v>Industrials</v>
      </c>
      <c r="E7018" t="str">
        <f>VLOOKUP(A7018, ticker_symbol:gics_sub, 15, FALSE)</f>
        <v>Industrial Conglomerates</v>
      </c>
    </row>
    <row r="7019" spans="1:5" ht="17" x14ac:dyDescent="0.2">
      <c r="A7019" s="3" t="s">
        <v>534</v>
      </c>
      <c r="B7019" s="21" t="s">
        <v>603</v>
      </c>
      <c r="C7019" s="21" t="s">
        <v>608</v>
      </c>
      <c r="D7019" s="56" t="str">
        <f>VLOOKUP(A7019, ticker_symbol:gics_sector, 14, FALSE)</f>
        <v>Industrials</v>
      </c>
      <c r="E7019" t="str">
        <f>VLOOKUP(A7019, ticker_symbol:gics_sub, 15, FALSE)</f>
        <v>Industrial Conglomerates</v>
      </c>
    </row>
    <row r="7020" spans="1:5" ht="17" x14ac:dyDescent="0.2">
      <c r="A7020" s="3" t="s">
        <v>534</v>
      </c>
      <c r="B7020" s="21" t="s">
        <v>604</v>
      </c>
      <c r="C7020" s="21" t="s">
        <v>608</v>
      </c>
      <c r="D7020" s="56" t="str">
        <f>VLOOKUP(A7020, ticker_symbol:gics_sector, 14, FALSE)</f>
        <v>Industrials</v>
      </c>
      <c r="E7020" t="str">
        <f>VLOOKUP(A7020, ticker_symbol:gics_sub, 15, FALSE)</f>
        <v>Industrial Conglomerates</v>
      </c>
    </row>
    <row r="7021" spans="1:5" ht="17" x14ac:dyDescent="0.2">
      <c r="A7021" s="3" t="s">
        <v>534</v>
      </c>
      <c r="B7021" s="21" t="s">
        <v>605</v>
      </c>
      <c r="C7021" s="21" t="s">
        <v>608</v>
      </c>
      <c r="D7021" s="56" t="str">
        <f>VLOOKUP(A7021, ticker_symbol:gics_sector, 14, FALSE)</f>
        <v>Industrials</v>
      </c>
      <c r="E7021" t="str">
        <f>VLOOKUP(A7021, ticker_symbol:gics_sub, 15, FALSE)</f>
        <v>Industrial Conglomerates</v>
      </c>
    </row>
    <row r="7022" spans="1:5" ht="17" x14ac:dyDescent="0.2">
      <c r="A7022" s="3" t="s">
        <v>535</v>
      </c>
      <c r="B7022" t="s">
        <v>600</v>
      </c>
      <c r="C7022" t="s">
        <v>610</v>
      </c>
      <c r="D7022" s="56" t="str">
        <f>VLOOKUP(A7022, ticker_symbol:gics_sector, 14, FALSE)</f>
        <v>Information Technology</v>
      </c>
      <c r="E7022" t="str">
        <f>VLOOKUP(A7022, ticker_symbol:gics_sub, 15, FALSE)</f>
        <v>Internet Software &amp; Services</v>
      </c>
    </row>
    <row r="7023" spans="1:5" ht="17" x14ac:dyDescent="0.2">
      <c r="A7023" s="3" t="s">
        <v>535</v>
      </c>
      <c r="B7023" t="s">
        <v>601</v>
      </c>
      <c r="C7023" t="s">
        <v>610</v>
      </c>
      <c r="D7023" s="56" t="str">
        <f>VLOOKUP(A7023, ticker_symbol:gics_sector, 14, FALSE)</f>
        <v>Information Technology</v>
      </c>
      <c r="E7023" t="str">
        <f>VLOOKUP(A7023, ticker_symbol:gics_sub, 15, FALSE)</f>
        <v>Internet Software &amp; Services</v>
      </c>
    </row>
    <row r="7024" spans="1:5" ht="17" x14ac:dyDescent="0.2">
      <c r="A7024" s="3" t="s">
        <v>535</v>
      </c>
      <c r="B7024" t="s">
        <v>602</v>
      </c>
      <c r="C7024" t="s">
        <v>610</v>
      </c>
      <c r="D7024" s="56" t="str">
        <f>VLOOKUP(A7024, ticker_symbol:gics_sector, 14, FALSE)</f>
        <v>Information Technology</v>
      </c>
      <c r="E7024" t="str">
        <f>VLOOKUP(A7024, ticker_symbol:gics_sub, 15, FALSE)</f>
        <v>Internet Software &amp; Services</v>
      </c>
    </row>
    <row r="7025" spans="1:5" ht="17" x14ac:dyDescent="0.2">
      <c r="A7025" s="3" t="s">
        <v>535</v>
      </c>
      <c r="B7025" t="s">
        <v>603</v>
      </c>
      <c r="C7025" t="s">
        <v>610</v>
      </c>
      <c r="D7025" s="56" t="str">
        <f>VLOOKUP(A7025, ticker_symbol:gics_sector, 14, FALSE)</f>
        <v>Information Technology</v>
      </c>
      <c r="E7025" t="str">
        <f>VLOOKUP(A7025, ticker_symbol:gics_sub, 15, FALSE)</f>
        <v>Internet Software &amp; Services</v>
      </c>
    </row>
    <row r="7026" spans="1:5" ht="17" x14ac:dyDescent="0.2">
      <c r="A7026" s="3" t="s">
        <v>535</v>
      </c>
      <c r="B7026" t="s">
        <v>604</v>
      </c>
      <c r="C7026" t="s">
        <v>610</v>
      </c>
      <c r="D7026" s="56" t="str">
        <f>VLOOKUP(A7026, ticker_symbol:gics_sector, 14, FALSE)</f>
        <v>Information Technology</v>
      </c>
      <c r="E7026" t="str">
        <f>VLOOKUP(A7026, ticker_symbol:gics_sub, 15, FALSE)</f>
        <v>Internet Software &amp; Services</v>
      </c>
    </row>
    <row r="7027" spans="1:5" ht="17" x14ac:dyDescent="0.2">
      <c r="A7027" s="3" t="s">
        <v>535</v>
      </c>
      <c r="B7027" t="s">
        <v>605</v>
      </c>
      <c r="C7027" t="s">
        <v>610</v>
      </c>
      <c r="D7027" s="56" t="str">
        <f>VLOOKUP(A7027, ticker_symbol:gics_sector, 14, FALSE)</f>
        <v>Information Technology</v>
      </c>
      <c r="E7027" t="str">
        <f>VLOOKUP(A7027, ticker_symbol:gics_sub, 15, FALSE)</f>
        <v>Internet Software &amp; Services</v>
      </c>
    </row>
    <row r="7028" spans="1:5" ht="17" x14ac:dyDescent="0.2">
      <c r="A7028" s="3" t="s">
        <v>535</v>
      </c>
      <c r="B7028" t="s">
        <v>600</v>
      </c>
      <c r="C7028" t="s">
        <v>609</v>
      </c>
      <c r="D7028" s="56" t="str">
        <f>VLOOKUP(A7028, ticker_symbol:gics_sector, 14, FALSE)</f>
        <v>Information Technology</v>
      </c>
      <c r="E7028" t="str">
        <f>VLOOKUP(A7028, ticker_symbol:gics_sub, 15, FALSE)</f>
        <v>Internet Software &amp; Services</v>
      </c>
    </row>
    <row r="7029" spans="1:5" ht="17" x14ac:dyDescent="0.2">
      <c r="A7029" s="3" t="s">
        <v>535</v>
      </c>
      <c r="B7029" t="s">
        <v>601</v>
      </c>
      <c r="C7029" t="s">
        <v>609</v>
      </c>
      <c r="D7029" s="56" t="str">
        <f>VLOOKUP(A7029, ticker_symbol:gics_sector, 14, FALSE)</f>
        <v>Information Technology</v>
      </c>
      <c r="E7029" t="str">
        <f>VLOOKUP(A7029, ticker_symbol:gics_sub, 15, FALSE)</f>
        <v>Internet Software &amp; Services</v>
      </c>
    </row>
    <row r="7030" spans="1:5" ht="17" x14ac:dyDescent="0.2">
      <c r="A7030" s="3" t="s">
        <v>535</v>
      </c>
      <c r="B7030" t="s">
        <v>602</v>
      </c>
      <c r="C7030" t="s">
        <v>609</v>
      </c>
      <c r="D7030" s="56" t="str">
        <f>VLOOKUP(A7030, ticker_symbol:gics_sector, 14, FALSE)</f>
        <v>Information Technology</v>
      </c>
      <c r="E7030" t="str">
        <f>VLOOKUP(A7030, ticker_symbol:gics_sub, 15, FALSE)</f>
        <v>Internet Software &amp; Services</v>
      </c>
    </row>
    <row r="7031" spans="1:5" ht="17" x14ac:dyDescent="0.2">
      <c r="A7031" s="3" t="s">
        <v>535</v>
      </c>
      <c r="B7031" t="s">
        <v>603</v>
      </c>
      <c r="C7031" t="s">
        <v>609</v>
      </c>
      <c r="D7031" s="56" t="str">
        <f>VLOOKUP(A7031, ticker_symbol:gics_sector, 14, FALSE)</f>
        <v>Information Technology</v>
      </c>
      <c r="E7031" t="str">
        <f>VLOOKUP(A7031, ticker_symbol:gics_sub, 15, FALSE)</f>
        <v>Internet Software &amp; Services</v>
      </c>
    </row>
    <row r="7032" spans="1:5" ht="17" x14ac:dyDescent="0.2">
      <c r="A7032" s="3" t="s">
        <v>535</v>
      </c>
      <c r="B7032" t="s">
        <v>604</v>
      </c>
      <c r="C7032" t="s">
        <v>609</v>
      </c>
      <c r="D7032" s="56" t="str">
        <f>VLOOKUP(A7032, ticker_symbol:gics_sector, 14, FALSE)</f>
        <v>Information Technology</v>
      </c>
      <c r="E7032" t="str">
        <f>VLOOKUP(A7032, ticker_symbol:gics_sub, 15, FALSE)</f>
        <v>Internet Software &amp; Services</v>
      </c>
    </row>
    <row r="7033" spans="1:5" ht="17" x14ac:dyDescent="0.2">
      <c r="A7033" s="3" t="s">
        <v>535</v>
      </c>
      <c r="B7033" t="s">
        <v>605</v>
      </c>
      <c r="C7033" t="s">
        <v>609</v>
      </c>
      <c r="D7033" s="56" t="str">
        <f>VLOOKUP(A7033, ticker_symbol:gics_sector, 14, FALSE)</f>
        <v>Information Technology</v>
      </c>
      <c r="E7033" t="str">
        <f>VLOOKUP(A7033, ticker_symbol:gics_sub, 15, FALSE)</f>
        <v>Internet Software &amp; Services</v>
      </c>
    </row>
    <row r="7034" spans="1:5" ht="17" x14ac:dyDescent="0.2">
      <c r="A7034" s="3" t="s">
        <v>535</v>
      </c>
      <c r="B7034" t="s">
        <v>600</v>
      </c>
      <c r="C7034" s="21" t="s">
        <v>608</v>
      </c>
      <c r="D7034" s="56" t="str">
        <f>VLOOKUP(A7034, ticker_symbol:gics_sector, 14, FALSE)</f>
        <v>Information Technology</v>
      </c>
      <c r="E7034" t="str">
        <f>VLOOKUP(A7034, ticker_symbol:gics_sub, 15, FALSE)</f>
        <v>Internet Software &amp; Services</v>
      </c>
    </row>
    <row r="7035" spans="1:5" ht="17" x14ac:dyDescent="0.2">
      <c r="A7035" s="3" t="s">
        <v>535</v>
      </c>
      <c r="B7035" t="s">
        <v>601</v>
      </c>
      <c r="C7035" s="21" t="s">
        <v>608</v>
      </c>
      <c r="D7035" s="56" t="str">
        <f>VLOOKUP(A7035, ticker_symbol:gics_sector, 14, FALSE)</f>
        <v>Information Technology</v>
      </c>
      <c r="E7035" t="str">
        <f>VLOOKUP(A7035, ticker_symbol:gics_sub, 15, FALSE)</f>
        <v>Internet Software &amp; Services</v>
      </c>
    </row>
    <row r="7036" spans="1:5" ht="17" x14ac:dyDescent="0.2">
      <c r="A7036" s="3" t="s">
        <v>535</v>
      </c>
      <c r="B7036" t="s">
        <v>602</v>
      </c>
      <c r="C7036" s="21" t="s">
        <v>608</v>
      </c>
      <c r="D7036" s="56" t="str">
        <f>VLOOKUP(A7036, ticker_symbol:gics_sector, 14, FALSE)</f>
        <v>Information Technology</v>
      </c>
      <c r="E7036" t="str">
        <f>VLOOKUP(A7036, ticker_symbol:gics_sub, 15, FALSE)</f>
        <v>Internet Software &amp; Services</v>
      </c>
    </row>
    <row r="7037" spans="1:5" ht="17" x14ac:dyDescent="0.2">
      <c r="A7037" s="3" t="s">
        <v>535</v>
      </c>
      <c r="B7037" t="s">
        <v>603</v>
      </c>
      <c r="C7037" s="21" t="s">
        <v>608</v>
      </c>
      <c r="D7037" s="56" t="str">
        <f>VLOOKUP(A7037, ticker_symbol:gics_sector, 14, FALSE)</f>
        <v>Information Technology</v>
      </c>
      <c r="E7037" t="str">
        <f>VLOOKUP(A7037, ticker_symbol:gics_sub, 15, FALSE)</f>
        <v>Internet Software &amp; Services</v>
      </c>
    </row>
    <row r="7038" spans="1:5" ht="17" x14ac:dyDescent="0.2">
      <c r="A7038" s="3" t="s">
        <v>535</v>
      </c>
      <c r="B7038" t="s">
        <v>604</v>
      </c>
      <c r="C7038" s="21" t="s">
        <v>608</v>
      </c>
      <c r="D7038" s="56" t="str">
        <f>VLOOKUP(A7038, ticker_symbol:gics_sector, 14, FALSE)</f>
        <v>Information Technology</v>
      </c>
      <c r="E7038" t="str">
        <f>VLOOKUP(A7038, ticker_symbol:gics_sub, 15, FALSE)</f>
        <v>Internet Software &amp; Services</v>
      </c>
    </row>
    <row r="7039" spans="1:5" ht="17" x14ac:dyDescent="0.2">
      <c r="A7039" s="3" t="s">
        <v>535</v>
      </c>
      <c r="B7039" t="s">
        <v>605</v>
      </c>
      <c r="C7039" s="21" t="s">
        <v>608</v>
      </c>
      <c r="D7039" s="56" t="str">
        <f>VLOOKUP(A7039, ticker_symbol:gics_sector, 14, FALSE)</f>
        <v>Information Technology</v>
      </c>
      <c r="E7039" t="str">
        <f>VLOOKUP(A7039, ticker_symbol:gics_sub, 15, FALSE)</f>
        <v>Internet Software &amp; Services</v>
      </c>
    </row>
    <row r="7040" spans="1:5" ht="17" x14ac:dyDescent="0.2">
      <c r="A7040" s="3" t="s">
        <v>536</v>
      </c>
      <c r="B7040" t="s">
        <v>600</v>
      </c>
      <c r="C7040" t="s">
        <v>610</v>
      </c>
      <c r="D7040" s="56" t="str">
        <f>VLOOKUP(A7040, ticker_symbol:gics_sector, 14, FALSE)</f>
        <v>Health Care</v>
      </c>
      <c r="E7040" t="str">
        <f>VLOOKUP(A7040, ticker_symbol:gics_sub, 15, FALSE)</f>
        <v>Health Care Equipment</v>
      </c>
    </row>
    <row r="7041" spans="1:5" ht="17" x14ac:dyDescent="0.2">
      <c r="A7041" s="3" t="s">
        <v>536</v>
      </c>
      <c r="B7041" t="s">
        <v>601</v>
      </c>
      <c r="C7041" t="s">
        <v>610</v>
      </c>
      <c r="D7041" s="56" t="str">
        <f>VLOOKUP(A7041, ticker_symbol:gics_sector, 14, FALSE)</f>
        <v>Health Care</v>
      </c>
      <c r="E7041" t="str">
        <f>VLOOKUP(A7041, ticker_symbol:gics_sub, 15, FALSE)</f>
        <v>Health Care Equipment</v>
      </c>
    </row>
    <row r="7042" spans="1:5" ht="17" x14ac:dyDescent="0.2">
      <c r="A7042" s="3" t="s">
        <v>536</v>
      </c>
      <c r="B7042" t="s">
        <v>602</v>
      </c>
      <c r="C7042" t="s">
        <v>610</v>
      </c>
      <c r="D7042" s="56" t="str">
        <f>VLOOKUP(A7042, ticker_symbol:gics_sector, 14, FALSE)</f>
        <v>Health Care</v>
      </c>
      <c r="E7042" t="str">
        <f>VLOOKUP(A7042, ticker_symbol:gics_sub, 15, FALSE)</f>
        <v>Health Care Equipment</v>
      </c>
    </row>
    <row r="7043" spans="1:5" ht="17" x14ac:dyDescent="0.2">
      <c r="A7043" s="3" t="s">
        <v>536</v>
      </c>
      <c r="B7043" t="s">
        <v>603</v>
      </c>
      <c r="C7043" t="s">
        <v>610</v>
      </c>
      <c r="D7043" s="56" t="str">
        <f>VLOOKUP(A7043, ticker_symbol:gics_sector, 14, FALSE)</f>
        <v>Health Care</v>
      </c>
      <c r="E7043" t="str">
        <f>VLOOKUP(A7043, ticker_symbol:gics_sub, 15, FALSE)</f>
        <v>Health Care Equipment</v>
      </c>
    </row>
    <row r="7044" spans="1:5" ht="17" x14ac:dyDescent="0.2">
      <c r="A7044" s="3" t="s">
        <v>536</v>
      </c>
      <c r="B7044" t="s">
        <v>604</v>
      </c>
      <c r="C7044" t="s">
        <v>610</v>
      </c>
      <c r="D7044" s="56" t="str">
        <f>VLOOKUP(A7044, ticker_symbol:gics_sector, 14, FALSE)</f>
        <v>Health Care</v>
      </c>
      <c r="E7044" t="str">
        <f>VLOOKUP(A7044, ticker_symbol:gics_sub, 15, FALSE)</f>
        <v>Health Care Equipment</v>
      </c>
    </row>
    <row r="7045" spans="1:5" ht="17" x14ac:dyDescent="0.2">
      <c r="A7045" s="3" t="s">
        <v>536</v>
      </c>
      <c r="B7045" t="s">
        <v>605</v>
      </c>
      <c r="C7045" t="s">
        <v>610</v>
      </c>
      <c r="D7045" s="56" t="str">
        <f>VLOOKUP(A7045, ticker_symbol:gics_sector, 14, FALSE)</f>
        <v>Health Care</v>
      </c>
      <c r="E7045" t="str">
        <f>VLOOKUP(A7045, ticker_symbol:gics_sub, 15, FALSE)</f>
        <v>Health Care Equipment</v>
      </c>
    </row>
    <row r="7046" spans="1:5" ht="17" x14ac:dyDescent="0.2">
      <c r="A7046" s="3" t="s">
        <v>536</v>
      </c>
      <c r="B7046" t="s">
        <v>600</v>
      </c>
      <c r="C7046" t="s">
        <v>609</v>
      </c>
      <c r="D7046" s="56" t="str">
        <f>VLOOKUP(A7046, ticker_symbol:gics_sector, 14, FALSE)</f>
        <v>Health Care</v>
      </c>
      <c r="E7046" t="str">
        <f>VLOOKUP(A7046, ticker_symbol:gics_sub, 15, FALSE)</f>
        <v>Health Care Equipment</v>
      </c>
    </row>
    <row r="7047" spans="1:5" ht="17" x14ac:dyDescent="0.2">
      <c r="A7047" s="3" t="s">
        <v>536</v>
      </c>
      <c r="B7047" t="s">
        <v>601</v>
      </c>
      <c r="C7047" t="s">
        <v>609</v>
      </c>
      <c r="D7047" s="56" t="str">
        <f>VLOOKUP(A7047, ticker_symbol:gics_sector, 14, FALSE)</f>
        <v>Health Care</v>
      </c>
      <c r="E7047" t="str">
        <f>VLOOKUP(A7047, ticker_symbol:gics_sub, 15, FALSE)</f>
        <v>Health Care Equipment</v>
      </c>
    </row>
    <row r="7048" spans="1:5" ht="17" x14ac:dyDescent="0.2">
      <c r="A7048" s="3" t="s">
        <v>536</v>
      </c>
      <c r="B7048" t="s">
        <v>602</v>
      </c>
      <c r="C7048" t="s">
        <v>609</v>
      </c>
      <c r="D7048" s="56" t="str">
        <f>VLOOKUP(A7048, ticker_symbol:gics_sector, 14, FALSE)</f>
        <v>Health Care</v>
      </c>
      <c r="E7048" t="str">
        <f>VLOOKUP(A7048, ticker_symbol:gics_sub, 15, FALSE)</f>
        <v>Health Care Equipment</v>
      </c>
    </row>
    <row r="7049" spans="1:5" ht="17" x14ac:dyDescent="0.2">
      <c r="A7049" s="3" t="s">
        <v>536</v>
      </c>
      <c r="B7049" t="s">
        <v>603</v>
      </c>
      <c r="C7049" t="s">
        <v>609</v>
      </c>
      <c r="D7049" s="56" t="str">
        <f>VLOOKUP(A7049, ticker_symbol:gics_sector, 14, FALSE)</f>
        <v>Health Care</v>
      </c>
      <c r="E7049" t="str">
        <f>VLOOKUP(A7049, ticker_symbol:gics_sub, 15, FALSE)</f>
        <v>Health Care Equipment</v>
      </c>
    </row>
    <row r="7050" spans="1:5" ht="17" x14ac:dyDescent="0.2">
      <c r="A7050" s="3" t="s">
        <v>536</v>
      </c>
      <c r="B7050" t="s">
        <v>604</v>
      </c>
      <c r="C7050" t="s">
        <v>609</v>
      </c>
      <c r="D7050" s="56" t="str">
        <f>VLOOKUP(A7050, ticker_symbol:gics_sector, 14, FALSE)</f>
        <v>Health Care</v>
      </c>
      <c r="E7050" t="str">
        <f>VLOOKUP(A7050, ticker_symbol:gics_sub, 15, FALSE)</f>
        <v>Health Care Equipment</v>
      </c>
    </row>
    <row r="7051" spans="1:5" ht="17" x14ac:dyDescent="0.2">
      <c r="A7051" s="3" t="s">
        <v>536</v>
      </c>
      <c r="B7051" t="s">
        <v>605</v>
      </c>
      <c r="C7051" t="s">
        <v>609</v>
      </c>
      <c r="D7051" s="56" t="str">
        <f>VLOOKUP(A7051, ticker_symbol:gics_sector, 14, FALSE)</f>
        <v>Health Care</v>
      </c>
      <c r="E7051" t="str">
        <f>VLOOKUP(A7051, ticker_symbol:gics_sub, 15, FALSE)</f>
        <v>Health Care Equipment</v>
      </c>
    </row>
    <row r="7052" spans="1:5" ht="17" x14ac:dyDescent="0.2">
      <c r="A7052" s="3" t="s">
        <v>536</v>
      </c>
      <c r="B7052" t="s">
        <v>600</v>
      </c>
      <c r="C7052" s="21" t="s">
        <v>608</v>
      </c>
      <c r="D7052" s="56" t="str">
        <f>VLOOKUP(A7052, ticker_symbol:gics_sector, 14, FALSE)</f>
        <v>Health Care</v>
      </c>
      <c r="E7052" t="str">
        <f>VLOOKUP(A7052, ticker_symbol:gics_sub, 15, FALSE)</f>
        <v>Health Care Equipment</v>
      </c>
    </row>
    <row r="7053" spans="1:5" ht="17" x14ac:dyDescent="0.2">
      <c r="A7053" s="3" t="s">
        <v>536</v>
      </c>
      <c r="B7053" t="s">
        <v>601</v>
      </c>
      <c r="C7053" s="21" t="s">
        <v>608</v>
      </c>
      <c r="D7053" s="56" t="str">
        <f>VLOOKUP(A7053, ticker_symbol:gics_sector, 14, FALSE)</f>
        <v>Health Care</v>
      </c>
      <c r="E7053" t="str">
        <f>VLOOKUP(A7053, ticker_symbol:gics_sub, 15, FALSE)</f>
        <v>Health Care Equipment</v>
      </c>
    </row>
    <row r="7054" spans="1:5" ht="17" x14ac:dyDescent="0.2">
      <c r="A7054" s="3" t="s">
        <v>536</v>
      </c>
      <c r="B7054" t="s">
        <v>602</v>
      </c>
      <c r="C7054" s="21" t="s">
        <v>608</v>
      </c>
      <c r="D7054" s="56" t="str">
        <f>VLOOKUP(A7054, ticker_symbol:gics_sector, 14, FALSE)</f>
        <v>Health Care</v>
      </c>
      <c r="E7054" t="str">
        <f>VLOOKUP(A7054, ticker_symbol:gics_sub, 15, FALSE)</f>
        <v>Health Care Equipment</v>
      </c>
    </row>
    <row r="7055" spans="1:5" ht="17" x14ac:dyDescent="0.2">
      <c r="A7055" s="3" t="s">
        <v>536</v>
      </c>
      <c r="B7055" t="s">
        <v>603</v>
      </c>
      <c r="C7055" s="21" t="s">
        <v>608</v>
      </c>
      <c r="D7055" s="56" t="str">
        <f>VLOOKUP(A7055, ticker_symbol:gics_sector, 14, FALSE)</f>
        <v>Health Care</v>
      </c>
      <c r="E7055" t="str">
        <f>VLOOKUP(A7055, ticker_symbol:gics_sub, 15, FALSE)</f>
        <v>Health Care Equipment</v>
      </c>
    </row>
    <row r="7056" spans="1:5" ht="17" x14ac:dyDescent="0.2">
      <c r="A7056" s="3" t="s">
        <v>536</v>
      </c>
      <c r="B7056" t="s">
        <v>604</v>
      </c>
      <c r="C7056" s="21" t="s">
        <v>608</v>
      </c>
      <c r="D7056" s="56" t="str">
        <f>VLOOKUP(A7056, ticker_symbol:gics_sector, 14, FALSE)</f>
        <v>Health Care</v>
      </c>
      <c r="E7056" t="str">
        <f>VLOOKUP(A7056, ticker_symbol:gics_sub, 15, FALSE)</f>
        <v>Health Care Equipment</v>
      </c>
    </row>
    <row r="7057" spans="1:5" ht="17" x14ac:dyDescent="0.2">
      <c r="A7057" s="3" t="s">
        <v>536</v>
      </c>
      <c r="B7057" t="s">
        <v>605</v>
      </c>
      <c r="C7057" s="21" t="s">
        <v>608</v>
      </c>
      <c r="D7057" s="56" t="str">
        <f>VLOOKUP(A7057, ticker_symbol:gics_sector, 14, FALSE)</f>
        <v>Health Care</v>
      </c>
      <c r="E7057" t="str">
        <f>VLOOKUP(A7057, ticker_symbol:gics_sub, 15, FALSE)</f>
        <v>Health Care Equipment</v>
      </c>
    </row>
    <row r="7058" spans="1:5" ht="17" x14ac:dyDescent="0.2">
      <c r="A7058" s="3" t="s">
        <v>537</v>
      </c>
      <c r="B7058" t="s">
        <v>600</v>
      </c>
      <c r="C7058" t="s">
        <v>610</v>
      </c>
      <c r="D7058" s="56" t="str">
        <f>VLOOKUP(A7058, ticker_symbol:gics_sector, 14, FALSE)</f>
        <v>Consumer Discretionary</v>
      </c>
      <c r="E7058" t="str">
        <f>VLOOKUP(A7058, ticker_symbol:gics_sub, 15, FALSE)</f>
        <v>Apparel, Accessories &amp; Luxury Goods</v>
      </c>
    </row>
    <row r="7059" spans="1:5" ht="17" x14ac:dyDescent="0.2">
      <c r="A7059" s="3" t="s">
        <v>537</v>
      </c>
      <c r="B7059" t="s">
        <v>601</v>
      </c>
      <c r="C7059" t="s">
        <v>610</v>
      </c>
      <c r="D7059" s="56" t="str">
        <f>VLOOKUP(A7059, ticker_symbol:gics_sector, 14, FALSE)</f>
        <v>Consumer Discretionary</v>
      </c>
      <c r="E7059" t="str">
        <f>VLOOKUP(A7059, ticker_symbol:gics_sub, 15, FALSE)</f>
        <v>Apparel, Accessories &amp; Luxury Goods</v>
      </c>
    </row>
    <row r="7060" spans="1:5" ht="17" x14ac:dyDescent="0.2">
      <c r="A7060" s="3" t="s">
        <v>537</v>
      </c>
      <c r="B7060" t="s">
        <v>602</v>
      </c>
      <c r="C7060" t="s">
        <v>610</v>
      </c>
      <c r="D7060" s="56" t="str">
        <f>VLOOKUP(A7060, ticker_symbol:gics_sector, 14, FALSE)</f>
        <v>Consumer Discretionary</v>
      </c>
      <c r="E7060" t="str">
        <f>VLOOKUP(A7060, ticker_symbol:gics_sub, 15, FALSE)</f>
        <v>Apparel, Accessories &amp; Luxury Goods</v>
      </c>
    </row>
    <row r="7061" spans="1:5" ht="17" x14ac:dyDescent="0.2">
      <c r="A7061" s="3" t="s">
        <v>537</v>
      </c>
      <c r="B7061" t="s">
        <v>603</v>
      </c>
      <c r="C7061" t="s">
        <v>610</v>
      </c>
      <c r="D7061" s="56" t="str">
        <f>VLOOKUP(A7061, ticker_symbol:gics_sector, 14, FALSE)</f>
        <v>Consumer Discretionary</v>
      </c>
      <c r="E7061" t="str">
        <f>VLOOKUP(A7061, ticker_symbol:gics_sub, 15, FALSE)</f>
        <v>Apparel, Accessories &amp; Luxury Goods</v>
      </c>
    </row>
    <row r="7062" spans="1:5" ht="17" x14ac:dyDescent="0.2">
      <c r="A7062" s="3" t="s">
        <v>537</v>
      </c>
      <c r="B7062" t="s">
        <v>604</v>
      </c>
      <c r="C7062" t="s">
        <v>610</v>
      </c>
      <c r="D7062" s="56" t="str">
        <f>VLOOKUP(A7062, ticker_symbol:gics_sector, 14, FALSE)</f>
        <v>Consumer Discretionary</v>
      </c>
      <c r="E7062" t="str">
        <f>VLOOKUP(A7062, ticker_symbol:gics_sub, 15, FALSE)</f>
        <v>Apparel, Accessories &amp; Luxury Goods</v>
      </c>
    </row>
    <row r="7063" spans="1:5" ht="17" x14ac:dyDescent="0.2">
      <c r="A7063" s="3" t="s">
        <v>537</v>
      </c>
      <c r="B7063" t="s">
        <v>605</v>
      </c>
      <c r="C7063" t="s">
        <v>610</v>
      </c>
      <c r="D7063" s="56" t="str">
        <f>VLOOKUP(A7063, ticker_symbol:gics_sector, 14, FALSE)</f>
        <v>Consumer Discretionary</v>
      </c>
      <c r="E7063" t="str">
        <f>VLOOKUP(A7063, ticker_symbol:gics_sub, 15, FALSE)</f>
        <v>Apparel, Accessories &amp; Luxury Goods</v>
      </c>
    </row>
    <row r="7064" spans="1:5" ht="17" x14ac:dyDescent="0.2">
      <c r="A7064" s="3" t="s">
        <v>537</v>
      </c>
      <c r="B7064" t="s">
        <v>600</v>
      </c>
      <c r="C7064" t="s">
        <v>609</v>
      </c>
      <c r="D7064" s="56" t="str">
        <f>VLOOKUP(A7064, ticker_symbol:gics_sector, 14, FALSE)</f>
        <v>Consumer Discretionary</v>
      </c>
      <c r="E7064" t="str">
        <f>VLOOKUP(A7064, ticker_symbol:gics_sub, 15, FALSE)</f>
        <v>Apparel, Accessories &amp; Luxury Goods</v>
      </c>
    </row>
    <row r="7065" spans="1:5" ht="17" x14ac:dyDescent="0.2">
      <c r="A7065" s="3" t="s">
        <v>537</v>
      </c>
      <c r="B7065" t="s">
        <v>601</v>
      </c>
      <c r="C7065" t="s">
        <v>609</v>
      </c>
      <c r="D7065" s="56" t="str">
        <f>VLOOKUP(A7065, ticker_symbol:gics_sector, 14, FALSE)</f>
        <v>Consumer Discretionary</v>
      </c>
      <c r="E7065" t="str">
        <f>VLOOKUP(A7065, ticker_symbol:gics_sub, 15, FALSE)</f>
        <v>Apparel, Accessories &amp; Luxury Goods</v>
      </c>
    </row>
    <row r="7066" spans="1:5" ht="17" x14ac:dyDescent="0.2">
      <c r="A7066" s="3" t="s">
        <v>537</v>
      </c>
      <c r="B7066" t="s">
        <v>602</v>
      </c>
      <c r="C7066" t="s">
        <v>609</v>
      </c>
      <c r="D7066" s="56" t="str">
        <f>VLOOKUP(A7066, ticker_symbol:gics_sector, 14, FALSE)</f>
        <v>Consumer Discretionary</v>
      </c>
      <c r="E7066" t="str">
        <f>VLOOKUP(A7066, ticker_symbol:gics_sub, 15, FALSE)</f>
        <v>Apparel, Accessories &amp; Luxury Goods</v>
      </c>
    </row>
    <row r="7067" spans="1:5" ht="17" x14ac:dyDescent="0.2">
      <c r="A7067" s="3" t="s">
        <v>537</v>
      </c>
      <c r="B7067" t="s">
        <v>603</v>
      </c>
      <c r="C7067" t="s">
        <v>609</v>
      </c>
      <c r="D7067" s="56" t="str">
        <f>VLOOKUP(A7067, ticker_symbol:gics_sector, 14, FALSE)</f>
        <v>Consumer Discretionary</v>
      </c>
      <c r="E7067" t="str">
        <f>VLOOKUP(A7067, ticker_symbol:gics_sub, 15, FALSE)</f>
        <v>Apparel, Accessories &amp; Luxury Goods</v>
      </c>
    </row>
    <row r="7068" spans="1:5" ht="17" x14ac:dyDescent="0.2">
      <c r="A7068" s="3" t="s">
        <v>537</v>
      </c>
      <c r="B7068" t="s">
        <v>604</v>
      </c>
      <c r="C7068" t="s">
        <v>609</v>
      </c>
      <c r="D7068" s="56" t="str">
        <f>VLOOKUP(A7068, ticker_symbol:gics_sector, 14, FALSE)</f>
        <v>Consumer Discretionary</v>
      </c>
      <c r="E7068" t="str">
        <f>VLOOKUP(A7068, ticker_symbol:gics_sub, 15, FALSE)</f>
        <v>Apparel, Accessories &amp; Luxury Goods</v>
      </c>
    </row>
    <row r="7069" spans="1:5" ht="17" x14ac:dyDescent="0.2">
      <c r="A7069" s="3" t="s">
        <v>537</v>
      </c>
      <c r="B7069" t="s">
        <v>605</v>
      </c>
      <c r="C7069" t="s">
        <v>609</v>
      </c>
      <c r="D7069" s="56" t="str">
        <f>VLOOKUP(A7069, ticker_symbol:gics_sector, 14, FALSE)</f>
        <v>Consumer Discretionary</v>
      </c>
      <c r="E7069" t="str">
        <f>VLOOKUP(A7069, ticker_symbol:gics_sub, 15, FALSE)</f>
        <v>Apparel, Accessories &amp; Luxury Goods</v>
      </c>
    </row>
    <row r="7070" spans="1:5" ht="17" x14ac:dyDescent="0.2">
      <c r="A7070" s="3" t="s">
        <v>537</v>
      </c>
      <c r="B7070" t="s">
        <v>600</v>
      </c>
      <c r="C7070" s="21" t="s">
        <v>608</v>
      </c>
      <c r="D7070" s="56" t="str">
        <f>VLOOKUP(A7070, ticker_symbol:gics_sector, 14, FALSE)</f>
        <v>Consumer Discretionary</v>
      </c>
      <c r="E7070" t="str">
        <f>VLOOKUP(A7070, ticker_symbol:gics_sub, 15, FALSE)</f>
        <v>Apparel, Accessories &amp; Luxury Goods</v>
      </c>
    </row>
    <row r="7071" spans="1:5" ht="17" x14ac:dyDescent="0.2">
      <c r="A7071" s="3" t="s">
        <v>537</v>
      </c>
      <c r="B7071" t="s">
        <v>601</v>
      </c>
      <c r="C7071" s="21" t="s">
        <v>608</v>
      </c>
      <c r="D7071" s="56" t="str">
        <f>VLOOKUP(A7071, ticker_symbol:gics_sector, 14, FALSE)</f>
        <v>Consumer Discretionary</v>
      </c>
      <c r="E7071" t="str">
        <f>VLOOKUP(A7071, ticker_symbol:gics_sub, 15, FALSE)</f>
        <v>Apparel, Accessories &amp; Luxury Goods</v>
      </c>
    </row>
    <row r="7072" spans="1:5" ht="17" x14ac:dyDescent="0.2">
      <c r="A7072" s="3" t="s">
        <v>537</v>
      </c>
      <c r="B7072" t="s">
        <v>602</v>
      </c>
      <c r="C7072" s="21" t="s">
        <v>608</v>
      </c>
      <c r="D7072" s="56" t="str">
        <f>VLOOKUP(A7072, ticker_symbol:gics_sector, 14, FALSE)</f>
        <v>Consumer Discretionary</v>
      </c>
      <c r="E7072" t="str">
        <f>VLOOKUP(A7072, ticker_symbol:gics_sub, 15, FALSE)</f>
        <v>Apparel, Accessories &amp; Luxury Goods</v>
      </c>
    </row>
    <row r="7073" spans="1:5" ht="17" x14ac:dyDescent="0.2">
      <c r="A7073" s="3" t="s">
        <v>537</v>
      </c>
      <c r="B7073" t="s">
        <v>603</v>
      </c>
      <c r="C7073" s="21" t="s">
        <v>608</v>
      </c>
      <c r="D7073" s="56" t="str">
        <f>VLOOKUP(A7073, ticker_symbol:gics_sector, 14, FALSE)</f>
        <v>Consumer Discretionary</v>
      </c>
      <c r="E7073" t="str">
        <f>VLOOKUP(A7073, ticker_symbol:gics_sub, 15, FALSE)</f>
        <v>Apparel, Accessories &amp; Luxury Goods</v>
      </c>
    </row>
    <row r="7074" spans="1:5" ht="17" x14ac:dyDescent="0.2">
      <c r="A7074" s="3" t="s">
        <v>537</v>
      </c>
      <c r="B7074" t="s">
        <v>604</v>
      </c>
      <c r="C7074" s="21" t="s">
        <v>608</v>
      </c>
      <c r="D7074" s="56" t="str">
        <f>VLOOKUP(A7074, ticker_symbol:gics_sector, 14, FALSE)</f>
        <v>Consumer Discretionary</v>
      </c>
      <c r="E7074" t="str">
        <f>VLOOKUP(A7074, ticker_symbol:gics_sub, 15, FALSE)</f>
        <v>Apparel, Accessories &amp; Luxury Goods</v>
      </c>
    </row>
    <row r="7075" spans="1:5" ht="17" x14ac:dyDescent="0.2">
      <c r="A7075" s="3" t="s">
        <v>537</v>
      </c>
      <c r="B7075" t="s">
        <v>605</v>
      </c>
      <c r="C7075" s="21" t="s">
        <v>608</v>
      </c>
      <c r="D7075" s="56" t="str">
        <f>VLOOKUP(A7075, ticker_symbol:gics_sector, 14, FALSE)</f>
        <v>Consumer Discretionary</v>
      </c>
      <c r="E7075" t="str">
        <f>VLOOKUP(A7075, ticker_symbol:gics_sub, 15, FALSE)</f>
        <v>Apparel, Accessories &amp; Luxury Goods</v>
      </c>
    </row>
    <row r="7076" spans="1:5" ht="17" x14ac:dyDescent="0.2">
      <c r="A7076" s="3" t="s">
        <v>538</v>
      </c>
      <c r="B7076" t="s">
        <v>600</v>
      </c>
      <c r="C7076" t="s">
        <v>610</v>
      </c>
      <c r="D7076" s="56" t="str">
        <f>VLOOKUP(A7076, ticker_symbol:gics_sector, 14, FALSE)</f>
        <v>Consumer Discretionary</v>
      </c>
      <c r="E7076" t="str">
        <f>VLOOKUP(A7076, ticker_symbol:gics_sub, 15, FALSE)</f>
        <v>Broadcasting &amp; Cable TV</v>
      </c>
    </row>
    <row r="7077" spans="1:5" ht="17" x14ac:dyDescent="0.2">
      <c r="A7077" s="3" t="s">
        <v>538</v>
      </c>
      <c r="B7077" t="s">
        <v>601</v>
      </c>
      <c r="C7077" t="s">
        <v>610</v>
      </c>
      <c r="D7077" s="56" t="str">
        <f>VLOOKUP(A7077, ticker_symbol:gics_sector, 14, FALSE)</f>
        <v>Consumer Discretionary</v>
      </c>
      <c r="E7077" t="str">
        <f>VLOOKUP(A7077, ticker_symbol:gics_sub, 15, FALSE)</f>
        <v>Broadcasting &amp; Cable TV</v>
      </c>
    </row>
    <row r="7078" spans="1:5" ht="17" x14ac:dyDescent="0.2">
      <c r="A7078" s="3" t="s">
        <v>538</v>
      </c>
      <c r="B7078" t="s">
        <v>602</v>
      </c>
      <c r="C7078" t="s">
        <v>610</v>
      </c>
      <c r="D7078" s="56" t="str">
        <f>VLOOKUP(A7078, ticker_symbol:gics_sector, 14, FALSE)</f>
        <v>Consumer Discretionary</v>
      </c>
      <c r="E7078" t="str">
        <f>VLOOKUP(A7078, ticker_symbol:gics_sub, 15, FALSE)</f>
        <v>Broadcasting &amp; Cable TV</v>
      </c>
    </row>
    <row r="7079" spans="1:5" ht="17" x14ac:dyDescent="0.2">
      <c r="A7079" s="3" t="s">
        <v>538</v>
      </c>
      <c r="B7079" t="s">
        <v>603</v>
      </c>
      <c r="C7079" t="s">
        <v>610</v>
      </c>
      <c r="D7079" s="56" t="str">
        <f>VLOOKUP(A7079, ticker_symbol:gics_sector, 14, FALSE)</f>
        <v>Consumer Discretionary</v>
      </c>
      <c r="E7079" t="str">
        <f>VLOOKUP(A7079, ticker_symbol:gics_sub, 15, FALSE)</f>
        <v>Broadcasting &amp; Cable TV</v>
      </c>
    </row>
    <row r="7080" spans="1:5" ht="17" x14ac:dyDescent="0.2">
      <c r="A7080" s="3" t="s">
        <v>538</v>
      </c>
      <c r="B7080" t="s">
        <v>604</v>
      </c>
      <c r="C7080" t="s">
        <v>610</v>
      </c>
      <c r="D7080" s="56" t="str">
        <f>VLOOKUP(A7080, ticker_symbol:gics_sector, 14, FALSE)</f>
        <v>Consumer Discretionary</v>
      </c>
      <c r="E7080" t="str">
        <f>VLOOKUP(A7080, ticker_symbol:gics_sub, 15, FALSE)</f>
        <v>Broadcasting &amp; Cable TV</v>
      </c>
    </row>
    <row r="7081" spans="1:5" ht="17" x14ac:dyDescent="0.2">
      <c r="A7081" s="3" t="s">
        <v>538</v>
      </c>
      <c r="B7081" t="s">
        <v>605</v>
      </c>
      <c r="C7081" t="s">
        <v>610</v>
      </c>
      <c r="D7081" s="56" t="str">
        <f>VLOOKUP(A7081, ticker_symbol:gics_sector, 14, FALSE)</f>
        <v>Consumer Discretionary</v>
      </c>
      <c r="E7081" t="str">
        <f>VLOOKUP(A7081, ticker_symbol:gics_sub, 15, FALSE)</f>
        <v>Broadcasting &amp; Cable TV</v>
      </c>
    </row>
    <row r="7082" spans="1:5" ht="17" x14ac:dyDescent="0.2">
      <c r="A7082" s="3" t="s">
        <v>538</v>
      </c>
      <c r="B7082" t="s">
        <v>600</v>
      </c>
      <c r="C7082" t="s">
        <v>609</v>
      </c>
      <c r="D7082" s="56" t="str">
        <f>VLOOKUP(A7082, ticker_symbol:gics_sector, 14, FALSE)</f>
        <v>Consumer Discretionary</v>
      </c>
      <c r="E7082" t="str">
        <f>VLOOKUP(A7082, ticker_symbol:gics_sub, 15, FALSE)</f>
        <v>Broadcasting &amp; Cable TV</v>
      </c>
    </row>
    <row r="7083" spans="1:5" ht="17" x14ac:dyDescent="0.2">
      <c r="A7083" s="3" t="s">
        <v>538</v>
      </c>
      <c r="B7083" t="s">
        <v>601</v>
      </c>
      <c r="C7083" t="s">
        <v>609</v>
      </c>
      <c r="D7083" s="56" t="str">
        <f>VLOOKUP(A7083, ticker_symbol:gics_sector, 14, FALSE)</f>
        <v>Consumer Discretionary</v>
      </c>
      <c r="E7083" t="str">
        <f>VLOOKUP(A7083, ticker_symbol:gics_sub, 15, FALSE)</f>
        <v>Broadcasting &amp; Cable TV</v>
      </c>
    </row>
    <row r="7084" spans="1:5" ht="17" x14ac:dyDescent="0.2">
      <c r="A7084" s="3" t="s">
        <v>538</v>
      </c>
      <c r="B7084" t="s">
        <v>602</v>
      </c>
      <c r="C7084" t="s">
        <v>609</v>
      </c>
      <c r="D7084" s="56" t="str">
        <f>VLOOKUP(A7084, ticker_symbol:gics_sector, 14, FALSE)</f>
        <v>Consumer Discretionary</v>
      </c>
      <c r="E7084" t="str">
        <f>VLOOKUP(A7084, ticker_symbol:gics_sub, 15, FALSE)</f>
        <v>Broadcasting &amp; Cable TV</v>
      </c>
    </row>
    <row r="7085" spans="1:5" ht="17" x14ac:dyDescent="0.2">
      <c r="A7085" s="3" t="s">
        <v>538</v>
      </c>
      <c r="B7085" t="s">
        <v>603</v>
      </c>
      <c r="C7085" t="s">
        <v>609</v>
      </c>
      <c r="D7085" s="56" t="str">
        <f>VLOOKUP(A7085, ticker_symbol:gics_sector, 14, FALSE)</f>
        <v>Consumer Discretionary</v>
      </c>
      <c r="E7085" t="str">
        <f>VLOOKUP(A7085, ticker_symbol:gics_sub, 15, FALSE)</f>
        <v>Broadcasting &amp; Cable TV</v>
      </c>
    </row>
    <row r="7086" spans="1:5" ht="17" x14ac:dyDescent="0.2">
      <c r="A7086" s="3" t="s">
        <v>538</v>
      </c>
      <c r="B7086" t="s">
        <v>604</v>
      </c>
      <c r="C7086" t="s">
        <v>609</v>
      </c>
      <c r="D7086" s="56" t="str">
        <f>VLOOKUP(A7086, ticker_symbol:gics_sector, 14, FALSE)</f>
        <v>Consumer Discretionary</v>
      </c>
      <c r="E7086" t="str">
        <f>VLOOKUP(A7086, ticker_symbol:gics_sub, 15, FALSE)</f>
        <v>Broadcasting &amp; Cable TV</v>
      </c>
    </row>
    <row r="7087" spans="1:5" ht="17" x14ac:dyDescent="0.2">
      <c r="A7087" s="3" t="s">
        <v>538</v>
      </c>
      <c r="B7087" t="s">
        <v>605</v>
      </c>
      <c r="C7087" t="s">
        <v>609</v>
      </c>
      <c r="D7087" s="56" t="str">
        <f>VLOOKUP(A7087, ticker_symbol:gics_sector, 14, FALSE)</f>
        <v>Consumer Discretionary</v>
      </c>
      <c r="E7087" t="str">
        <f>VLOOKUP(A7087, ticker_symbol:gics_sub, 15, FALSE)</f>
        <v>Broadcasting &amp; Cable TV</v>
      </c>
    </row>
    <row r="7088" spans="1:5" ht="17" x14ac:dyDescent="0.2">
      <c r="A7088" s="3" t="s">
        <v>538</v>
      </c>
      <c r="B7088" t="s">
        <v>600</v>
      </c>
      <c r="C7088" s="21" t="s">
        <v>608</v>
      </c>
      <c r="D7088" s="56" t="str">
        <f>VLOOKUP(A7088, ticker_symbol:gics_sector, 14, FALSE)</f>
        <v>Consumer Discretionary</v>
      </c>
      <c r="E7088" t="str">
        <f>VLOOKUP(A7088, ticker_symbol:gics_sub, 15, FALSE)</f>
        <v>Broadcasting &amp; Cable TV</v>
      </c>
    </row>
    <row r="7089" spans="1:5" ht="17" x14ac:dyDescent="0.2">
      <c r="A7089" s="3" t="s">
        <v>538</v>
      </c>
      <c r="B7089" t="s">
        <v>601</v>
      </c>
      <c r="C7089" s="21" t="s">
        <v>608</v>
      </c>
      <c r="D7089" s="56" t="str">
        <f>VLOOKUP(A7089, ticker_symbol:gics_sector, 14, FALSE)</f>
        <v>Consumer Discretionary</v>
      </c>
      <c r="E7089" t="str">
        <f>VLOOKUP(A7089, ticker_symbol:gics_sub, 15, FALSE)</f>
        <v>Broadcasting &amp; Cable TV</v>
      </c>
    </row>
    <row r="7090" spans="1:5" ht="17" x14ac:dyDescent="0.2">
      <c r="A7090" s="3" t="s">
        <v>538</v>
      </c>
      <c r="B7090" t="s">
        <v>602</v>
      </c>
      <c r="C7090" s="21" t="s">
        <v>608</v>
      </c>
      <c r="D7090" s="56" t="str">
        <f>VLOOKUP(A7090, ticker_symbol:gics_sector, 14, FALSE)</f>
        <v>Consumer Discretionary</v>
      </c>
      <c r="E7090" t="str">
        <f>VLOOKUP(A7090, ticker_symbol:gics_sub, 15, FALSE)</f>
        <v>Broadcasting &amp; Cable TV</v>
      </c>
    </row>
    <row r="7091" spans="1:5" ht="17" x14ac:dyDescent="0.2">
      <c r="A7091" s="3" t="s">
        <v>538</v>
      </c>
      <c r="B7091" t="s">
        <v>603</v>
      </c>
      <c r="C7091" s="21" t="s">
        <v>608</v>
      </c>
      <c r="D7091" s="56" t="str">
        <f>VLOOKUP(A7091, ticker_symbol:gics_sector, 14, FALSE)</f>
        <v>Consumer Discretionary</v>
      </c>
      <c r="E7091" t="str">
        <f>VLOOKUP(A7091, ticker_symbol:gics_sub, 15, FALSE)</f>
        <v>Broadcasting &amp; Cable TV</v>
      </c>
    </row>
    <row r="7092" spans="1:5" ht="17" x14ac:dyDescent="0.2">
      <c r="A7092" s="3" t="s">
        <v>538</v>
      </c>
      <c r="B7092" t="s">
        <v>604</v>
      </c>
      <c r="C7092" s="21" t="s">
        <v>608</v>
      </c>
      <c r="D7092" s="56" t="str">
        <f>VLOOKUP(A7092, ticker_symbol:gics_sector, 14, FALSE)</f>
        <v>Consumer Discretionary</v>
      </c>
      <c r="E7092" t="str">
        <f>VLOOKUP(A7092, ticker_symbol:gics_sub, 15, FALSE)</f>
        <v>Broadcasting &amp; Cable TV</v>
      </c>
    </row>
    <row r="7093" spans="1:5" ht="17" x14ac:dyDescent="0.2">
      <c r="A7093" s="3" t="s">
        <v>538</v>
      </c>
      <c r="B7093" t="s">
        <v>605</v>
      </c>
      <c r="C7093" s="21" t="s">
        <v>608</v>
      </c>
      <c r="D7093" s="56" t="str">
        <f>VLOOKUP(A7093, ticker_symbol:gics_sector, 14, FALSE)</f>
        <v>Consumer Discretionary</v>
      </c>
      <c r="E7093" t="str">
        <f>VLOOKUP(A7093, ticker_symbol:gics_sub, 15, FALSE)</f>
        <v>Broadcasting &amp; Cable TV</v>
      </c>
    </row>
    <row r="7094" spans="1:5" ht="17" x14ac:dyDescent="0.2">
      <c r="A7094" s="3" t="s">
        <v>539</v>
      </c>
      <c r="B7094" t="s">
        <v>600</v>
      </c>
      <c r="C7094" t="s">
        <v>610</v>
      </c>
      <c r="D7094" s="56" t="str">
        <f>VLOOKUP(A7094, ticker_symbol:gics_sector, 14, FALSE)</f>
        <v>Energy</v>
      </c>
      <c r="E7094" t="str">
        <f>VLOOKUP(A7094, ticker_symbol:gics_sub, 15, FALSE)</f>
        <v>Oil &amp; Gas Refining &amp; Marketing &amp; Transportation</v>
      </c>
    </row>
    <row r="7095" spans="1:5" ht="17" x14ac:dyDescent="0.2">
      <c r="A7095" s="3" t="s">
        <v>539</v>
      </c>
      <c r="B7095" t="s">
        <v>601</v>
      </c>
      <c r="C7095" t="s">
        <v>610</v>
      </c>
      <c r="D7095" s="56" t="str">
        <f>VLOOKUP(A7095, ticker_symbol:gics_sector, 14, FALSE)</f>
        <v>Energy</v>
      </c>
      <c r="E7095" t="str">
        <f>VLOOKUP(A7095, ticker_symbol:gics_sub, 15, FALSE)</f>
        <v>Oil &amp; Gas Refining &amp; Marketing &amp; Transportation</v>
      </c>
    </row>
    <row r="7096" spans="1:5" ht="17" x14ac:dyDescent="0.2">
      <c r="A7096" s="3" t="s">
        <v>539</v>
      </c>
      <c r="B7096" t="s">
        <v>602</v>
      </c>
      <c r="C7096" t="s">
        <v>610</v>
      </c>
      <c r="D7096" s="56" t="str">
        <f>VLOOKUP(A7096, ticker_symbol:gics_sector, 14, FALSE)</f>
        <v>Energy</v>
      </c>
      <c r="E7096" t="str">
        <f>VLOOKUP(A7096, ticker_symbol:gics_sub, 15, FALSE)</f>
        <v>Oil &amp; Gas Refining &amp; Marketing &amp; Transportation</v>
      </c>
    </row>
    <row r="7097" spans="1:5" ht="17" x14ac:dyDescent="0.2">
      <c r="A7097" s="3" t="s">
        <v>539</v>
      </c>
      <c r="B7097" t="s">
        <v>603</v>
      </c>
      <c r="C7097" t="s">
        <v>610</v>
      </c>
      <c r="D7097" s="56" t="str">
        <f>VLOOKUP(A7097, ticker_symbol:gics_sector, 14, FALSE)</f>
        <v>Energy</v>
      </c>
      <c r="E7097" t="str">
        <f>VLOOKUP(A7097, ticker_symbol:gics_sub, 15, FALSE)</f>
        <v>Oil &amp; Gas Refining &amp; Marketing &amp; Transportation</v>
      </c>
    </row>
    <row r="7098" spans="1:5" ht="17" x14ac:dyDescent="0.2">
      <c r="A7098" s="3" t="s">
        <v>539</v>
      </c>
      <c r="B7098" t="s">
        <v>604</v>
      </c>
      <c r="C7098" t="s">
        <v>610</v>
      </c>
      <c r="D7098" s="56" t="str">
        <f>VLOOKUP(A7098, ticker_symbol:gics_sector, 14, FALSE)</f>
        <v>Energy</v>
      </c>
      <c r="E7098" t="str">
        <f>VLOOKUP(A7098, ticker_symbol:gics_sub, 15, FALSE)</f>
        <v>Oil &amp; Gas Refining &amp; Marketing &amp; Transportation</v>
      </c>
    </row>
    <row r="7099" spans="1:5" ht="17" x14ac:dyDescent="0.2">
      <c r="A7099" s="3" t="s">
        <v>539</v>
      </c>
      <c r="B7099" t="s">
        <v>605</v>
      </c>
      <c r="C7099" t="s">
        <v>610</v>
      </c>
      <c r="D7099" s="56" t="str">
        <f>VLOOKUP(A7099, ticker_symbol:gics_sector, 14, FALSE)</f>
        <v>Energy</v>
      </c>
      <c r="E7099" t="str">
        <f>VLOOKUP(A7099, ticker_symbol:gics_sub, 15, FALSE)</f>
        <v>Oil &amp; Gas Refining &amp; Marketing &amp; Transportation</v>
      </c>
    </row>
    <row r="7100" spans="1:5" ht="17" x14ac:dyDescent="0.2">
      <c r="A7100" s="3" t="s">
        <v>539</v>
      </c>
      <c r="B7100" t="s">
        <v>600</v>
      </c>
      <c r="C7100" t="s">
        <v>609</v>
      </c>
      <c r="D7100" s="56" t="str">
        <f>VLOOKUP(A7100, ticker_symbol:gics_sector, 14, FALSE)</f>
        <v>Energy</v>
      </c>
      <c r="E7100" t="str">
        <f>VLOOKUP(A7100, ticker_symbol:gics_sub, 15, FALSE)</f>
        <v>Oil &amp; Gas Refining &amp; Marketing &amp; Transportation</v>
      </c>
    </row>
    <row r="7101" spans="1:5" ht="17" x14ac:dyDescent="0.2">
      <c r="A7101" s="3" t="s">
        <v>539</v>
      </c>
      <c r="B7101" t="s">
        <v>601</v>
      </c>
      <c r="C7101" t="s">
        <v>609</v>
      </c>
      <c r="D7101" s="56" t="str">
        <f>VLOOKUP(A7101, ticker_symbol:gics_sector, 14, FALSE)</f>
        <v>Energy</v>
      </c>
      <c r="E7101" t="str">
        <f>VLOOKUP(A7101, ticker_symbol:gics_sub, 15, FALSE)</f>
        <v>Oil &amp; Gas Refining &amp; Marketing &amp; Transportation</v>
      </c>
    </row>
    <row r="7102" spans="1:5" ht="17" x14ac:dyDescent="0.2">
      <c r="A7102" s="3" t="s">
        <v>539</v>
      </c>
      <c r="B7102" t="s">
        <v>602</v>
      </c>
      <c r="C7102" t="s">
        <v>609</v>
      </c>
      <c r="D7102" s="56" t="str">
        <f>VLOOKUP(A7102, ticker_symbol:gics_sector, 14, FALSE)</f>
        <v>Energy</v>
      </c>
      <c r="E7102" t="str">
        <f>VLOOKUP(A7102, ticker_symbol:gics_sub, 15, FALSE)</f>
        <v>Oil &amp; Gas Refining &amp; Marketing &amp; Transportation</v>
      </c>
    </row>
    <row r="7103" spans="1:5" ht="17" x14ac:dyDescent="0.2">
      <c r="A7103" s="3" t="s">
        <v>539</v>
      </c>
      <c r="B7103" t="s">
        <v>603</v>
      </c>
      <c r="C7103" t="s">
        <v>609</v>
      </c>
      <c r="D7103" s="56" t="str">
        <f>VLOOKUP(A7103, ticker_symbol:gics_sector, 14, FALSE)</f>
        <v>Energy</v>
      </c>
      <c r="E7103" t="str">
        <f>VLOOKUP(A7103, ticker_symbol:gics_sub, 15, FALSE)</f>
        <v>Oil &amp; Gas Refining &amp; Marketing &amp; Transportation</v>
      </c>
    </row>
    <row r="7104" spans="1:5" ht="17" x14ac:dyDescent="0.2">
      <c r="A7104" s="3" t="s">
        <v>539</v>
      </c>
      <c r="B7104" t="s">
        <v>604</v>
      </c>
      <c r="C7104" t="s">
        <v>609</v>
      </c>
      <c r="D7104" s="56" t="str">
        <f>VLOOKUP(A7104, ticker_symbol:gics_sector, 14, FALSE)</f>
        <v>Energy</v>
      </c>
      <c r="E7104" t="str">
        <f>VLOOKUP(A7104, ticker_symbol:gics_sub, 15, FALSE)</f>
        <v>Oil &amp; Gas Refining &amp; Marketing &amp; Transportation</v>
      </c>
    </row>
    <row r="7105" spans="1:5" ht="17" x14ac:dyDescent="0.2">
      <c r="A7105" s="3" t="s">
        <v>539</v>
      </c>
      <c r="B7105" t="s">
        <v>605</v>
      </c>
      <c r="C7105" t="s">
        <v>609</v>
      </c>
      <c r="D7105" s="56" t="str">
        <f>VLOOKUP(A7105, ticker_symbol:gics_sector, 14, FALSE)</f>
        <v>Energy</v>
      </c>
      <c r="E7105" t="str">
        <f>VLOOKUP(A7105, ticker_symbol:gics_sub, 15, FALSE)</f>
        <v>Oil &amp; Gas Refining &amp; Marketing &amp; Transportation</v>
      </c>
    </row>
    <row r="7106" spans="1:5" ht="17" x14ac:dyDescent="0.2">
      <c r="A7106" s="3" t="s">
        <v>539</v>
      </c>
      <c r="B7106" t="s">
        <v>600</v>
      </c>
      <c r="C7106" s="21" t="s">
        <v>608</v>
      </c>
      <c r="D7106" s="56" t="str">
        <f>VLOOKUP(A7106, ticker_symbol:gics_sector, 14, FALSE)</f>
        <v>Energy</v>
      </c>
      <c r="E7106" t="str">
        <f>VLOOKUP(A7106, ticker_symbol:gics_sub, 15, FALSE)</f>
        <v>Oil &amp; Gas Refining &amp; Marketing &amp; Transportation</v>
      </c>
    </row>
    <row r="7107" spans="1:5" ht="17" x14ac:dyDescent="0.2">
      <c r="A7107" s="3" t="s">
        <v>539</v>
      </c>
      <c r="B7107" t="s">
        <v>601</v>
      </c>
      <c r="C7107" s="21" t="s">
        <v>608</v>
      </c>
      <c r="D7107" s="56" t="str">
        <f>VLOOKUP(A7107, ticker_symbol:gics_sector, 14, FALSE)</f>
        <v>Energy</v>
      </c>
      <c r="E7107" t="str">
        <f>VLOOKUP(A7107, ticker_symbol:gics_sub, 15, FALSE)</f>
        <v>Oil &amp; Gas Refining &amp; Marketing &amp; Transportation</v>
      </c>
    </row>
    <row r="7108" spans="1:5" ht="17" x14ac:dyDescent="0.2">
      <c r="A7108" s="3" t="s">
        <v>539</v>
      </c>
      <c r="B7108" t="s">
        <v>602</v>
      </c>
      <c r="C7108" s="21" t="s">
        <v>608</v>
      </c>
      <c r="D7108" s="56" t="str">
        <f>VLOOKUP(A7108, ticker_symbol:gics_sector, 14, FALSE)</f>
        <v>Energy</v>
      </c>
      <c r="E7108" t="str">
        <f>VLOOKUP(A7108, ticker_symbol:gics_sub, 15, FALSE)</f>
        <v>Oil &amp; Gas Refining &amp; Marketing &amp; Transportation</v>
      </c>
    </row>
    <row r="7109" spans="1:5" ht="17" x14ac:dyDescent="0.2">
      <c r="A7109" s="3" t="s">
        <v>539</v>
      </c>
      <c r="B7109" t="s">
        <v>603</v>
      </c>
      <c r="C7109" s="21" t="s">
        <v>608</v>
      </c>
      <c r="D7109" s="56" t="str">
        <f>VLOOKUP(A7109, ticker_symbol:gics_sector, 14, FALSE)</f>
        <v>Energy</v>
      </c>
      <c r="E7109" t="str">
        <f>VLOOKUP(A7109, ticker_symbol:gics_sub, 15, FALSE)</f>
        <v>Oil &amp; Gas Refining &amp; Marketing &amp; Transportation</v>
      </c>
    </row>
    <row r="7110" spans="1:5" ht="17" x14ac:dyDescent="0.2">
      <c r="A7110" s="3" t="s">
        <v>539</v>
      </c>
      <c r="B7110" t="s">
        <v>604</v>
      </c>
      <c r="C7110" s="21" t="s">
        <v>608</v>
      </c>
      <c r="D7110" s="56" t="str">
        <f>VLOOKUP(A7110, ticker_symbol:gics_sector, 14, FALSE)</f>
        <v>Energy</v>
      </c>
      <c r="E7110" t="str">
        <f>VLOOKUP(A7110, ticker_symbol:gics_sub, 15, FALSE)</f>
        <v>Oil &amp; Gas Refining &amp; Marketing &amp; Transportation</v>
      </c>
    </row>
    <row r="7111" spans="1:5" ht="17" x14ac:dyDescent="0.2">
      <c r="A7111" s="3" t="s">
        <v>539</v>
      </c>
      <c r="B7111" t="s">
        <v>605</v>
      </c>
      <c r="C7111" s="21" t="s">
        <v>608</v>
      </c>
      <c r="D7111" s="56" t="str">
        <f>VLOOKUP(A7111, ticker_symbol:gics_sector, 14, FALSE)</f>
        <v>Energy</v>
      </c>
      <c r="E7111" t="str">
        <f>VLOOKUP(A7111, ticker_symbol:gics_sub, 15, FALSE)</f>
        <v>Oil &amp; Gas Refining &amp; Marketing &amp; Transportation</v>
      </c>
    </row>
    <row r="7112" spans="1:5" ht="17" x14ac:dyDescent="0.2">
      <c r="A7112" s="3" t="s">
        <v>540</v>
      </c>
      <c r="B7112" t="s">
        <v>600</v>
      </c>
      <c r="C7112" t="s">
        <v>610</v>
      </c>
      <c r="D7112" s="56" t="str">
        <f>VLOOKUP(A7112, ticker_symbol:gics_sector, 14, FALSE)</f>
        <v>Materials</v>
      </c>
      <c r="E7112" t="str">
        <f>VLOOKUP(A7112, ticker_symbol:gics_sub, 15, FALSE)</f>
        <v>Construction Materials</v>
      </c>
    </row>
    <row r="7113" spans="1:5" ht="17" x14ac:dyDescent="0.2">
      <c r="A7113" s="3" t="s">
        <v>540</v>
      </c>
      <c r="B7113" t="s">
        <v>601</v>
      </c>
      <c r="C7113" t="s">
        <v>610</v>
      </c>
      <c r="D7113" s="56" t="str">
        <f>VLOOKUP(A7113, ticker_symbol:gics_sector, 14, FALSE)</f>
        <v>Materials</v>
      </c>
      <c r="E7113" t="str">
        <f>VLOOKUP(A7113, ticker_symbol:gics_sub, 15, FALSE)</f>
        <v>Construction Materials</v>
      </c>
    </row>
    <row r="7114" spans="1:5" ht="17" x14ac:dyDescent="0.2">
      <c r="A7114" s="3" t="s">
        <v>540</v>
      </c>
      <c r="B7114" t="s">
        <v>602</v>
      </c>
      <c r="C7114" t="s">
        <v>610</v>
      </c>
      <c r="D7114" s="56" t="str">
        <f>VLOOKUP(A7114, ticker_symbol:gics_sector, 14, FALSE)</f>
        <v>Materials</v>
      </c>
      <c r="E7114" t="str">
        <f>VLOOKUP(A7114, ticker_symbol:gics_sub, 15, FALSE)</f>
        <v>Construction Materials</v>
      </c>
    </row>
    <row r="7115" spans="1:5" ht="17" x14ac:dyDescent="0.2">
      <c r="A7115" s="3" t="s">
        <v>540</v>
      </c>
      <c r="B7115" t="s">
        <v>603</v>
      </c>
      <c r="C7115" t="s">
        <v>610</v>
      </c>
      <c r="D7115" s="56" t="str">
        <f>VLOOKUP(A7115, ticker_symbol:gics_sector, 14, FALSE)</f>
        <v>Materials</v>
      </c>
      <c r="E7115" t="str">
        <f>VLOOKUP(A7115, ticker_symbol:gics_sub, 15, FALSE)</f>
        <v>Construction Materials</v>
      </c>
    </row>
    <row r="7116" spans="1:5" ht="17" x14ac:dyDescent="0.2">
      <c r="A7116" s="3" t="s">
        <v>540</v>
      </c>
      <c r="B7116" t="s">
        <v>604</v>
      </c>
      <c r="C7116" t="s">
        <v>610</v>
      </c>
      <c r="D7116" s="56" t="str">
        <f>VLOOKUP(A7116, ticker_symbol:gics_sector, 14, FALSE)</f>
        <v>Materials</v>
      </c>
      <c r="E7116" t="str">
        <f>VLOOKUP(A7116, ticker_symbol:gics_sub, 15, FALSE)</f>
        <v>Construction Materials</v>
      </c>
    </row>
    <row r="7117" spans="1:5" ht="17" x14ac:dyDescent="0.2">
      <c r="A7117" s="3" t="s">
        <v>540</v>
      </c>
      <c r="B7117" t="s">
        <v>605</v>
      </c>
      <c r="C7117" t="s">
        <v>610</v>
      </c>
      <c r="D7117" s="56" t="str">
        <f>VLOOKUP(A7117, ticker_symbol:gics_sector, 14, FALSE)</f>
        <v>Materials</v>
      </c>
      <c r="E7117" t="str">
        <f>VLOOKUP(A7117, ticker_symbol:gics_sub, 15, FALSE)</f>
        <v>Construction Materials</v>
      </c>
    </row>
    <row r="7118" spans="1:5" ht="17" x14ac:dyDescent="0.2">
      <c r="A7118" s="3" t="s">
        <v>540</v>
      </c>
      <c r="B7118" t="s">
        <v>600</v>
      </c>
      <c r="C7118" t="s">
        <v>609</v>
      </c>
      <c r="D7118" s="56" t="str">
        <f>VLOOKUP(A7118, ticker_symbol:gics_sector, 14, FALSE)</f>
        <v>Materials</v>
      </c>
      <c r="E7118" t="str">
        <f>VLOOKUP(A7118, ticker_symbol:gics_sub, 15, FALSE)</f>
        <v>Construction Materials</v>
      </c>
    </row>
    <row r="7119" spans="1:5" ht="17" x14ac:dyDescent="0.2">
      <c r="A7119" s="3" t="s">
        <v>540</v>
      </c>
      <c r="B7119" t="s">
        <v>601</v>
      </c>
      <c r="C7119" t="s">
        <v>609</v>
      </c>
      <c r="D7119" s="56" t="str">
        <f>VLOOKUP(A7119, ticker_symbol:gics_sector, 14, FALSE)</f>
        <v>Materials</v>
      </c>
      <c r="E7119" t="str">
        <f>VLOOKUP(A7119, ticker_symbol:gics_sub, 15, FALSE)</f>
        <v>Construction Materials</v>
      </c>
    </row>
    <row r="7120" spans="1:5" ht="17" x14ac:dyDescent="0.2">
      <c r="A7120" s="3" t="s">
        <v>540</v>
      </c>
      <c r="B7120" t="s">
        <v>602</v>
      </c>
      <c r="C7120" t="s">
        <v>609</v>
      </c>
      <c r="D7120" s="56" t="str">
        <f>VLOOKUP(A7120, ticker_symbol:gics_sector, 14, FALSE)</f>
        <v>Materials</v>
      </c>
      <c r="E7120" t="str">
        <f>VLOOKUP(A7120, ticker_symbol:gics_sub, 15, FALSE)</f>
        <v>Construction Materials</v>
      </c>
    </row>
    <row r="7121" spans="1:5" ht="17" x14ac:dyDescent="0.2">
      <c r="A7121" s="3" t="s">
        <v>540</v>
      </c>
      <c r="B7121" t="s">
        <v>603</v>
      </c>
      <c r="C7121" t="s">
        <v>609</v>
      </c>
      <c r="D7121" s="56" t="str">
        <f>VLOOKUP(A7121, ticker_symbol:gics_sector, 14, FALSE)</f>
        <v>Materials</v>
      </c>
      <c r="E7121" t="str">
        <f>VLOOKUP(A7121, ticker_symbol:gics_sub, 15, FALSE)</f>
        <v>Construction Materials</v>
      </c>
    </row>
    <row r="7122" spans="1:5" ht="17" x14ac:dyDescent="0.2">
      <c r="A7122" s="3" t="s">
        <v>540</v>
      </c>
      <c r="B7122" t="s">
        <v>604</v>
      </c>
      <c r="C7122" t="s">
        <v>609</v>
      </c>
      <c r="D7122" s="56" t="str">
        <f>VLOOKUP(A7122, ticker_symbol:gics_sector, 14, FALSE)</f>
        <v>Materials</v>
      </c>
      <c r="E7122" t="str">
        <f>VLOOKUP(A7122, ticker_symbol:gics_sub, 15, FALSE)</f>
        <v>Construction Materials</v>
      </c>
    </row>
    <row r="7123" spans="1:5" ht="17" x14ac:dyDescent="0.2">
      <c r="A7123" s="3" t="s">
        <v>540</v>
      </c>
      <c r="B7123" t="s">
        <v>605</v>
      </c>
      <c r="C7123" t="s">
        <v>609</v>
      </c>
      <c r="D7123" s="56" t="str">
        <f>VLOOKUP(A7123, ticker_symbol:gics_sector, 14, FALSE)</f>
        <v>Materials</v>
      </c>
      <c r="E7123" t="str">
        <f>VLOOKUP(A7123, ticker_symbol:gics_sub, 15, FALSE)</f>
        <v>Construction Materials</v>
      </c>
    </row>
    <row r="7124" spans="1:5" ht="17" x14ac:dyDescent="0.2">
      <c r="A7124" s="3" t="s">
        <v>540</v>
      </c>
      <c r="B7124" t="s">
        <v>600</v>
      </c>
      <c r="C7124" s="21" t="s">
        <v>608</v>
      </c>
      <c r="D7124" s="56" t="str">
        <f>VLOOKUP(A7124, ticker_symbol:gics_sector, 14, FALSE)</f>
        <v>Materials</v>
      </c>
      <c r="E7124" t="str">
        <f>VLOOKUP(A7124, ticker_symbol:gics_sub, 15, FALSE)</f>
        <v>Construction Materials</v>
      </c>
    </row>
    <row r="7125" spans="1:5" ht="17" x14ac:dyDescent="0.2">
      <c r="A7125" s="3" t="s">
        <v>540</v>
      </c>
      <c r="B7125" t="s">
        <v>601</v>
      </c>
      <c r="C7125" s="21" t="s">
        <v>608</v>
      </c>
      <c r="D7125" s="56" t="str">
        <f>VLOOKUP(A7125, ticker_symbol:gics_sector, 14, FALSE)</f>
        <v>Materials</v>
      </c>
      <c r="E7125" t="str">
        <f>VLOOKUP(A7125, ticker_symbol:gics_sub, 15, FALSE)</f>
        <v>Construction Materials</v>
      </c>
    </row>
    <row r="7126" spans="1:5" ht="17" x14ac:dyDescent="0.2">
      <c r="A7126" s="3" t="s">
        <v>540</v>
      </c>
      <c r="B7126" t="s">
        <v>602</v>
      </c>
      <c r="C7126" s="21" t="s">
        <v>608</v>
      </c>
      <c r="D7126" s="56" t="str">
        <f>VLOOKUP(A7126, ticker_symbol:gics_sector, 14, FALSE)</f>
        <v>Materials</v>
      </c>
      <c r="E7126" t="str">
        <f>VLOOKUP(A7126, ticker_symbol:gics_sub, 15, FALSE)</f>
        <v>Construction Materials</v>
      </c>
    </row>
    <row r="7127" spans="1:5" ht="17" x14ac:dyDescent="0.2">
      <c r="A7127" s="3" t="s">
        <v>540</v>
      </c>
      <c r="B7127" t="s">
        <v>603</v>
      </c>
      <c r="C7127" s="21" t="s">
        <v>608</v>
      </c>
      <c r="D7127" s="56" t="str">
        <f>VLOOKUP(A7127, ticker_symbol:gics_sector, 14, FALSE)</f>
        <v>Materials</v>
      </c>
      <c r="E7127" t="str">
        <f>VLOOKUP(A7127, ticker_symbol:gics_sub, 15, FALSE)</f>
        <v>Construction Materials</v>
      </c>
    </row>
    <row r="7128" spans="1:5" ht="17" x14ac:dyDescent="0.2">
      <c r="A7128" s="3" t="s">
        <v>540</v>
      </c>
      <c r="B7128" t="s">
        <v>604</v>
      </c>
      <c r="C7128" s="21" t="s">
        <v>608</v>
      </c>
      <c r="D7128" s="56" t="str">
        <f>VLOOKUP(A7128, ticker_symbol:gics_sector, 14, FALSE)</f>
        <v>Materials</v>
      </c>
      <c r="E7128" t="str">
        <f>VLOOKUP(A7128, ticker_symbol:gics_sub, 15, FALSE)</f>
        <v>Construction Materials</v>
      </c>
    </row>
    <row r="7129" spans="1:5" ht="17" x14ac:dyDescent="0.2">
      <c r="A7129" s="3" t="s">
        <v>540</v>
      </c>
      <c r="B7129" t="s">
        <v>605</v>
      </c>
      <c r="C7129" s="21" t="s">
        <v>608</v>
      </c>
      <c r="D7129" s="56" t="str">
        <f>VLOOKUP(A7129, ticker_symbol:gics_sector, 14, FALSE)</f>
        <v>Materials</v>
      </c>
      <c r="E7129" t="str">
        <f>VLOOKUP(A7129, ticker_symbol:gics_sub, 15, FALSE)</f>
        <v>Construction Materials</v>
      </c>
    </row>
    <row r="7130" spans="1:5" ht="17" x14ac:dyDescent="0.2">
      <c r="A7130" s="3" t="s">
        <v>541</v>
      </c>
      <c r="B7130" t="s">
        <v>600</v>
      </c>
      <c r="C7130" t="s">
        <v>610</v>
      </c>
      <c r="D7130" s="56" t="str">
        <f>VLOOKUP(A7130, ticker_symbol:gics_sector, 14, FALSE)</f>
        <v>Real Estate</v>
      </c>
      <c r="E7130" t="str">
        <f>VLOOKUP(A7130, ticker_symbol:gics_sub, 15, FALSE)</f>
        <v>REITs</v>
      </c>
    </row>
    <row r="7131" spans="1:5" ht="17" x14ac:dyDescent="0.2">
      <c r="A7131" s="3" t="s">
        <v>541</v>
      </c>
      <c r="B7131" t="s">
        <v>601</v>
      </c>
      <c r="C7131" t="s">
        <v>610</v>
      </c>
      <c r="D7131" s="56" t="str">
        <f>VLOOKUP(A7131, ticker_symbol:gics_sector, 14, FALSE)</f>
        <v>Real Estate</v>
      </c>
      <c r="E7131" t="str">
        <f>VLOOKUP(A7131, ticker_symbol:gics_sub, 15, FALSE)</f>
        <v>REITs</v>
      </c>
    </row>
    <row r="7132" spans="1:5" ht="17" x14ac:dyDescent="0.2">
      <c r="A7132" s="3" t="s">
        <v>541</v>
      </c>
      <c r="B7132" t="s">
        <v>602</v>
      </c>
      <c r="C7132" t="s">
        <v>610</v>
      </c>
      <c r="D7132" s="56" t="str">
        <f>VLOOKUP(A7132, ticker_symbol:gics_sector, 14, FALSE)</f>
        <v>Real Estate</v>
      </c>
      <c r="E7132" t="str">
        <f>VLOOKUP(A7132, ticker_symbol:gics_sub, 15, FALSE)</f>
        <v>REITs</v>
      </c>
    </row>
    <row r="7133" spans="1:5" ht="17" x14ac:dyDescent="0.2">
      <c r="A7133" s="3" t="s">
        <v>541</v>
      </c>
      <c r="B7133" t="s">
        <v>603</v>
      </c>
      <c r="C7133" t="s">
        <v>610</v>
      </c>
      <c r="D7133" s="56" t="str">
        <f>VLOOKUP(A7133, ticker_symbol:gics_sector, 14, FALSE)</f>
        <v>Real Estate</v>
      </c>
      <c r="E7133" t="str">
        <f>VLOOKUP(A7133, ticker_symbol:gics_sub, 15, FALSE)</f>
        <v>REITs</v>
      </c>
    </row>
    <row r="7134" spans="1:5" ht="17" x14ac:dyDescent="0.2">
      <c r="A7134" s="3" t="s">
        <v>541</v>
      </c>
      <c r="B7134" t="s">
        <v>604</v>
      </c>
      <c r="C7134" t="s">
        <v>610</v>
      </c>
      <c r="D7134" s="56" t="str">
        <f>VLOOKUP(A7134, ticker_symbol:gics_sector, 14, FALSE)</f>
        <v>Real Estate</v>
      </c>
      <c r="E7134" t="str">
        <f>VLOOKUP(A7134, ticker_symbol:gics_sub, 15, FALSE)</f>
        <v>REITs</v>
      </c>
    </row>
    <row r="7135" spans="1:5" ht="17" x14ac:dyDescent="0.2">
      <c r="A7135" s="3" t="s">
        <v>541</v>
      </c>
      <c r="B7135" t="s">
        <v>605</v>
      </c>
      <c r="C7135" t="s">
        <v>610</v>
      </c>
      <c r="D7135" s="56" t="str">
        <f>VLOOKUP(A7135, ticker_symbol:gics_sector, 14, FALSE)</f>
        <v>Real Estate</v>
      </c>
      <c r="E7135" t="str">
        <f>VLOOKUP(A7135, ticker_symbol:gics_sub, 15, FALSE)</f>
        <v>REITs</v>
      </c>
    </row>
    <row r="7136" spans="1:5" ht="17" x14ac:dyDescent="0.2">
      <c r="A7136" s="3" t="s">
        <v>541</v>
      </c>
      <c r="B7136" t="s">
        <v>600</v>
      </c>
      <c r="C7136" t="s">
        <v>609</v>
      </c>
      <c r="D7136" s="56" t="str">
        <f>VLOOKUP(A7136, ticker_symbol:gics_sector, 14, FALSE)</f>
        <v>Real Estate</v>
      </c>
      <c r="E7136" t="str">
        <f>VLOOKUP(A7136, ticker_symbol:gics_sub, 15, FALSE)</f>
        <v>REITs</v>
      </c>
    </row>
    <row r="7137" spans="1:5" ht="17" x14ac:dyDescent="0.2">
      <c r="A7137" s="3" t="s">
        <v>541</v>
      </c>
      <c r="B7137" t="s">
        <v>601</v>
      </c>
      <c r="C7137" t="s">
        <v>609</v>
      </c>
      <c r="D7137" s="56" t="str">
        <f>VLOOKUP(A7137, ticker_symbol:gics_sector, 14, FALSE)</f>
        <v>Real Estate</v>
      </c>
      <c r="E7137" t="str">
        <f>VLOOKUP(A7137, ticker_symbol:gics_sub, 15, FALSE)</f>
        <v>REITs</v>
      </c>
    </row>
    <row r="7138" spans="1:5" ht="17" x14ac:dyDescent="0.2">
      <c r="A7138" s="3" t="s">
        <v>541</v>
      </c>
      <c r="B7138" t="s">
        <v>602</v>
      </c>
      <c r="C7138" t="s">
        <v>609</v>
      </c>
      <c r="D7138" s="56" t="str">
        <f>VLOOKUP(A7138, ticker_symbol:gics_sector, 14, FALSE)</f>
        <v>Real Estate</v>
      </c>
      <c r="E7138" t="str">
        <f>VLOOKUP(A7138, ticker_symbol:gics_sub, 15, FALSE)</f>
        <v>REITs</v>
      </c>
    </row>
    <row r="7139" spans="1:5" ht="17" x14ac:dyDescent="0.2">
      <c r="A7139" s="3" t="s">
        <v>541</v>
      </c>
      <c r="B7139" t="s">
        <v>603</v>
      </c>
      <c r="C7139" t="s">
        <v>609</v>
      </c>
      <c r="D7139" s="56" t="str">
        <f>VLOOKUP(A7139, ticker_symbol:gics_sector, 14, FALSE)</f>
        <v>Real Estate</v>
      </c>
      <c r="E7139" t="str">
        <f>VLOOKUP(A7139, ticker_symbol:gics_sub, 15, FALSE)</f>
        <v>REITs</v>
      </c>
    </row>
    <row r="7140" spans="1:5" ht="17" x14ac:dyDescent="0.2">
      <c r="A7140" s="3" t="s">
        <v>541</v>
      </c>
      <c r="B7140" t="s">
        <v>604</v>
      </c>
      <c r="C7140" t="s">
        <v>609</v>
      </c>
      <c r="D7140" s="56" t="str">
        <f>VLOOKUP(A7140, ticker_symbol:gics_sector, 14, FALSE)</f>
        <v>Real Estate</v>
      </c>
      <c r="E7140" t="str">
        <f>VLOOKUP(A7140, ticker_symbol:gics_sub, 15, FALSE)</f>
        <v>REITs</v>
      </c>
    </row>
    <row r="7141" spans="1:5" ht="17" x14ac:dyDescent="0.2">
      <c r="A7141" s="3" t="s">
        <v>541</v>
      </c>
      <c r="B7141" t="s">
        <v>605</v>
      </c>
      <c r="C7141" t="s">
        <v>609</v>
      </c>
      <c r="D7141" s="56" t="str">
        <f>VLOOKUP(A7141, ticker_symbol:gics_sector, 14, FALSE)</f>
        <v>Real Estate</v>
      </c>
      <c r="E7141" t="str">
        <f>VLOOKUP(A7141, ticker_symbol:gics_sub, 15, FALSE)</f>
        <v>REITs</v>
      </c>
    </row>
    <row r="7142" spans="1:5" ht="17" x14ac:dyDescent="0.2">
      <c r="A7142" s="3" t="s">
        <v>541</v>
      </c>
      <c r="B7142" t="s">
        <v>600</v>
      </c>
      <c r="C7142" s="21" t="s">
        <v>608</v>
      </c>
      <c r="D7142" s="56" t="str">
        <f>VLOOKUP(A7142, ticker_symbol:gics_sector, 14, FALSE)</f>
        <v>Real Estate</v>
      </c>
      <c r="E7142" t="str">
        <f>VLOOKUP(A7142, ticker_symbol:gics_sub, 15, FALSE)</f>
        <v>REITs</v>
      </c>
    </row>
    <row r="7143" spans="1:5" ht="17" x14ac:dyDescent="0.2">
      <c r="A7143" s="3" t="s">
        <v>541</v>
      </c>
      <c r="B7143" t="s">
        <v>601</v>
      </c>
      <c r="C7143" s="21" t="s">
        <v>608</v>
      </c>
      <c r="D7143" s="56" t="str">
        <f>VLOOKUP(A7143, ticker_symbol:gics_sector, 14, FALSE)</f>
        <v>Real Estate</v>
      </c>
      <c r="E7143" t="str">
        <f>VLOOKUP(A7143, ticker_symbol:gics_sub, 15, FALSE)</f>
        <v>REITs</v>
      </c>
    </row>
    <row r="7144" spans="1:5" ht="17" x14ac:dyDescent="0.2">
      <c r="A7144" s="3" t="s">
        <v>541</v>
      </c>
      <c r="B7144" t="s">
        <v>602</v>
      </c>
      <c r="C7144" s="21" t="s">
        <v>608</v>
      </c>
      <c r="D7144" s="56" t="str">
        <f>VLOOKUP(A7144, ticker_symbol:gics_sector, 14, FALSE)</f>
        <v>Real Estate</v>
      </c>
      <c r="E7144" t="str">
        <f>VLOOKUP(A7144, ticker_symbol:gics_sub, 15, FALSE)</f>
        <v>REITs</v>
      </c>
    </row>
    <row r="7145" spans="1:5" ht="17" x14ac:dyDescent="0.2">
      <c r="A7145" s="3" t="s">
        <v>541</v>
      </c>
      <c r="B7145" t="s">
        <v>603</v>
      </c>
      <c r="C7145" s="21" t="s">
        <v>608</v>
      </c>
      <c r="D7145" s="56" t="str">
        <f>VLOOKUP(A7145, ticker_symbol:gics_sector, 14, FALSE)</f>
        <v>Real Estate</v>
      </c>
      <c r="E7145" t="str">
        <f>VLOOKUP(A7145, ticker_symbol:gics_sub, 15, FALSE)</f>
        <v>REITs</v>
      </c>
    </row>
    <row r="7146" spans="1:5" ht="17" x14ac:dyDescent="0.2">
      <c r="A7146" s="3" t="s">
        <v>541</v>
      </c>
      <c r="B7146" t="s">
        <v>604</v>
      </c>
      <c r="C7146" s="21" t="s">
        <v>608</v>
      </c>
      <c r="D7146" s="56" t="str">
        <f>VLOOKUP(A7146, ticker_symbol:gics_sector, 14, FALSE)</f>
        <v>Real Estate</v>
      </c>
      <c r="E7146" t="str">
        <f>VLOOKUP(A7146, ticker_symbol:gics_sub, 15, FALSE)</f>
        <v>REITs</v>
      </c>
    </row>
    <row r="7147" spans="1:5" ht="17" x14ac:dyDescent="0.2">
      <c r="A7147" s="3" t="s">
        <v>541</v>
      </c>
      <c r="B7147" t="s">
        <v>605</v>
      </c>
      <c r="C7147" s="21" t="s">
        <v>608</v>
      </c>
      <c r="D7147" s="56" t="str">
        <f>VLOOKUP(A7147, ticker_symbol:gics_sector, 14, FALSE)</f>
        <v>Real Estate</v>
      </c>
      <c r="E7147" t="str">
        <f>VLOOKUP(A7147, ticker_symbol:gics_sub, 15, FALSE)</f>
        <v>REITs</v>
      </c>
    </row>
    <row r="7148" spans="1:5" ht="17" x14ac:dyDescent="0.2">
      <c r="A7148" s="3" t="s">
        <v>542</v>
      </c>
      <c r="B7148" t="s">
        <v>600</v>
      </c>
      <c r="C7148" t="s">
        <v>610</v>
      </c>
      <c r="D7148" s="56" t="str">
        <f>VLOOKUP(A7148, ticker_symbol:gics_sector, 14, FALSE)</f>
        <v>Industrials</v>
      </c>
      <c r="E7148" t="str">
        <f>VLOOKUP(A7148, ticker_symbol:gics_sub, 15, FALSE)</f>
        <v>Research &amp; Consulting Services</v>
      </c>
    </row>
    <row r="7149" spans="1:5" ht="17" x14ac:dyDescent="0.2">
      <c r="A7149" s="3" t="s">
        <v>542</v>
      </c>
      <c r="B7149" t="s">
        <v>601</v>
      </c>
      <c r="C7149" t="s">
        <v>610</v>
      </c>
      <c r="D7149" s="56" t="str">
        <f>VLOOKUP(A7149, ticker_symbol:gics_sector, 14, FALSE)</f>
        <v>Industrials</v>
      </c>
      <c r="E7149" t="str">
        <f>VLOOKUP(A7149, ticker_symbol:gics_sub, 15, FALSE)</f>
        <v>Research &amp; Consulting Services</v>
      </c>
    </row>
    <row r="7150" spans="1:5" ht="17" x14ac:dyDescent="0.2">
      <c r="A7150" s="3" t="s">
        <v>542</v>
      </c>
      <c r="B7150" t="s">
        <v>602</v>
      </c>
      <c r="C7150" t="s">
        <v>610</v>
      </c>
      <c r="D7150" s="56" t="str">
        <f>VLOOKUP(A7150, ticker_symbol:gics_sector, 14, FALSE)</f>
        <v>Industrials</v>
      </c>
      <c r="E7150" t="str">
        <f>VLOOKUP(A7150, ticker_symbol:gics_sub, 15, FALSE)</f>
        <v>Research &amp; Consulting Services</v>
      </c>
    </row>
    <row r="7151" spans="1:5" ht="17" x14ac:dyDescent="0.2">
      <c r="A7151" s="3" t="s">
        <v>542</v>
      </c>
      <c r="B7151" t="s">
        <v>603</v>
      </c>
      <c r="C7151" t="s">
        <v>610</v>
      </c>
      <c r="D7151" s="56" t="str">
        <f>VLOOKUP(A7151, ticker_symbol:gics_sector, 14, FALSE)</f>
        <v>Industrials</v>
      </c>
      <c r="E7151" t="str">
        <f>VLOOKUP(A7151, ticker_symbol:gics_sub, 15, FALSE)</f>
        <v>Research &amp; Consulting Services</v>
      </c>
    </row>
    <row r="7152" spans="1:5" ht="17" x14ac:dyDescent="0.2">
      <c r="A7152" s="3" t="s">
        <v>542</v>
      </c>
      <c r="B7152" t="s">
        <v>604</v>
      </c>
      <c r="C7152" t="s">
        <v>610</v>
      </c>
      <c r="D7152" s="56" t="str">
        <f>VLOOKUP(A7152, ticker_symbol:gics_sector, 14, FALSE)</f>
        <v>Industrials</v>
      </c>
      <c r="E7152" t="str">
        <f>VLOOKUP(A7152, ticker_symbol:gics_sub, 15, FALSE)</f>
        <v>Research &amp; Consulting Services</v>
      </c>
    </row>
    <row r="7153" spans="1:5" ht="17" x14ac:dyDescent="0.2">
      <c r="A7153" s="3" t="s">
        <v>542</v>
      </c>
      <c r="B7153" t="s">
        <v>605</v>
      </c>
      <c r="C7153" t="s">
        <v>610</v>
      </c>
      <c r="D7153" s="56" t="str">
        <f>VLOOKUP(A7153, ticker_symbol:gics_sector, 14, FALSE)</f>
        <v>Industrials</v>
      </c>
      <c r="E7153" t="str">
        <f>VLOOKUP(A7153, ticker_symbol:gics_sub, 15, FALSE)</f>
        <v>Research &amp; Consulting Services</v>
      </c>
    </row>
    <row r="7154" spans="1:5" ht="17" x14ac:dyDescent="0.2">
      <c r="A7154" s="3" t="s">
        <v>542</v>
      </c>
      <c r="B7154" t="s">
        <v>600</v>
      </c>
      <c r="C7154" t="s">
        <v>609</v>
      </c>
      <c r="D7154" s="56" t="str">
        <f>VLOOKUP(A7154, ticker_symbol:gics_sector, 14, FALSE)</f>
        <v>Industrials</v>
      </c>
      <c r="E7154" t="str">
        <f>VLOOKUP(A7154, ticker_symbol:gics_sub, 15, FALSE)</f>
        <v>Research &amp; Consulting Services</v>
      </c>
    </row>
    <row r="7155" spans="1:5" ht="17" x14ac:dyDescent="0.2">
      <c r="A7155" s="3" t="s">
        <v>542</v>
      </c>
      <c r="B7155" t="s">
        <v>601</v>
      </c>
      <c r="C7155" t="s">
        <v>609</v>
      </c>
      <c r="D7155" s="56" t="str">
        <f>VLOOKUP(A7155, ticker_symbol:gics_sector, 14, FALSE)</f>
        <v>Industrials</v>
      </c>
      <c r="E7155" t="str">
        <f>VLOOKUP(A7155, ticker_symbol:gics_sub, 15, FALSE)</f>
        <v>Research &amp; Consulting Services</v>
      </c>
    </row>
    <row r="7156" spans="1:5" ht="17" x14ac:dyDescent="0.2">
      <c r="A7156" s="3" t="s">
        <v>542</v>
      </c>
      <c r="B7156" t="s">
        <v>602</v>
      </c>
      <c r="C7156" t="s">
        <v>609</v>
      </c>
      <c r="D7156" s="56" t="str">
        <f>VLOOKUP(A7156, ticker_symbol:gics_sector, 14, FALSE)</f>
        <v>Industrials</v>
      </c>
      <c r="E7156" t="str">
        <f>VLOOKUP(A7156, ticker_symbol:gics_sub, 15, FALSE)</f>
        <v>Research &amp; Consulting Services</v>
      </c>
    </row>
    <row r="7157" spans="1:5" ht="17" x14ac:dyDescent="0.2">
      <c r="A7157" s="3" t="s">
        <v>542</v>
      </c>
      <c r="B7157" t="s">
        <v>603</v>
      </c>
      <c r="C7157" t="s">
        <v>609</v>
      </c>
      <c r="D7157" s="56" t="str">
        <f>VLOOKUP(A7157, ticker_symbol:gics_sector, 14, FALSE)</f>
        <v>Industrials</v>
      </c>
      <c r="E7157" t="str">
        <f>VLOOKUP(A7157, ticker_symbol:gics_sub, 15, FALSE)</f>
        <v>Research &amp; Consulting Services</v>
      </c>
    </row>
    <row r="7158" spans="1:5" ht="17" x14ac:dyDescent="0.2">
      <c r="A7158" s="3" t="s">
        <v>542</v>
      </c>
      <c r="B7158" t="s">
        <v>604</v>
      </c>
      <c r="C7158" t="s">
        <v>609</v>
      </c>
      <c r="D7158" s="56" t="str">
        <f>VLOOKUP(A7158, ticker_symbol:gics_sector, 14, FALSE)</f>
        <v>Industrials</v>
      </c>
      <c r="E7158" t="str">
        <f>VLOOKUP(A7158, ticker_symbol:gics_sub, 15, FALSE)</f>
        <v>Research &amp; Consulting Services</v>
      </c>
    </row>
    <row r="7159" spans="1:5" ht="17" x14ac:dyDescent="0.2">
      <c r="A7159" s="3" t="s">
        <v>542</v>
      </c>
      <c r="B7159" t="s">
        <v>605</v>
      </c>
      <c r="C7159" t="s">
        <v>609</v>
      </c>
      <c r="D7159" s="56" t="str">
        <f>VLOOKUP(A7159, ticker_symbol:gics_sector, 14, FALSE)</f>
        <v>Industrials</v>
      </c>
      <c r="E7159" t="str">
        <f>VLOOKUP(A7159, ticker_symbol:gics_sub, 15, FALSE)</f>
        <v>Research &amp; Consulting Services</v>
      </c>
    </row>
    <row r="7160" spans="1:5" ht="17" x14ac:dyDescent="0.2">
      <c r="A7160" s="3" t="s">
        <v>542</v>
      </c>
      <c r="B7160" t="s">
        <v>600</v>
      </c>
      <c r="C7160" s="21" t="s">
        <v>608</v>
      </c>
      <c r="D7160" s="56" t="str">
        <f>VLOOKUP(A7160, ticker_symbol:gics_sector, 14, FALSE)</f>
        <v>Industrials</v>
      </c>
      <c r="E7160" t="str">
        <f>VLOOKUP(A7160, ticker_symbol:gics_sub, 15, FALSE)</f>
        <v>Research &amp; Consulting Services</v>
      </c>
    </row>
    <row r="7161" spans="1:5" ht="17" x14ac:dyDescent="0.2">
      <c r="A7161" s="3" t="s">
        <v>542</v>
      </c>
      <c r="B7161" t="s">
        <v>601</v>
      </c>
      <c r="C7161" s="21" t="s">
        <v>608</v>
      </c>
      <c r="D7161" s="56" t="str">
        <f>VLOOKUP(A7161, ticker_symbol:gics_sector, 14, FALSE)</f>
        <v>Industrials</v>
      </c>
      <c r="E7161" t="str">
        <f>VLOOKUP(A7161, ticker_symbol:gics_sub, 15, FALSE)</f>
        <v>Research &amp; Consulting Services</v>
      </c>
    </row>
    <row r="7162" spans="1:5" ht="17" x14ac:dyDescent="0.2">
      <c r="A7162" s="3" t="s">
        <v>542</v>
      </c>
      <c r="B7162" t="s">
        <v>602</v>
      </c>
      <c r="C7162" s="21" t="s">
        <v>608</v>
      </c>
      <c r="D7162" s="56" t="str">
        <f>VLOOKUP(A7162, ticker_symbol:gics_sector, 14, FALSE)</f>
        <v>Industrials</v>
      </c>
      <c r="E7162" t="str">
        <f>VLOOKUP(A7162, ticker_symbol:gics_sub, 15, FALSE)</f>
        <v>Research &amp; Consulting Services</v>
      </c>
    </row>
    <row r="7163" spans="1:5" ht="17" x14ac:dyDescent="0.2">
      <c r="A7163" s="3" t="s">
        <v>542</v>
      </c>
      <c r="B7163" t="s">
        <v>603</v>
      </c>
      <c r="C7163" s="21" t="s">
        <v>608</v>
      </c>
      <c r="D7163" s="56" t="str">
        <f>VLOOKUP(A7163, ticker_symbol:gics_sector, 14, FALSE)</f>
        <v>Industrials</v>
      </c>
      <c r="E7163" t="str">
        <f>VLOOKUP(A7163, ticker_symbol:gics_sub, 15, FALSE)</f>
        <v>Research &amp; Consulting Services</v>
      </c>
    </row>
    <row r="7164" spans="1:5" ht="17" x14ac:dyDescent="0.2">
      <c r="A7164" s="3" t="s">
        <v>542</v>
      </c>
      <c r="B7164" t="s">
        <v>604</v>
      </c>
      <c r="C7164" s="21" t="s">
        <v>608</v>
      </c>
      <c r="D7164" s="56" t="str">
        <f>VLOOKUP(A7164, ticker_symbol:gics_sector, 14, FALSE)</f>
        <v>Industrials</v>
      </c>
      <c r="E7164" t="str">
        <f>VLOOKUP(A7164, ticker_symbol:gics_sub, 15, FALSE)</f>
        <v>Research &amp; Consulting Services</v>
      </c>
    </row>
    <row r="7165" spans="1:5" ht="17" x14ac:dyDescent="0.2">
      <c r="A7165" s="3" t="s">
        <v>542</v>
      </c>
      <c r="B7165" t="s">
        <v>605</v>
      </c>
      <c r="C7165" s="21" t="s">
        <v>608</v>
      </c>
      <c r="D7165" s="56" t="str">
        <f>VLOOKUP(A7165, ticker_symbol:gics_sector, 14, FALSE)</f>
        <v>Industrials</v>
      </c>
      <c r="E7165" t="str">
        <f>VLOOKUP(A7165, ticker_symbol:gics_sub, 15, FALSE)</f>
        <v>Research &amp; Consulting Services</v>
      </c>
    </row>
    <row r="7166" spans="1:5" ht="17" x14ac:dyDescent="0.2">
      <c r="A7166" s="3" t="s">
        <v>543</v>
      </c>
      <c r="B7166" t="s">
        <v>600</v>
      </c>
      <c r="C7166" t="s">
        <v>610</v>
      </c>
      <c r="D7166" s="56" t="str">
        <f>VLOOKUP(A7166, ticker_symbol:gics_sector, 14, FALSE)</f>
        <v>Information Technology</v>
      </c>
      <c r="E7166" t="str">
        <f>VLOOKUP(A7166, ticker_symbol:gics_sub, 15, FALSE)</f>
        <v>Internet Software &amp; Services</v>
      </c>
    </row>
    <row r="7167" spans="1:5" ht="17" x14ac:dyDescent="0.2">
      <c r="A7167" s="3" t="s">
        <v>543</v>
      </c>
      <c r="B7167" t="s">
        <v>601</v>
      </c>
      <c r="C7167" t="s">
        <v>610</v>
      </c>
      <c r="D7167" s="56" t="str">
        <f>VLOOKUP(A7167, ticker_symbol:gics_sector, 14, FALSE)</f>
        <v>Information Technology</v>
      </c>
      <c r="E7167" t="str">
        <f>VLOOKUP(A7167, ticker_symbol:gics_sub, 15, FALSE)</f>
        <v>Internet Software &amp; Services</v>
      </c>
    </row>
    <row r="7168" spans="1:5" ht="17" x14ac:dyDescent="0.2">
      <c r="A7168" s="3" t="s">
        <v>543</v>
      </c>
      <c r="B7168" t="s">
        <v>602</v>
      </c>
      <c r="C7168" t="s">
        <v>610</v>
      </c>
      <c r="D7168" s="56" t="str">
        <f>VLOOKUP(A7168, ticker_symbol:gics_sector, 14, FALSE)</f>
        <v>Information Technology</v>
      </c>
      <c r="E7168" t="str">
        <f>VLOOKUP(A7168, ticker_symbol:gics_sub, 15, FALSE)</f>
        <v>Internet Software &amp; Services</v>
      </c>
    </row>
    <row r="7169" spans="1:5" ht="17" x14ac:dyDescent="0.2">
      <c r="A7169" s="3" t="s">
        <v>543</v>
      </c>
      <c r="B7169" t="s">
        <v>603</v>
      </c>
      <c r="C7169" t="s">
        <v>610</v>
      </c>
      <c r="D7169" s="56" t="str">
        <f>VLOOKUP(A7169, ticker_symbol:gics_sector, 14, FALSE)</f>
        <v>Information Technology</v>
      </c>
      <c r="E7169" t="str">
        <f>VLOOKUP(A7169, ticker_symbol:gics_sub, 15, FALSE)</f>
        <v>Internet Software &amp; Services</v>
      </c>
    </row>
    <row r="7170" spans="1:5" ht="17" x14ac:dyDescent="0.2">
      <c r="A7170" s="3" t="s">
        <v>543</v>
      </c>
      <c r="B7170" t="s">
        <v>604</v>
      </c>
      <c r="C7170" t="s">
        <v>610</v>
      </c>
      <c r="D7170" s="56" t="str">
        <f>VLOOKUP(A7170, ticker_symbol:gics_sector, 14, FALSE)</f>
        <v>Information Technology</v>
      </c>
      <c r="E7170" t="str">
        <f>VLOOKUP(A7170, ticker_symbol:gics_sub, 15, FALSE)</f>
        <v>Internet Software &amp; Services</v>
      </c>
    </row>
    <row r="7171" spans="1:5" ht="17" x14ac:dyDescent="0.2">
      <c r="A7171" s="3" t="s">
        <v>543</v>
      </c>
      <c r="B7171" t="s">
        <v>605</v>
      </c>
      <c r="C7171" t="s">
        <v>610</v>
      </c>
      <c r="D7171" s="56" t="str">
        <f>VLOOKUP(A7171, ticker_symbol:gics_sector, 14, FALSE)</f>
        <v>Information Technology</v>
      </c>
      <c r="E7171" t="str">
        <f>VLOOKUP(A7171, ticker_symbol:gics_sub, 15, FALSE)</f>
        <v>Internet Software &amp; Services</v>
      </c>
    </row>
    <row r="7172" spans="1:5" ht="17" x14ac:dyDescent="0.2">
      <c r="A7172" s="3" t="s">
        <v>543</v>
      </c>
      <c r="B7172" t="s">
        <v>600</v>
      </c>
      <c r="C7172" t="s">
        <v>609</v>
      </c>
      <c r="D7172" s="56" t="str">
        <f>VLOOKUP(A7172, ticker_symbol:gics_sector, 14, FALSE)</f>
        <v>Information Technology</v>
      </c>
      <c r="E7172" t="str">
        <f>VLOOKUP(A7172, ticker_symbol:gics_sub, 15, FALSE)</f>
        <v>Internet Software &amp; Services</v>
      </c>
    </row>
    <row r="7173" spans="1:5" ht="17" x14ac:dyDescent="0.2">
      <c r="A7173" s="3" t="s">
        <v>543</v>
      </c>
      <c r="B7173" t="s">
        <v>601</v>
      </c>
      <c r="C7173" t="s">
        <v>609</v>
      </c>
      <c r="D7173" s="56" t="str">
        <f>VLOOKUP(A7173, ticker_symbol:gics_sector, 14, FALSE)</f>
        <v>Information Technology</v>
      </c>
      <c r="E7173" t="str">
        <f>VLOOKUP(A7173, ticker_symbol:gics_sub, 15, FALSE)</f>
        <v>Internet Software &amp; Services</v>
      </c>
    </row>
    <row r="7174" spans="1:5" ht="17" x14ac:dyDescent="0.2">
      <c r="A7174" s="3" t="s">
        <v>543</v>
      </c>
      <c r="B7174" t="s">
        <v>602</v>
      </c>
      <c r="C7174" t="s">
        <v>609</v>
      </c>
      <c r="D7174" s="56" t="str">
        <f>VLOOKUP(A7174, ticker_symbol:gics_sector, 14, FALSE)</f>
        <v>Information Technology</v>
      </c>
      <c r="E7174" t="str">
        <f>VLOOKUP(A7174, ticker_symbol:gics_sub, 15, FALSE)</f>
        <v>Internet Software &amp; Services</v>
      </c>
    </row>
    <row r="7175" spans="1:5" ht="17" x14ac:dyDescent="0.2">
      <c r="A7175" s="3" t="s">
        <v>543</v>
      </c>
      <c r="B7175" t="s">
        <v>603</v>
      </c>
      <c r="C7175" t="s">
        <v>609</v>
      </c>
      <c r="D7175" s="56" t="str">
        <f>VLOOKUP(A7175, ticker_symbol:gics_sector, 14, FALSE)</f>
        <v>Information Technology</v>
      </c>
      <c r="E7175" t="str">
        <f>VLOOKUP(A7175, ticker_symbol:gics_sub, 15, FALSE)</f>
        <v>Internet Software &amp; Services</v>
      </c>
    </row>
    <row r="7176" spans="1:5" ht="17" x14ac:dyDescent="0.2">
      <c r="A7176" s="3" t="s">
        <v>543</v>
      </c>
      <c r="B7176" t="s">
        <v>604</v>
      </c>
      <c r="C7176" t="s">
        <v>609</v>
      </c>
      <c r="D7176" s="56" t="str">
        <f>VLOOKUP(A7176, ticker_symbol:gics_sector, 14, FALSE)</f>
        <v>Information Technology</v>
      </c>
      <c r="E7176" t="str">
        <f>VLOOKUP(A7176, ticker_symbol:gics_sub, 15, FALSE)</f>
        <v>Internet Software &amp; Services</v>
      </c>
    </row>
    <row r="7177" spans="1:5" ht="17" x14ac:dyDescent="0.2">
      <c r="A7177" s="3" t="s">
        <v>543</v>
      </c>
      <c r="B7177" t="s">
        <v>605</v>
      </c>
      <c r="C7177" t="s">
        <v>609</v>
      </c>
      <c r="D7177" s="56" t="str">
        <f>VLOOKUP(A7177, ticker_symbol:gics_sector, 14, FALSE)</f>
        <v>Information Technology</v>
      </c>
      <c r="E7177" t="str">
        <f>VLOOKUP(A7177, ticker_symbol:gics_sub, 15, FALSE)</f>
        <v>Internet Software &amp; Services</v>
      </c>
    </row>
    <row r="7178" spans="1:5" ht="17" x14ac:dyDescent="0.2">
      <c r="A7178" s="3" t="s">
        <v>543</v>
      </c>
      <c r="B7178" t="s">
        <v>600</v>
      </c>
      <c r="C7178" s="21" t="s">
        <v>608</v>
      </c>
      <c r="D7178" s="56" t="str">
        <f>VLOOKUP(A7178, ticker_symbol:gics_sector, 14, FALSE)</f>
        <v>Information Technology</v>
      </c>
      <c r="E7178" t="str">
        <f>VLOOKUP(A7178, ticker_symbol:gics_sub, 15, FALSE)</f>
        <v>Internet Software &amp; Services</v>
      </c>
    </row>
    <row r="7179" spans="1:5" ht="17" x14ac:dyDescent="0.2">
      <c r="A7179" s="3" t="s">
        <v>543</v>
      </c>
      <c r="B7179" t="s">
        <v>601</v>
      </c>
      <c r="C7179" s="21" t="s">
        <v>608</v>
      </c>
      <c r="D7179" s="56" t="str">
        <f>VLOOKUP(A7179, ticker_symbol:gics_sector, 14, FALSE)</f>
        <v>Information Technology</v>
      </c>
      <c r="E7179" t="str">
        <f>VLOOKUP(A7179, ticker_symbol:gics_sub, 15, FALSE)</f>
        <v>Internet Software &amp; Services</v>
      </c>
    </row>
    <row r="7180" spans="1:5" ht="17" x14ac:dyDescent="0.2">
      <c r="A7180" s="3" t="s">
        <v>543</v>
      </c>
      <c r="B7180" t="s">
        <v>602</v>
      </c>
      <c r="C7180" s="21" t="s">
        <v>608</v>
      </c>
      <c r="D7180" s="56" t="str">
        <f>VLOOKUP(A7180, ticker_symbol:gics_sector, 14, FALSE)</f>
        <v>Information Technology</v>
      </c>
      <c r="E7180" t="str">
        <f>VLOOKUP(A7180, ticker_symbol:gics_sub, 15, FALSE)</f>
        <v>Internet Software &amp; Services</v>
      </c>
    </row>
    <row r="7181" spans="1:5" ht="17" x14ac:dyDescent="0.2">
      <c r="A7181" s="3" t="s">
        <v>543</v>
      </c>
      <c r="B7181" t="s">
        <v>603</v>
      </c>
      <c r="C7181" s="21" t="s">
        <v>608</v>
      </c>
      <c r="D7181" s="56" t="str">
        <f>VLOOKUP(A7181, ticker_symbol:gics_sector, 14, FALSE)</f>
        <v>Information Technology</v>
      </c>
      <c r="E7181" t="str">
        <f>VLOOKUP(A7181, ticker_symbol:gics_sub, 15, FALSE)</f>
        <v>Internet Software &amp; Services</v>
      </c>
    </row>
    <row r="7182" spans="1:5" ht="17" x14ac:dyDescent="0.2">
      <c r="A7182" s="3" t="s">
        <v>543</v>
      </c>
      <c r="B7182" t="s">
        <v>604</v>
      </c>
      <c r="C7182" s="21" t="s">
        <v>608</v>
      </c>
      <c r="D7182" s="56" t="str">
        <f>VLOOKUP(A7182, ticker_symbol:gics_sector, 14, FALSE)</f>
        <v>Information Technology</v>
      </c>
      <c r="E7182" t="str">
        <f>VLOOKUP(A7182, ticker_symbol:gics_sub, 15, FALSE)</f>
        <v>Internet Software &amp; Services</v>
      </c>
    </row>
    <row r="7183" spans="1:5" ht="17" x14ac:dyDescent="0.2">
      <c r="A7183" s="3" t="s">
        <v>543</v>
      </c>
      <c r="B7183" t="s">
        <v>605</v>
      </c>
      <c r="C7183" s="21" t="s">
        <v>608</v>
      </c>
      <c r="D7183" s="56" t="str">
        <f>VLOOKUP(A7183, ticker_symbol:gics_sector, 14, FALSE)</f>
        <v>Information Technology</v>
      </c>
      <c r="E7183" t="str">
        <f>VLOOKUP(A7183, ticker_symbol:gics_sub, 15, FALSE)</f>
        <v>Internet Software &amp; Services</v>
      </c>
    </row>
    <row r="7184" spans="1:5" ht="17" x14ac:dyDescent="0.2">
      <c r="A7184" s="3" t="s">
        <v>544</v>
      </c>
      <c r="B7184" t="s">
        <v>600</v>
      </c>
      <c r="C7184" t="s">
        <v>610</v>
      </c>
      <c r="D7184" s="56" t="str">
        <f>VLOOKUP(A7184, ticker_symbol:gics_sector, 14, FALSE)</f>
        <v>Health Care</v>
      </c>
      <c r="E7184" t="str">
        <f>VLOOKUP(A7184, ticker_symbol:gics_sub, 15, FALSE)</f>
        <v>Biotechnology</v>
      </c>
    </row>
    <row r="7185" spans="1:5" ht="17" x14ac:dyDescent="0.2">
      <c r="A7185" s="3" t="s">
        <v>544</v>
      </c>
      <c r="B7185" t="s">
        <v>601</v>
      </c>
      <c r="C7185" t="s">
        <v>610</v>
      </c>
      <c r="D7185" s="56" t="str">
        <f>VLOOKUP(A7185, ticker_symbol:gics_sector, 14, FALSE)</f>
        <v>Health Care</v>
      </c>
      <c r="E7185" t="str">
        <f>VLOOKUP(A7185, ticker_symbol:gics_sub, 15, FALSE)</f>
        <v>Biotechnology</v>
      </c>
    </row>
    <row r="7186" spans="1:5" ht="17" x14ac:dyDescent="0.2">
      <c r="A7186" s="3" t="s">
        <v>544</v>
      </c>
      <c r="B7186" t="s">
        <v>602</v>
      </c>
      <c r="C7186" t="s">
        <v>610</v>
      </c>
      <c r="D7186" s="56" t="str">
        <f>VLOOKUP(A7186, ticker_symbol:gics_sector, 14, FALSE)</f>
        <v>Health Care</v>
      </c>
      <c r="E7186" t="str">
        <f>VLOOKUP(A7186, ticker_symbol:gics_sub, 15, FALSE)</f>
        <v>Biotechnology</v>
      </c>
    </row>
    <row r="7187" spans="1:5" ht="17" x14ac:dyDescent="0.2">
      <c r="A7187" s="3" t="s">
        <v>544</v>
      </c>
      <c r="B7187" t="s">
        <v>603</v>
      </c>
      <c r="C7187" t="s">
        <v>610</v>
      </c>
      <c r="D7187" s="56" t="str">
        <f>VLOOKUP(A7187, ticker_symbol:gics_sector, 14, FALSE)</f>
        <v>Health Care</v>
      </c>
      <c r="E7187" t="str">
        <f>VLOOKUP(A7187, ticker_symbol:gics_sub, 15, FALSE)</f>
        <v>Biotechnology</v>
      </c>
    </row>
    <row r="7188" spans="1:5" ht="17" x14ac:dyDescent="0.2">
      <c r="A7188" s="3" t="s">
        <v>544</v>
      </c>
      <c r="B7188" t="s">
        <v>604</v>
      </c>
      <c r="C7188" t="s">
        <v>610</v>
      </c>
      <c r="D7188" s="56" t="str">
        <f>VLOOKUP(A7188, ticker_symbol:gics_sector, 14, FALSE)</f>
        <v>Health Care</v>
      </c>
      <c r="E7188" t="str">
        <f>VLOOKUP(A7188, ticker_symbol:gics_sub, 15, FALSE)</f>
        <v>Biotechnology</v>
      </c>
    </row>
    <row r="7189" spans="1:5" ht="17" x14ac:dyDescent="0.2">
      <c r="A7189" s="3" t="s">
        <v>544</v>
      </c>
      <c r="B7189" t="s">
        <v>605</v>
      </c>
      <c r="C7189" t="s">
        <v>610</v>
      </c>
      <c r="D7189" s="56" t="str">
        <f>VLOOKUP(A7189, ticker_symbol:gics_sector, 14, FALSE)</f>
        <v>Health Care</v>
      </c>
      <c r="E7189" t="str">
        <f>VLOOKUP(A7189, ticker_symbol:gics_sub, 15, FALSE)</f>
        <v>Biotechnology</v>
      </c>
    </row>
    <row r="7190" spans="1:5" ht="17" x14ac:dyDescent="0.2">
      <c r="A7190" s="3" t="s">
        <v>544</v>
      </c>
      <c r="B7190" t="s">
        <v>600</v>
      </c>
      <c r="C7190" t="s">
        <v>609</v>
      </c>
      <c r="D7190" s="56" t="str">
        <f>VLOOKUP(A7190, ticker_symbol:gics_sector, 14, FALSE)</f>
        <v>Health Care</v>
      </c>
      <c r="E7190" t="str">
        <f>VLOOKUP(A7190, ticker_symbol:gics_sub, 15, FALSE)</f>
        <v>Biotechnology</v>
      </c>
    </row>
    <row r="7191" spans="1:5" ht="17" x14ac:dyDescent="0.2">
      <c r="A7191" s="3" t="s">
        <v>544</v>
      </c>
      <c r="B7191" t="s">
        <v>601</v>
      </c>
      <c r="C7191" t="s">
        <v>609</v>
      </c>
      <c r="D7191" s="56" t="str">
        <f>VLOOKUP(A7191, ticker_symbol:gics_sector, 14, FALSE)</f>
        <v>Health Care</v>
      </c>
      <c r="E7191" t="str">
        <f>VLOOKUP(A7191, ticker_symbol:gics_sub, 15, FALSE)</f>
        <v>Biotechnology</v>
      </c>
    </row>
    <row r="7192" spans="1:5" ht="17" x14ac:dyDescent="0.2">
      <c r="A7192" s="3" t="s">
        <v>544</v>
      </c>
      <c r="B7192" t="s">
        <v>602</v>
      </c>
      <c r="C7192" t="s">
        <v>609</v>
      </c>
      <c r="D7192" s="56" t="str">
        <f>VLOOKUP(A7192, ticker_symbol:gics_sector, 14, FALSE)</f>
        <v>Health Care</v>
      </c>
      <c r="E7192" t="str">
        <f>VLOOKUP(A7192, ticker_symbol:gics_sub, 15, FALSE)</f>
        <v>Biotechnology</v>
      </c>
    </row>
    <row r="7193" spans="1:5" ht="17" x14ac:dyDescent="0.2">
      <c r="A7193" s="3" t="s">
        <v>544</v>
      </c>
      <c r="B7193" t="s">
        <v>603</v>
      </c>
      <c r="C7193" t="s">
        <v>609</v>
      </c>
      <c r="D7193" s="56" t="str">
        <f>VLOOKUP(A7193, ticker_symbol:gics_sector, 14, FALSE)</f>
        <v>Health Care</v>
      </c>
      <c r="E7193" t="str">
        <f>VLOOKUP(A7193, ticker_symbol:gics_sub, 15, FALSE)</f>
        <v>Biotechnology</v>
      </c>
    </row>
    <row r="7194" spans="1:5" ht="17" x14ac:dyDescent="0.2">
      <c r="A7194" s="3" t="s">
        <v>544</v>
      </c>
      <c r="B7194" t="s">
        <v>604</v>
      </c>
      <c r="C7194" t="s">
        <v>609</v>
      </c>
      <c r="D7194" s="56" t="str">
        <f>VLOOKUP(A7194, ticker_symbol:gics_sector, 14, FALSE)</f>
        <v>Health Care</v>
      </c>
      <c r="E7194" t="str">
        <f>VLOOKUP(A7194, ticker_symbol:gics_sub, 15, FALSE)</f>
        <v>Biotechnology</v>
      </c>
    </row>
    <row r="7195" spans="1:5" ht="17" x14ac:dyDescent="0.2">
      <c r="A7195" s="3" t="s">
        <v>544</v>
      </c>
      <c r="B7195" t="s">
        <v>605</v>
      </c>
      <c r="C7195" t="s">
        <v>609</v>
      </c>
      <c r="D7195" s="56" t="str">
        <f>VLOOKUP(A7195, ticker_symbol:gics_sector, 14, FALSE)</f>
        <v>Health Care</v>
      </c>
      <c r="E7195" t="str">
        <f>VLOOKUP(A7195, ticker_symbol:gics_sub, 15, FALSE)</f>
        <v>Biotechnology</v>
      </c>
    </row>
    <row r="7196" spans="1:5" ht="17" x14ac:dyDescent="0.2">
      <c r="A7196" s="3" t="s">
        <v>544</v>
      </c>
      <c r="B7196" t="s">
        <v>600</v>
      </c>
      <c r="C7196" s="21" t="s">
        <v>608</v>
      </c>
      <c r="D7196" s="56" t="str">
        <f>VLOOKUP(A7196, ticker_symbol:gics_sector, 14, FALSE)</f>
        <v>Health Care</v>
      </c>
      <c r="E7196" t="str">
        <f>VLOOKUP(A7196, ticker_symbol:gics_sub, 15, FALSE)</f>
        <v>Biotechnology</v>
      </c>
    </row>
    <row r="7197" spans="1:5" ht="17" x14ac:dyDescent="0.2">
      <c r="A7197" s="3" t="s">
        <v>544</v>
      </c>
      <c r="B7197" t="s">
        <v>601</v>
      </c>
      <c r="C7197" s="21" t="s">
        <v>608</v>
      </c>
      <c r="D7197" s="56" t="str">
        <f>VLOOKUP(A7197, ticker_symbol:gics_sector, 14, FALSE)</f>
        <v>Health Care</v>
      </c>
      <c r="E7197" t="str">
        <f>VLOOKUP(A7197, ticker_symbol:gics_sub, 15, FALSE)</f>
        <v>Biotechnology</v>
      </c>
    </row>
    <row r="7198" spans="1:5" ht="17" x14ac:dyDescent="0.2">
      <c r="A7198" s="3" t="s">
        <v>544</v>
      </c>
      <c r="B7198" t="s">
        <v>602</v>
      </c>
      <c r="C7198" s="21" t="s">
        <v>608</v>
      </c>
      <c r="D7198" s="56" t="str">
        <f>VLOOKUP(A7198, ticker_symbol:gics_sector, 14, FALSE)</f>
        <v>Health Care</v>
      </c>
      <c r="E7198" t="str">
        <f>VLOOKUP(A7198, ticker_symbol:gics_sub, 15, FALSE)</f>
        <v>Biotechnology</v>
      </c>
    </row>
    <row r="7199" spans="1:5" ht="17" x14ac:dyDescent="0.2">
      <c r="A7199" s="3" t="s">
        <v>544</v>
      </c>
      <c r="B7199" t="s">
        <v>603</v>
      </c>
      <c r="C7199" s="21" t="s">
        <v>608</v>
      </c>
      <c r="D7199" s="56" t="str">
        <f>VLOOKUP(A7199, ticker_symbol:gics_sector, 14, FALSE)</f>
        <v>Health Care</v>
      </c>
      <c r="E7199" t="str">
        <f>VLOOKUP(A7199, ticker_symbol:gics_sub, 15, FALSE)</f>
        <v>Biotechnology</v>
      </c>
    </row>
    <row r="7200" spans="1:5" ht="17" x14ac:dyDescent="0.2">
      <c r="A7200" s="3" t="s">
        <v>544</v>
      </c>
      <c r="B7200" t="s">
        <v>604</v>
      </c>
      <c r="C7200" s="21" t="s">
        <v>608</v>
      </c>
      <c r="D7200" s="56" t="str">
        <f>VLOOKUP(A7200, ticker_symbol:gics_sector, 14, FALSE)</f>
        <v>Health Care</v>
      </c>
      <c r="E7200" t="str">
        <f>VLOOKUP(A7200, ticker_symbol:gics_sub, 15, FALSE)</f>
        <v>Biotechnology</v>
      </c>
    </row>
    <row r="7201" spans="1:5" ht="17" x14ac:dyDescent="0.2">
      <c r="A7201" s="3" t="s">
        <v>544</v>
      </c>
      <c r="B7201" t="s">
        <v>605</v>
      </c>
      <c r="C7201" s="21" t="s">
        <v>608</v>
      </c>
      <c r="D7201" s="56" t="str">
        <f>VLOOKUP(A7201, ticker_symbol:gics_sector, 14, FALSE)</f>
        <v>Health Care</v>
      </c>
      <c r="E7201" t="str">
        <f>VLOOKUP(A7201, ticker_symbol:gics_sub, 15, FALSE)</f>
        <v>Biotechnology</v>
      </c>
    </row>
    <row r="7202" spans="1:5" ht="17" x14ac:dyDescent="0.2">
      <c r="A7202" s="3" t="s">
        <v>545</v>
      </c>
      <c r="B7202" t="s">
        <v>600</v>
      </c>
      <c r="C7202" t="s">
        <v>610</v>
      </c>
      <c r="D7202" s="56" t="str">
        <f>VLOOKUP(A7202, ticker_symbol:gics_sector, 14, FALSE)</f>
        <v>Real Estate</v>
      </c>
      <c r="E7202" t="str">
        <f>VLOOKUP(A7202, ticker_symbol:gics_sub, 15, FALSE)</f>
        <v>REITs</v>
      </c>
    </row>
    <row r="7203" spans="1:5" ht="17" x14ac:dyDescent="0.2">
      <c r="A7203" s="3" t="s">
        <v>545</v>
      </c>
      <c r="B7203" t="s">
        <v>601</v>
      </c>
      <c r="C7203" t="s">
        <v>610</v>
      </c>
      <c r="D7203" s="56" t="str">
        <f>VLOOKUP(A7203, ticker_symbol:gics_sector, 14, FALSE)</f>
        <v>Real Estate</v>
      </c>
      <c r="E7203" t="str">
        <f>VLOOKUP(A7203, ticker_symbol:gics_sub, 15, FALSE)</f>
        <v>REITs</v>
      </c>
    </row>
    <row r="7204" spans="1:5" ht="17" x14ac:dyDescent="0.2">
      <c r="A7204" s="3" t="s">
        <v>545</v>
      </c>
      <c r="B7204" t="s">
        <v>602</v>
      </c>
      <c r="C7204" t="s">
        <v>610</v>
      </c>
      <c r="D7204" s="56" t="str">
        <f>VLOOKUP(A7204, ticker_symbol:gics_sector, 14, FALSE)</f>
        <v>Real Estate</v>
      </c>
      <c r="E7204" t="str">
        <f>VLOOKUP(A7204, ticker_symbol:gics_sub, 15, FALSE)</f>
        <v>REITs</v>
      </c>
    </row>
    <row r="7205" spans="1:5" ht="17" x14ac:dyDescent="0.2">
      <c r="A7205" s="3" t="s">
        <v>545</v>
      </c>
      <c r="B7205" t="s">
        <v>603</v>
      </c>
      <c r="C7205" t="s">
        <v>610</v>
      </c>
      <c r="D7205" s="56" t="str">
        <f>VLOOKUP(A7205, ticker_symbol:gics_sector, 14, FALSE)</f>
        <v>Real Estate</v>
      </c>
      <c r="E7205" t="str">
        <f>VLOOKUP(A7205, ticker_symbol:gics_sub, 15, FALSE)</f>
        <v>REITs</v>
      </c>
    </row>
    <row r="7206" spans="1:5" ht="17" x14ac:dyDescent="0.2">
      <c r="A7206" s="3" t="s">
        <v>545</v>
      </c>
      <c r="B7206" t="s">
        <v>604</v>
      </c>
      <c r="C7206" t="s">
        <v>610</v>
      </c>
      <c r="D7206" s="56" t="str">
        <f>VLOOKUP(A7206, ticker_symbol:gics_sector, 14, FALSE)</f>
        <v>Real Estate</v>
      </c>
      <c r="E7206" t="str">
        <f>VLOOKUP(A7206, ticker_symbol:gics_sub, 15, FALSE)</f>
        <v>REITs</v>
      </c>
    </row>
    <row r="7207" spans="1:5" ht="17" x14ac:dyDescent="0.2">
      <c r="A7207" s="3" t="s">
        <v>545</v>
      </c>
      <c r="B7207" t="s">
        <v>605</v>
      </c>
      <c r="C7207" t="s">
        <v>610</v>
      </c>
      <c r="D7207" s="56" t="str">
        <f>VLOOKUP(A7207, ticker_symbol:gics_sector, 14, FALSE)</f>
        <v>Real Estate</v>
      </c>
      <c r="E7207" t="str">
        <f>VLOOKUP(A7207, ticker_symbol:gics_sub, 15, FALSE)</f>
        <v>REITs</v>
      </c>
    </row>
    <row r="7208" spans="1:5" ht="17" x14ac:dyDescent="0.2">
      <c r="A7208" s="3" t="s">
        <v>545</v>
      </c>
      <c r="B7208" t="s">
        <v>600</v>
      </c>
      <c r="C7208" t="s">
        <v>609</v>
      </c>
      <c r="D7208" s="56" t="str">
        <f>VLOOKUP(A7208, ticker_symbol:gics_sector, 14, FALSE)</f>
        <v>Real Estate</v>
      </c>
      <c r="E7208" t="str">
        <f>VLOOKUP(A7208, ticker_symbol:gics_sub, 15, FALSE)</f>
        <v>REITs</v>
      </c>
    </row>
    <row r="7209" spans="1:5" ht="17" x14ac:dyDescent="0.2">
      <c r="A7209" s="3" t="s">
        <v>545</v>
      </c>
      <c r="B7209" t="s">
        <v>601</v>
      </c>
      <c r="C7209" t="s">
        <v>609</v>
      </c>
      <c r="D7209" s="56" t="str">
        <f>VLOOKUP(A7209, ticker_symbol:gics_sector, 14, FALSE)</f>
        <v>Real Estate</v>
      </c>
      <c r="E7209" t="str">
        <f>VLOOKUP(A7209, ticker_symbol:gics_sub, 15, FALSE)</f>
        <v>REITs</v>
      </c>
    </row>
    <row r="7210" spans="1:5" ht="17" x14ac:dyDescent="0.2">
      <c r="A7210" s="3" t="s">
        <v>545</v>
      </c>
      <c r="B7210" t="s">
        <v>602</v>
      </c>
      <c r="C7210" t="s">
        <v>609</v>
      </c>
      <c r="D7210" s="56" t="str">
        <f>VLOOKUP(A7210, ticker_symbol:gics_sector, 14, FALSE)</f>
        <v>Real Estate</v>
      </c>
      <c r="E7210" t="str">
        <f>VLOOKUP(A7210, ticker_symbol:gics_sub, 15, FALSE)</f>
        <v>REITs</v>
      </c>
    </row>
    <row r="7211" spans="1:5" ht="17" x14ac:dyDescent="0.2">
      <c r="A7211" s="3" t="s">
        <v>545</v>
      </c>
      <c r="B7211" t="s">
        <v>603</v>
      </c>
      <c r="C7211" t="s">
        <v>609</v>
      </c>
      <c r="D7211" s="56" t="str">
        <f>VLOOKUP(A7211, ticker_symbol:gics_sector, 14, FALSE)</f>
        <v>Real Estate</v>
      </c>
      <c r="E7211" t="str">
        <f>VLOOKUP(A7211, ticker_symbol:gics_sub, 15, FALSE)</f>
        <v>REITs</v>
      </c>
    </row>
    <row r="7212" spans="1:5" ht="17" x14ac:dyDescent="0.2">
      <c r="A7212" s="3" t="s">
        <v>545</v>
      </c>
      <c r="B7212" t="s">
        <v>604</v>
      </c>
      <c r="C7212" t="s">
        <v>609</v>
      </c>
      <c r="D7212" s="56" t="str">
        <f>VLOOKUP(A7212, ticker_symbol:gics_sector, 14, FALSE)</f>
        <v>Real Estate</v>
      </c>
      <c r="E7212" t="str">
        <f>VLOOKUP(A7212, ticker_symbol:gics_sub, 15, FALSE)</f>
        <v>REITs</v>
      </c>
    </row>
    <row r="7213" spans="1:5" ht="17" x14ac:dyDescent="0.2">
      <c r="A7213" s="3" t="s">
        <v>545</v>
      </c>
      <c r="B7213" t="s">
        <v>605</v>
      </c>
      <c r="C7213" t="s">
        <v>609</v>
      </c>
      <c r="D7213" s="56" t="str">
        <f>VLOOKUP(A7213, ticker_symbol:gics_sector, 14, FALSE)</f>
        <v>Real Estate</v>
      </c>
      <c r="E7213" t="str">
        <f>VLOOKUP(A7213, ticker_symbol:gics_sub, 15, FALSE)</f>
        <v>REITs</v>
      </c>
    </row>
    <row r="7214" spans="1:5" ht="17" x14ac:dyDescent="0.2">
      <c r="A7214" s="3" t="s">
        <v>545</v>
      </c>
      <c r="B7214" t="s">
        <v>600</v>
      </c>
      <c r="C7214" s="21" t="s">
        <v>608</v>
      </c>
      <c r="D7214" s="56" t="str">
        <f>VLOOKUP(A7214, ticker_symbol:gics_sector, 14, FALSE)</f>
        <v>Real Estate</v>
      </c>
      <c r="E7214" t="str">
        <f>VLOOKUP(A7214, ticker_symbol:gics_sub, 15, FALSE)</f>
        <v>REITs</v>
      </c>
    </row>
    <row r="7215" spans="1:5" ht="17" x14ac:dyDescent="0.2">
      <c r="A7215" s="3" t="s">
        <v>545</v>
      </c>
      <c r="B7215" t="s">
        <v>601</v>
      </c>
      <c r="C7215" s="21" t="s">
        <v>608</v>
      </c>
      <c r="D7215" s="56" t="str">
        <f>VLOOKUP(A7215, ticker_symbol:gics_sector, 14, FALSE)</f>
        <v>Real Estate</v>
      </c>
      <c r="E7215" t="str">
        <f>VLOOKUP(A7215, ticker_symbol:gics_sub, 15, FALSE)</f>
        <v>REITs</v>
      </c>
    </row>
    <row r="7216" spans="1:5" ht="17" x14ac:dyDescent="0.2">
      <c r="A7216" s="3" t="s">
        <v>545</v>
      </c>
      <c r="B7216" t="s">
        <v>602</v>
      </c>
      <c r="C7216" s="21" t="s">
        <v>608</v>
      </c>
      <c r="D7216" s="56" t="str">
        <f>VLOOKUP(A7216, ticker_symbol:gics_sector, 14, FALSE)</f>
        <v>Real Estate</v>
      </c>
      <c r="E7216" t="str">
        <f>VLOOKUP(A7216, ticker_symbol:gics_sub, 15, FALSE)</f>
        <v>REITs</v>
      </c>
    </row>
    <row r="7217" spans="1:5" ht="17" x14ac:dyDescent="0.2">
      <c r="A7217" s="3" t="s">
        <v>545</v>
      </c>
      <c r="B7217" t="s">
        <v>603</v>
      </c>
      <c r="C7217" s="21" t="s">
        <v>608</v>
      </c>
      <c r="D7217" s="56" t="str">
        <f>VLOOKUP(A7217, ticker_symbol:gics_sector, 14, FALSE)</f>
        <v>Real Estate</v>
      </c>
      <c r="E7217" t="str">
        <f>VLOOKUP(A7217, ticker_symbol:gics_sub, 15, FALSE)</f>
        <v>REITs</v>
      </c>
    </row>
    <row r="7218" spans="1:5" ht="17" x14ac:dyDescent="0.2">
      <c r="A7218" s="3" t="s">
        <v>545</v>
      </c>
      <c r="B7218" t="s">
        <v>604</v>
      </c>
      <c r="C7218" s="21" t="s">
        <v>608</v>
      </c>
      <c r="D7218" s="56" t="str">
        <f>VLOOKUP(A7218, ticker_symbol:gics_sector, 14, FALSE)</f>
        <v>Real Estate</v>
      </c>
      <c r="E7218" t="str">
        <f>VLOOKUP(A7218, ticker_symbol:gics_sub, 15, FALSE)</f>
        <v>REITs</v>
      </c>
    </row>
    <row r="7219" spans="1:5" ht="17" x14ac:dyDescent="0.2">
      <c r="A7219" s="3" t="s">
        <v>545</v>
      </c>
      <c r="B7219" t="s">
        <v>605</v>
      </c>
      <c r="C7219" s="21" t="s">
        <v>608</v>
      </c>
      <c r="D7219" s="56" t="str">
        <f>VLOOKUP(A7219, ticker_symbol:gics_sector, 14, FALSE)</f>
        <v>Real Estate</v>
      </c>
      <c r="E7219" t="str">
        <f>VLOOKUP(A7219, ticker_symbol:gics_sub, 15, FALSE)</f>
        <v>REITs</v>
      </c>
    </row>
    <row r="7220" spans="1:5" ht="17" x14ac:dyDescent="0.2">
      <c r="A7220" s="3" t="s">
        <v>546</v>
      </c>
      <c r="B7220" t="s">
        <v>600</v>
      </c>
      <c r="C7220" t="s">
        <v>610</v>
      </c>
      <c r="D7220" s="56" t="str">
        <f>VLOOKUP(A7220, ticker_symbol:gics_sector, 14, FALSE)</f>
        <v>Telecommunications Services</v>
      </c>
      <c r="E7220" t="str">
        <f>VLOOKUP(A7220, ticker_symbol:gics_sub, 15, FALSE)</f>
        <v>Integrated Telecommunications Services</v>
      </c>
    </row>
    <row r="7221" spans="1:5" ht="17" x14ac:dyDescent="0.2">
      <c r="A7221" s="3" t="s">
        <v>546</v>
      </c>
      <c r="B7221" t="s">
        <v>601</v>
      </c>
      <c r="C7221" t="s">
        <v>610</v>
      </c>
      <c r="D7221" s="56" t="str">
        <f>VLOOKUP(A7221, ticker_symbol:gics_sector, 14, FALSE)</f>
        <v>Telecommunications Services</v>
      </c>
      <c r="E7221" t="str">
        <f>VLOOKUP(A7221, ticker_symbol:gics_sub, 15, FALSE)</f>
        <v>Integrated Telecommunications Services</v>
      </c>
    </row>
    <row r="7222" spans="1:5" ht="17" x14ac:dyDescent="0.2">
      <c r="A7222" s="3" t="s">
        <v>546</v>
      </c>
      <c r="B7222" t="s">
        <v>602</v>
      </c>
      <c r="C7222" t="s">
        <v>610</v>
      </c>
      <c r="D7222" s="56" t="str">
        <f>VLOOKUP(A7222, ticker_symbol:gics_sector, 14, FALSE)</f>
        <v>Telecommunications Services</v>
      </c>
      <c r="E7222" t="str">
        <f>VLOOKUP(A7222, ticker_symbol:gics_sub, 15, FALSE)</f>
        <v>Integrated Telecommunications Services</v>
      </c>
    </row>
    <row r="7223" spans="1:5" ht="17" x14ac:dyDescent="0.2">
      <c r="A7223" s="3" t="s">
        <v>546</v>
      </c>
      <c r="B7223" t="s">
        <v>603</v>
      </c>
      <c r="C7223" t="s">
        <v>610</v>
      </c>
      <c r="D7223" s="56" t="str">
        <f>VLOOKUP(A7223, ticker_symbol:gics_sector, 14, FALSE)</f>
        <v>Telecommunications Services</v>
      </c>
      <c r="E7223" t="str">
        <f>VLOOKUP(A7223, ticker_symbol:gics_sub, 15, FALSE)</f>
        <v>Integrated Telecommunications Services</v>
      </c>
    </row>
    <row r="7224" spans="1:5" ht="17" x14ac:dyDescent="0.2">
      <c r="A7224" s="3" t="s">
        <v>546</v>
      </c>
      <c r="B7224" t="s">
        <v>604</v>
      </c>
      <c r="C7224" t="s">
        <v>610</v>
      </c>
      <c r="D7224" s="56" t="str">
        <f>VLOOKUP(A7224, ticker_symbol:gics_sector, 14, FALSE)</f>
        <v>Telecommunications Services</v>
      </c>
      <c r="E7224" t="str">
        <f>VLOOKUP(A7224, ticker_symbol:gics_sub, 15, FALSE)</f>
        <v>Integrated Telecommunications Services</v>
      </c>
    </row>
    <row r="7225" spans="1:5" ht="17" x14ac:dyDescent="0.2">
      <c r="A7225" s="3" t="s">
        <v>546</v>
      </c>
      <c r="B7225" t="s">
        <v>605</v>
      </c>
      <c r="C7225" t="s">
        <v>610</v>
      </c>
      <c r="D7225" s="56" t="str">
        <f>VLOOKUP(A7225, ticker_symbol:gics_sector, 14, FALSE)</f>
        <v>Telecommunications Services</v>
      </c>
      <c r="E7225" t="str">
        <f>VLOOKUP(A7225, ticker_symbol:gics_sub, 15, FALSE)</f>
        <v>Integrated Telecommunications Services</v>
      </c>
    </row>
    <row r="7226" spans="1:5" ht="17" x14ac:dyDescent="0.2">
      <c r="A7226" s="3" t="s">
        <v>546</v>
      </c>
      <c r="B7226" t="s">
        <v>600</v>
      </c>
      <c r="C7226" t="s">
        <v>609</v>
      </c>
      <c r="D7226" s="56" t="str">
        <f>VLOOKUP(A7226, ticker_symbol:gics_sector, 14, FALSE)</f>
        <v>Telecommunications Services</v>
      </c>
      <c r="E7226" t="str">
        <f>VLOOKUP(A7226, ticker_symbol:gics_sub, 15, FALSE)</f>
        <v>Integrated Telecommunications Services</v>
      </c>
    </row>
    <row r="7227" spans="1:5" ht="17" x14ac:dyDescent="0.2">
      <c r="A7227" s="3" t="s">
        <v>546</v>
      </c>
      <c r="B7227" t="s">
        <v>601</v>
      </c>
      <c r="C7227" t="s">
        <v>609</v>
      </c>
      <c r="D7227" s="56" t="str">
        <f>VLOOKUP(A7227, ticker_symbol:gics_sector, 14, FALSE)</f>
        <v>Telecommunications Services</v>
      </c>
      <c r="E7227" t="str">
        <f>VLOOKUP(A7227, ticker_symbol:gics_sub, 15, FALSE)</f>
        <v>Integrated Telecommunications Services</v>
      </c>
    </row>
    <row r="7228" spans="1:5" ht="17" x14ac:dyDescent="0.2">
      <c r="A7228" s="3" t="s">
        <v>546</v>
      </c>
      <c r="B7228" t="s">
        <v>602</v>
      </c>
      <c r="C7228" t="s">
        <v>609</v>
      </c>
      <c r="D7228" s="56" t="str">
        <f>VLOOKUP(A7228, ticker_symbol:gics_sector, 14, FALSE)</f>
        <v>Telecommunications Services</v>
      </c>
      <c r="E7228" t="str">
        <f>VLOOKUP(A7228, ticker_symbol:gics_sub, 15, FALSE)</f>
        <v>Integrated Telecommunications Services</v>
      </c>
    </row>
    <row r="7229" spans="1:5" ht="17" x14ac:dyDescent="0.2">
      <c r="A7229" s="3" t="s">
        <v>546</v>
      </c>
      <c r="B7229" t="s">
        <v>603</v>
      </c>
      <c r="C7229" t="s">
        <v>609</v>
      </c>
      <c r="D7229" s="56" t="str">
        <f>VLOOKUP(A7229, ticker_symbol:gics_sector, 14, FALSE)</f>
        <v>Telecommunications Services</v>
      </c>
      <c r="E7229" t="str">
        <f>VLOOKUP(A7229, ticker_symbol:gics_sub, 15, FALSE)</f>
        <v>Integrated Telecommunications Services</v>
      </c>
    </row>
    <row r="7230" spans="1:5" ht="17" x14ac:dyDescent="0.2">
      <c r="A7230" s="3" t="s">
        <v>546</v>
      </c>
      <c r="B7230" t="s">
        <v>604</v>
      </c>
      <c r="C7230" t="s">
        <v>609</v>
      </c>
      <c r="D7230" s="56" t="str">
        <f>VLOOKUP(A7230, ticker_symbol:gics_sector, 14, FALSE)</f>
        <v>Telecommunications Services</v>
      </c>
      <c r="E7230" t="str">
        <f>VLOOKUP(A7230, ticker_symbol:gics_sub, 15, FALSE)</f>
        <v>Integrated Telecommunications Services</v>
      </c>
    </row>
    <row r="7231" spans="1:5" ht="17" x14ac:dyDescent="0.2">
      <c r="A7231" s="3" t="s">
        <v>546</v>
      </c>
      <c r="B7231" t="s">
        <v>605</v>
      </c>
      <c r="C7231" t="s">
        <v>609</v>
      </c>
      <c r="D7231" s="56" t="str">
        <f>VLOOKUP(A7231, ticker_symbol:gics_sector, 14, FALSE)</f>
        <v>Telecommunications Services</v>
      </c>
      <c r="E7231" t="str">
        <f>VLOOKUP(A7231, ticker_symbol:gics_sub, 15, FALSE)</f>
        <v>Integrated Telecommunications Services</v>
      </c>
    </row>
    <row r="7232" spans="1:5" ht="17" x14ac:dyDescent="0.2">
      <c r="A7232" s="3" t="s">
        <v>546</v>
      </c>
      <c r="B7232" t="s">
        <v>600</v>
      </c>
      <c r="C7232" s="21" t="s">
        <v>608</v>
      </c>
      <c r="D7232" s="56" t="str">
        <f>VLOOKUP(A7232, ticker_symbol:gics_sector, 14, FALSE)</f>
        <v>Telecommunications Services</v>
      </c>
      <c r="E7232" t="str">
        <f>VLOOKUP(A7232, ticker_symbol:gics_sub, 15, FALSE)</f>
        <v>Integrated Telecommunications Services</v>
      </c>
    </row>
    <row r="7233" spans="1:5" ht="17" x14ac:dyDescent="0.2">
      <c r="A7233" s="3" t="s">
        <v>546</v>
      </c>
      <c r="B7233" t="s">
        <v>601</v>
      </c>
      <c r="C7233" s="21" t="s">
        <v>608</v>
      </c>
      <c r="D7233" s="56" t="str">
        <f>VLOOKUP(A7233, ticker_symbol:gics_sector, 14, FALSE)</f>
        <v>Telecommunications Services</v>
      </c>
      <c r="E7233" t="str">
        <f>VLOOKUP(A7233, ticker_symbol:gics_sub, 15, FALSE)</f>
        <v>Integrated Telecommunications Services</v>
      </c>
    </row>
    <row r="7234" spans="1:5" ht="17" x14ac:dyDescent="0.2">
      <c r="A7234" s="3" t="s">
        <v>546</v>
      </c>
      <c r="B7234" t="s">
        <v>602</v>
      </c>
      <c r="C7234" s="21" t="s">
        <v>608</v>
      </c>
      <c r="D7234" s="56" t="str">
        <f>VLOOKUP(A7234, ticker_symbol:gics_sector, 14, FALSE)</f>
        <v>Telecommunications Services</v>
      </c>
      <c r="E7234" t="str">
        <f>VLOOKUP(A7234, ticker_symbol:gics_sub, 15, FALSE)</f>
        <v>Integrated Telecommunications Services</v>
      </c>
    </row>
    <row r="7235" spans="1:5" ht="17" x14ac:dyDescent="0.2">
      <c r="A7235" s="3" t="s">
        <v>546</v>
      </c>
      <c r="B7235" t="s">
        <v>603</v>
      </c>
      <c r="C7235" s="21" t="s">
        <v>608</v>
      </c>
      <c r="D7235" s="56" t="str">
        <f>VLOOKUP(A7235, ticker_symbol:gics_sector, 14, FALSE)</f>
        <v>Telecommunications Services</v>
      </c>
      <c r="E7235" t="str">
        <f>VLOOKUP(A7235, ticker_symbol:gics_sub, 15, FALSE)</f>
        <v>Integrated Telecommunications Services</v>
      </c>
    </row>
    <row r="7236" spans="1:5" ht="17" x14ac:dyDescent="0.2">
      <c r="A7236" s="3" t="s">
        <v>546</v>
      </c>
      <c r="B7236" t="s">
        <v>604</v>
      </c>
      <c r="C7236" s="21" t="s">
        <v>608</v>
      </c>
      <c r="D7236" s="56" t="str">
        <f>VLOOKUP(A7236, ticker_symbol:gics_sector, 14, FALSE)</f>
        <v>Telecommunications Services</v>
      </c>
      <c r="E7236" t="str">
        <f>VLOOKUP(A7236, ticker_symbol:gics_sub, 15, FALSE)</f>
        <v>Integrated Telecommunications Services</v>
      </c>
    </row>
    <row r="7237" spans="1:5" ht="17" x14ac:dyDescent="0.2">
      <c r="A7237" s="3" t="s">
        <v>546</v>
      </c>
      <c r="B7237" t="s">
        <v>605</v>
      </c>
      <c r="C7237" s="21" t="s">
        <v>608</v>
      </c>
      <c r="D7237" s="56" t="str">
        <f>VLOOKUP(A7237, ticker_symbol:gics_sector, 14, FALSE)</f>
        <v>Telecommunications Services</v>
      </c>
      <c r="E7237" t="str">
        <f>VLOOKUP(A7237, ticker_symbol:gics_sub, 15, FALSE)</f>
        <v>Integrated Telecommunications Services</v>
      </c>
    </row>
    <row r="7238" spans="1:5" ht="17" x14ac:dyDescent="0.2">
      <c r="A7238" s="3" t="s">
        <v>547</v>
      </c>
      <c r="B7238" t="s">
        <v>600</v>
      </c>
      <c r="C7238" t="s">
        <v>610</v>
      </c>
      <c r="D7238" s="56" t="str">
        <f>VLOOKUP(A7238, ticker_symbol:gics_sector, 14, FALSE)</f>
        <v>Health Care</v>
      </c>
      <c r="E7238" t="str">
        <f>VLOOKUP(A7238, ticker_symbol:gics_sub, 15, FALSE)</f>
        <v>Health Care Distributors</v>
      </c>
    </row>
    <row r="7239" spans="1:5" ht="17" x14ac:dyDescent="0.2">
      <c r="A7239" s="3" t="s">
        <v>547</v>
      </c>
      <c r="B7239" t="s">
        <v>601</v>
      </c>
      <c r="C7239" t="s">
        <v>610</v>
      </c>
      <c r="D7239" s="56" t="str">
        <f>VLOOKUP(A7239, ticker_symbol:gics_sector, 14, FALSE)</f>
        <v>Health Care</v>
      </c>
      <c r="E7239" t="str">
        <f>VLOOKUP(A7239, ticker_symbol:gics_sub, 15, FALSE)</f>
        <v>Health Care Distributors</v>
      </c>
    </row>
    <row r="7240" spans="1:5" ht="17" x14ac:dyDescent="0.2">
      <c r="A7240" s="3" t="s">
        <v>547</v>
      </c>
      <c r="B7240" t="s">
        <v>602</v>
      </c>
      <c r="C7240" t="s">
        <v>610</v>
      </c>
      <c r="D7240" s="56" t="str">
        <f>VLOOKUP(A7240, ticker_symbol:gics_sector, 14, FALSE)</f>
        <v>Health Care</v>
      </c>
      <c r="E7240" t="str">
        <f>VLOOKUP(A7240, ticker_symbol:gics_sub, 15, FALSE)</f>
        <v>Health Care Distributors</v>
      </c>
    </row>
    <row r="7241" spans="1:5" ht="17" x14ac:dyDescent="0.2">
      <c r="A7241" s="3" t="s">
        <v>547</v>
      </c>
      <c r="B7241" t="s">
        <v>603</v>
      </c>
      <c r="C7241" t="s">
        <v>610</v>
      </c>
      <c r="D7241" s="56" t="str">
        <f>VLOOKUP(A7241, ticker_symbol:gics_sector, 14, FALSE)</f>
        <v>Health Care</v>
      </c>
      <c r="E7241" t="str">
        <f>VLOOKUP(A7241, ticker_symbol:gics_sub, 15, FALSE)</f>
        <v>Health Care Distributors</v>
      </c>
    </row>
    <row r="7242" spans="1:5" ht="17" x14ac:dyDescent="0.2">
      <c r="A7242" s="3" t="s">
        <v>547</v>
      </c>
      <c r="B7242" t="s">
        <v>604</v>
      </c>
      <c r="C7242" t="s">
        <v>610</v>
      </c>
      <c r="D7242" s="56" t="str">
        <f>VLOOKUP(A7242, ticker_symbol:gics_sector, 14, FALSE)</f>
        <v>Health Care</v>
      </c>
      <c r="E7242" t="str">
        <f>VLOOKUP(A7242, ticker_symbol:gics_sub, 15, FALSE)</f>
        <v>Health Care Distributors</v>
      </c>
    </row>
    <row r="7243" spans="1:5" ht="17" x14ac:dyDescent="0.2">
      <c r="A7243" s="3" t="s">
        <v>547</v>
      </c>
      <c r="B7243" t="s">
        <v>605</v>
      </c>
      <c r="C7243" t="s">
        <v>610</v>
      </c>
      <c r="D7243" s="56" t="str">
        <f>VLOOKUP(A7243, ticker_symbol:gics_sector, 14, FALSE)</f>
        <v>Health Care</v>
      </c>
      <c r="E7243" t="str">
        <f>VLOOKUP(A7243, ticker_symbol:gics_sub, 15, FALSE)</f>
        <v>Health Care Distributors</v>
      </c>
    </row>
    <row r="7244" spans="1:5" ht="17" x14ac:dyDescent="0.2">
      <c r="A7244" s="3" t="s">
        <v>547</v>
      </c>
      <c r="B7244" t="s">
        <v>600</v>
      </c>
      <c r="C7244" t="s">
        <v>609</v>
      </c>
      <c r="D7244" s="56" t="str">
        <f>VLOOKUP(A7244, ticker_symbol:gics_sector, 14, FALSE)</f>
        <v>Health Care</v>
      </c>
      <c r="E7244" t="str">
        <f>VLOOKUP(A7244, ticker_symbol:gics_sub, 15, FALSE)</f>
        <v>Health Care Distributors</v>
      </c>
    </row>
    <row r="7245" spans="1:5" ht="17" x14ac:dyDescent="0.2">
      <c r="A7245" s="3" t="s">
        <v>547</v>
      </c>
      <c r="B7245" t="s">
        <v>601</v>
      </c>
      <c r="C7245" t="s">
        <v>609</v>
      </c>
      <c r="D7245" s="56" t="str">
        <f>VLOOKUP(A7245, ticker_symbol:gics_sector, 14, FALSE)</f>
        <v>Health Care</v>
      </c>
      <c r="E7245" t="str">
        <f>VLOOKUP(A7245, ticker_symbol:gics_sub, 15, FALSE)</f>
        <v>Health Care Distributors</v>
      </c>
    </row>
    <row r="7246" spans="1:5" ht="17" x14ac:dyDescent="0.2">
      <c r="A7246" s="3" t="s">
        <v>547</v>
      </c>
      <c r="B7246" t="s">
        <v>602</v>
      </c>
      <c r="C7246" t="s">
        <v>609</v>
      </c>
      <c r="D7246" s="56" t="str">
        <f>VLOOKUP(A7246, ticker_symbol:gics_sector, 14, FALSE)</f>
        <v>Health Care</v>
      </c>
      <c r="E7246" t="str">
        <f>VLOOKUP(A7246, ticker_symbol:gics_sub, 15, FALSE)</f>
        <v>Health Care Distributors</v>
      </c>
    </row>
    <row r="7247" spans="1:5" ht="17" x14ac:dyDescent="0.2">
      <c r="A7247" s="3" t="s">
        <v>547</v>
      </c>
      <c r="B7247" t="s">
        <v>603</v>
      </c>
      <c r="C7247" t="s">
        <v>609</v>
      </c>
      <c r="D7247" s="56" t="str">
        <f>VLOOKUP(A7247, ticker_symbol:gics_sector, 14, FALSE)</f>
        <v>Health Care</v>
      </c>
      <c r="E7247" t="str">
        <f>VLOOKUP(A7247, ticker_symbol:gics_sub, 15, FALSE)</f>
        <v>Health Care Distributors</v>
      </c>
    </row>
    <row r="7248" spans="1:5" ht="17" x14ac:dyDescent="0.2">
      <c r="A7248" s="3" t="s">
        <v>547</v>
      </c>
      <c r="B7248" t="s">
        <v>604</v>
      </c>
      <c r="C7248" t="s">
        <v>609</v>
      </c>
      <c r="D7248" s="56" t="str">
        <f>VLOOKUP(A7248, ticker_symbol:gics_sector, 14, FALSE)</f>
        <v>Health Care</v>
      </c>
      <c r="E7248" t="str">
        <f>VLOOKUP(A7248, ticker_symbol:gics_sub, 15, FALSE)</f>
        <v>Health Care Distributors</v>
      </c>
    </row>
    <row r="7249" spans="1:5" ht="17" x14ac:dyDescent="0.2">
      <c r="A7249" s="3" t="s">
        <v>547</v>
      </c>
      <c r="B7249" t="s">
        <v>605</v>
      </c>
      <c r="C7249" t="s">
        <v>609</v>
      </c>
      <c r="D7249" s="56" t="str">
        <f>VLOOKUP(A7249, ticker_symbol:gics_sector, 14, FALSE)</f>
        <v>Health Care</v>
      </c>
      <c r="E7249" t="str">
        <f>VLOOKUP(A7249, ticker_symbol:gics_sub, 15, FALSE)</f>
        <v>Health Care Distributors</v>
      </c>
    </row>
    <row r="7250" spans="1:5" ht="17" x14ac:dyDescent="0.2">
      <c r="A7250" s="3" t="s">
        <v>547</v>
      </c>
      <c r="B7250" t="s">
        <v>600</v>
      </c>
      <c r="C7250" s="21" t="s">
        <v>608</v>
      </c>
      <c r="D7250" s="56" t="str">
        <f>VLOOKUP(A7250, ticker_symbol:gics_sector, 14, FALSE)</f>
        <v>Health Care</v>
      </c>
      <c r="E7250" t="str">
        <f>VLOOKUP(A7250, ticker_symbol:gics_sub, 15, FALSE)</f>
        <v>Health Care Distributors</v>
      </c>
    </row>
    <row r="7251" spans="1:5" ht="17" x14ac:dyDescent="0.2">
      <c r="A7251" s="3" t="s">
        <v>547</v>
      </c>
      <c r="B7251" t="s">
        <v>601</v>
      </c>
      <c r="C7251" s="21" t="s">
        <v>608</v>
      </c>
      <c r="D7251" s="56" t="str">
        <f>VLOOKUP(A7251, ticker_symbol:gics_sector, 14, FALSE)</f>
        <v>Health Care</v>
      </c>
      <c r="E7251" t="str">
        <f>VLOOKUP(A7251, ticker_symbol:gics_sub, 15, FALSE)</f>
        <v>Health Care Distributors</v>
      </c>
    </row>
    <row r="7252" spans="1:5" ht="17" x14ac:dyDescent="0.2">
      <c r="A7252" s="3" t="s">
        <v>547</v>
      </c>
      <c r="B7252" t="s">
        <v>602</v>
      </c>
      <c r="C7252" s="21" t="s">
        <v>608</v>
      </c>
      <c r="D7252" s="56" t="str">
        <f>VLOOKUP(A7252, ticker_symbol:gics_sector, 14, FALSE)</f>
        <v>Health Care</v>
      </c>
      <c r="E7252" t="str">
        <f>VLOOKUP(A7252, ticker_symbol:gics_sub, 15, FALSE)</f>
        <v>Health Care Distributors</v>
      </c>
    </row>
    <row r="7253" spans="1:5" ht="17" x14ac:dyDescent="0.2">
      <c r="A7253" s="3" t="s">
        <v>547</v>
      </c>
      <c r="B7253" t="s">
        <v>603</v>
      </c>
      <c r="C7253" s="21" t="s">
        <v>608</v>
      </c>
      <c r="D7253" s="56" t="str">
        <f>VLOOKUP(A7253, ticker_symbol:gics_sector, 14, FALSE)</f>
        <v>Health Care</v>
      </c>
      <c r="E7253" t="str">
        <f>VLOOKUP(A7253, ticker_symbol:gics_sub, 15, FALSE)</f>
        <v>Health Care Distributors</v>
      </c>
    </row>
    <row r="7254" spans="1:5" ht="17" x14ac:dyDescent="0.2">
      <c r="A7254" s="3" t="s">
        <v>547</v>
      </c>
      <c r="B7254" t="s">
        <v>604</v>
      </c>
      <c r="C7254" s="21" t="s">
        <v>608</v>
      </c>
      <c r="D7254" s="56" t="str">
        <f>VLOOKUP(A7254, ticker_symbol:gics_sector, 14, FALSE)</f>
        <v>Health Care</v>
      </c>
      <c r="E7254" t="str">
        <f>VLOOKUP(A7254, ticker_symbol:gics_sub, 15, FALSE)</f>
        <v>Health Care Distributors</v>
      </c>
    </row>
    <row r="7255" spans="1:5" ht="17" x14ac:dyDescent="0.2">
      <c r="A7255" s="3" t="s">
        <v>547</v>
      </c>
      <c r="B7255" t="s">
        <v>605</v>
      </c>
      <c r="C7255" s="21" t="s">
        <v>608</v>
      </c>
      <c r="D7255" s="56" t="str">
        <f>VLOOKUP(A7255, ticker_symbol:gics_sector, 14, FALSE)</f>
        <v>Health Care</v>
      </c>
      <c r="E7255" t="str">
        <f>VLOOKUP(A7255, ticker_symbol:gics_sub, 15, FALSE)</f>
        <v>Health Care Distributors</v>
      </c>
    </row>
    <row r="7256" spans="1:5" ht="17" x14ac:dyDescent="0.2">
      <c r="A7256" s="3" t="s">
        <v>548</v>
      </c>
      <c r="B7256" t="s">
        <v>600</v>
      </c>
      <c r="C7256" t="s">
        <v>610</v>
      </c>
      <c r="D7256" s="56" t="str">
        <f>VLOOKUP(A7256, ticker_symbol:gics_sector, 14, FALSE)</f>
        <v>Information Technology</v>
      </c>
      <c r="E7256" t="str">
        <f>VLOOKUP(A7256, ticker_symbol:gics_sub, 15, FALSE)</f>
        <v>Computer Storage &amp; Peripherals</v>
      </c>
    </row>
    <row r="7257" spans="1:5" ht="17" x14ac:dyDescent="0.2">
      <c r="A7257" s="3" t="s">
        <v>548</v>
      </c>
      <c r="B7257" t="s">
        <v>601</v>
      </c>
      <c r="C7257" t="s">
        <v>610</v>
      </c>
      <c r="D7257" s="56" t="str">
        <f>VLOOKUP(A7257, ticker_symbol:gics_sector, 14, FALSE)</f>
        <v>Information Technology</v>
      </c>
      <c r="E7257" t="str">
        <f>VLOOKUP(A7257, ticker_symbol:gics_sub, 15, FALSE)</f>
        <v>Computer Storage &amp; Peripherals</v>
      </c>
    </row>
    <row r="7258" spans="1:5" ht="17" x14ac:dyDescent="0.2">
      <c r="A7258" s="3" t="s">
        <v>548</v>
      </c>
      <c r="B7258" t="s">
        <v>602</v>
      </c>
      <c r="C7258" t="s">
        <v>610</v>
      </c>
      <c r="D7258" s="56" t="str">
        <f>VLOOKUP(A7258, ticker_symbol:gics_sector, 14, FALSE)</f>
        <v>Information Technology</v>
      </c>
      <c r="E7258" t="str">
        <f>VLOOKUP(A7258, ticker_symbol:gics_sub, 15, FALSE)</f>
        <v>Computer Storage &amp; Peripherals</v>
      </c>
    </row>
    <row r="7259" spans="1:5" ht="17" x14ac:dyDescent="0.2">
      <c r="A7259" s="3" t="s">
        <v>548</v>
      </c>
      <c r="B7259" t="s">
        <v>603</v>
      </c>
      <c r="C7259" t="s">
        <v>610</v>
      </c>
      <c r="D7259" s="56" t="str">
        <f>VLOOKUP(A7259, ticker_symbol:gics_sector, 14, FALSE)</f>
        <v>Information Technology</v>
      </c>
      <c r="E7259" t="str">
        <f>VLOOKUP(A7259, ticker_symbol:gics_sub, 15, FALSE)</f>
        <v>Computer Storage &amp; Peripherals</v>
      </c>
    </row>
    <row r="7260" spans="1:5" ht="17" x14ac:dyDescent="0.2">
      <c r="A7260" s="3" t="s">
        <v>548</v>
      </c>
      <c r="B7260" t="s">
        <v>604</v>
      </c>
      <c r="C7260" t="s">
        <v>610</v>
      </c>
      <c r="D7260" s="56" t="str">
        <f>VLOOKUP(A7260, ticker_symbol:gics_sector, 14, FALSE)</f>
        <v>Information Technology</v>
      </c>
      <c r="E7260" t="str">
        <f>VLOOKUP(A7260, ticker_symbol:gics_sub, 15, FALSE)</f>
        <v>Computer Storage &amp; Peripherals</v>
      </c>
    </row>
    <row r="7261" spans="1:5" ht="17" x14ac:dyDescent="0.2">
      <c r="A7261" s="3" t="s">
        <v>548</v>
      </c>
      <c r="B7261" t="s">
        <v>605</v>
      </c>
      <c r="C7261" t="s">
        <v>610</v>
      </c>
      <c r="D7261" s="56" t="str">
        <f>VLOOKUP(A7261, ticker_symbol:gics_sector, 14, FALSE)</f>
        <v>Information Technology</v>
      </c>
      <c r="E7261" t="str">
        <f>VLOOKUP(A7261, ticker_symbol:gics_sub, 15, FALSE)</f>
        <v>Computer Storage &amp; Peripherals</v>
      </c>
    </row>
    <row r="7262" spans="1:5" ht="17" x14ac:dyDescent="0.2">
      <c r="A7262" s="3" t="s">
        <v>548</v>
      </c>
      <c r="B7262" t="s">
        <v>600</v>
      </c>
      <c r="C7262" t="s">
        <v>609</v>
      </c>
      <c r="D7262" s="56" t="str">
        <f>VLOOKUP(A7262, ticker_symbol:gics_sector, 14, FALSE)</f>
        <v>Information Technology</v>
      </c>
      <c r="E7262" t="str">
        <f>VLOOKUP(A7262, ticker_symbol:gics_sub, 15, FALSE)</f>
        <v>Computer Storage &amp; Peripherals</v>
      </c>
    </row>
    <row r="7263" spans="1:5" ht="17" x14ac:dyDescent="0.2">
      <c r="A7263" s="3" t="s">
        <v>548</v>
      </c>
      <c r="B7263" t="s">
        <v>601</v>
      </c>
      <c r="C7263" t="s">
        <v>609</v>
      </c>
      <c r="D7263" s="56" t="str">
        <f>VLOOKUP(A7263, ticker_symbol:gics_sector, 14, FALSE)</f>
        <v>Information Technology</v>
      </c>
      <c r="E7263" t="str">
        <f>VLOOKUP(A7263, ticker_symbol:gics_sub, 15, FALSE)</f>
        <v>Computer Storage &amp; Peripherals</v>
      </c>
    </row>
    <row r="7264" spans="1:5" ht="17" x14ac:dyDescent="0.2">
      <c r="A7264" s="3" t="s">
        <v>548</v>
      </c>
      <c r="B7264" t="s">
        <v>602</v>
      </c>
      <c r="C7264" t="s">
        <v>609</v>
      </c>
      <c r="D7264" s="56" t="str">
        <f>VLOOKUP(A7264, ticker_symbol:gics_sector, 14, FALSE)</f>
        <v>Information Technology</v>
      </c>
      <c r="E7264" t="str">
        <f>VLOOKUP(A7264, ticker_symbol:gics_sub, 15, FALSE)</f>
        <v>Computer Storage &amp; Peripherals</v>
      </c>
    </row>
    <row r="7265" spans="1:5" ht="17" x14ac:dyDescent="0.2">
      <c r="A7265" s="3" t="s">
        <v>548</v>
      </c>
      <c r="B7265" t="s">
        <v>603</v>
      </c>
      <c r="C7265" t="s">
        <v>609</v>
      </c>
      <c r="D7265" s="56" t="str">
        <f>VLOOKUP(A7265, ticker_symbol:gics_sector, 14, FALSE)</f>
        <v>Information Technology</v>
      </c>
      <c r="E7265" t="str">
        <f>VLOOKUP(A7265, ticker_symbol:gics_sub, 15, FALSE)</f>
        <v>Computer Storage &amp; Peripherals</v>
      </c>
    </row>
    <row r="7266" spans="1:5" ht="17" x14ac:dyDescent="0.2">
      <c r="A7266" s="3" t="s">
        <v>548</v>
      </c>
      <c r="B7266" t="s">
        <v>604</v>
      </c>
      <c r="C7266" t="s">
        <v>609</v>
      </c>
      <c r="D7266" s="56" t="str">
        <f>VLOOKUP(A7266, ticker_symbol:gics_sector, 14, FALSE)</f>
        <v>Information Technology</v>
      </c>
      <c r="E7266" t="str">
        <f>VLOOKUP(A7266, ticker_symbol:gics_sub, 15, FALSE)</f>
        <v>Computer Storage &amp; Peripherals</v>
      </c>
    </row>
    <row r="7267" spans="1:5" ht="17" x14ac:dyDescent="0.2">
      <c r="A7267" s="3" t="s">
        <v>548</v>
      </c>
      <c r="B7267" t="s">
        <v>605</v>
      </c>
      <c r="C7267" t="s">
        <v>609</v>
      </c>
      <c r="D7267" s="56" t="str">
        <f>VLOOKUP(A7267, ticker_symbol:gics_sector, 14, FALSE)</f>
        <v>Information Technology</v>
      </c>
      <c r="E7267" t="str">
        <f>VLOOKUP(A7267, ticker_symbol:gics_sub, 15, FALSE)</f>
        <v>Computer Storage &amp; Peripherals</v>
      </c>
    </row>
    <row r="7268" spans="1:5" ht="17" x14ac:dyDescent="0.2">
      <c r="A7268" s="3" t="s">
        <v>548</v>
      </c>
      <c r="B7268" t="s">
        <v>600</v>
      </c>
      <c r="C7268" s="21" t="s">
        <v>608</v>
      </c>
      <c r="D7268" s="56" t="str">
        <f>VLOOKUP(A7268, ticker_symbol:gics_sector, 14, FALSE)</f>
        <v>Information Technology</v>
      </c>
      <c r="E7268" t="str">
        <f>VLOOKUP(A7268, ticker_symbol:gics_sub, 15, FALSE)</f>
        <v>Computer Storage &amp; Peripherals</v>
      </c>
    </row>
    <row r="7269" spans="1:5" ht="17" x14ac:dyDescent="0.2">
      <c r="A7269" s="3" t="s">
        <v>548</v>
      </c>
      <c r="B7269" t="s">
        <v>601</v>
      </c>
      <c r="C7269" s="21" t="s">
        <v>608</v>
      </c>
      <c r="D7269" s="56" t="str">
        <f>VLOOKUP(A7269, ticker_symbol:gics_sector, 14, FALSE)</f>
        <v>Information Technology</v>
      </c>
      <c r="E7269" t="str">
        <f>VLOOKUP(A7269, ticker_symbol:gics_sub, 15, FALSE)</f>
        <v>Computer Storage &amp; Peripherals</v>
      </c>
    </row>
    <row r="7270" spans="1:5" ht="17" x14ac:dyDescent="0.2">
      <c r="A7270" s="3" t="s">
        <v>548</v>
      </c>
      <c r="B7270" t="s">
        <v>602</v>
      </c>
      <c r="C7270" s="21" t="s">
        <v>608</v>
      </c>
      <c r="D7270" s="56" t="str">
        <f>VLOOKUP(A7270, ticker_symbol:gics_sector, 14, FALSE)</f>
        <v>Information Technology</v>
      </c>
      <c r="E7270" t="str">
        <f>VLOOKUP(A7270, ticker_symbol:gics_sub, 15, FALSE)</f>
        <v>Computer Storage &amp; Peripherals</v>
      </c>
    </row>
    <row r="7271" spans="1:5" ht="17" x14ac:dyDescent="0.2">
      <c r="A7271" s="3" t="s">
        <v>548</v>
      </c>
      <c r="B7271" t="s">
        <v>603</v>
      </c>
      <c r="C7271" s="21" t="s">
        <v>608</v>
      </c>
      <c r="D7271" s="56" t="str">
        <f>VLOOKUP(A7271, ticker_symbol:gics_sector, 14, FALSE)</f>
        <v>Information Technology</v>
      </c>
      <c r="E7271" t="str">
        <f>VLOOKUP(A7271, ticker_symbol:gics_sub, 15, FALSE)</f>
        <v>Computer Storage &amp; Peripherals</v>
      </c>
    </row>
    <row r="7272" spans="1:5" ht="17" x14ac:dyDescent="0.2">
      <c r="A7272" s="3" t="s">
        <v>548</v>
      </c>
      <c r="B7272" t="s">
        <v>604</v>
      </c>
      <c r="C7272" s="21" t="s">
        <v>608</v>
      </c>
      <c r="D7272" s="56" t="str">
        <f>VLOOKUP(A7272, ticker_symbol:gics_sector, 14, FALSE)</f>
        <v>Information Technology</v>
      </c>
      <c r="E7272" t="str">
        <f>VLOOKUP(A7272, ticker_symbol:gics_sub, 15, FALSE)</f>
        <v>Computer Storage &amp; Peripherals</v>
      </c>
    </row>
    <row r="7273" spans="1:5" ht="17" x14ac:dyDescent="0.2">
      <c r="A7273" s="3" t="s">
        <v>548</v>
      </c>
      <c r="B7273" t="s">
        <v>605</v>
      </c>
      <c r="C7273" s="21" t="s">
        <v>608</v>
      </c>
      <c r="D7273" s="56" t="str">
        <f>VLOOKUP(A7273, ticker_symbol:gics_sector, 14, FALSE)</f>
        <v>Information Technology</v>
      </c>
      <c r="E7273" t="str">
        <f>VLOOKUP(A7273, ticker_symbol:gics_sub, 15, FALSE)</f>
        <v>Computer Storage &amp; Peripherals</v>
      </c>
    </row>
    <row r="7274" spans="1:5" ht="17" x14ac:dyDescent="0.2">
      <c r="A7274" s="3" t="s">
        <v>549</v>
      </c>
      <c r="B7274" t="s">
        <v>600</v>
      </c>
      <c r="C7274" t="s">
        <v>610</v>
      </c>
      <c r="D7274" s="56" t="str">
        <f>VLOOKUP(A7274, ticker_symbol:gics_sector, 14, FALSE)</f>
        <v>Utilities</v>
      </c>
      <c r="E7274" t="str">
        <f>VLOOKUP(A7274, ticker_symbol:gics_sub, 15, FALSE)</f>
        <v>Electric Utilities</v>
      </c>
    </row>
    <row r="7275" spans="1:5" ht="17" x14ac:dyDescent="0.2">
      <c r="A7275" s="3" t="s">
        <v>549</v>
      </c>
      <c r="B7275" t="s">
        <v>601</v>
      </c>
      <c r="C7275" t="s">
        <v>610</v>
      </c>
      <c r="D7275" s="56" t="str">
        <f>VLOOKUP(A7275, ticker_symbol:gics_sector, 14, FALSE)</f>
        <v>Utilities</v>
      </c>
      <c r="E7275" t="str">
        <f>VLOOKUP(A7275, ticker_symbol:gics_sub, 15, FALSE)</f>
        <v>Electric Utilities</v>
      </c>
    </row>
    <row r="7276" spans="1:5" ht="17" x14ac:dyDescent="0.2">
      <c r="A7276" s="3" t="s">
        <v>549</v>
      </c>
      <c r="B7276" t="s">
        <v>602</v>
      </c>
      <c r="C7276" t="s">
        <v>610</v>
      </c>
      <c r="D7276" s="56" t="str">
        <f>VLOOKUP(A7276, ticker_symbol:gics_sector, 14, FALSE)</f>
        <v>Utilities</v>
      </c>
      <c r="E7276" t="str">
        <f>VLOOKUP(A7276, ticker_symbol:gics_sub, 15, FALSE)</f>
        <v>Electric Utilities</v>
      </c>
    </row>
    <row r="7277" spans="1:5" ht="17" x14ac:dyDescent="0.2">
      <c r="A7277" s="3" t="s">
        <v>549</v>
      </c>
      <c r="B7277" t="s">
        <v>603</v>
      </c>
      <c r="C7277" t="s">
        <v>610</v>
      </c>
      <c r="D7277" s="56" t="str">
        <f>VLOOKUP(A7277, ticker_symbol:gics_sector, 14, FALSE)</f>
        <v>Utilities</v>
      </c>
      <c r="E7277" t="str">
        <f>VLOOKUP(A7277, ticker_symbol:gics_sub, 15, FALSE)</f>
        <v>Electric Utilities</v>
      </c>
    </row>
    <row r="7278" spans="1:5" ht="17" x14ac:dyDescent="0.2">
      <c r="A7278" s="3" t="s">
        <v>549</v>
      </c>
      <c r="B7278" t="s">
        <v>604</v>
      </c>
      <c r="C7278" t="s">
        <v>610</v>
      </c>
      <c r="D7278" s="56" t="str">
        <f>VLOOKUP(A7278, ticker_symbol:gics_sector, 14, FALSE)</f>
        <v>Utilities</v>
      </c>
      <c r="E7278" t="str">
        <f>VLOOKUP(A7278, ticker_symbol:gics_sub, 15, FALSE)</f>
        <v>Electric Utilities</v>
      </c>
    </row>
    <row r="7279" spans="1:5" ht="17" x14ac:dyDescent="0.2">
      <c r="A7279" s="3" t="s">
        <v>549</v>
      </c>
      <c r="B7279" t="s">
        <v>605</v>
      </c>
      <c r="C7279" t="s">
        <v>610</v>
      </c>
      <c r="D7279" s="56" t="str">
        <f>VLOOKUP(A7279, ticker_symbol:gics_sector, 14, FALSE)</f>
        <v>Utilities</v>
      </c>
      <c r="E7279" t="str">
        <f>VLOOKUP(A7279, ticker_symbol:gics_sub, 15, FALSE)</f>
        <v>Electric Utilities</v>
      </c>
    </row>
    <row r="7280" spans="1:5" ht="17" x14ac:dyDescent="0.2">
      <c r="A7280" s="3" t="s">
        <v>549</v>
      </c>
      <c r="B7280" t="s">
        <v>600</v>
      </c>
      <c r="C7280" t="s">
        <v>609</v>
      </c>
      <c r="D7280" s="56" t="str">
        <f>VLOOKUP(A7280, ticker_symbol:gics_sector, 14, FALSE)</f>
        <v>Utilities</v>
      </c>
      <c r="E7280" t="str">
        <f>VLOOKUP(A7280, ticker_symbol:gics_sub, 15, FALSE)</f>
        <v>Electric Utilities</v>
      </c>
    </row>
    <row r="7281" spans="1:5" ht="17" x14ac:dyDescent="0.2">
      <c r="A7281" s="3" t="s">
        <v>549</v>
      </c>
      <c r="B7281" t="s">
        <v>601</v>
      </c>
      <c r="C7281" t="s">
        <v>609</v>
      </c>
      <c r="D7281" s="56" t="str">
        <f>VLOOKUP(A7281, ticker_symbol:gics_sector, 14, FALSE)</f>
        <v>Utilities</v>
      </c>
      <c r="E7281" t="str">
        <f>VLOOKUP(A7281, ticker_symbol:gics_sub, 15, FALSE)</f>
        <v>Electric Utilities</v>
      </c>
    </row>
    <row r="7282" spans="1:5" ht="17" x14ac:dyDescent="0.2">
      <c r="A7282" s="3" t="s">
        <v>549</v>
      </c>
      <c r="B7282" t="s">
        <v>602</v>
      </c>
      <c r="C7282" t="s">
        <v>609</v>
      </c>
      <c r="D7282" s="56" t="str">
        <f>VLOOKUP(A7282, ticker_symbol:gics_sector, 14, FALSE)</f>
        <v>Utilities</v>
      </c>
      <c r="E7282" t="str">
        <f>VLOOKUP(A7282, ticker_symbol:gics_sub, 15, FALSE)</f>
        <v>Electric Utilities</v>
      </c>
    </row>
    <row r="7283" spans="1:5" ht="17" x14ac:dyDescent="0.2">
      <c r="A7283" s="3" t="s">
        <v>549</v>
      </c>
      <c r="B7283" t="s">
        <v>603</v>
      </c>
      <c r="C7283" t="s">
        <v>609</v>
      </c>
      <c r="D7283" s="56" t="str">
        <f>VLOOKUP(A7283, ticker_symbol:gics_sector, 14, FALSE)</f>
        <v>Utilities</v>
      </c>
      <c r="E7283" t="str">
        <f>VLOOKUP(A7283, ticker_symbol:gics_sub, 15, FALSE)</f>
        <v>Electric Utilities</v>
      </c>
    </row>
    <row r="7284" spans="1:5" ht="17" x14ac:dyDescent="0.2">
      <c r="A7284" s="3" t="s">
        <v>549</v>
      </c>
      <c r="B7284" t="s">
        <v>604</v>
      </c>
      <c r="C7284" t="s">
        <v>609</v>
      </c>
      <c r="D7284" s="56" t="str">
        <f>VLOOKUP(A7284, ticker_symbol:gics_sector, 14, FALSE)</f>
        <v>Utilities</v>
      </c>
      <c r="E7284" t="str">
        <f>VLOOKUP(A7284, ticker_symbol:gics_sub, 15, FALSE)</f>
        <v>Electric Utilities</v>
      </c>
    </row>
    <row r="7285" spans="1:5" ht="17" x14ac:dyDescent="0.2">
      <c r="A7285" s="3" t="s">
        <v>549</v>
      </c>
      <c r="B7285" t="s">
        <v>605</v>
      </c>
      <c r="C7285" t="s">
        <v>609</v>
      </c>
      <c r="D7285" s="56" t="str">
        <f>VLOOKUP(A7285, ticker_symbol:gics_sector, 14, FALSE)</f>
        <v>Utilities</v>
      </c>
      <c r="E7285" t="str">
        <f>VLOOKUP(A7285, ticker_symbol:gics_sub, 15, FALSE)</f>
        <v>Electric Utilities</v>
      </c>
    </row>
    <row r="7286" spans="1:5" ht="17" x14ac:dyDescent="0.2">
      <c r="A7286" s="3" t="s">
        <v>549</v>
      </c>
      <c r="B7286" t="s">
        <v>600</v>
      </c>
      <c r="C7286" s="21" t="s">
        <v>608</v>
      </c>
      <c r="D7286" s="56" t="str">
        <f>VLOOKUP(A7286, ticker_symbol:gics_sector, 14, FALSE)</f>
        <v>Utilities</v>
      </c>
      <c r="E7286" t="str">
        <f>VLOOKUP(A7286, ticker_symbol:gics_sub, 15, FALSE)</f>
        <v>Electric Utilities</v>
      </c>
    </row>
    <row r="7287" spans="1:5" ht="17" x14ac:dyDescent="0.2">
      <c r="A7287" s="3" t="s">
        <v>549</v>
      </c>
      <c r="B7287" t="s">
        <v>601</v>
      </c>
      <c r="C7287" s="21" t="s">
        <v>608</v>
      </c>
      <c r="D7287" s="56" t="str">
        <f>VLOOKUP(A7287, ticker_symbol:gics_sector, 14, FALSE)</f>
        <v>Utilities</v>
      </c>
      <c r="E7287" t="str">
        <f>VLOOKUP(A7287, ticker_symbol:gics_sub, 15, FALSE)</f>
        <v>Electric Utilities</v>
      </c>
    </row>
    <row r="7288" spans="1:5" ht="17" x14ac:dyDescent="0.2">
      <c r="A7288" s="3" t="s">
        <v>549</v>
      </c>
      <c r="B7288" t="s">
        <v>602</v>
      </c>
      <c r="C7288" s="21" t="s">
        <v>608</v>
      </c>
      <c r="D7288" s="56" t="str">
        <f>VLOOKUP(A7288, ticker_symbol:gics_sector, 14, FALSE)</f>
        <v>Utilities</v>
      </c>
      <c r="E7288" t="str">
        <f>VLOOKUP(A7288, ticker_symbol:gics_sub, 15, FALSE)</f>
        <v>Electric Utilities</v>
      </c>
    </row>
    <row r="7289" spans="1:5" ht="17" x14ac:dyDescent="0.2">
      <c r="A7289" s="3" t="s">
        <v>549</v>
      </c>
      <c r="B7289" t="s">
        <v>603</v>
      </c>
      <c r="C7289" s="21" t="s">
        <v>608</v>
      </c>
      <c r="D7289" s="56" t="str">
        <f>VLOOKUP(A7289, ticker_symbol:gics_sector, 14, FALSE)</f>
        <v>Utilities</v>
      </c>
      <c r="E7289" t="str">
        <f>VLOOKUP(A7289, ticker_symbol:gics_sub, 15, FALSE)</f>
        <v>Electric Utilities</v>
      </c>
    </row>
    <row r="7290" spans="1:5" ht="17" x14ac:dyDescent="0.2">
      <c r="A7290" s="3" t="s">
        <v>549</v>
      </c>
      <c r="B7290" t="s">
        <v>604</v>
      </c>
      <c r="C7290" s="21" t="s">
        <v>608</v>
      </c>
      <c r="D7290" s="56" t="str">
        <f>VLOOKUP(A7290, ticker_symbol:gics_sector, 14, FALSE)</f>
        <v>Utilities</v>
      </c>
      <c r="E7290" t="str">
        <f>VLOOKUP(A7290, ticker_symbol:gics_sub, 15, FALSE)</f>
        <v>Electric Utilities</v>
      </c>
    </row>
    <row r="7291" spans="1:5" ht="17" x14ac:dyDescent="0.2">
      <c r="A7291" s="3" t="s">
        <v>549</v>
      </c>
      <c r="B7291" t="s">
        <v>605</v>
      </c>
      <c r="C7291" s="21" t="s">
        <v>608</v>
      </c>
      <c r="D7291" s="56" t="str">
        <f>VLOOKUP(A7291, ticker_symbol:gics_sector, 14, FALSE)</f>
        <v>Utilities</v>
      </c>
      <c r="E7291" t="str">
        <f>VLOOKUP(A7291, ticker_symbol:gics_sub, 15, FALSE)</f>
        <v>Electric Utilities</v>
      </c>
    </row>
    <row r="7292" spans="1:5" ht="17" x14ac:dyDescent="0.2">
      <c r="A7292" s="3" t="s">
        <v>550</v>
      </c>
      <c r="B7292" t="s">
        <v>600</v>
      </c>
      <c r="C7292" t="s">
        <v>610</v>
      </c>
      <c r="D7292" s="56" t="str">
        <f>VLOOKUP(A7292, ticker_symbol:gics_sector, 14, FALSE)</f>
        <v>Financials</v>
      </c>
      <c r="E7292" t="str">
        <f>VLOOKUP(A7292, ticker_symbol:gics_sub, 15, FALSE)</f>
        <v>Banks</v>
      </c>
    </row>
    <row r="7293" spans="1:5" ht="17" x14ac:dyDescent="0.2">
      <c r="A7293" s="3" t="s">
        <v>550</v>
      </c>
      <c r="B7293" t="s">
        <v>601</v>
      </c>
      <c r="C7293" t="s">
        <v>610</v>
      </c>
      <c r="D7293" s="56" t="str">
        <f>VLOOKUP(A7293, ticker_symbol:gics_sector, 14, FALSE)</f>
        <v>Financials</v>
      </c>
      <c r="E7293" t="str">
        <f>VLOOKUP(A7293, ticker_symbol:gics_sub, 15, FALSE)</f>
        <v>Banks</v>
      </c>
    </row>
    <row r="7294" spans="1:5" ht="17" x14ac:dyDescent="0.2">
      <c r="A7294" s="3" t="s">
        <v>550</v>
      </c>
      <c r="B7294" t="s">
        <v>602</v>
      </c>
      <c r="C7294" t="s">
        <v>610</v>
      </c>
      <c r="D7294" s="56" t="str">
        <f>VLOOKUP(A7294, ticker_symbol:gics_sector, 14, FALSE)</f>
        <v>Financials</v>
      </c>
      <c r="E7294" t="str">
        <f>VLOOKUP(A7294, ticker_symbol:gics_sub, 15, FALSE)</f>
        <v>Banks</v>
      </c>
    </row>
    <row r="7295" spans="1:5" ht="17" x14ac:dyDescent="0.2">
      <c r="A7295" s="3" t="s">
        <v>550</v>
      </c>
      <c r="B7295" t="s">
        <v>603</v>
      </c>
      <c r="C7295" t="s">
        <v>610</v>
      </c>
      <c r="D7295" s="56" t="str">
        <f>VLOOKUP(A7295, ticker_symbol:gics_sector, 14, FALSE)</f>
        <v>Financials</v>
      </c>
      <c r="E7295" t="str">
        <f>VLOOKUP(A7295, ticker_symbol:gics_sub, 15, FALSE)</f>
        <v>Banks</v>
      </c>
    </row>
    <row r="7296" spans="1:5" ht="17" x14ac:dyDescent="0.2">
      <c r="A7296" s="3" t="s">
        <v>550</v>
      </c>
      <c r="B7296" t="s">
        <v>604</v>
      </c>
      <c r="C7296" t="s">
        <v>610</v>
      </c>
      <c r="D7296" s="56" t="str">
        <f>VLOOKUP(A7296, ticker_symbol:gics_sector, 14, FALSE)</f>
        <v>Financials</v>
      </c>
      <c r="E7296" t="str">
        <f>VLOOKUP(A7296, ticker_symbol:gics_sub, 15, FALSE)</f>
        <v>Banks</v>
      </c>
    </row>
    <row r="7297" spans="1:5" ht="17" x14ac:dyDescent="0.2">
      <c r="A7297" s="3" t="s">
        <v>550</v>
      </c>
      <c r="B7297" t="s">
        <v>605</v>
      </c>
      <c r="C7297" t="s">
        <v>610</v>
      </c>
      <c r="D7297" s="56" t="str">
        <f>VLOOKUP(A7297, ticker_symbol:gics_sector, 14, FALSE)</f>
        <v>Financials</v>
      </c>
      <c r="E7297" t="str">
        <f>VLOOKUP(A7297, ticker_symbol:gics_sub, 15, FALSE)</f>
        <v>Banks</v>
      </c>
    </row>
    <row r="7298" spans="1:5" ht="17" x14ac:dyDescent="0.2">
      <c r="A7298" s="3" t="s">
        <v>550</v>
      </c>
      <c r="B7298" t="s">
        <v>600</v>
      </c>
      <c r="C7298" t="s">
        <v>609</v>
      </c>
      <c r="D7298" s="56" t="str">
        <f>VLOOKUP(A7298, ticker_symbol:gics_sector, 14, FALSE)</f>
        <v>Financials</v>
      </c>
      <c r="E7298" t="str">
        <f>VLOOKUP(A7298, ticker_symbol:gics_sub, 15, FALSE)</f>
        <v>Banks</v>
      </c>
    </row>
    <row r="7299" spans="1:5" ht="17" x14ac:dyDescent="0.2">
      <c r="A7299" s="3" t="s">
        <v>550</v>
      </c>
      <c r="B7299" t="s">
        <v>601</v>
      </c>
      <c r="C7299" t="s">
        <v>609</v>
      </c>
      <c r="D7299" s="56" t="str">
        <f>VLOOKUP(A7299, ticker_symbol:gics_sector, 14, FALSE)</f>
        <v>Financials</v>
      </c>
      <c r="E7299" t="str">
        <f>VLOOKUP(A7299, ticker_symbol:gics_sub, 15, FALSE)</f>
        <v>Banks</v>
      </c>
    </row>
    <row r="7300" spans="1:5" ht="17" x14ac:dyDescent="0.2">
      <c r="A7300" s="3" t="s">
        <v>550</v>
      </c>
      <c r="B7300" t="s">
        <v>602</v>
      </c>
      <c r="C7300" t="s">
        <v>609</v>
      </c>
      <c r="D7300" s="56" t="str">
        <f>VLOOKUP(A7300, ticker_symbol:gics_sector, 14, FALSE)</f>
        <v>Financials</v>
      </c>
      <c r="E7300" t="str">
        <f>VLOOKUP(A7300, ticker_symbol:gics_sub, 15, FALSE)</f>
        <v>Banks</v>
      </c>
    </row>
    <row r="7301" spans="1:5" ht="17" x14ac:dyDescent="0.2">
      <c r="A7301" s="3" t="s">
        <v>550</v>
      </c>
      <c r="B7301" t="s">
        <v>603</v>
      </c>
      <c r="C7301" t="s">
        <v>609</v>
      </c>
      <c r="D7301" s="56" t="str">
        <f>VLOOKUP(A7301, ticker_symbol:gics_sector, 14, FALSE)</f>
        <v>Financials</v>
      </c>
      <c r="E7301" t="str">
        <f>VLOOKUP(A7301, ticker_symbol:gics_sub, 15, FALSE)</f>
        <v>Banks</v>
      </c>
    </row>
    <row r="7302" spans="1:5" ht="17" x14ac:dyDescent="0.2">
      <c r="A7302" s="3" t="s">
        <v>550</v>
      </c>
      <c r="B7302" t="s">
        <v>604</v>
      </c>
      <c r="C7302" t="s">
        <v>609</v>
      </c>
      <c r="D7302" s="56" t="str">
        <f>VLOOKUP(A7302, ticker_symbol:gics_sector, 14, FALSE)</f>
        <v>Financials</v>
      </c>
      <c r="E7302" t="str">
        <f>VLOOKUP(A7302, ticker_symbol:gics_sub, 15, FALSE)</f>
        <v>Banks</v>
      </c>
    </row>
    <row r="7303" spans="1:5" ht="17" x14ac:dyDescent="0.2">
      <c r="A7303" s="3" t="s">
        <v>550</v>
      </c>
      <c r="B7303" t="s">
        <v>605</v>
      </c>
      <c r="C7303" t="s">
        <v>609</v>
      </c>
      <c r="D7303" s="56" t="str">
        <f>VLOOKUP(A7303, ticker_symbol:gics_sector, 14, FALSE)</f>
        <v>Financials</v>
      </c>
      <c r="E7303" t="str">
        <f>VLOOKUP(A7303, ticker_symbol:gics_sub, 15, FALSE)</f>
        <v>Banks</v>
      </c>
    </row>
    <row r="7304" spans="1:5" ht="17" x14ac:dyDescent="0.2">
      <c r="A7304" s="3" t="s">
        <v>550</v>
      </c>
      <c r="B7304" t="s">
        <v>600</v>
      </c>
      <c r="C7304" s="21" t="s">
        <v>608</v>
      </c>
      <c r="D7304" s="56" t="str">
        <f>VLOOKUP(A7304, ticker_symbol:gics_sector, 14, FALSE)</f>
        <v>Financials</v>
      </c>
      <c r="E7304" t="str">
        <f>VLOOKUP(A7304, ticker_symbol:gics_sub, 15, FALSE)</f>
        <v>Banks</v>
      </c>
    </row>
    <row r="7305" spans="1:5" ht="17" x14ac:dyDescent="0.2">
      <c r="A7305" s="3" t="s">
        <v>550</v>
      </c>
      <c r="B7305" t="s">
        <v>601</v>
      </c>
      <c r="C7305" s="21" t="s">
        <v>608</v>
      </c>
      <c r="D7305" s="56" t="str">
        <f>VLOOKUP(A7305, ticker_symbol:gics_sector, 14, FALSE)</f>
        <v>Financials</v>
      </c>
      <c r="E7305" t="str">
        <f>VLOOKUP(A7305, ticker_symbol:gics_sub, 15, FALSE)</f>
        <v>Banks</v>
      </c>
    </row>
    <row r="7306" spans="1:5" ht="17" x14ac:dyDescent="0.2">
      <c r="A7306" s="3" t="s">
        <v>550</v>
      </c>
      <c r="B7306" t="s">
        <v>602</v>
      </c>
      <c r="C7306" s="21" t="s">
        <v>608</v>
      </c>
      <c r="D7306" s="56" t="str">
        <f>VLOOKUP(A7306, ticker_symbol:gics_sector, 14, FALSE)</f>
        <v>Financials</v>
      </c>
      <c r="E7306" t="str">
        <f>VLOOKUP(A7306, ticker_symbol:gics_sub, 15, FALSE)</f>
        <v>Banks</v>
      </c>
    </row>
    <row r="7307" spans="1:5" ht="17" x14ac:dyDescent="0.2">
      <c r="A7307" s="3" t="s">
        <v>550</v>
      </c>
      <c r="B7307" t="s">
        <v>603</v>
      </c>
      <c r="C7307" s="21" t="s">
        <v>608</v>
      </c>
      <c r="D7307" s="56" t="str">
        <f>VLOOKUP(A7307, ticker_symbol:gics_sector, 14, FALSE)</f>
        <v>Financials</v>
      </c>
      <c r="E7307" t="str">
        <f>VLOOKUP(A7307, ticker_symbol:gics_sub, 15, FALSE)</f>
        <v>Banks</v>
      </c>
    </row>
    <row r="7308" spans="1:5" ht="17" x14ac:dyDescent="0.2">
      <c r="A7308" s="3" t="s">
        <v>550</v>
      </c>
      <c r="B7308" t="s">
        <v>604</v>
      </c>
      <c r="C7308" s="21" t="s">
        <v>608</v>
      </c>
      <c r="D7308" s="56" t="str">
        <f>VLOOKUP(A7308, ticker_symbol:gics_sector, 14, FALSE)</f>
        <v>Financials</v>
      </c>
      <c r="E7308" t="str">
        <f>VLOOKUP(A7308, ticker_symbol:gics_sub, 15, FALSE)</f>
        <v>Banks</v>
      </c>
    </row>
    <row r="7309" spans="1:5" ht="17" x14ac:dyDescent="0.2">
      <c r="A7309" s="3" t="s">
        <v>550</v>
      </c>
      <c r="B7309" t="s">
        <v>605</v>
      </c>
      <c r="C7309" s="21" t="s">
        <v>608</v>
      </c>
      <c r="D7309" s="56" t="str">
        <f>VLOOKUP(A7309, ticker_symbol:gics_sector, 14, FALSE)</f>
        <v>Financials</v>
      </c>
      <c r="E7309" t="str">
        <f>VLOOKUP(A7309, ticker_symbol:gics_sub, 15, FALSE)</f>
        <v>Banks</v>
      </c>
    </row>
    <row r="7310" spans="1:5" ht="17" x14ac:dyDescent="0.2">
      <c r="A7310" s="3" t="s">
        <v>551</v>
      </c>
      <c r="B7310" t="s">
        <v>600</v>
      </c>
      <c r="C7310" t="s">
        <v>610</v>
      </c>
      <c r="D7310" s="56" t="str">
        <f>VLOOKUP(A7310, ticker_symbol:gics_sector, 14, FALSE)</f>
        <v>Consumer Staples</v>
      </c>
      <c r="E7310" t="str">
        <f>VLOOKUP(A7310, ticker_symbol:gics_sub, 15, FALSE)</f>
        <v>Food Retail</v>
      </c>
    </row>
    <row r="7311" spans="1:5" ht="17" x14ac:dyDescent="0.2">
      <c r="A7311" s="3" t="s">
        <v>551</v>
      </c>
      <c r="B7311" t="s">
        <v>601</v>
      </c>
      <c r="C7311" t="s">
        <v>610</v>
      </c>
      <c r="D7311" s="56" t="str">
        <f>VLOOKUP(A7311, ticker_symbol:gics_sector, 14, FALSE)</f>
        <v>Consumer Staples</v>
      </c>
      <c r="E7311" t="str">
        <f>VLOOKUP(A7311, ticker_symbol:gics_sub, 15, FALSE)</f>
        <v>Food Retail</v>
      </c>
    </row>
    <row r="7312" spans="1:5" ht="17" x14ac:dyDescent="0.2">
      <c r="A7312" s="3" t="s">
        <v>551</v>
      </c>
      <c r="B7312" t="s">
        <v>602</v>
      </c>
      <c r="C7312" t="s">
        <v>610</v>
      </c>
      <c r="D7312" s="56" t="str">
        <f>VLOOKUP(A7312, ticker_symbol:gics_sector, 14, FALSE)</f>
        <v>Consumer Staples</v>
      </c>
      <c r="E7312" t="str">
        <f>VLOOKUP(A7312, ticker_symbol:gics_sub, 15, FALSE)</f>
        <v>Food Retail</v>
      </c>
    </row>
    <row r="7313" spans="1:5" ht="17" x14ac:dyDescent="0.2">
      <c r="A7313" s="3" t="s">
        <v>551</v>
      </c>
      <c r="B7313" t="s">
        <v>603</v>
      </c>
      <c r="C7313" t="s">
        <v>610</v>
      </c>
      <c r="D7313" s="56" t="str">
        <f>VLOOKUP(A7313, ticker_symbol:gics_sector, 14, FALSE)</f>
        <v>Consumer Staples</v>
      </c>
      <c r="E7313" t="str">
        <f>VLOOKUP(A7313, ticker_symbol:gics_sub, 15, FALSE)</f>
        <v>Food Retail</v>
      </c>
    </row>
    <row r="7314" spans="1:5" ht="17" x14ac:dyDescent="0.2">
      <c r="A7314" s="3" t="s">
        <v>551</v>
      </c>
      <c r="B7314" t="s">
        <v>604</v>
      </c>
      <c r="C7314" t="s">
        <v>610</v>
      </c>
      <c r="D7314" s="56" t="str">
        <f>VLOOKUP(A7314, ticker_symbol:gics_sector, 14, FALSE)</f>
        <v>Consumer Staples</v>
      </c>
      <c r="E7314" t="str">
        <f>VLOOKUP(A7314, ticker_symbol:gics_sub, 15, FALSE)</f>
        <v>Food Retail</v>
      </c>
    </row>
    <row r="7315" spans="1:5" ht="17" x14ac:dyDescent="0.2">
      <c r="A7315" s="3" t="s">
        <v>551</v>
      </c>
      <c r="B7315" t="s">
        <v>605</v>
      </c>
      <c r="C7315" t="s">
        <v>610</v>
      </c>
      <c r="D7315" s="56" t="str">
        <f>VLOOKUP(A7315, ticker_symbol:gics_sector, 14, FALSE)</f>
        <v>Consumer Staples</v>
      </c>
      <c r="E7315" t="str">
        <f>VLOOKUP(A7315, ticker_symbol:gics_sub, 15, FALSE)</f>
        <v>Food Retail</v>
      </c>
    </row>
    <row r="7316" spans="1:5" ht="17" x14ac:dyDescent="0.2">
      <c r="A7316" s="3" t="s">
        <v>551</v>
      </c>
      <c r="B7316" t="s">
        <v>600</v>
      </c>
      <c r="C7316" t="s">
        <v>609</v>
      </c>
      <c r="D7316" s="56" t="str">
        <f>VLOOKUP(A7316, ticker_symbol:gics_sector, 14, FALSE)</f>
        <v>Consumer Staples</v>
      </c>
      <c r="E7316" t="str">
        <f>VLOOKUP(A7316, ticker_symbol:gics_sub, 15, FALSE)</f>
        <v>Food Retail</v>
      </c>
    </row>
    <row r="7317" spans="1:5" ht="17" x14ac:dyDescent="0.2">
      <c r="A7317" s="3" t="s">
        <v>551</v>
      </c>
      <c r="B7317" t="s">
        <v>601</v>
      </c>
      <c r="C7317" t="s">
        <v>609</v>
      </c>
      <c r="D7317" s="56" t="str">
        <f>VLOOKUP(A7317, ticker_symbol:gics_sector, 14, FALSE)</f>
        <v>Consumer Staples</v>
      </c>
      <c r="E7317" t="str">
        <f>VLOOKUP(A7317, ticker_symbol:gics_sub, 15, FALSE)</f>
        <v>Food Retail</v>
      </c>
    </row>
    <row r="7318" spans="1:5" ht="17" x14ac:dyDescent="0.2">
      <c r="A7318" s="3" t="s">
        <v>551</v>
      </c>
      <c r="B7318" t="s">
        <v>602</v>
      </c>
      <c r="C7318" t="s">
        <v>609</v>
      </c>
      <c r="D7318" s="56" t="str">
        <f>VLOOKUP(A7318, ticker_symbol:gics_sector, 14, FALSE)</f>
        <v>Consumer Staples</v>
      </c>
      <c r="E7318" t="str">
        <f>VLOOKUP(A7318, ticker_symbol:gics_sub, 15, FALSE)</f>
        <v>Food Retail</v>
      </c>
    </row>
    <row r="7319" spans="1:5" ht="17" x14ac:dyDescent="0.2">
      <c r="A7319" s="3" t="s">
        <v>551</v>
      </c>
      <c r="B7319" t="s">
        <v>603</v>
      </c>
      <c r="C7319" t="s">
        <v>609</v>
      </c>
      <c r="D7319" s="56" t="str">
        <f>VLOOKUP(A7319, ticker_symbol:gics_sector, 14, FALSE)</f>
        <v>Consumer Staples</v>
      </c>
      <c r="E7319" t="str">
        <f>VLOOKUP(A7319, ticker_symbol:gics_sub, 15, FALSE)</f>
        <v>Food Retail</v>
      </c>
    </row>
    <row r="7320" spans="1:5" ht="17" x14ac:dyDescent="0.2">
      <c r="A7320" s="3" t="s">
        <v>551</v>
      </c>
      <c r="B7320" t="s">
        <v>604</v>
      </c>
      <c r="C7320" t="s">
        <v>609</v>
      </c>
      <c r="D7320" s="56" t="str">
        <f>VLOOKUP(A7320, ticker_symbol:gics_sector, 14, FALSE)</f>
        <v>Consumer Staples</v>
      </c>
      <c r="E7320" t="str">
        <f>VLOOKUP(A7320, ticker_symbol:gics_sub, 15, FALSE)</f>
        <v>Food Retail</v>
      </c>
    </row>
    <row r="7321" spans="1:5" ht="17" x14ac:dyDescent="0.2">
      <c r="A7321" s="3" t="s">
        <v>551</v>
      </c>
      <c r="B7321" t="s">
        <v>605</v>
      </c>
      <c r="C7321" t="s">
        <v>609</v>
      </c>
      <c r="D7321" s="56" t="str">
        <f>VLOOKUP(A7321, ticker_symbol:gics_sector, 14, FALSE)</f>
        <v>Consumer Staples</v>
      </c>
      <c r="E7321" t="str">
        <f>VLOOKUP(A7321, ticker_symbol:gics_sub, 15, FALSE)</f>
        <v>Food Retail</v>
      </c>
    </row>
    <row r="7322" spans="1:5" ht="17" x14ac:dyDescent="0.2">
      <c r="A7322" s="3" t="s">
        <v>551</v>
      </c>
      <c r="B7322" t="s">
        <v>600</v>
      </c>
      <c r="C7322" s="21" t="s">
        <v>608</v>
      </c>
      <c r="D7322" s="56" t="str">
        <f>VLOOKUP(A7322, ticker_symbol:gics_sector, 14, FALSE)</f>
        <v>Consumer Staples</v>
      </c>
      <c r="E7322" t="str">
        <f>VLOOKUP(A7322, ticker_symbol:gics_sub, 15, FALSE)</f>
        <v>Food Retail</v>
      </c>
    </row>
    <row r="7323" spans="1:5" ht="17" x14ac:dyDescent="0.2">
      <c r="A7323" s="3" t="s">
        <v>551</v>
      </c>
      <c r="B7323" t="s">
        <v>601</v>
      </c>
      <c r="C7323" s="21" t="s">
        <v>608</v>
      </c>
      <c r="D7323" s="56" t="str">
        <f>VLOOKUP(A7323, ticker_symbol:gics_sector, 14, FALSE)</f>
        <v>Consumer Staples</v>
      </c>
      <c r="E7323" t="str">
        <f>VLOOKUP(A7323, ticker_symbol:gics_sub, 15, FALSE)</f>
        <v>Food Retail</v>
      </c>
    </row>
    <row r="7324" spans="1:5" ht="17" x14ac:dyDescent="0.2">
      <c r="A7324" s="3" t="s">
        <v>551</v>
      </c>
      <c r="B7324" t="s">
        <v>602</v>
      </c>
      <c r="C7324" s="21" t="s">
        <v>608</v>
      </c>
      <c r="D7324" s="56" t="str">
        <f>VLOOKUP(A7324, ticker_symbol:gics_sector, 14, FALSE)</f>
        <v>Consumer Staples</v>
      </c>
      <c r="E7324" t="str">
        <f>VLOOKUP(A7324, ticker_symbol:gics_sub, 15, FALSE)</f>
        <v>Food Retail</v>
      </c>
    </row>
    <row r="7325" spans="1:5" ht="17" x14ac:dyDescent="0.2">
      <c r="A7325" s="3" t="s">
        <v>551</v>
      </c>
      <c r="B7325" t="s">
        <v>603</v>
      </c>
      <c r="C7325" s="21" t="s">
        <v>608</v>
      </c>
      <c r="D7325" s="56" t="str">
        <f>VLOOKUP(A7325, ticker_symbol:gics_sector, 14, FALSE)</f>
        <v>Consumer Staples</v>
      </c>
      <c r="E7325" t="str">
        <f>VLOOKUP(A7325, ticker_symbol:gics_sub, 15, FALSE)</f>
        <v>Food Retail</v>
      </c>
    </row>
    <row r="7326" spans="1:5" ht="17" x14ac:dyDescent="0.2">
      <c r="A7326" s="3" t="s">
        <v>551</v>
      </c>
      <c r="B7326" t="s">
        <v>604</v>
      </c>
      <c r="C7326" s="21" t="s">
        <v>608</v>
      </c>
      <c r="D7326" s="56" t="str">
        <f>VLOOKUP(A7326, ticker_symbol:gics_sector, 14, FALSE)</f>
        <v>Consumer Staples</v>
      </c>
      <c r="E7326" t="str">
        <f>VLOOKUP(A7326, ticker_symbol:gics_sub, 15, FALSE)</f>
        <v>Food Retail</v>
      </c>
    </row>
    <row r="7327" spans="1:5" ht="17" x14ac:dyDescent="0.2">
      <c r="A7327" s="3" t="s">
        <v>551</v>
      </c>
      <c r="B7327" t="s">
        <v>605</v>
      </c>
      <c r="C7327" s="21" t="s">
        <v>608</v>
      </c>
      <c r="D7327" s="56" t="str">
        <f>VLOOKUP(A7327, ticker_symbol:gics_sector, 14, FALSE)</f>
        <v>Consumer Staples</v>
      </c>
      <c r="E7327" t="str">
        <f>VLOOKUP(A7327, ticker_symbol:gics_sub, 15, FALSE)</f>
        <v>Food Retail</v>
      </c>
    </row>
    <row r="7328" spans="1:5" ht="17" x14ac:dyDescent="0.2">
      <c r="A7328" s="3" t="s">
        <v>552</v>
      </c>
      <c r="B7328" t="s">
        <v>600</v>
      </c>
      <c r="C7328" t="s">
        <v>610</v>
      </c>
      <c r="D7328" s="56" t="str">
        <f>VLOOKUP(A7328, ticker_symbol:gics_sector, 14, FALSE)</f>
        <v>Consumer Discretionary</v>
      </c>
      <c r="E7328" t="str">
        <f>VLOOKUP(A7328, ticker_symbol:gics_sub, 15, FALSE)</f>
        <v>Household Appliances</v>
      </c>
    </row>
    <row r="7329" spans="1:5" ht="17" x14ac:dyDescent="0.2">
      <c r="A7329" s="3" t="s">
        <v>552</v>
      </c>
      <c r="B7329" t="s">
        <v>601</v>
      </c>
      <c r="C7329" t="s">
        <v>610</v>
      </c>
      <c r="D7329" s="56" t="str">
        <f>VLOOKUP(A7329, ticker_symbol:gics_sector, 14, FALSE)</f>
        <v>Consumer Discretionary</v>
      </c>
      <c r="E7329" t="str">
        <f>VLOOKUP(A7329, ticker_symbol:gics_sub, 15, FALSE)</f>
        <v>Household Appliances</v>
      </c>
    </row>
    <row r="7330" spans="1:5" ht="17" x14ac:dyDescent="0.2">
      <c r="A7330" s="3" t="s">
        <v>552</v>
      </c>
      <c r="B7330" t="s">
        <v>602</v>
      </c>
      <c r="C7330" t="s">
        <v>610</v>
      </c>
      <c r="D7330" s="56" t="str">
        <f>VLOOKUP(A7330, ticker_symbol:gics_sector, 14, FALSE)</f>
        <v>Consumer Discretionary</v>
      </c>
      <c r="E7330" t="str">
        <f>VLOOKUP(A7330, ticker_symbol:gics_sub, 15, FALSE)</f>
        <v>Household Appliances</v>
      </c>
    </row>
    <row r="7331" spans="1:5" ht="17" x14ac:dyDescent="0.2">
      <c r="A7331" s="3" t="s">
        <v>552</v>
      </c>
      <c r="B7331" t="s">
        <v>603</v>
      </c>
      <c r="C7331" t="s">
        <v>610</v>
      </c>
      <c r="D7331" s="56" t="str">
        <f>VLOOKUP(A7331, ticker_symbol:gics_sector, 14, FALSE)</f>
        <v>Consumer Discretionary</v>
      </c>
      <c r="E7331" t="str">
        <f>VLOOKUP(A7331, ticker_symbol:gics_sub, 15, FALSE)</f>
        <v>Household Appliances</v>
      </c>
    </row>
    <row r="7332" spans="1:5" ht="17" x14ac:dyDescent="0.2">
      <c r="A7332" s="3" t="s">
        <v>552</v>
      </c>
      <c r="B7332" t="s">
        <v>604</v>
      </c>
      <c r="C7332" t="s">
        <v>610</v>
      </c>
      <c r="D7332" s="56" t="str">
        <f>VLOOKUP(A7332, ticker_symbol:gics_sector, 14, FALSE)</f>
        <v>Consumer Discretionary</v>
      </c>
      <c r="E7332" t="str">
        <f>VLOOKUP(A7332, ticker_symbol:gics_sub, 15, FALSE)</f>
        <v>Household Appliances</v>
      </c>
    </row>
    <row r="7333" spans="1:5" ht="17" x14ac:dyDescent="0.2">
      <c r="A7333" s="3" t="s">
        <v>552</v>
      </c>
      <c r="B7333" t="s">
        <v>605</v>
      </c>
      <c r="C7333" t="s">
        <v>610</v>
      </c>
      <c r="D7333" s="56" t="str">
        <f>VLOOKUP(A7333, ticker_symbol:gics_sector, 14, FALSE)</f>
        <v>Consumer Discretionary</v>
      </c>
      <c r="E7333" t="str">
        <f>VLOOKUP(A7333, ticker_symbol:gics_sub, 15, FALSE)</f>
        <v>Household Appliances</v>
      </c>
    </row>
    <row r="7334" spans="1:5" ht="17" x14ac:dyDescent="0.2">
      <c r="A7334" s="3" t="s">
        <v>552</v>
      </c>
      <c r="B7334" t="s">
        <v>600</v>
      </c>
      <c r="C7334" t="s">
        <v>609</v>
      </c>
      <c r="D7334" s="56" t="str">
        <f>VLOOKUP(A7334, ticker_symbol:gics_sector, 14, FALSE)</f>
        <v>Consumer Discretionary</v>
      </c>
      <c r="E7334" t="str">
        <f>VLOOKUP(A7334, ticker_symbol:gics_sub, 15, FALSE)</f>
        <v>Household Appliances</v>
      </c>
    </row>
    <row r="7335" spans="1:5" ht="17" x14ac:dyDescent="0.2">
      <c r="A7335" s="3" t="s">
        <v>552</v>
      </c>
      <c r="B7335" t="s">
        <v>601</v>
      </c>
      <c r="C7335" t="s">
        <v>609</v>
      </c>
      <c r="D7335" s="56" t="str">
        <f>VLOOKUP(A7335, ticker_symbol:gics_sector, 14, FALSE)</f>
        <v>Consumer Discretionary</v>
      </c>
      <c r="E7335" t="str">
        <f>VLOOKUP(A7335, ticker_symbol:gics_sub, 15, FALSE)</f>
        <v>Household Appliances</v>
      </c>
    </row>
    <row r="7336" spans="1:5" ht="17" x14ac:dyDescent="0.2">
      <c r="A7336" s="3" t="s">
        <v>552</v>
      </c>
      <c r="B7336" t="s">
        <v>602</v>
      </c>
      <c r="C7336" t="s">
        <v>609</v>
      </c>
      <c r="D7336" s="56" t="str">
        <f>VLOOKUP(A7336, ticker_symbol:gics_sector, 14, FALSE)</f>
        <v>Consumer Discretionary</v>
      </c>
      <c r="E7336" t="str">
        <f>VLOOKUP(A7336, ticker_symbol:gics_sub, 15, FALSE)</f>
        <v>Household Appliances</v>
      </c>
    </row>
    <row r="7337" spans="1:5" ht="17" x14ac:dyDescent="0.2">
      <c r="A7337" s="3" t="s">
        <v>552</v>
      </c>
      <c r="B7337" t="s">
        <v>603</v>
      </c>
      <c r="C7337" t="s">
        <v>609</v>
      </c>
      <c r="D7337" s="56" t="str">
        <f>VLOOKUP(A7337, ticker_symbol:gics_sector, 14, FALSE)</f>
        <v>Consumer Discretionary</v>
      </c>
      <c r="E7337" t="str">
        <f>VLOOKUP(A7337, ticker_symbol:gics_sub, 15, FALSE)</f>
        <v>Household Appliances</v>
      </c>
    </row>
    <row r="7338" spans="1:5" ht="17" x14ac:dyDescent="0.2">
      <c r="A7338" s="3" t="s">
        <v>552</v>
      </c>
      <c r="B7338" t="s">
        <v>604</v>
      </c>
      <c r="C7338" t="s">
        <v>609</v>
      </c>
      <c r="D7338" s="56" t="str">
        <f>VLOOKUP(A7338, ticker_symbol:gics_sector, 14, FALSE)</f>
        <v>Consumer Discretionary</v>
      </c>
      <c r="E7338" t="str">
        <f>VLOOKUP(A7338, ticker_symbol:gics_sub, 15, FALSE)</f>
        <v>Household Appliances</v>
      </c>
    </row>
    <row r="7339" spans="1:5" ht="17" x14ac:dyDescent="0.2">
      <c r="A7339" s="3" t="s">
        <v>552</v>
      </c>
      <c r="B7339" t="s">
        <v>605</v>
      </c>
      <c r="C7339" t="s">
        <v>609</v>
      </c>
      <c r="D7339" s="56" t="str">
        <f>VLOOKUP(A7339, ticker_symbol:gics_sector, 14, FALSE)</f>
        <v>Consumer Discretionary</v>
      </c>
      <c r="E7339" t="str">
        <f>VLOOKUP(A7339, ticker_symbol:gics_sub, 15, FALSE)</f>
        <v>Household Appliances</v>
      </c>
    </row>
    <row r="7340" spans="1:5" ht="17" x14ac:dyDescent="0.2">
      <c r="A7340" s="3" t="s">
        <v>552</v>
      </c>
      <c r="B7340" t="s">
        <v>600</v>
      </c>
      <c r="C7340" s="21" t="s">
        <v>608</v>
      </c>
      <c r="D7340" s="56" t="str">
        <f>VLOOKUP(A7340, ticker_symbol:gics_sector, 14, FALSE)</f>
        <v>Consumer Discretionary</v>
      </c>
      <c r="E7340" t="str">
        <f>VLOOKUP(A7340, ticker_symbol:gics_sub, 15, FALSE)</f>
        <v>Household Appliances</v>
      </c>
    </row>
    <row r="7341" spans="1:5" ht="17" x14ac:dyDescent="0.2">
      <c r="A7341" s="3" t="s">
        <v>552</v>
      </c>
      <c r="B7341" t="s">
        <v>601</v>
      </c>
      <c r="C7341" s="21" t="s">
        <v>608</v>
      </c>
      <c r="D7341" s="56" t="str">
        <f>VLOOKUP(A7341, ticker_symbol:gics_sector, 14, FALSE)</f>
        <v>Consumer Discretionary</v>
      </c>
      <c r="E7341" t="str">
        <f>VLOOKUP(A7341, ticker_symbol:gics_sub, 15, FALSE)</f>
        <v>Household Appliances</v>
      </c>
    </row>
    <row r="7342" spans="1:5" ht="17" x14ac:dyDescent="0.2">
      <c r="A7342" s="3" t="s">
        <v>552</v>
      </c>
      <c r="B7342" t="s">
        <v>602</v>
      </c>
      <c r="C7342" s="21" t="s">
        <v>608</v>
      </c>
      <c r="D7342" s="56" t="str">
        <f>VLOOKUP(A7342, ticker_symbol:gics_sector, 14, FALSE)</f>
        <v>Consumer Discretionary</v>
      </c>
      <c r="E7342" t="str">
        <f>VLOOKUP(A7342, ticker_symbol:gics_sub, 15, FALSE)</f>
        <v>Household Appliances</v>
      </c>
    </row>
    <row r="7343" spans="1:5" ht="17" x14ac:dyDescent="0.2">
      <c r="A7343" s="3" t="s">
        <v>552</v>
      </c>
      <c r="B7343" t="s">
        <v>603</v>
      </c>
      <c r="C7343" s="21" t="s">
        <v>608</v>
      </c>
      <c r="D7343" s="56" t="str">
        <f>VLOOKUP(A7343, ticker_symbol:gics_sector, 14, FALSE)</f>
        <v>Consumer Discretionary</v>
      </c>
      <c r="E7343" t="str">
        <f>VLOOKUP(A7343, ticker_symbol:gics_sub, 15, FALSE)</f>
        <v>Household Appliances</v>
      </c>
    </row>
    <row r="7344" spans="1:5" ht="17" x14ac:dyDescent="0.2">
      <c r="A7344" s="3" t="s">
        <v>552</v>
      </c>
      <c r="B7344" t="s">
        <v>604</v>
      </c>
      <c r="C7344" s="21" t="s">
        <v>608</v>
      </c>
      <c r="D7344" s="56" t="str">
        <f>VLOOKUP(A7344, ticker_symbol:gics_sector, 14, FALSE)</f>
        <v>Consumer Discretionary</v>
      </c>
      <c r="E7344" t="str">
        <f>VLOOKUP(A7344, ticker_symbol:gics_sub, 15, FALSE)</f>
        <v>Household Appliances</v>
      </c>
    </row>
    <row r="7345" spans="1:5" ht="17" x14ac:dyDescent="0.2">
      <c r="A7345" s="3" t="s">
        <v>552</v>
      </c>
      <c r="B7345" t="s">
        <v>605</v>
      </c>
      <c r="C7345" s="21" t="s">
        <v>608</v>
      </c>
      <c r="D7345" s="56" t="str">
        <f>VLOOKUP(A7345, ticker_symbol:gics_sector, 14, FALSE)</f>
        <v>Consumer Discretionary</v>
      </c>
      <c r="E7345" t="str">
        <f>VLOOKUP(A7345, ticker_symbol:gics_sub, 15, FALSE)</f>
        <v>Household Appliances</v>
      </c>
    </row>
    <row r="7346" spans="1:5" ht="17" x14ac:dyDescent="0.2">
      <c r="A7346" s="3" t="s">
        <v>553</v>
      </c>
      <c r="B7346" t="s">
        <v>600</v>
      </c>
      <c r="C7346" t="s">
        <v>610</v>
      </c>
      <c r="D7346" s="56" t="str">
        <f>VLOOKUP(A7346, ticker_symbol:gics_sector, 14, FALSE)</f>
        <v>Industrials</v>
      </c>
      <c r="E7346" t="str">
        <f>VLOOKUP(A7346, ticker_symbol:gics_sub, 15, FALSE)</f>
        <v>Environmental Services</v>
      </c>
    </row>
    <row r="7347" spans="1:5" ht="17" x14ac:dyDescent="0.2">
      <c r="A7347" s="3" t="s">
        <v>553</v>
      </c>
      <c r="B7347" t="s">
        <v>601</v>
      </c>
      <c r="C7347" t="s">
        <v>610</v>
      </c>
      <c r="D7347" s="56" t="str">
        <f>VLOOKUP(A7347, ticker_symbol:gics_sector, 14, FALSE)</f>
        <v>Industrials</v>
      </c>
      <c r="E7347" t="str">
        <f>VLOOKUP(A7347, ticker_symbol:gics_sub, 15, FALSE)</f>
        <v>Environmental Services</v>
      </c>
    </row>
    <row r="7348" spans="1:5" ht="17" x14ac:dyDescent="0.2">
      <c r="A7348" s="3" t="s">
        <v>553</v>
      </c>
      <c r="B7348" t="s">
        <v>602</v>
      </c>
      <c r="C7348" t="s">
        <v>610</v>
      </c>
      <c r="D7348" s="56" t="str">
        <f>VLOOKUP(A7348, ticker_symbol:gics_sector, 14, FALSE)</f>
        <v>Industrials</v>
      </c>
      <c r="E7348" t="str">
        <f>VLOOKUP(A7348, ticker_symbol:gics_sub, 15, FALSE)</f>
        <v>Environmental Services</v>
      </c>
    </row>
    <row r="7349" spans="1:5" ht="17" x14ac:dyDescent="0.2">
      <c r="A7349" s="3" t="s">
        <v>553</v>
      </c>
      <c r="B7349" t="s">
        <v>603</v>
      </c>
      <c r="C7349" t="s">
        <v>610</v>
      </c>
      <c r="D7349" s="56" t="str">
        <f>VLOOKUP(A7349, ticker_symbol:gics_sector, 14, FALSE)</f>
        <v>Industrials</v>
      </c>
      <c r="E7349" t="str">
        <f>VLOOKUP(A7349, ticker_symbol:gics_sub, 15, FALSE)</f>
        <v>Environmental Services</v>
      </c>
    </row>
    <row r="7350" spans="1:5" ht="17" x14ac:dyDescent="0.2">
      <c r="A7350" s="3" t="s">
        <v>553</v>
      </c>
      <c r="B7350" t="s">
        <v>604</v>
      </c>
      <c r="C7350" t="s">
        <v>610</v>
      </c>
      <c r="D7350" s="56" t="str">
        <f>VLOOKUP(A7350, ticker_symbol:gics_sector, 14, FALSE)</f>
        <v>Industrials</v>
      </c>
      <c r="E7350" t="str">
        <f>VLOOKUP(A7350, ticker_symbol:gics_sub, 15, FALSE)</f>
        <v>Environmental Services</v>
      </c>
    </row>
    <row r="7351" spans="1:5" ht="17" x14ac:dyDescent="0.2">
      <c r="A7351" s="3" t="s">
        <v>553</v>
      </c>
      <c r="B7351" t="s">
        <v>605</v>
      </c>
      <c r="C7351" t="s">
        <v>610</v>
      </c>
      <c r="D7351" s="56" t="str">
        <f>VLOOKUP(A7351, ticker_symbol:gics_sector, 14, FALSE)</f>
        <v>Industrials</v>
      </c>
      <c r="E7351" t="str">
        <f>VLOOKUP(A7351, ticker_symbol:gics_sub, 15, FALSE)</f>
        <v>Environmental Services</v>
      </c>
    </row>
    <row r="7352" spans="1:5" ht="17" x14ac:dyDescent="0.2">
      <c r="A7352" s="3" t="s">
        <v>553</v>
      </c>
      <c r="B7352" t="s">
        <v>600</v>
      </c>
      <c r="C7352" t="s">
        <v>609</v>
      </c>
      <c r="D7352" s="56" t="str">
        <f>VLOOKUP(A7352, ticker_symbol:gics_sector, 14, FALSE)</f>
        <v>Industrials</v>
      </c>
      <c r="E7352" t="str">
        <f>VLOOKUP(A7352, ticker_symbol:gics_sub, 15, FALSE)</f>
        <v>Environmental Services</v>
      </c>
    </row>
    <row r="7353" spans="1:5" ht="17" x14ac:dyDescent="0.2">
      <c r="A7353" s="3" t="s">
        <v>553</v>
      </c>
      <c r="B7353" t="s">
        <v>601</v>
      </c>
      <c r="C7353" t="s">
        <v>609</v>
      </c>
      <c r="D7353" s="56" t="str">
        <f>VLOOKUP(A7353, ticker_symbol:gics_sector, 14, FALSE)</f>
        <v>Industrials</v>
      </c>
      <c r="E7353" t="str">
        <f>VLOOKUP(A7353, ticker_symbol:gics_sub, 15, FALSE)</f>
        <v>Environmental Services</v>
      </c>
    </row>
    <row r="7354" spans="1:5" ht="17" x14ac:dyDescent="0.2">
      <c r="A7354" s="3" t="s">
        <v>553</v>
      </c>
      <c r="B7354" t="s">
        <v>602</v>
      </c>
      <c r="C7354" t="s">
        <v>609</v>
      </c>
      <c r="D7354" s="56" t="str">
        <f>VLOOKUP(A7354, ticker_symbol:gics_sector, 14, FALSE)</f>
        <v>Industrials</v>
      </c>
      <c r="E7354" t="str">
        <f>VLOOKUP(A7354, ticker_symbol:gics_sub, 15, FALSE)</f>
        <v>Environmental Services</v>
      </c>
    </row>
    <row r="7355" spans="1:5" ht="17" x14ac:dyDescent="0.2">
      <c r="A7355" s="3" t="s">
        <v>553</v>
      </c>
      <c r="B7355" t="s">
        <v>603</v>
      </c>
      <c r="C7355" t="s">
        <v>609</v>
      </c>
      <c r="D7355" s="56" t="str">
        <f>VLOOKUP(A7355, ticker_symbol:gics_sector, 14, FALSE)</f>
        <v>Industrials</v>
      </c>
      <c r="E7355" t="str">
        <f>VLOOKUP(A7355, ticker_symbol:gics_sub, 15, FALSE)</f>
        <v>Environmental Services</v>
      </c>
    </row>
    <row r="7356" spans="1:5" ht="17" x14ac:dyDescent="0.2">
      <c r="A7356" s="3" t="s">
        <v>553</v>
      </c>
      <c r="B7356" t="s">
        <v>604</v>
      </c>
      <c r="C7356" t="s">
        <v>609</v>
      </c>
      <c r="D7356" s="56" t="str">
        <f>VLOOKUP(A7356, ticker_symbol:gics_sector, 14, FALSE)</f>
        <v>Industrials</v>
      </c>
      <c r="E7356" t="str">
        <f>VLOOKUP(A7356, ticker_symbol:gics_sub, 15, FALSE)</f>
        <v>Environmental Services</v>
      </c>
    </row>
    <row r="7357" spans="1:5" ht="17" x14ac:dyDescent="0.2">
      <c r="A7357" s="3" t="s">
        <v>553</v>
      </c>
      <c r="B7357" t="s">
        <v>605</v>
      </c>
      <c r="C7357" t="s">
        <v>609</v>
      </c>
      <c r="D7357" s="56" t="str">
        <f>VLOOKUP(A7357, ticker_symbol:gics_sector, 14, FALSE)</f>
        <v>Industrials</v>
      </c>
      <c r="E7357" t="str">
        <f>VLOOKUP(A7357, ticker_symbol:gics_sub, 15, FALSE)</f>
        <v>Environmental Services</v>
      </c>
    </row>
    <row r="7358" spans="1:5" ht="17" x14ac:dyDescent="0.2">
      <c r="A7358" s="3" t="s">
        <v>553</v>
      </c>
      <c r="B7358" t="s">
        <v>600</v>
      </c>
      <c r="C7358" s="21" t="s">
        <v>608</v>
      </c>
      <c r="D7358" s="56" t="str">
        <f>VLOOKUP(A7358, ticker_symbol:gics_sector, 14, FALSE)</f>
        <v>Industrials</v>
      </c>
      <c r="E7358" t="str">
        <f>VLOOKUP(A7358, ticker_symbol:gics_sub, 15, FALSE)</f>
        <v>Environmental Services</v>
      </c>
    </row>
    <row r="7359" spans="1:5" ht="17" x14ac:dyDescent="0.2">
      <c r="A7359" s="3" t="s">
        <v>553</v>
      </c>
      <c r="B7359" t="s">
        <v>601</v>
      </c>
      <c r="C7359" s="21" t="s">
        <v>608</v>
      </c>
      <c r="D7359" s="56" t="str">
        <f>VLOOKUP(A7359, ticker_symbol:gics_sector, 14, FALSE)</f>
        <v>Industrials</v>
      </c>
      <c r="E7359" t="str">
        <f>VLOOKUP(A7359, ticker_symbol:gics_sub, 15, FALSE)</f>
        <v>Environmental Services</v>
      </c>
    </row>
    <row r="7360" spans="1:5" ht="17" x14ac:dyDescent="0.2">
      <c r="A7360" s="3" t="s">
        <v>553</v>
      </c>
      <c r="B7360" t="s">
        <v>602</v>
      </c>
      <c r="C7360" s="21" t="s">
        <v>608</v>
      </c>
      <c r="D7360" s="56" t="str">
        <f>VLOOKUP(A7360, ticker_symbol:gics_sector, 14, FALSE)</f>
        <v>Industrials</v>
      </c>
      <c r="E7360" t="str">
        <f>VLOOKUP(A7360, ticker_symbol:gics_sub, 15, FALSE)</f>
        <v>Environmental Services</v>
      </c>
    </row>
    <row r="7361" spans="1:5" ht="17" x14ac:dyDescent="0.2">
      <c r="A7361" s="3" t="s">
        <v>553</v>
      </c>
      <c r="B7361" t="s">
        <v>603</v>
      </c>
      <c r="C7361" s="21" t="s">
        <v>608</v>
      </c>
      <c r="D7361" s="56" t="str">
        <f>VLOOKUP(A7361, ticker_symbol:gics_sector, 14, FALSE)</f>
        <v>Industrials</v>
      </c>
      <c r="E7361" t="str">
        <f>VLOOKUP(A7361, ticker_symbol:gics_sub, 15, FALSE)</f>
        <v>Environmental Services</v>
      </c>
    </row>
    <row r="7362" spans="1:5" ht="17" x14ac:dyDescent="0.2">
      <c r="A7362" s="3" t="s">
        <v>553</v>
      </c>
      <c r="B7362" t="s">
        <v>604</v>
      </c>
      <c r="C7362" s="21" t="s">
        <v>608</v>
      </c>
      <c r="D7362" s="56" t="str">
        <f>VLOOKUP(A7362, ticker_symbol:gics_sector, 14, FALSE)</f>
        <v>Industrials</v>
      </c>
      <c r="E7362" t="str">
        <f>VLOOKUP(A7362, ticker_symbol:gics_sub, 15, FALSE)</f>
        <v>Environmental Services</v>
      </c>
    </row>
    <row r="7363" spans="1:5" ht="17" x14ac:dyDescent="0.2">
      <c r="A7363" s="3" t="s">
        <v>553</v>
      </c>
      <c r="B7363" t="s">
        <v>605</v>
      </c>
      <c r="C7363" s="21" t="s">
        <v>608</v>
      </c>
      <c r="D7363" s="56" t="str">
        <f>VLOOKUP(A7363, ticker_symbol:gics_sector, 14, FALSE)</f>
        <v>Industrials</v>
      </c>
      <c r="E7363" t="str">
        <f>VLOOKUP(A7363, ticker_symbol:gics_sub, 15, FALSE)</f>
        <v>Environmental Services</v>
      </c>
    </row>
    <row r="7364" spans="1:5" ht="17" x14ac:dyDescent="0.2">
      <c r="A7364" s="3" t="s">
        <v>555</v>
      </c>
      <c r="B7364" t="s">
        <v>600</v>
      </c>
      <c r="C7364" t="s">
        <v>610</v>
      </c>
      <c r="D7364" s="56" t="str">
        <f>VLOOKUP(A7364, ticker_symbol:gics_sector, 14, FALSE)</f>
        <v>Energy</v>
      </c>
      <c r="E7364" t="str">
        <f>VLOOKUP(A7364, ticker_symbol:gics_sub, 15, FALSE)</f>
        <v>Oil &amp; Gas Exploration &amp; Production</v>
      </c>
    </row>
    <row r="7365" spans="1:5" ht="17" x14ac:dyDescent="0.2">
      <c r="A7365" s="3" t="s">
        <v>555</v>
      </c>
      <c r="B7365" t="s">
        <v>601</v>
      </c>
      <c r="C7365" t="s">
        <v>610</v>
      </c>
      <c r="D7365" s="56" t="str">
        <f>VLOOKUP(A7365, ticker_symbol:gics_sector, 14, FALSE)</f>
        <v>Energy</v>
      </c>
      <c r="E7365" t="str">
        <f>VLOOKUP(A7365, ticker_symbol:gics_sub, 15, FALSE)</f>
        <v>Oil &amp; Gas Exploration &amp; Production</v>
      </c>
    </row>
    <row r="7366" spans="1:5" ht="17" x14ac:dyDescent="0.2">
      <c r="A7366" s="3" t="s">
        <v>555</v>
      </c>
      <c r="B7366" t="s">
        <v>602</v>
      </c>
      <c r="C7366" t="s">
        <v>610</v>
      </c>
      <c r="D7366" s="56" t="str">
        <f>VLOOKUP(A7366, ticker_symbol:gics_sector, 14, FALSE)</f>
        <v>Energy</v>
      </c>
      <c r="E7366" t="str">
        <f>VLOOKUP(A7366, ticker_symbol:gics_sub, 15, FALSE)</f>
        <v>Oil &amp; Gas Exploration &amp; Production</v>
      </c>
    </row>
    <row r="7367" spans="1:5" ht="17" x14ac:dyDescent="0.2">
      <c r="A7367" s="3" t="s">
        <v>555</v>
      </c>
      <c r="B7367" t="s">
        <v>603</v>
      </c>
      <c r="C7367" t="s">
        <v>610</v>
      </c>
      <c r="D7367" s="56" t="str">
        <f>VLOOKUP(A7367, ticker_symbol:gics_sector, 14, FALSE)</f>
        <v>Energy</v>
      </c>
      <c r="E7367" t="str">
        <f>VLOOKUP(A7367, ticker_symbol:gics_sub, 15, FALSE)</f>
        <v>Oil &amp; Gas Exploration &amp; Production</v>
      </c>
    </row>
    <row r="7368" spans="1:5" ht="17" x14ac:dyDescent="0.2">
      <c r="A7368" s="3" t="s">
        <v>555</v>
      </c>
      <c r="B7368" t="s">
        <v>604</v>
      </c>
      <c r="C7368" t="s">
        <v>610</v>
      </c>
      <c r="D7368" s="56" t="str">
        <f>VLOOKUP(A7368, ticker_symbol:gics_sector, 14, FALSE)</f>
        <v>Energy</v>
      </c>
      <c r="E7368" t="str">
        <f>VLOOKUP(A7368, ticker_symbol:gics_sub, 15, FALSE)</f>
        <v>Oil &amp; Gas Exploration &amp; Production</v>
      </c>
    </row>
    <row r="7369" spans="1:5" ht="17" x14ac:dyDescent="0.2">
      <c r="A7369" s="3" t="s">
        <v>555</v>
      </c>
      <c r="B7369" t="s">
        <v>605</v>
      </c>
      <c r="C7369" t="s">
        <v>610</v>
      </c>
      <c r="D7369" s="56" t="str">
        <f>VLOOKUP(A7369, ticker_symbol:gics_sector, 14, FALSE)</f>
        <v>Energy</v>
      </c>
      <c r="E7369" t="str">
        <f>VLOOKUP(A7369, ticker_symbol:gics_sub, 15, FALSE)</f>
        <v>Oil &amp; Gas Exploration &amp; Production</v>
      </c>
    </row>
    <row r="7370" spans="1:5" ht="17" x14ac:dyDescent="0.2">
      <c r="A7370" s="3" t="s">
        <v>555</v>
      </c>
      <c r="B7370" t="s">
        <v>600</v>
      </c>
      <c r="C7370" t="s">
        <v>609</v>
      </c>
      <c r="D7370" s="56" t="str">
        <f>VLOOKUP(A7370, ticker_symbol:gics_sector, 14, FALSE)</f>
        <v>Energy</v>
      </c>
      <c r="E7370" t="str">
        <f>VLOOKUP(A7370, ticker_symbol:gics_sub, 15, FALSE)</f>
        <v>Oil &amp; Gas Exploration &amp; Production</v>
      </c>
    </row>
    <row r="7371" spans="1:5" ht="17" x14ac:dyDescent="0.2">
      <c r="A7371" s="3" t="s">
        <v>555</v>
      </c>
      <c r="B7371" t="s">
        <v>601</v>
      </c>
      <c r="C7371" t="s">
        <v>609</v>
      </c>
      <c r="D7371" s="56" t="str">
        <f>VLOOKUP(A7371, ticker_symbol:gics_sector, 14, FALSE)</f>
        <v>Energy</v>
      </c>
      <c r="E7371" t="str">
        <f>VLOOKUP(A7371, ticker_symbol:gics_sub, 15, FALSE)</f>
        <v>Oil &amp; Gas Exploration &amp; Production</v>
      </c>
    </row>
    <row r="7372" spans="1:5" ht="17" x14ac:dyDescent="0.2">
      <c r="A7372" s="3" t="s">
        <v>555</v>
      </c>
      <c r="B7372" t="s">
        <v>602</v>
      </c>
      <c r="C7372" t="s">
        <v>609</v>
      </c>
      <c r="D7372" s="56" t="str">
        <f>VLOOKUP(A7372, ticker_symbol:gics_sector, 14, FALSE)</f>
        <v>Energy</v>
      </c>
      <c r="E7372" t="str">
        <f>VLOOKUP(A7372, ticker_symbol:gics_sub, 15, FALSE)</f>
        <v>Oil &amp; Gas Exploration &amp; Production</v>
      </c>
    </row>
    <row r="7373" spans="1:5" ht="17" x14ac:dyDescent="0.2">
      <c r="A7373" s="3" t="s">
        <v>555</v>
      </c>
      <c r="B7373" t="s">
        <v>603</v>
      </c>
      <c r="C7373" t="s">
        <v>609</v>
      </c>
      <c r="D7373" s="56" t="str">
        <f>VLOOKUP(A7373, ticker_symbol:gics_sector, 14, FALSE)</f>
        <v>Energy</v>
      </c>
      <c r="E7373" t="str">
        <f>VLOOKUP(A7373, ticker_symbol:gics_sub, 15, FALSE)</f>
        <v>Oil &amp; Gas Exploration &amp; Production</v>
      </c>
    </row>
    <row r="7374" spans="1:5" ht="17" x14ac:dyDescent="0.2">
      <c r="A7374" s="3" t="s">
        <v>555</v>
      </c>
      <c r="B7374" t="s">
        <v>604</v>
      </c>
      <c r="C7374" t="s">
        <v>609</v>
      </c>
      <c r="D7374" s="56" t="str">
        <f>VLOOKUP(A7374, ticker_symbol:gics_sector, 14, FALSE)</f>
        <v>Energy</v>
      </c>
      <c r="E7374" t="str">
        <f>VLOOKUP(A7374, ticker_symbol:gics_sub, 15, FALSE)</f>
        <v>Oil &amp; Gas Exploration &amp; Production</v>
      </c>
    </row>
    <row r="7375" spans="1:5" ht="17" x14ac:dyDescent="0.2">
      <c r="A7375" s="3" t="s">
        <v>555</v>
      </c>
      <c r="B7375" t="s">
        <v>605</v>
      </c>
      <c r="C7375" t="s">
        <v>609</v>
      </c>
      <c r="D7375" s="56" t="str">
        <f>VLOOKUP(A7375, ticker_symbol:gics_sector, 14, FALSE)</f>
        <v>Energy</v>
      </c>
      <c r="E7375" t="str">
        <f>VLOOKUP(A7375, ticker_symbol:gics_sub, 15, FALSE)</f>
        <v>Oil &amp; Gas Exploration &amp; Production</v>
      </c>
    </row>
    <row r="7376" spans="1:5" ht="17" x14ac:dyDescent="0.2">
      <c r="A7376" s="3" t="s">
        <v>555</v>
      </c>
      <c r="B7376" t="s">
        <v>600</v>
      </c>
      <c r="C7376" s="21" t="s">
        <v>608</v>
      </c>
      <c r="D7376" s="56" t="str">
        <f>VLOOKUP(A7376, ticker_symbol:gics_sector, 14, FALSE)</f>
        <v>Energy</v>
      </c>
      <c r="E7376" t="str">
        <f>VLOOKUP(A7376, ticker_symbol:gics_sub, 15, FALSE)</f>
        <v>Oil &amp; Gas Exploration &amp; Production</v>
      </c>
    </row>
    <row r="7377" spans="1:5" ht="17" x14ac:dyDescent="0.2">
      <c r="A7377" s="3" t="s">
        <v>555</v>
      </c>
      <c r="B7377" t="s">
        <v>601</v>
      </c>
      <c r="C7377" s="21" t="s">
        <v>608</v>
      </c>
      <c r="D7377" s="56" t="str">
        <f>VLOOKUP(A7377, ticker_symbol:gics_sector, 14, FALSE)</f>
        <v>Energy</v>
      </c>
      <c r="E7377" t="str">
        <f>VLOOKUP(A7377, ticker_symbol:gics_sub, 15, FALSE)</f>
        <v>Oil &amp; Gas Exploration &amp; Production</v>
      </c>
    </row>
    <row r="7378" spans="1:5" ht="17" x14ac:dyDescent="0.2">
      <c r="A7378" s="3" t="s">
        <v>555</v>
      </c>
      <c r="B7378" t="s">
        <v>602</v>
      </c>
      <c r="C7378" s="21" t="s">
        <v>608</v>
      </c>
      <c r="D7378" s="56" t="str">
        <f>VLOOKUP(A7378, ticker_symbol:gics_sector, 14, FALSE)</f>
        <v>Energy</v>
      </c>
      <c r="E7378" t="str">
        <f>VLOOKUP(A7378, ticker_symbol:gics_sub, 15, FALSE)</f>
        <v>Oil &amp; Gas Exploration &amp; Production</v>
      </c>
    </row>
    <row r="7379" spans="1:5" ht="17" x14ac:dyDescent="0.2">
      <c r="A7379" s="3" t="s">
        <v>555</v>
      </c>
      <c r="B7379" t="s">
        <v>603</v>
      </c>
      <c r="C7379" s="21" t="s">
        <v>608</v>
      </c>
      <c r="D7379" s="56" t="str">
        <f>VLOOKUP(A7379, ticker_symbol:gics_sector, 14, FALSE)</f>
        <v>Energy</v>
      </c>
      <c r="E7379" t="str">
        <f>VLOOKUP(A7379, ticker_symbol:gics_sub, 15, FALSE)</f>
        <v>Oil &amp; Gas Exploration &amp; Production</v>
      </c>
    </row>
    <row r="7380" spans="1:5" ht="17" x14ac:dyDescent="0.2">
      <c r="A7380" s="3" t="s">
        <v>555</v>
      </c>
      <c r="B7380" t="s">
        <v>604</v>
      </c>
      <c r="C7380" s="21" t="s">
        <v>608</v>
      </c>
      <c r="D7380" s="56" t="str">
        <f>VLOOKUP(A7380, ticker_symbol:gics_sector, 14, FALSE)</f>
        <v>Energy</v>
      </c>
      <c r="E7380" t="str">
        <f>VLOOKUP(A7380, ticker_symbol:gics_sub, 15, FALSE)</f>
        <v>Oil &amp; Gas Exploration &amp; Production</v>
      </c>
    </row>
    <row r="7381" spans="1:5" ht="17" x14ac:dyDescent="0.2">
      <c r="A7381" s="3" t="s">
        <v>555</v>
      </c>
      <c r="B7381" t="s">
        <v>605</v>
      </c>
      <c r="C7381" s="21" t="s">
        <v>608</v>
      </c>
      <c r="D7381" s="56" t="str">
        <f>VLOOKUP(A7381, ticker_symbol:gics_sector, 14, FALSE)</f>
        <v>Energy</v>
      </c>
      <c r="E7381" t="str">
        <f>VLOOKUP(A7381, ticker_symbol:gics_sub, 15, FALSE)</f>
        <v>Oil &amp; Gas Exploration &amp; Production</v>
      </c>
    </row>
    <row r="7382" spans="1:5" ht="17" x14ac:dyDescent="0.2">
      <c r="A7382" s="3" t="s">
        <v>556</v>
      </c>
      <c r="B7382" t="s">
        <v>600</v>
      </c>
      <c r="C7382" t="s">
        <v>610</v>
      </c>
      <c r="D7382" s="56" t="str">
        <f>VLOOKUP(A7382, ticker_symbol:gics_sector, 14, FALSE)</f>
        <v>Consumer Staples</v>
      </c>
      <c r="E7382" t="str">
        <f>VLOOKUP(A7382, ticker_symbol:gics_sub, 15, FALSE)</f>
        <v>Hypermarkets &amp; Super Centers</v>
      </c>
    </row>
    <row r="7383" spans="1:5" ht="17" x14ac:dyDescent="0.2">
      <c r="A7383" s="3" t="s">
        <v>556</v>
      </c>
      <c r="B7383" t="s">
        <v>601</v>
      </c>
      <c r="C7383" t="s">
        <v>610</v>
      </c>
      <c r="D7383" s="56" t="str">
        <f>VLOOKUP(A7383, ticker_symbol:gics_sector, 14, FALSE)</f>
        <v>Consumer Staples</v>
      </c>
      <c r="E7383" t="str">
        <f>VLOOKUP(A7383, ticker_symbol:gics_sub, 15, FALSE)</f>
        <v>Hypermarkets &amp; Super Centers</v>
      </c>
    </row>
    <row r="7384" spans="1:5" ht="17" x14ac:dyDescent="0.2">
      <c r="A7384" s="3" t="s">
        <v>556</v>
      </c>
      <c r="B7384" t="s">
        <v>602</v>
      </c>
      <c r="C7384" t="s">
        <v>610</v>
      </c>
      <c r="D7384" s="56" t="str">
        <f>VLOOKUP(A7384, ticker_symbol:gics_sector, 14, FALSE)</f>
        <v>Consumer Staples</v>
      </c>
      <c r="E7384" t="str">
        <f>VLOOKUP(A7384, ticker_symbol:gics_sub, 15, FALSE)</f>
        <v>Hypermarkets &amp; Super Centers</v>
      </c>
    </row>
    <row r="7385" spans="1:5" ht="17" x14ac:dyDescent="0.2">
      <c r="A7385" s="3" t="s">
        <v>556</v>
      </c>
      <c r="B7385" t="s">
        <v>603</v>
      </c>
      <c r="C7385" t="s">
        <v>610</v>
      </c>
      <c r="D7385" s="56" t="str">
        <f>VLOOKUP(A7385, ticker_symbol:gics_sector, 14, FALSE)</f>
        <v>Consumer Staples</v>
      </c>
      <c r="E7385" t="str">
        <f>VLOOKUP(A7385, ticker_symbol:gics_sub, 15, FALSE)</f>
        <v>Hypermarkets &amp; Super Centers</v>
      </c>
    </row>
    <row r="7386" spans="1:5" ht="17" x14ac:dyDescent="0.2">
      <c r="A7386" s="3" t="s">
        <v>556</v>
      </c>
      <c r="B7386" t="s">
        <v>604</v>
      </c>
      <c r="C7386" t="s">
        <v>610</v>
      </c>
      <c r="D7386" s="56" t="str">
        <f>VLOOKUP(A7386, ticker_symbol:gics_sector, 14, FALSE)</f>
        <v>Consumer Staples</v>
      </c>
      <c r="E7386" t="str">
        <f>VLOOKUP(A7386, ticker_symbol:gics_sub, 15, FALSE)</f>
        <v>Hypermarkets &amp; Super Centers</v>
      </c>
    </row>
    <row r="7387" spans="1:5" ht="17" x14ac:dyDescent="0.2">
      <c r="A7387" s="3" t="s">
        <v>556</v>
      </c>
      <c r="B7387" t="s">
        <v>605</v>
      </c>
      <c r="C7387" t="s">
        <v>610</v>
      </c>
      <c r="D7387" s="56" t="str">
        <f>VLOOKUP(A7387, ticker_symbol:gics_sector, 14, FALSE)</f>
        <v>Consumer Staples</v>
      </c>
      <c r="E7387" t="str">
        <f>VLOOKUP(A7387, ticker_symbol:gics_sub, 15, FALSE)</f>
        <v>Hypermarkets &amp; Super Centers</v>
      </c>
    </row>
    <row r="7388" spans="1:5" ht="17" x14ac:dyDescent="0.2">
      <c r="A7388" s="3" t="s">
        <v>556</v>
      </c>
      <c r="B7388" t="s">
        <v>600</v>
      </c>
      <c r="C7388" t="s">
        <v>609</v>
      </c>
      <c r="D7388" s="56" t="str">
        <f>VLOOKUP(A7388, ticker_symbol:gics_sector, 14, FALSE)</f>
        <v>Consumer Staples</v>
      </c>
      <c r="E7388" t="str">
        <f>VLOOKUP(A7388, ticker_symbol:gics_sub, 15, FALSE)</f>
        <v>Hypermarkets &amp; Super Centers</v>
      </c>
    </row>
    <row r="7389" spans="1:5" ht="17" x14ac:dyDescent="0.2">
      <c r="A7389" s="3" t="s">
        <v>556</v>
      </c>
      <c r="B7389" t="s">
        <v>601</v>
      </c>
      <c r="C7389" t="s">
        <v>609</v>
      </c>
      <c r="D7389" s="56" t="str">
        <f>VLOOKUP(A7389, ticker_symbol:gics_sector, 14, FALSE)</f>
        <v>Consumer Staples</v>
      </c>
      <c r="E7389" t="str">
        <f>VLOOKUP(A7389, ticker_symbol:gics_sub, 15, FALSE)</f>
        <v>Hypermarkets &amp; Super Centers</v>
      </c>
    </row>
    <row r="7390" spans="1:5" ht="17" x14ac:dyDescent="0.2">
      <c r="A7390" s="3" t="s">
        <v>556</v>
      </c>
      <c r="B7390" t="s">
        <v>602</v>
      </c>
      <c r="C7390" t="s">
        <v>609</v>
      </c>
      <c r="D7390" s="56" t="str">
        <f>VLOOKUP(A7390, ticker_symbol:gics_sector, 14, FALSE)</f>
        <v>Consumer Staples</v>
      </c>
      <c r="E7390" t="str">
        <f>VLOOKUP(A7390, ticker_symbol:gics_sub, 15, FALSE)</f>
        <v>Hypermarkets &amp; Super Centers</v>
      </c>
    </row>
    <row r="7391" spans="1:5" ht="17" x14ac:dyDescent="0.2">
      <c r="A7391" s="3" t="s">
        <v>556</v>
      </c>
      <c r="B7391" t="s">
        <v>603</v>
      </c>
      <c r="C7391" t="s">
        <v>609</v>
      </c>
      <c r="D7391" s="56" t="str">
        <f>VLOOKUP(A7391, ticker_symbol:gics_sector, 14, FALSE)</f>
        <v>Consumer Staples</v>
      </c>
      <c r="E7391" t="str">
        <f>VLOOKUP(A7391, ticker_symbol:gics_sub, 15, FALSE)</f>
        <v>Hypermarkets &amp; Super Centers</v>
      </c>
    </row>
    <row r="7392" spans="1:5" ht="17" x14ac:dyDescent="0.2">
      <c r="A7392" s="3" t="s">
        <v>556</v>
      </c>
      <c r="B7392" t="s">
        <v>604</v>
      </c>
      <c r="C7392" t="s">
        <v>609</v>
      </c>
      <c r="D7392" s="56" t="str">
        <f>VLOOKUP(A7392, ticker_symbol:gics_sector, 14, FALSE)</f>
        <v>Consumer Staples</v>
      </c>
      <c r="E7392" t="str">
        <f>VLOOKUP(A7392, ticker_symbol:gics_sub, 15, FALSE)</f>
        <v>Hypermarkets &amp; Super Centers</v>
      </c>
    </row>
    <row r="7393" spans="1:5" ht="17" x14ac:dyDescent="0.2">
      <c r="A7393" s="3" t="s">
        <v>556</v>
      </c>
      <c r="B7393" t="s">
        <v>605</v>
      </c>
      <c r="C7393" t="s">
        <v>609</v>
      </c>
      <c r="D7393" s="56" t="str">
        <f>VLOOKUP(A7393, ticker_symbol:gics_sector, 14, FALSE)</f>
        <v>Consumer Staples</v>
      </c>
      <c r="E7393" t="str">
        <f>VLOOKUP(A7393, ticker_symbol:gics_sub, 15, FALSE)</f>
        <v>Hypermarkets &amp; Super Centers</v>
      </c>
    </row>
    <row r="7394" spans="1:5" ht="17" x14ac:dyDescent="0.2">
      <c r="A7394" s="3" t="s">
        <v>556</v>
      </c>
      <c r="B7394" t="s">
        <v>600</v>
      </c>
      <c r="C7394" s="21" t="s">
        <v>608</v>
      </c>
      <c r="D7394" s="56" t="str">
        <f>VLOOKUP(A7394, ticker_symbol:gics_sector, 14, FALSE)</f>
        <v>Consumer Staples</v>
      </c>
      <c r="E7394" t="str">
        <f>VLOOKUP(A7394, ticker_symbol:gics_sub, 15, FALSE)</f>
        <v>Hypermarkets &amp; Super Centers</v>
      </c>
    </row>
    <row r="7395" spans="1:5" ht="17" x14ac:dyDescent="0.2">
      <c r="A7395" s="3" t="s">
        <v>556</v>
      </c>
      <c r="B7395" t="s">
        <v>601</v>
      </c>
      <c r="C7395" s="21" t="s">
        <v>608</v>
      </c>
      <c r="D7395" s="56" t="str">
        <f>VLOOKUP(A7395, ticker_symbol:gics_sector, 14, FALSE)</f>
        <v>Consumer Staples</v>
      </c>
      <c r="E7395" t="str">
        <f>VLOOKUP(A7395, ticker_symbol:gics_sub, 15, FALSE)</f>
        <v>Hypermarkets &amp; Super Centers</v>
      </c>
    </row>
    <row r="7396" spans="1:5" ht="17" x14ac:dyDescent="0.2">
      <c r="A7396" s="3" t="s">
        <v>556</v>
      </c>
      <c r="B7396" t="s">
        <v>602</v>
      </c>
      <c r="C7396" s="21" t="s">
        <v>608</v>
      </c>
      <c r="D7396" s="56" t="str">
        <f>VLOOKUP(A7396, ticker_symbol:gics_sector, 14, FALSE)</f>
        <v>Consumer Staples</v>
      </c>
      <c r="E7396" t="str">
        <f>VLOOKUP(A7396, ticker_symbol:gics_sub, 15, FALSE)</f>
        <v>Hypermarkets &amp; Super Centers</v>
      </c>
    </row>
    <row r="7397" spans="1:5" ht="17" x14ac:dyDescent="0.2">
      <c r="A7397" s="3" t="s">
        <v>556</v>
      </c>
      <c r="B7397" t="s">
        <v>603</v>
      </c>
      <c r="C7397" s="21" t="s">
        <v>608</v>
      </c>
      <c r="D7397" s="56" t="str">
        <f>VLOOKUP(A7397, ticker_symbol:gics_sector, 14, FALSE)</f>
        <v>Consumer Staples</v>
      </c>
      <c r="E7397" t="str">
        <f>VLOOKUP(A7397, ticker_symbol:gics_sub, 15, FALSE)</f>
        <v>Hypermarkets &amp; Super Centers</v>
      </c>
    </row>
    <row r="7398" spans="1:5" ht="17" x14ac:dyDescent="0.2">
      <c r="A7398" s="3" t="s">
        <v>556</v>
      </c>
      <c r="B7398" t="s">
        <v>604</v>
      </c>
      <c r="C7398" s="21" t="s">
        <v>608</v>
      </c>
      <c r="D7398" s="56" t="str">
        <f>VLOOKUP(A7398, ticker_symbol:gics_sector, 14, FALSE)</f>
        <v>Consumer Staples</v>
      </c>
      <c r="E7398" t="str">
        <f>VLOOKUP(A7398, ticker_symbol:gics_sub, 15, FALSE)</f>
        <v>Hypermarkets &amp; Super Centers</v>
      </c>
    </row>
    <row r="7399" spans="1:5" ht="17" x14ac:dyDescent="0.2">
      <c r="A7399" s="3" t="s">
        <v>556</v>
      </c>
      <c r="B7399" t="s">
        <v>605</v>
      </c>
      <c r="C7399" s="21" t="s">
        <v>608</v>
      </c>
      <c r="D7399" s="56" t="str">
        <f>VLOOKUP(A7399, ticker_symbol:gics_sector, 14, FALSE)</f>
        <v>Consumer Staples</v>
      </c>
      <c r="E7399" t="str">
        <f>VLOOKUP(A7399, ticker_symbol:gics_sub, 15, FALSE)</f>
        <v>Hypermarkets &amp; Super Centers</v>
      </c>
    </row>
    <row r="7400" spans="1:5" ht="17" x14ac:dyDescent="0.2">
      <c r="A7400" s="3" t="s">
        <v>557</v>
      </c>
      <c r="B7400" t="s">
        <v>600</v>
      </c>
      <c r="C7400" t="s">
        <v>610</v>
      </c>
      <c r="D7400" s="56" t="str">
        <f>VLOOKUP(A7400, ticker_symbol:gics_sector, 14, FALSE)</f>
        <v>Materials</v>
      </c>
      <c r="E7400" t="str">
        <f>VLOOKUP(A7400, ticker_symbol:gics_sub, 15, FALSE)</f>
        <v>Paper Packaging</v>
      </c>
    </row>
    <row r="7401" spans="1:5" ht="17" x14ac:dyDescent="0.2">
      <c r="A7401" s="3" t="s">
        <v>557</v>
      </c>
      <c r="B7401" t="s">
        <v>601</v>
      </c>
      <c r="C7401" t="s">
        <v>610</v>
      </c>
      <c r="D7401" s="56" t="str">
        <f>VLOOKUP(A7401, ticker_symbol:gics_sector, 14, FALSE)</f>
        <v>Materials</v>
      </c>
      <c r="E7401" t="str">
        <f>VLOOKUP(A7401, ticker_symbol:gics_sub, 15, FALSE)</f>
        <v>Paper Packaging</v>
      </c>
    </row>
    <row r="7402" spans="1:5" ht="17" x14ac:dyDescent="0.2">
      <c r="A7402" s="3" t="s">
        <v>557</v>
      </c>
      <c r="B7402" t="s">
        <v>602</v>
      </c>
      <c r="C7402" t="s">
        <v>610</v>
      </c>
      <c r="D7402" s="56" t="str">
        <f>VLOOKUP(A7402, ticker_symbol:gics_sector, 14, FALSE)</f>
        <v>Materials</v>
      </c>
      <c r="E7402" t="str">
        <f>VLOOKUP(A7402, ticker_symbol:gics_sub, 15, FALSE)</f>
        <v>Paper Packaging</v>
      </c>
    </row>
    <row r="7403" spans="1:5" ht="17" x14ac:dyDescent="0.2">
      <c r="A7403" s="3" t="s">
        <v>557</v>
      </c>
      <c r="B7403" t="s">
        <v>603</v>
      </c>
      <c r="C7403" t="s">
        <v>610</v>
      </c>
      <c r="D7403" s="56" t="str">
        <f>VLOOKUP(A7403, ticker_symbol:gics_sector, 14, FALSE)</f>
        <v>Materials</v>
      </c>
      <c r="E7403" t="str">
        <f>VLOOKUP(A7403, ticker_symbol:gics_sub, 15, FALSE)</f>
        <v>Paper Packaging</v>
      </c>
    </row>
    <row r="7404" spans="1:5" ht="17" x14ac:dyDescent="0.2">
      <c r="A7404" s="3" t="s">
        <v>557</v>
      </c>
      <c r="B7404" t="s">
        <v>604</v>
      </c>
      <c r="C7404" t="s">
        <v>610</v>
      </c>
      <c r="D7404" s="56" t="str">
        <f>VLOOKUP(A7404, ticker_symbol:gics_sector, 14, FALSE)</f>
        <v>Materials</v>
      </c>
      <c r="E7404" t="str">
        <f>VLOOKUP(A7404, ticker_symbol:gics_sub, 15, FALSE)</f>
        <v>Paper Packaging</v>
      </c>
    </row>
    <row r="7405" spans="1:5" ht="17" x14ac:dyDescent="0.2">
      <c r="A7405" s="3" t="s">
        <v>557</v>
      </c>
      <c r="B7405" t="s">
        <v>605</v>
      </c>
      <c r="C7405" t="s">
        <v>610</v>
      </c>
      <c r="D7405" s="56" t="str">
        <f>VLOOKUP(A7405, ticker_symbol:gics_sector, 14, FALSE)</f>
        <v>Materials</v>
      </c>
      <c r="E7405" t="str">
        <f>VLOOKUP(A7405, ticker_symbol:gics_sub, 15, FALSE)</f>
        <v>Paper Packaging</v>
      </c>
    </row>
    <row r="7406" spans="1:5" ht="17" x14ac:dyDescent="0.2">
      <c r="A7406" s="3" t="s">
        <v>557</v>
      </c>
      <c r="B7406" t="s">
        <v>600</v>
      </c>
      <c r="C7406" t="s">
        <v>609</v>
      </c>
      <c r="D7406" s="56" t="str">
        <f>VLOOKUP(A7406, ticker_symbol:gics_sector, 14, FALSE)</f>
        <v>Materials</v>
      </c>
      <c r="E7406" t="str">
        <f>VLOOKUP(A7406, ticker_symbol:gics_sub, 15, FALSE)</f>
        <v>Paper Packaging</v>
      </c>
    </row>
    <row r="7407" spans="1:5" ht="17" x14ac:dyDescent="0.2">
      <c r="A7407" s="3" t="s">
        <v>557</v>
      </c>
      <c r="B7407" t="s">
        <v>601</v>
      </c>
      <c r="C7407" t="s">
        <v>609</v>
      </c>
      <c r="D7407" s="56" t="str">
        <f>VLOOKUP(A7407, ticker_symbol:gics_sector, 14, FALSE)</f>
        <v>Materials</v>
      </c>
      <c r="E7407" t="str">
        <f>VLOOKUP(A7407, ticker_symbol:gics_sub, 15, FALSE)</f>
        <v>Paper Packaging</v>
      </c>
    </row>
    <row r="7408" spans="1:5" ht="17" x14ac:dyDescent="0.2">
      <c r="A7408" s="3" t="s">
        <v>557</v>
      </c>
      <c r="B7408" t="s">
        <v>602</v>
      </c>
      <c r="C7408" t="s">
        <v>609</v>
      </c>
      <c r="D7408" s="56" t="str">
        <f>VLOOKUP(A7408, ticker_symbol:gics_sector, 14, FALSE)</f>
        <v>Materials</v>
      </c>
      <c r="E7408" t="str">
        <f>VLOOKUP(A7408, ticker_symbol:gics_sub, 15, FALSE)</f>
        <v>Paper Packaging</v>
      </c>
    </row>
    <row r="7409" spans="1:5" ht="17" x14ac:dyDescent="0.2">
      <c r="A7409" s="3" t="s">
        <v>557</v>
      </c>
      <c r="B7409" t="s">
        <v>603</v>
      </c>
      <c r="C7409" t="s">
        <v>609</v>
      </c>
      <c r="D7409" s="56" t="str">
        <f>VLOOKUP(A7409, ticker_symbol:gics_sector, 14, FALSE)</f>
        <v>Materials</v>
      </c>
      <c r="E7409" t="str">
        <f>VLOOKUP(A7409, ticker_symbol:gics_sub, 15, FALSE)</f>
        <v>Paper Packaging</v>
      </c>
    </row>
    <row r="7410" spans="1:5" ht="17" x14ac:dyDescent="0.2">
      <c r="A7410" s="3" t="s">
        <v>557</v>
      </c>
      <c r="B7410" t="s">
        <v>604</v>
      </c>
      <c r="C7410" t="s">
        <v>609</v>
      </c>
      <c r="D7410" s="56" t="str">
        <f>VLOOKUP(A7410, ticker_symbol:gics_sector, 14, FALSE)</f>
        <v>Materials</v>
      </c>
      <c r="E7410" t="str">
        <f>VLOOKUP(A7410, ticker_symbol:gics_sub, 15, FALSE)</f>
        <v>Paper Packaging</v>
      </c>
    </row>
    <row r="7411" spans="1:5" ht="17" x14ac:dyDescent="0.2">
      <c r="A7411" s="3" t="s">
        <v>557</v>
      </c>
      <c r="B7411" t="s">
        <v>605</v>
      </c>
      <c r="C7411" t="s">
        <v>609</v>
      </c>
      <c r="D7411" s="56" t="str">
        <f>VLOOKUP(A7411, ticker_symbol:gics_sector, 14, FALSE)</f>
        <v>Materials</v>
      </c>
      <c r="E7411" t="str">
        <f>VLOOKUP(A7411, ticker_symbol:gics_sub, 15, FALSE)</f>
        <v>Paper Packaging</v>
      </c>
    </row>
    <row r="7412" spans="1:5" ht="17" x14ac:dyDescent="0.2">
      <c r="A7412" s="3" t="s">
        <v>557</v>
      </c>
      <c r="B7412" t="s">
        <v>600</v>
      </c>
      <c r="C7412" s="21" t="s">
        <v>608</v>
      </c>
      <c r="D7412" s="56" t="str">
        <f>VLOOKUP(A7412, ticker_symbol:gics_sector, 14, FALSE)</f>
        <v>Materials</v>
      </c>
      <c r="E7412" t="str">
        <f>VLOOKUP(A7412, ticker_symbol:gics_sub, 15, FALSE)</f>
        <v>Paper Packaging</v>
      </c>
    </row>
    <row r="7413" spans="1:5" ht="17" x14ac:dyDescent="0.2">
      <c r="A7413" s="3" t="s">
        <v>557</v>
      </c>
      <c r="B7413" t="s">
        <v>601</v>
      </c>
      <c r="C7413" s="21" t="s">
        <v>608</v>
      </c>
      <c r="D7413" s="56" t="str">
        <f>VLOOKUP(A7413, ticker_symbol:gics_sector, 14, FALSE)</f>
        <v>Materials</v>
      </c>
      <c r="E7413" t="str">
        <f>VLOOKUP(A7413, ticker_symbol:gics_sub, 15, FALSE)</f>
        <v>Paper Packaging</v>
      </c>
    </row>
    <row r="7414" spans="1:5" ht="17" x14ac:dyDescent="0.2">
      <c r="A7414" s="3" t="s">
        <v>557</v>
      </c>
      <c r="B7414" t="s">
        <v>602</v>
      </c>
      <c r="C7414" s="21" t="s">
        <v>608</v>
      </c>
      <c r="D7414" s="56" t="str">
        <f>VLOOKUP(A7414, ticker_symbol:gics_sector, 14, FALSE)</f>
        <v>Materials</v>
      </c>
      <c r="E7414" t="str">
        <f>VLOOKUP(A7414, ticker_symbol:gics_sub, 15, FALSE)</f>
        <v>Paper Packaging</v>
      </c>
    </row>
    <row r="7415" spans="1:5" ht="17" x14ac:dyDescent="0.2">
      <c r="A7415" s="3" t="s">
        <v>557</v>
      </c>
      <c r="B7415" t="s">
        <v>603</v>
      </c>
      <c r="C7415" s="21" t="s">
        <v>608</v>
      </c>
      <c r="D7415" s="56" t="str">
        <f>VLOOKUP(A7415, ticker_symbol:gics_sector, 14, FALSE)</f>
        <v>Materials</v>
      </c>
      <c r="E7415" t="str">
        <f>VLOOKUP(A7415, ticker_symbol:gics_sub, 15, FALSE)</f>
        <v>Paper Packaging</v>
      </c>
    </row>
    <row r="7416" spans="1:5" ht="17" x14ac:dyDescent="0.2">
      <c r="A7416" s="3" t="s">
        <v>557</v>
      </c>
      <c r="B7416" t="s">
        <v>604</v>
      </c>
      <c r="C7416" s="21" t="s">
        <v>608</v>
      </c>
      <c r="D7416" s="56" t="str">
        <f>VLOOKUP(A7416, ticker_symbol:gics_sector, 14, FALSE)</f>
        <v>Materials</v>
      </c>
      <c r="E7416" t="str">
        <f>VLOOKUP(A7416, ticker_symbol:gics_sub, 15, FALSE)</f>
        <v>Paper Packaging</v>
      </c>
    </row>
    <row r="7417" spans="1:5" ht="17" x14ac:dyDescent="0.2">
      <c r="A7417" s="3" t="s">
        <v>557</v>
      </c>
      <c r="B7417" t="s">
        <v>605</v>
      </c>
      <c r="C7417" s="21" t="s">
        <v>608</v>
      </c>
      <c r="D7417" s="56" t="str">
        <f>VLOOKUP(A7417, ticker_symbol:gics_sector, 14, FALSE)</f>
        <v>Materials</v>
      </c>
      <c r="E7417" t="str">
        <f>VLOOKUP(A7417, ticker_symbol:gics_sub, 15, FALSE)</f>
        <v>Paper Packaging</v>
      </c>
    </row>
    <row r="7418" spans="1:5" ht="17" x14ac:dyDescent="0.2">
      <c r="A7418" s="3" t="s">
        <v>558</v>
      </c>
      <c r="B7418" t="s">
        <v>600</v>
      </c>
      <c r="C7418" t="s">
        <v>610</v>
      </c>
      <c r="D7418" s="56" t="str">
        <f>VLOOKUP(A7418, ticker_symbol:gics_sector, 14, FALSE)</f>
        <v>Information Technology</v>
      </c>
      <c r="E7418" t="str">
        <f>VLOOKUP(A7418, ticker_symbol:gics_sub, 15, FALSE)</f>
        <v>Internet Software &amp; Services</v>
      </c>
    </row>
    <row r="7419" spans="1:5" ht="17" x14ac:dyDescent="0.2">
      <c r="A7419" s="3" t="s">
        <v>558</v>
      </c>
      <c r="B7419" t="s">
        <v>601</v>
      </c>
      <c r="C7419" t="s">
        <v>610</v>
      </c>
      <c r="D7419" s="56" t="str">
        <f>VLOOKUP(A7419, ticker_symbol:gics_sector, 14, FALSE)</f>
        <v>Information Technology</v>
      </c>
      <c r="E7419" t="str">
        <f>VLOOKUP(A7419, ticker_symbol:gics_sub, 15, FALSE)</f>
        <v>Internet Software &amp; Services</v>
      </c>
    </row>
    <row r="7420" spans="1:5" ht="17" x14ac:dyDescent="0.2">
      <c r="A7420" s="3" t="s">
        <v>558</v>
      </c>
      <c r="B7420" t="s">
        <v>602</v>
      </c>
      <c r="C7420" t="s">
        <v>610</v>
      </c>
      <c r="D7420" s="56" t="str">
        <f>VLOOKUP(A7420, ticker_symbol:gics_sector, 14, FALSE)</f>
        <v>Information Technology</v>
      </c>
      <c r="E7420" t="str">
        <f>VLOOKUP(A7420, ticker_symbol:gics_sub, 15, FALSE)</f>
        <v>Internet Software &amp; Services</v>
      </c>
    </row>
    <row r="7421" spans="1:5" ht="17" x14ac:dyDescent="0.2">
      <c r="A7421" s="3" t="s">
        <v>558</v>
      </c>
      <c r="B7421" t="s">
        <v>603</v>
      </c>
      <c r="C7421" t="s">
        <v>610</v>
      </c>
      <c r="D7421" s="56" t="str">
        <f>VLOOKUP(A7421, ticker_symbol:gics_sector, 14, FALSE)</f>
        <v>Information Technology</v>
      </c>
      <c r="E7421" t="str">
        <f>VLOOKUP(A7421, ticker_symbol:gics_sub, 15, FALSE)</f>
        <v>Internet Software &amp; Services</v>
      </c>
    </row>
    <row r="7422" spans="1:5" ht="17" x14ac:dyDescent="0.2">
      <c r="A7422" s="3" t="s">
        <v>558</v>
      </c>
      <c r="B7422" t="s">
        <v>604</v>
      </c>
      <c r="C7422" t="s">
        <v>610</v>
      </c>
      <c r="D7422" s="56" t="str">
        <f>VLOOKUP(A7422, ticker_symbol:gics_sector, 14, FALSE)</f>
        <v>Information Technology</v>
      </c>
      <c r="E7422" t="str">
        <f>VLOOKUP(A7422, ticker_symbol:gics_sub, 15, FALSE)</f>
        <v>Internet Software &amp; Services</v>
      </c>
    </row>
    <row r="7423" spans="1:5" ht="17" x14ac:dyDescent="0.2">
      <c r="A7423" s="3" t="s">
        <v>558</v>
      </c>
      <c r="B7423" t="s">
        <v>605</v>
      </c>
      <c r="C7423" t="s">
        <v>610</v>
      </c>
      <c r="D7423" s="56" t="str">
        <f>VLOOKUP(A7423, ticker_symbol:gics_sector, 14, FALSE)</f>
        <v>Information Technology</v>
      </c>
      <c r="E7423" t="str">
        <f>VLOOKUP(A7423, ticker_symbol:gics_sub, 15, FALSE)</f>
        <v>Internet Software &amp; Services</v>
      </c>
    </row>
    <row r="7424" spans="1:5" ht="17" x14ac:dyDescent="0.2">
      <c r="A7424" s="3" t="s">
        <v>558</v>
      </c>
      <c r="B7424" t="s">
        <v>600</v>
      </c>
      <c r="C7424" t="s">
        <v>609</v>
      </c>
      <c r="D7424" s="56" t="str">
        <f>VLOOKUP(A7424, ticker_symbol:gics_sector, 14, FALSE)</f>
        <v>Information Technology</v>
      </c>
      <c r="E7424" t="str">
        <f>VLOOKUP(A7424, ticker_symbol:gics_sub, 15, FALSE)</f>
        <v>Internet Software &amp; Services</v>
      </c>
    </row>
    <row r="7425" spans="1:5" ht="17" x14ac:dyDescent="0.2">
      <c r="A7425" s="3" t="s">
        <v>558</v>
      </c>
      <c r="B7425" t="s">
        <v>601</v>
      </c>
      <c r="C7425" t="s">
        <v>609</v>
      </c>
      <c r="D7425" s="56" t="str">
        <f>VLOOKUP(A7425, ticker_symbol:gics_sector, 14, FALSE)</f>
        <v>Information Technology</v>
      </c>
      <c r="E7425" t="str">
        <f>VLOOKUP(A7425, ticker_symbol:gics_sub, 15, FALSE)</f>
        <v>Internet Software &amp; Services</v>
      </c>
    </row>
    <row r="7426" spans="1:5" ht="17" x14ac:dyDescent="0.2">
      <c r="A7426" s="3" t="s">
        <v>558</v>
      </c>
      <c r="B7426" t="s">
        <v>602</v>
      </c>
      <c r="C7426" t="s">
        <v>609</v>
      </c>
      <c r="D7426" s="56" t="str">
        <f>VLOOKUP(A7426, ticker_symbol:gics_sector, 14, FALSE)</f>
        <v>Information Technology</v>
      </c>
      <c r="E7426" t="str">
        <f>VLOOKUP(A7426, ticker_symbol:gics_sub, 15, FALSE)</f>
        <v>Internet Software &amp; Services</v>
      </c>
    </row>
    <row r="7427" spans="1:5" ht="17" x14ac:dyDescent="0.2">
      <c r="A7427" s="3" t="s">
        <v>558</v>
      </c>
      <c r="B7427" t="s">
        <v>603</v>
      </c>
      <c r="C7427" t="s">
        <v>609</v>
      </c>
      <c r="D7427" s="56" t="str">
        <f>VLOOKUP(A7427, ticker_symbol:gics_sector, 14, FALSE)</f>
        <v>Information Technology</v>
      </c>
      <c r="E7427" t="str">
        <f>VLOOKUP(A7427, ticker_symbol:gics_sub, 15, FALSE)</f>
        <v>Internet Software &amp; Services</v>
      </c>
    </row>
    <row r="7428" spans="1:5" ht="17" x14ac:dyDescent="0.2">
      <c r="A7428" s="3" t="s">
        <v>558</v>
      </c>
      <c r="B7428" t="s">
        <v>604</v>
      </c>
      <c r="C7428" t="s">
        <v>609</v>
      </c>
      <c r="D7428" s="56" t="str">
        <f>VLOOKUP(A7428, ticker_symbol:gics_sector, 14, FALSE)</f>
        <v>Information Technology</v>
      </c>
      <c r="E7428" t="str">
        <f>VLOOKUP(A7428, ticker_symbol:gics_sub, 15, FALSE)</f>
        <v>Internet Software &amp; Services</v>
      </c>
    </row>
    <row r="7429" spans="1:5" ht="17" x14ac:dyDescent="0.2">
      <c r="A7429" s="3" t="s">
        <v>558</v>
      </c>
      <c r="B7429" t="s">
        <v>605</v>
      </c>
      <c r="C7429" t="s">
        <v>609</v>
      </c>
      <c r="D7429" s="56" t="str">
        <f>VLOOKUP(A7429, ticker_symbol:gics_sector, 14, FALSE)</f>
        <v>Information Technology</v>
      </c>
      <c r="E7429" t="str">
        <f>VLOOKUP(A7429, ticker_symbol:gics_sub, 15, FALSE)</f>
        <v>Internet Software &amp; Services</v>
      </c>
    </row>
    <row r="7430" spans="1:5" ht="17" x14ac:dyDescent="0.2">
      <c r="A7430" s="3" t="s">
        <v>558</v>
      </c>
      <c r="B7430" t="s">
        <v>600</v>
      </c>
      <c r="C7430" s="21" t="s">
        <v>608</v>
      </c>
      <c r="D7430" s="56" t="str">
        <f>VLOOKUP(A7430, ticker_symbol:gics_sector, 14, FALSE)</f>
        <v>Information Technology</v>
      </c>
      <c r="E7430" t="str">
        <f>VLOOKUP(A7430, ticker_symbol:gics_sub, 15, FALSE)</f>
        <v>Internet Software &amp; Services</v>
      </c>
    </row>
    <row r="7431" spans="1:5" ht="17" x14ac:dyDescent="0.2">
      <c r="A7431" s="3" t="s">
        <v>558</v>
      </c>
      <c r="B7431" t="s">
        <v>601</v>
      </c>
      <c r="C7431" s="21" t="s">
        <v>608</v>
      </c>
      <c r="D7431" s="56" t="str">
        <f>VLOOKUP(A7431, ticker_symbol:gics_sector, 14, FALSE)</f>
        <v>Information Technology</v>
      </c>
      <c r="E7431" t="str">
        <f>VLOOKUP(A7431, ticker_symbol:gics_sub, 15, FALSE)</f>
        <v>Internet Software &amp; Services</v>
      </c>
    </row>
    <row r="7432" spans="1:5" ht="17" x14ac:dyDescent="0.2">
      <c r="A7432" s="3" t="s">
        <v>558</v>
      </c>
      <c r="B7432" t="s">
        <v>602</v>
      </c>
      <c r="C7432" s="21" t="s">
        <v>608</v>
      </c>
      <c r="D7432" s="56" t="str">
        <f>VLOOKUP(A7432, ticker_symbol:gics_sector, 14, FALSE)</f>
        <v>Information Technology</v>
      </c>
      <c r="E7432" t="str">
        <f>VLOOKUP(A7432, ticker_symbol:gics_sub, 15, FALSE)</f>
        <v>Internet Software &amp; Services</v>
      </c>
    </row>
    <row r="7433" spans="1:5" ht="17" x14ac:dyDescent="0.2">
      <c r="A7433" s="3" t="s">
        <v>558</v>
      </c>
      <c r="B7433" t="s">
        <v>603</v>
      </c>
      <c r="C7433" s="21" t="s">
        <v>608</v>
      </c>
      <c r="D7433" s="56" t="str">
        <f>VLOOKUP(A7433, ticker_symbol:gics_sector, 14, FALSE)</f>
        <v>Information Technology</v>
      </c>
      <c r="E7433" t="str">
        <f>VLOOKUP(A7433, ticker_symbol:gics_sub, 15, FALSE)</f>
        <v>Internet Software &amp; Services</v>
      </c>
    </row>
    <row r="7434" spans="1:5" ht="17" x14ac:dyDescent="0.2">
      <c r="A7434" s="3" t="s">
        <v>558</v>
      </c>
      <c r="B7434" t="s">
        <v>604</v>
      </c>
      <c r="C7434" s="21" t="s">
        <v>608</v>
      </c>
      <c r="D7434" s="56" t="str">
        <f>VLOOKUP(A7434, ticker_symbol:gics_sector, 14, FALSE)</f>
        <v>Information Technology</v>
      </c>
      <c r="E7434" t="str">
        <f>VLOOKUP(A7434, ticker_symbol:gics_sub, 15, FALSE)</f>
        <v>Internet Software &amp; Services</v>
      </c>
    </row>
    <row r="7435" spans="1:5" ht="17" x14ac:dyDescent="0.2">
      <c r="A7435" s="3" t="s">
        <v>558</v>
      </c>
      <c r="B7435" t="s">
        <v>605</v>
      </c>
      <c r="C7435" s="21" t="s">
        <v>608</v>
      </c>
      <c r="D7435" s="56" t="str">
        <f>VLOOKUP(A7435, ticker_symbol:gics_sector, 14, FALSE)</f>
        <v>Information Technology</v>
      </c>
      <c r="E7435" t="str">
        <f>VLOOKUP(A7435, ticker_symbol:gics_sub, 15, FALSE)</f>
        <v>Internet Software &amp; Services</v>
      </c>
    </row>
    <row r="7436" spans="1:5" ht="17" x14ac:dyDescent="0.2">
      <c r="A7436" s="3" t="s">
        <v>559</v>
      </c>
      <c r="B7436" t="s">
        <v>600</v>
      </c>
      <c r="C7436" t="s">
        <v>610</v>
      </c>
      <c r="D7436" s="56" t="str">
        <f>VLOOKUP(A7436, ticker_symbol:gics_sector, 14, FALSE)</f>
        <v>Real Estate</v>
      </c>
      <c r="E7436" t="str">
        <f>VLOOKUP(A7436, ticker_symbol:gics_sub, 15, FALSE)</f>
        <v>REITs</v>
      </c>
    </row>
    <row r="7437" spans="1:5" ht="17" x14ac:dyDescent="0.2">
      <c r="A7437" s="3" t="s">
        <v>559</v>
      </c>
      <c r="B7437" t="s">
        <v>601</v>
      </c>
      <c r="C7437" t="s">
        <v>610</v>
      </c>
      <c r="D7437" s="56" t="str">
        <f>VLOOKUP(A7437, ticker_symbol:gics_sector, 14, FALSE)</f>
        <v>Real Estate</v>
      </c>
      <c r="E7437" t="str">
        <f>VLOOKUP(A7437, ticker_symbol:gics_sub, 15, FALSE)</f>
        <v>REITs</v>
      </c>
    </row>
    <row r="7438" spans="1:5" ht="17" x14ac:dyDescent="0.2">
      <c r="A7438" s="3" t="s">
        <v>559</v>
      </c>
      <c r="B7438" t="s">
        <v>602</v>
      </c>
      <c r="C7438" t="s">
        <v>610</v>
      </c>
      <c r="D7438" s="56" t="str">
        <f>VLOOKUP(A7438, ticker_symbol:gics_sector, 14, FALSE)</f>
        <v>Real Estate</v>
      </c>
      <c r="E7438" t="str">
        <f>VLOOKUP(A7438, ticker_symbol:gics_sub, 15, FALSE)</f>
        <v>REITs</v>
      </c>
    </row>
    <row r="7439" spans="1:5" ht="17" x14ac:dyDescent="0.2">
      <c r="A7439" s="3" t="s">
        <v>559</v>
      </c>
      <c r="B7439" t="s">
        <v>603</v>
      </c>
      <c r="C7439" t="s">
        <v>610</v>
      </c>
      <c r="D7439" s="56" t="str">
        <f>VLOOKUP(A7439, ticker_symbol:gics_sector, 14, FALSE)</f>
        <v>Real Estate</v>
      </c>
      <c r="E7439" t="str">
        <f>VLOOKUP(A7439, ticker_symbol:gics_sub, 15, FALSE)</f>
        <v>REITs</v>
      </c>
    </row>
    <row r="7440" spans="1:5" ht="17" x14ac:dyDescent="0.2">
      <c r="A7440" s="3" t="s">
        <v>559</v>
      </c>
      <c r="B7440" t="s">
        <v>604</v>
      </c>
      <c r="C7440" t="s">
        <v>610</v>
      </c>
      <c r="D7440" s="56" t="str">
        <f>VLOOKUP(A7440, ticker_symbol:gics_sector, 14, FALSE)</f>
        <v>Real Estate</v>
      </c>
      <c r="E7440" t="str">
        <f>VLOOKUP(A7440, ticker_symbol:gics_sub, 15, FALSE)</f>
        <v>REITs</v>
      </c>
    </row>
    <row r="7441" spans="1:5" ht="17" x14ac:dyDescent="0.2">
      <c r="A7441" s="3" t="s">
        <v>559</v>
      </c>
      <c r="B7441" t="s">
        <v>605</v>
      </c>
      <c r="C7441" t="s">
        <v>610</v>
      </c>
      <c r="D7441" s="56" t="str">
        <f>VLOOKUP(A7441, ticker_symbol:gics_sector, 14, FALSE)</f>
        <v>Real Estate</v>
      </c>
      <c r="E7441" t="str">
        <f>VLOOKUP(A7441, ticker_symbol:gics_sub, 15, FALSE)</f>
        <v>REITs</v>
      </c>
    </row>
    <row r="7442" spans="1:5" ht="17" x14ac:dyDescent="0.2">
      <c r="A7442" s="3" t="s">
        <v>559</v>
      </c>
      <c r="B7442" t="s">
        <v>600</v>
      </c>
      <c r="C7442" t="s">
        <v>609</v>
      </c>
      <c r="D7442" s="56" t="str">
        <f>VLOOKUP(A7442, ticker_symbol:gics_sector, 14, FALSE)</f>
        <v>Real Estate</v>
      </c>
      <c r="E7442" t="str">
        <f>VLOOKUP(A7442, ticker_symbol:gics_sub, 15, FALSE)</f>
        <v>REITs</v>
      </c>
    </row>
    <row r="7443" spans="1:5" ht="17" x14ac:dyDescent="0.2">
      <c r="A7443" s="3" t="s">
        <v>559</v>
      </c>
      <c r="B7443" t="s">
        <v>601</v>
      </c>
      <c r="C7443" t="s">
        <v>609</v>
      </c>
      <c r="D7443" s="56" t="str">
        <f>VLOOKUP(A7443, ticker_symbol:gics_sector, 14, FALSE)</f>
        <v>Real Estate</v>
      </c>
      <c r="E7443" t="str">
        <f>VLOOKUP(A7443, ticker_symbol:gics_sub, 15, FALSE)</f>
        <v>REITs</v>
      </c>
    </row>
    <row r="7444" spans="1:5" ht="17" x14ac:dyDescent="0.2">
      <c r="A7444" s="3" t="s">
        <v>559</v>
      </c>
      <c r="B7444" t="s">
        <v>602</v>
      </c>
      <c r="C7444" t="s">
        <v>609</v>
      </c>
      <c r="D7444" s="56" t="str">
        <f>VLOOKUP(A7444, ticker_symbol:gics_sector, 14, FALSE)</f>
        <v>Real Estate</v>
      </c>
      <c r="E7444" t="str">
        <f>VLOOKUP(A7444, ticker_symbol:gics_sub, 15, FALSE)</f>
        <v>REITs</v>
      </c>
    </row>
    <row r="7445" spans="1:5" ht="17" x14ac:dyDescent="0.2">
      <c r="A7445" s="3" t="s">
        <v>559</v>
      </c>
      <c r="B7445" t="s">
        <v>603</v>
      </c>
      <c r="C7445" t="s">
        <v>609</v>
      </c>
      <c r="D7445" s="56" t="str">
        <f>VLOOKUP(A7445, ticker_symbol:gics_sector, 14, FALSE)</f>
        <v>Real Estate</v>
      </c>
      <c r="E7445" t="str">
        <f>VLOOKUP(A7445, ticker_symbol:gics_sub, 15, FALSE)</f>
        <v>REITs</v>
      </c>
    </row>
    <row r="7446" spans="1:5" ht="17" x14ac:dyDescent="0.2">
      <c r="A7446" s="3" t="s">
        <v>559</v>
      </c>
      <c r="B7446" t="s">
        <v>604</v>
      </c>
      <c r="C7446" t="s">
        <v>609</v>
      </c>
      <c r="D7446" s="56" t="str">
        <f>VLOOKUP(A7446, ticker_symbol:gics_sector, 14, FALSE)</f>
        <v>Real Estate</v>
      </c>
      <c r="E7446" t="str">
        <f>VLOOKUP(A7446, ticker_symbol:gics_sub, 15, FALSE)</f>
        <v>REITs</v>
      </c>
    </row>
    <row r="7447" spans="1:5" ht="17" x14ac:dyDescent="0.2">
      <c r="A7447" s="3" t="s">
        <v>559</v>
      </c>
      <c r="B7447" t="s">
        <v>605</v>
      </c>
      <c r="C7447" t="s">
        <v>609</v>
      </c>
      <c r="D7447" s="56" t="str">
        <f>VLOOKUP(A7447, ticker_symbol:gics_sector, 14, FALSE)</f>
        <v>Real Estate</v>
      </c>
      <c r="E7447" t="str">
        <f>VLOOKUP(A7447, ticker_symbol:gics_sub, 15, FALSE)</f>
        <v>REITs</v>
      </c>
    </row>
    <row r="7448" spans="1:5" ht="17" x14ac:dyDescent="0.2">
      <c r="A7448" s="3" t="s">
        <v>559</v>
      </c>
      <c r="B7448" t="s">
        <v>600</v>
      </c>
      <c r="C7448" s="21" t="s">
        <v>608</v>
      </c>
      <c r="D7448" s="56" t="str">
        <f>VLOOKUP(A7448, ticker_symbol:gics_sector, 14, FALSE)</f>
        <v>Real Estate</v>
      </c>
      <c r="E7448" t="str">
        <f>VLOOKUP(A7448, ticker_symbol:gics_sub, 15, FALSE)</f>
        <v>REITs</v>
      </c>
    </row>
    <row r="7449" spans="1:5" ht="17" x14ac:dyDescent="0.2">
      <c r="A7449" s="3" t="s">
        <v>559</v>
      </c>
      <c r="B7449" t="s">
        <v>601</v>
      </c>
      <c r="C7449" s="21" t="s">
        <v>608</v>
      </c>
      <c r="D7449" s="56" t="str">
        <f>VLOOKUP(A7449, ticker_symbol:gics_sector, 14, FALSE)</f>
        <v>Real Estate</v>
      </c>
      <c r="E7449" t="str">
        <f>VLOOKUP(A7449, ticker_symbol:gics_sub, 15, FALSE)</f>
        <v>REITs</v>
      </c>
    </row>
    <row r="7450" spans="1:5" ht="17" x14ac:dyDescent="0.2">
      <c r="A7450" s="3" t="s">
        <v>559</v>
      </c>
      <c r="B7450" t="s">
        <v>602</v>
      </c>
      <c r="C7450" s="21" t="s">
        <v>608</v>
      </c>
      <c r="D7450" s="56" t="str">
        <f>VLOOKUP(A7450, ticker_symbol:gics_sector, 14, FALSE)</f>
        <v>Real Estate</v>
      </c>
      <c r="E7450" t="str">
        <f>VLOOKUP(A7450, ticker_symbol:gics_sub, 15, FALSE)</f>
        <v>REITs</v>
      </c>
    </row>
    <row r="7451" spans="1:5" ht="17" x14ac:dyDescent="0.2">
      <c r="A7451" s="3" t="s">
        <v>559</v>
      </c>
      <c r="B7451" t="s">
        <v>603</v>
      </c>
      <c r="C7451" s="21" t="s">
        <v>608</v>
      </c>
      <c r="D7451" s="56" t="str">
        <f>VLOOKUP(A7451, ticker_symbol:gics_sector, 14, FALSE)</f>
        <v>Real Estate</v>
      </c>
      <c r="E7451" t="str">
        <f>VLOOKUP(A7451, ticker_symbol:gics_sub, 15, FALSE)</f>
        <v>REITs</v>
      </c>
    </row>
    <row r="7452" spans="1:5" ht="17" x14ac:dyDescent="0.2">
      <c r="A7452" s="3" t="s">
        <v>559</v>
      </c>
      <c r="B7452" t="s">
        <v>604</v>
      </c>
      <c r="C7452" s="21" t="s">
        <v>608</v>
      </c>
      <c r="D7452" s="56" t="str">
        <f>VLOOKUP(A7452, ticker_symbol:gics_sector, 14, FALSE)</f>
        <v>Real Estate</v>
      </c>
      <c r="E7452" t="str">
        <f>VLOOKUP(A7452, ticker_symbol:gics_sub, 15, FALSE)</f>
        <v>REITs</v>
      </c>
    </row>
    <row r="7453" spans="1:5" ht="17" x14ac:dyDescent="0.2">
      <c r="A7453" s="3" t="s">
        <v>559</v>
      </c>
      <c r="B7453" t="s">
        <v>605</v>
      </c>
      <c r="C7453" s="21" t="s">
        <v>608</v>
      </c>
      <c r="D7453" s="56" t="str">
        <f>VLOOKUP(A7453, ticker_symbol:gics_sector, 14, FALSE)</f>
        <v>Real Estate</v>
      </c>
      <c r="E7453" t="str">
        <f>VLOOKUP(A7453, ticker_symbol:gics_sub, 15, FALSE)</f>
        <v>REITs</v>
      </c>
    </row>
    <row r="7454" spans="1:5" ht="17" x14ac:dyDescent="0.2">
      <c r="A7454" s="3" t="s">
        <v>560</v>
      </c>
      <c r="B7454" t="s">
        <v>600</v>
      </c>
      <c r="C7454" t="s">
        <v>610</v>
      </c>
      <c r="D7454" s="56" t="str">
        <f>VLOOKUP(A7454, ticker_symbol:gics_sector, 14, FALSE)</f>
        <v>Consumer Discretionary</v>
      </c>
      <c r="E7454" t="str">
        <f>VLOOKUP(A7454, ticker_symbol:gics_sub, 15, FALSE)</f>
        <v>Hotels, Resorts &amp; Cruise Lines</v>
      </c>
    </row>
    <row r="7455" spans="1:5" ht="17" x14ac:dyDescent="0.2">
      <c r="A7455" s="3" t="s">
        <v>560</v>
      </c>
      <c r="B7455" t="s">
        <v>601</v>
      </c>
      <c r="C7455" t="s">
        <v>610</v>
      </c>
      <c r="D7455" s="56" t="str">
        <f>VLOOKUP(A7455, ticker_symbol:gics_sector, 14, FALSE)</f>
        <v>Consumer Discretionary</v>
      </c>
      <c r="E7455" t="str">
        <f>VLOOKUP(A7455, ticker_symbol:gics_sub, 15, FALSE)</f>
        <v>Hotels, Resorts &amp; Cruise Lines</v>
      </c>
    </row>
    <row r="7456" spans="1:5" ht="17" x14ac:dyDescent="0.2">
      <c r="A7456" s="3" t="s">
        <v>560</v>
      </c>
      <c r="B7456" t="s">
        <v>602</v>
      </c>
      <c r="C7456" t="s">
        <v>610</v>
      </c>
      <c r="D7456" s="56" t="str">
        <f>VLOOKUP(A7456, ticker_symbol:gics_sector, 14, FALSE)</f>
        <v>Consumer Discretionary</v>
      </c>
      <c r="E7456" t="str">
        <f>VLOOKUP(A7456, ticker_symbol:gics_sub, 15, FALSE)</f>
        <v>Hotels, Resorts &amp; Cruise Lines</v>
      </c>
    </row>
    <row r="7457" spans="1:5" ht="17" x14ac:dyDescent="0.2">
      <c r="A7457" s="3" t="s">
        <v>560</v>
      </c>
      <c r="B7457" t="s">
        <v>603</v>
      </c>
      <c r="C7457" t="s">
        <v>610</v>
      </c>
      <c r="D7457" s="56" t="str">
        <f>VLOOKUP(A7457, ticker_symbol:gics_sector, 14, FALSE)</f>
        <v>Consumer Discretionary</v>
      </c>
      <c r="E7457" t="str">
        <f>VLOOKUP(A7457, ticker_symbol:gics_sub, 15, FALSE)</f>
        <v>Hotels, Resorts &amp; Cruise Lines</v>
      </c>
    </row>
    <row r="7458" spans="1:5" ht="17" x14ac:dyDescent="0.2">
      <c r="A7458" s="3" t="s">
        <v>560</v>
      </c>
      <c r="B7458" t="s">
        <v>604</v>
      </c>
      <c r="C7458" t="s">
        <v>610</v>
      </c>
      <c r="D7458" s="56" t="str">
        <f>VLOOKUP(A7458, ticker_symbol:gics_sector, 14, FALSE)</f>
        <v>Consumer Discretionary</v>
      </c>
      <c r="E7458" t="str">
        <f>VLOOKUP(A7458, ticker_symbol:gics_sub, 15, FALSE)</f>
        <v>Hotels, Resorts &amp; Cruise Lines</v>
      </c>
    </row>
    <row r="7459" spans="1:5" ht="17" x14ac:dyDescent="0.2">
      <c r="A7459" s="3" t="s">
        <v>560</v>
      </c>
      <c r="B7459" t="s">
        <v>605</v>
      </c>
      <c r="C7459" t="s">
        <v>610</v>
      </c>
      <c r="D7459" s="56" t="str">
        <f>VLOOKUP(A7459, ticker_symbol:gics_sector, 14, FALSE)</f>
        <v>Consumer Discretionary</v>
      </c>
      <c r="E7459" t="str">
        <f>VLOOKUP(A7459, ticker_symbol:gics_sub, 15, FALSE)</f>
        <v>Hotels, Resorts &amp; Cruise Lines</v>
      </c>
    </row>
    <row r="7460" spans="1:5" ht="17" x14ac:dyDescent="0.2">
      <c r="A7460" s="3" t="s">
        <v>560</v>
      </c>
      <c r="B7460" t="s">
        <v>600</v>
      </c>
      <c r="C7460" t="s">
        <v>609</v>
      </c>
      <c r="D7460" s="56" t="str">
        <f>VLOOKUP(A7460, ticker_symbol:gics_sector, 14, FALSE)</f>
        <v>Consumer Discretionary</v>
      </c>
      <c r="E7460" t="str">
        <f>VLOOKUP(A7460, ticker_symbol:gics_sub, 15, FALSE)</f>
        <v>Hotels, Resorts &amp; Cruise Lines</v>
      </c>
    </row>
    <row r="7461" spans="1:5" ht="17" x14ac:dyDescent="0.2">
      <c r="A7461" s="3" t="s">
        <v>560</v>
      </c>
      <c r="B7461" t="s">
        <v>601</v>
      </c>
      <c r="C7461" t="s">
        <v>609</v>
      </c>
      <c r="D7461" s="56" t="str">
        <f>VLOOKUP(A7461, ticker_symbol:gics_sector, 14, FALSE)</f>
        <v>Consumer Discretionary</v>
      </c>
      <c r="E7461" t="str">
        <f>VLOOKUP(A7461, ticker_symbol:gics_sub, 15, FALSE)</f>
        <v>Hotels, Resorts &amp; Cruise Lines</v>
      </c>
    </row>
    <row r="7462" spans="1:5" ht="17" x14ac:dyDescent="0.2">
      <c r="A7462" s="3" t="s">
        <v>560</v>
      </c>
      <c r="B7462" t="s">
        <v>602</v>
      </c>
      <c r="C7462" t="s">
        <v>609</v>
      </c>
      <c r="D7462" s="56" t="str">
        <f>VLOOKUP(A7462, ticker_symbol:gics_sector, 14, FALSE)</f>
        <v>Consumer Discretionary</v>
      </c>
      <c r="E7462" t="str">
        <f>VLOOKUP(A7462, ticker_symbol:gics_sub, 15, FALSE)</f>
        <v>Hotels, Resorts &amp; Cruise Lines</v>
      </c>
    </row>
    <row r="7463" spans="1:5" ht="17" x14ac:dyDescent="0.2">
      <c r="A7463" s="3" t="s">
        <v>560</v>
      </c>
      <c r="B7463" t="s">
        <v>603</v>
      </c>
      <c r="C7463" t="s">
        <v>609</v>
      </c>
      <c r="D7463" s="56" t="str">
        <f>VLOOKUP(A7463, ticker_symbol:gics_sector, 14, FALSE)</f>
        <v>Consumer Discretionary</v>
      </c>
      <c r="E7463" t="str">
        <f>VLOOKUP(A7463, ticker_symbol:gics_sub, 15, FALSE)</f>
        <v>Hotels, Resorts &amp; Cruise Lines</v>
      </c>
    </row>
    <row r="7464" spans="1:5" ht="17" x14ac:dyDescent="0.2">
      <c r="A7464" s="3" t="s">
        <v>560</v>
      </c>
      <c r="B7464" t="s">
        <v>604</v>
      </c>
      <c r="C7464" t="s">
        <v>609</v>
      </c>
      <c r="D7464" s="56" t="str">
        <f>VLOOKUP(A7464, ticker_symbol:gics_sector, 14, FALSE)</f>
        <v>Consumer Discretionary</v>
      </c>
      <c r="E7464" t="str">
        <f>VLOOKUP(A7464, ticker_symbol:gics_sub, 15, FALSE)</f>
        <v>Hotels, Resorts &amp; Cruise Lines</v>
      </c>
    </row>
    <row r="7465" spans="1:5" ht="17" x14ac:dyDescent="0.2">
      <c r="A7465" s="3" t="s">
        <v>560</v>
      </c>
      <c r="B7465" t="s">
        <v>605</v>
      </c>
      <c r="C7465" t="s">
        <v>609</v>
      </c>
      <c r="D7465" s="56" t="str">
        <f>VLOOKUP(A7465, ticker_symbol:gics_sector, 14, FALSE)</f>
        <v>Consumer Discretionary</v>
      </c>
      <c r="E7465" t="str">
        <f>VLOOKUP(A7465, ticker_symbol:gics_sub, 15, FALSE)</f>
        <v>Hotels, Resorts &amp; Cruise Lines</v>
      </c>
    </row>
    <row r="7466" spans="1:5" ht="17" x14ac:dyDescent="0.2">
      <c r="A7466" s="3" t="s">
        <v>560</v>
      </c>
      <c r="B7466" t="s">
        <v>600</v>
      </c>
      <c r="C7466" s="21" t="s">
        <v>608</v>
      </c>
      <c r="D7466" s="56" t="str">
        <f>VLOOKUP(A7466, ticker_symbol:gics_sector, 14, FALSE)</f>
        <v>Consumer Discretionary</v>
      </c>
      <c r="E7466" t="str">
        <f>VLOOKUP(A7466, ticker_symbol:gics_sub, 15, FALSE)</f>
        <v>Hotels, Resorts &amp; Cruise Lines</v>
      </c>
    </row>
    <row r="7467" spans="1:5" ht="17" x14ac:dyDescent="0.2">
      <c r="A7467" s="3" t="s">
        <v>560</v>
      </c>
      <c r="B7467" t="s">
        <v>601</v>
      </c>
      <c r="C7467" s="21" t="s">
        <v>608</v>
      </c>
      <c r="D7467" s="56" t="str">
        <f>VLOOKUP(A7467, ticker_symbol:gics_sector, 14, FALSE)</f>
        <v>Consumer Discretionary</v>
      </c>
      <c r="E7467" t="str">
        <f>VLOOKUP(A7467, ticker_symbol:gics_sub, 15, FALSE)</f>
        <v>Hotels, Resorts &amp; Cruise Lines</v>
      </c>
    </row>
    <row r="7468" spans="1:5" ht="17" x14ac:dyDescent="0.2">
      <c r="A7468" s="3" t="s">
        <v>560</v>
      </c>
      <c r="B7468" t="s">
        <v>602</v>
      </c>
      <c r="C7468" s="21" t="s">
        <v>608</v>
      </c>
      <c r="D7468" s="56" t="str">
        <f>VLOOKUP(A7468, ticker_symbol:gics_sector, 14, FALSE)</f>
        <v>Consumer Discretionary</v>
      </c>
      <c r="E7468" t="str">
        <f>VLOOKUP(A7468, ticker_symbol:gics_sub, 15, FALSE)</f>
        <v>Hotels, Resorts &amp; Cruise Lines</v>
      </c>
    </row>
    <row r="7469" spans="1:5" ht="17" x14ac:dyDescent="0.2">
      <c r="A7469" s="3" t="s">
        <v>560</v>
      </c>
      <c r="B7469" t="s">
        <v>603</v>
      </c>
      <c r="C7469" s="21" t="s">
        <v>608</v>
      </c>
      <c r="D7469" s="56" t="str">
        <f>VLOOKUP(A7469, ticker_symbol:gics_sector, 14, FALSE)</f>
        <v>Consumer Discretionary</v>
      </c>
      <c r="E7469" t="str">
        <f>VLOOKUP(A7469, ticker_symbol:gics_sub, 15, FALSE)</f>
        <v>Hotels, Resorts &amp; Cruise Lines</v>
      </c>
    </row>
    <row r="7470" spans="1:5" ht="17" x14ac:dyDescent="0.2">
      <c r="A7470" s="3" t="s">
        <v>560</v>
      </c>
      <c r="B7470" t="s">
        <v>604</v>
      </c>
      <c r="C7470" s="21" t="s">
        <v>608</v>
      </c>
      <c r="D7470" s="56" t="str">
        <f>VLOOKUP(A7470, ticker_symbol:gics_sector, 14, FALSE)</f>
        <v>Consumer Discretionary</v>
      </c>
      <c r="E7470" t="str">
        <f>VLOOKUP(A7470, ticker_symbol:gics_sub, 15, FALSE)</f>
        <v>Hotels, Resorts &amp; Cruise Lines</v>
      </c>
    </row>
    <row r="7471" spans="1:5" ht="17" x14ac:dyDescent="0.2">
      <c r="A7471" s="3" t="s">
        <v>560</v>
      </c>
      <c r="B7471" t="s">
        <v>605</v>
      </c>
      <c r="C7471" s="21" t="s">
        <v>608</v>
      </c>
      <c r="D7471" s="56" t="str">
        <f>VLOOKUP(A7471, ticker_symbol:gics_sector, 14, FALSE)</f>
        <v>Consumer Discretionary</v>
      </c>
      <c r="E7471" t="str">
        <f>VLOOKUP(A7471, ticker_symbol:gics_sub, 15, FALSE)</f>
        <v>Hotels, Resorts &amp; Cruise Lines</v>
      </c>
    </row>
    <row r="7472" spans="1:5" ht="17" x14ac:dyDescent="0.2">
      <c r="A7472" s="3" t="s">
        <v>561</v>
      </c>
      <c r="B7472" t="s">
        <v>600</v>
      </c>
      <c r="C7472" t="s">
        <v>610</v>
      </c>
      <c r="D7472" s="56" t="str">
        <f>VLOOKUP(A7472, ticker_symbol:gics_sector, 14, FALSE)</f>
        <v>Consumer Discretionary</v>
      </c>
      <c r="E7472" t="str">
        <f>VLOOKUP(A7472, ticker_symbol:gics_sub, 15, FALSE)</f>
        <v>Casinos &amp; Gaming</v>
      </c>
    </row>
    <row r="7473" spans="1:5" ht="17" x14ac:dyDescent="0.2">
      <c r="A7473" s="3" t="s">
        <v>561</v>
      </c>
      <c r="B7473" t="s">
        <v>601</v>
      </c>
      <c r="C7473" t="s">
        <v>610</v>
      </c>
      <c r="D7473" s="56" t="str">
        <f>VLOOKUP(A7473, ticker_symbol:gics_sector, 14, FALSE)</f>
        <v>Consumer Discretionary</v>
      </c>
      <c r="E7473" t="str">
        <f>VLOOKUP(A7473, ticker_symbol:gics_sub, 15, FALSE)</f>
        <v>Casinos &amp; Gaming</v>
      </c>
    </row>
    <row r="7474" spans="1:5" ht="17" x14ac:dyDescent="0.2">
      <c r="A7474" s="3" t="s">
        <v>561</v>
      </c>
      <c r="B7474" t="s">
        <v>602</v>
      </c>
      <c r="C7474" t="s">
        <v>610</v>
      </c>
      <c r="D7474" s="56" t="str">
        <f>VLOOKUP(A7474, ticker_symbol:gics_sector, 14, FALSE)</f>
        <v>Consumer Discretionary</v>
      </c>
      <c r="E7474" t="str">
        <f>VLOOKUP(A7474, ticker_symbol:gics_sub, 15, FALSE)</f>
        <v>Casinos &amp; Gaming</v>
      </c>
    </row>
    <row r="7475" spans="1:5" ht="17" x14ac:dyDescent="0.2">
      <c r="A7475" s="3" t="s">
        <v>561</v>
      </c>
      <c r="B7475" t="s">
        <v>603</v>
      </c>
      <c r="C7475" t="s">
        <v>610</v>
      </c>
      <c r="D7475" s="56" t="str">
        <f>VLOOKUP(A7475, ticker_symbol:gics_sector, 14, FALSE)</f>
        <v>Consumer Discretionary</v>
      </c>
      <c r="E7475" t="str">
        <f>VLOOKUP(A7475, ticker_symbol:gics_sub, 15, FALSE)</f>
        <v>Casinos &amp; Gaming</v>
      </c>
    </row>
    <row r="7476" spans="1:5" ht="17" x14ac:dyDescent="0.2">
      <c r="A7476" s="3" t="s">
        <v>561</v>
      </c>
      <c r="B7476" t="s">
        <v>604</v>
      </c>
      <c r="C7476" t="s">
        <v>610</v>
      </c>
      <c r="D7476" s="56" t="str">
        <f>VLOOKUP(A7476, ticker_symbol:gics_sector, 14, FALSE)</f>
        <v>Consumer Discretionary</v>
      </c>
      <c r="E7476" t="str">
        <f>VLOOKUP(A7476, ticker_symbol:gics_sub, 15, FALSE)</f>
        <v>Casinos &amp; Gaming</v>
      </c>
    </row>
    <row r="7477" spans="1:5" ht="17" x14ac:dyDescent="0.2">
      <c r="A7477" s="3" t="s">
        <v>561</v>
      </c>
      <c r="B7477" t="s">
        <v>605</v>
      </c>
      <c r="C7477" t="s">
        <v>610</v>
      </c>
      <c r="D7477" s="56" t="str">
        <f>VLOOKUP(A7477, ticker_symbol:gics_sector, 14, FALSE)</f>
        <v>Consumer Discretionary</v>
      </c>
      <c r="E7477" t="str">
        <f>VLOOKUP(A7477, ticker_symbol:gics_sub, 15, FALSE)</f>
        <v>Casinos &amp; Gaming</v>
      </c>
    </row>
    <row r="7478" spans="1:5" ht="17" x14ac:dyDescent="0.2">
      <c r="A7478" s="3" t="s">
        <v>561</v>
      </c>
      <c r="B7478" t="s">
        <v>600</v>
      </c>
      <c r="C7478" t="s">
        <v>609</v>
      </c>
      <c r="D7478" s="56" t="str">
        <f>VLOOKUP(A7478, ticker_symbol:gics_sector, 14, FALSE)</f>
        <v>Consumer Discretionary</v>
      </c>
      <c r="E7478" t="str">
        <f>VLOOKUP(A7478, ticker_symbol:gics_sub, 15, FALSE)</f>
        <v>Casinos &amp; Gaming</v>
      </c>
    </row>
    <row r="7479" spans="1:5" ht="17" x14ac:dyDescent="0.2">
      <c r="A7479" s="3" t="s">
        <v>561</v>
      </c>
      <c r="B7479" t="s">
        <v>601</v>
      </c>
      <c r="C7479" t="s">
        <v>609</v>
      </c>
      <c r="D7479" s="56" t="str">
        <f>VLOOKUP(A7479, ticker_symbol:gics_sector, 14, FALSE)</f>
        <v>Consumer Discretionary</v>
      </c>
      <c r="E7479" t="str">
        <f>VLOOKUP(A7479, ticker_symbol:gics_sub, 15, FALSE)</f>
        <v>Casinos &amp; Gaming</v>
      </c>
    </row>
    <row r="7480" spans="1:5" ht="17" x14ac:dyDescent="0.2">
      <c r="A7480" s="3" t="s">
        <v>561</v>
      </c>
      <c r="B7480" t="s">
        <v>602</v>
      </c>
      <c r="C7480" t="s">
        <v>609</v>
      </c>
      <c r="D7480" s="56" t="str">
        <f>VLOOKUP(A7480, ticker_symbol:gics_sector, 14, FALSE)</f>
        <v>Consumer Discretionary</v>
      </c>
      <c r="E7480" t="str">
        <f>VLOOKUP(A7480, ticker_symbol:gics_sub, 15, FALSE)</f>
        <v>Casinos &amp; Gaming</v>
      </c>
    </row>
    <row r="7481" spans="1:5" ht="17" x14ac:dyDescent="0.2">
      <c r="A7481" s="3" t="s">
        <v>561</v>
      </c>
      <c r="B7481" t="s">
        <v>603</v>
      </c>
      <c r="C7481" t="s">
        <v>609</v>
      </c>
      <c r="D7481" s="56" t="str">
        <f>VLOOKUP(A7481, ticker_symbol:gics_sector, 14, FALSE)</f>
        <v>Consumer Discretionary</v>
      </c>
      <c r="E7481" t="str">
        <f>VLOOKUP(A7481, ticker_symbol:gics_sub, 15, FALSE)</f>
        <v>Casinos &amp; Gaming</v>
      </c>
    </row>
    <row r="7482" spans="1:5" ht="17" x14ac:dyDescent="0.2">
      <c r="A7482" s="3" t="s">
        <v>561</v>
      </c>
      <c r="B7482" t="s">
        <v>604</v>
      </c>
      <c r="C7482" t="s">
        <v>609</v>
      </c>
      <c r="D7482" s="56" t="str">
        <f>VLOOKUP(A7482, ticker_symbol:gics_sector, 14, FALSE)</f>
        <v>Consumer Discretionary</v>
      </c>
      <c r="E7482" t="str">
        <f>VLOOKUP(A7482, ticker_symbol:gics_sub, 15, FALSE)</f>
        <v>Casinos &amp; Gaming</v>
      </c>
    </row>
    <row r="7483" spans="1:5" ht="17" x14ac:dyDescent="0.2">
      <c r="A7483" s="3" t="s">
        <v>561</v>
      </c>
      <c r="B7483" t="s">
        <v>605</v>
      </c>
      <c r="C7483" t="s">
        <v>609</v>
      </c>
      <c r="D7483" s="56" t="str">
        <f>VLOOKUP(A7483, ticker_symbol:gics_sector, 14, FALSE)</f>
        <v>Consumer Discretionary</v>
      </c>
      <c r="E7483" t="str">
        <f>VLOOKUP(A7483, ticker_symbol:gics_sub, 15, FALSE)</f>
        <v>Casinos &amp; Gaming</v>
      </c>
    </row>
    <row r="7484" spans="1:5" ht="17" x14ac:dyDescent="0.2">
      <c r="A7484" s="3" t="s">
        <v>561</v>
      </c>
      <c r="B7484" t="s">
        <v>600</v>
      </c>
      <c r="C7484" s="21" t="s">
        <v>608</v>
      </c>
      <c r="D7484" s="56" t="str">
        <f>VLOOKUP(A7484, ticker_symbol:gics_sector, 14, FALSE)</f>
        <v>Consumer Discretionary</v>
      </c>
      <c r="E7484" t="str">
        <f>VLOOKUP(A7484, ticker_symbol:gics_sub, 15, FALSE)</f>
        <v>Casinos &amp; Gaming</v>
      </c>
    </row>
    <row r="7485" spans="1:5" ht="17" x14ac:dyDescent="0.2">
      <c r="A7485" s="3" t="s">
        <v>561</v>
      </c>
      <c r="B7485" t="s">
        <v>601</v>
      </c>
      <c r="C7485" s="21" t="s">
        <v>608</v>
      </c>
      <c r="D7485" s="56" t="str">
        <f>VLOOKUP(A7485, ticker_symbol:gics_sector, 14, FALSE)</f>
        <v>Consumer Discretionary</v>
      </c>
      <c r="E7485" t="str">
        <f>VLOOKUP(A7485, ticker_symbol:gics_sub, 15, FALSE)</f>
        <v>Casinos &amp; Gaming</v>
      </c>
    </row>
    <row r="7486" spans="1:5" ht="17" x14ac:dyDescent="0.2">
      <c r="A7486" s="3" t="s">
        <v>561</v>
      </c>
      <c r="B7486" t="s">
        <v>602</v>
      </c>
      <c r="C7486" s="21" t="s">
        <v>608</v>
      </c>
      <c r="D7486" s="56" t="str">
        <f>VLOOKUP(A7486, ticker_symbol:gics_sector, 14, FALSE)</f>
        <v>Consumer Discretionary</v>
      </c>
      <c r="E7486" t="str">
        <f>VLOOKUP(A7486, ticker_symbol:gics_sub, 15, FALSE)</f>
        <v>Casinos &amp; Gaming</v>
      </c>
    </row>
    <row r="7487" spans="1:5" ht="17" x14ac:dyDescent="0.2">
      <c r="A7487" s="3" t="s">
        <v>561</v>
      </c>
      <c r="B7487" t="s">
        <v>603</v>
      </c>
      <c r="C7487" s="21" t="s">
        <v>608</v>
      </c>
      <c r="D7487" s="56" t="str">
        <f>VLOOKUP(A7487, ticker_symbol:gics_sector, 14, FALSE)</f>
        <v>Consumer Discretionary</v>
      </c>
      <c r="E7487" t="str">
        <f>VLOOKUP(A7487, ticker_symbol:gics_sub, 15, FALSE)</f>
        <v>Casinos &amp; Gaming</v>
      </c>
    </row>
    <row r="7488" spans="1:5" ht="17" x14ac:dyDescent="0.2">
      <c r="A7488" s="3" t="s">
        <v>561</v>
      </c>
      <c r="B7488" t="s">
        <v>604</v>
      </c>
      <c r="C7488" s="21" t="s">
        <v>608</v>
      </c>
      <c r="D7488" s="56" t="str">
        <f>VLOOKUP(A7488, ticker_symbol:gics_sector, 14, FALSE)</f>
        <v>Consumer Discretionary</v>
      </c>
      <c r="E7488" t="str">
        <f>VLOOKUP(A7488, ticker_symbol:gics_sub, 15, FALSE)</f>
        <v>Casinos &amp; Gaming</v>
      </c>
    </row>
    <row r="7489" spans="1:5" ht="17" x14ac:dyDescent="0.2">
      <c r="A7489" s="3" t="s">
        <v>561</v>
      </c>
      <c r="B7489" t="s">
        <v>605</v>
      </c>
      <c r="C7489" s="21" t="s">
        <v>608</v>
      </c>
      <c r="D7489" s="56" t="str">
        <f>VLOOKUP(A7489, ticker_symbol:gics_sector, 14, FALSE)</f>
        <v>Consumer Discretionary</v>
      </c>
      <c r="E7489" t="str">
        <f>VLOOKUP(A7489, ticker_symbol:gics_sub, 15, FALSE)</f>
        <v>Casinos &amp; Gaming</v>
      </c>
    </row>
    <row r="7490" spans="1:5" ht="17" x14ac:dyDescent="0.2">
      <c r="A7490" s="4" t="s">
        <v>563</v>
      </c>
      <c r="B7490" t="s">
        <v>600</v>
      </c>
      <c r="C7490" t="s">
        <v>610</v>
      </c>
      <c r="D7490" s="56" t="str">
        <f>VLOOKUP(A7490, ticker_symbol:gics_sector, 14, FALSE)</f>
        <v>Energy</v>
      </c>
      <c r="E7490" t="str">
        <f>VLOOKUP(A7490, ticker_symbol:gics_sub, 15, FALSE)</f>
        <v>Oil &amp; Gas Exploration &amp; Production</v>
      </c>
    </row>
    <row r="7491" spans="1:5" ht="17" x14ac:dyDescent="0.2">
      <c r="A7491" s="4" t="s">
        <v>563</v>
      </c>
      <c r="B7491" t="s">
        <v>601</v>
      </c>
      <c r="C7491" t="s">
        <v>610</v>
      </c>
      <c r="D7491" s="56" t="str">
        <f>VLOOKUP(A7491, ticker_symbol:gics_sector, 14, FALSE)</f>
        <v>Energy</v>
      </c>
      <c r="E7491" t="str">
        <f>VLOOKUP(A7491, ticker_symbol:gics_sub, 15, FALSE)</f>
        <v>Oil &amp; Gas Exploration &amp; Production</v>
      </c>
    </row>
    <row r="7492" spans="1:5" ht="17" x14ac:dyDescent="0.2">
      <c r="A7492" s="4" t="s">
        <v>563</v>
      </c>
      <c r="B7492" t="s">
        <v>602</v>
      </c>
      <c r="C7492" t="s">
        <v>610</v>
      </c>
      <c r="D7492" s="56" t="str">
        <f>VLOOKUP(A7492, ticker_symbol:gics_sector, 14, FALSE)</f>
        <v>Energy</v>
      </c>
      <c r="E7492" t="str">
        <f>VLOOKUP(A7492, ticker_symbol:gics_sub, 15, FALSE)</f>
        <v>Oil &amp; Gas Exploration &amp; Production</v>
      </c>
    </row>
    <row r="7493" spans="1:5" ht="17" x14ac:dyDescent="0.2">
      <c r="A7493" s="4" t="s">
        <v>563</v>
      </c>
      <c r="B7493" t="s">
        <v>603</v>
      </c>
      <c r="C7493" t="s">
        <v>610</v>
      </c>
      <c r="D7493" s="56" t="str">
        <f>VLOOKUP(A7493, ticker_symbol:gics_sector, 14, FALSE)</f>
        <v>Energy</v>
      </c>
      <c r="E7493" t="str">
        <f>VLOOKUP(A7493, ticker_symbol:gics_sub, 15, FALSE)</f>
        <v>Oil &amp; Gas Exploration &amp; Production</v>
      </c>
    </row>
    <row r="7494" spans="1:5" ht="17" x14ac:dyDescent="0.2">
      <c r="A7494" s="4" t="s">
        <v>563</v>
      </c>
      <c r="B7494" t="s">
        <v>604</v>
      </c>
      <c r="C7494" t="s">
        <v>610</v>
      </c>
      <c r="D7494" s="56" t="str">
        <f>VLOOKUP(A7494, ticker_symbol:gics_sector, 14, FALSE)</f>
        <v>Energy</v>
      </c>
      <c r="E7494" t="str">
        <f>VLOOKUP(A7494, ticker_symbol:gics_sub, 15, FALSE)</f>
        <v>Oil &amp; Gas Exploration &amp; Production</v>
      </c>
    </row>
    <row r="7495" spans="1:5" ht="17" x14ac:dyDescent="0.2">
      <c r="A7495" s="4" t="s">
        <v>563</v>
      </c>
      <c r="B7495" t="s">
        <v>605</v>
      </c>
      <c r="C7495" t="s">
        <v>610</v>
      </c>
      <c r="D7495" s="56" t="str">
        <f>VLOOKUP(A7495, ticker_symbol:gics_sector, 14, FALSE)</f>
        <v>Energy</v>
      </c>
      <c r="E7495" t="str">
        <f>VLOOKUP(A7495, ticker_symbol:gics_sub, 15, FALSE)</f>
        <v>Oil &amp; Gas Exploration &amp; Production</v>
      </c>
    </row>
    <row r="7496" spans="1:5" ht="17" x14ac:dyDescent="0.2">
      <c r="A7496" s="4" t="s">
        <v>563</v>
      </c>
      <c r="B7496" t="s">
        <v>600</v>
      </c>
      <c r="C7496" t="s">
        <v>609</v>
      </c>
      <c r="D7496" s="56" t="str">
        <f>VLOOKUP(A7496, ticker_symbol:gics_sector, 14, FALSE)</f>
        <v>Energy</v>
      </c>
      <c r="E7496" t="str">
        <f>VLOOKUP(A7496, ticker_symbol:gics_sub, 15, FALSE)</f>
        <v>Oil &amp; Gas Exploration &amp; Production</v>
      </c>
    </row>
    <row r="7497" spans="1:5" ht="17" x14ac:dyDescent="0.2">
      <c r="A7497" s="4" t="s">
        <v>563</v>
      </c>
      <c r="B7497" t="s">
        <v>601</v>
      </c>
      <c r="C7497" t="s">
        <v>609</v>
      </c>
      <c r="D7497" s="56" t="str">
        <f>VLOOKUP(A7497, ticker_symbol:gics_sector, 14, FALSE)</f>
        <v>Energy</v>
      </c>
      <c r="E7497" t="str">
        <f>VLOOKUP(A7497, ticker_symbol:gics_sub, 15, FALSE)</f>
        <v>Oil &amp; Gas Exploration &amp; Production</v>
      </c>
    </row>
    <row r="7498" spans="1:5" ht="17" x14ac:dyDescent="0.2">
      <c r="A7498" s="4" t="s">
        <v>563</v>
      </c>
      <c r="B7498" t="s">
        <v>602</v>
      </c>
      <c r="C7498" t="s">
        <v>609</v>
      </c>
      <c r="D7498" s="56" t="str">
        <f>VLOOKUP(A7498, ticker_symbol:gics_sector, 14, FALSE)</f>
        <v>Energy</v>
      </c>
      <c r="E7498" t="str">
        <f>VLOOKUP(A7498, ticker_symbol:gics_sub, 15, FALSE)</f>
        <v>Oil &amp; Gas Exploration &amp; Production</v>
      </c>
    </row>
    <row r="7499" spans="1:5" ht="17" x14ac:dyDescent="0.2">
      <c r="A7499" s="4" t="s">
        <v>563</v>
      </c>
      <c r="B7499" t="s">
        <v>603</v>
      </c>
      <c r="C7499" t="s">
        <v>609</v>
      </c>
      <c r="D7499" s="56" t="str">
        <f>VLOOKUP(A7499, ticker_symbol:gics_sector, 14, FALSE)</f>
        <v>Energy</v>
      </c>
      <c r="E7499" t="str">
        <f>VLOOKUP(A7499, ticker_symbol:gics_sub, 15, FALSE)</f>
        <v>Oil &amp; Gas Exploration &amp; Production</v>
      </c>
    </row>
    <row r="7500" spans="1:5" ht="17" x14ac:dyDescent="0.2">
      <c r="A7500" s="4" t="s">
        <v>563</v>
      </c>
      <c r="B7500" t="s">
        <v>604</v>
      </c>
      <c r="C7500" t="s">
        <v>609</v>
      </c>
      <c r="D7500" s="56" t="str">
        <f>VLOOKUP(A7500, ticker_symbol:gics_sector, 14, FALSE)</f>
        <v>Energy</v>
      </c>
      <c r="E7500" t="str">
        <f>VLOOKUP(A7500, ticker_symbol:gics_sub, 15, FALSE)</f>
        <v>Oil &amp; Gas Exploration &amp; Production</v>
      </c>
    </row>
    <row r="7501" spans="1:5" ht="17" x14ac:dyDescent="0.2">
      <c r="A7501" s="4" t="s">
        <v>563</v>
      </c>
      <c r="B7501" t="s">
        <v>605</v>
      </c>
      <c r="C7501" t="s">
        <v>609</v>
      </c>
      <c r="D7501" s="56" t="str">
        <f>VLOOKUP(A7501, ticker_symbol:gics_sector, 14, FALSE)</f>
        <v>Energy</v>
      </c>
      <c r="E7501" t="str">
        <f>VLOOKUP(A7501, ticker_symbol:gics_sub, 15, FALSE)</f>
        <v>Oil &amp; Gas Exploration &amp; Production</v>
      </c>
    </row>
    <row r="7502" spans="1:5" ht="17" x14ac:dyDescent="0.2">
      <c r="A7502" s="4" t="s">
        <v>563</v>
      </c>
      <c r="B7502" t="s">
        <v>600</v>
      </c>
      <c r="C7502" s="21" t="s">
        <v>608</v>
      </c>
      <c r="D7502" s="56" t="str">
        <f>VLOOKUP(A7502, ticker_symbol:gics_sector, 14, FALSE)</f>
        <v>Energy</v>
      </c>
      <c r="E7502" t="str">
        <f>VLOOKUP(A7502, ticker_symbol:gics_sub, 15, FALSE)</f>
        <v>Oil &amp; Gas Exploration &amp; Production</v>
      </c>
    </row>
    <row r="7503" spans="1:5" ht="17" x14ac:dyDescent="0.2">
      <c r="A7503" s="4" t="s">
        <v>563</v>
      </c>
      <c r="B7503" t="s">
        <v>601</v>
      </c>
      <c r="C7503" s="21" t="s">
        <v>608</v>
      </c>
      <c r="D7503" s="56" t="str">
        <f>VLOOKUP(A7503, ticker_symbol:gics_sector, 14, FALSE)</f>
        <v>Energy</v>
      </c>
      <c r="E7503" t="str">
        <f>VLOOKUP(A7503, ticker_symbol:gics_sub, 15, FALSE)</f>
        <v>Oil &amp; Gas Exploration &amp; Production</v>
      </c>
    </row>
    <row r="7504" spans="1:5" ht="17" x14ac:dyDescent="0.2">
      <c r="A7504" s="4" t="s">
        <v>563</v>
      </c>
      <c r="B7504" t="s">
        <v>602</v>
      </c>
      <c r="C7504" s="21" t="s">
        <v>608</v>
      </c>
      <c r="D7504" s="56" t="str">
        <f>VLOOKUP(A7504, ticker_symbol:gics_sector, 14, FALSE)</f>
        <v>Energy</v>
      </c>
      <c r="E7504" t="str">
        <f>VLOOKUP(A7504, ticker_symbol:gics_sub, 15, FALSE)</f>
        <v>Oil &amp; Gas Exploration &amp; Production</v>
      </c>
    </row>
    <row r="7505" spans="1:5" ht="17" x14ac:dyDescent="0.2">
      <c r="A7505" s="4" t="s">
        <v>563</v>
      </c>
      <c r="B7505" t="s">
        <v>603</v>
      </c>
      <c r="C7505" s="21" t="s">
        <v>608</v>
      </c>
      <c r="D7505" s="56" t="str">
        <f>VLOOKUP(A7505, ticker_symbol:gics_sector, 14, FALSE)</f>
        <v>Energy</v>
      </c>
      <c r="E7505" t="str">
        <f>VLOOKUP(A7505, ticker_symbol:gics_sub, 15, FALSE)</f>
        <v>Oil &amp; Gas Exploration &amp; Production</v>
      </c>
    </row>
    <row r="7506" spans="1:5" ht="17" x14ac:dyDescent="0.2">
      <c r="A7506" s="4" t="s">
        <v>563</v>
      </c>
      <c r="B7506" t="s">
        <v>604</v>
      </c>
      <c r="C7506" s="21" t="s">
        <v>608</v>
      </c>
      <c r="D7506" s="56" t="str">
        <f>VLOOKUP(A7506, ticker_symbol:gics_sector, 14, FALSE)</f>
        <v>Energy</v>
      </c>
      <c r="E7506" t="str">
        <f>VLOOKUP(A7506, ticker_symbol:gics_sub, 15, FALSE)</f>
        <v>Oil &amp; Gas Exploration &amp; Production</v>
      </c>
    </row>
    <row r="7507" spans="1:5" ht="17" x14ac:dyDescent="0.2">
      <c r="A7507" s="4" t="s">
        <v>563</v>
      </c>
      <c r="B7507" t="s">
        <v>605</v>
      </c>
      <c r="C7507" s="21" t="s">
        <v>608</v>
      </c>
      <c r="D7507" s="56" t="str">
        <f>VLOOKUP(A7507, ticker_symbol:gics_sector, 14, FALSE)</f>
        <v>Energy</v>
      </c>
      <c r="E7507" t="str">
        <f>VLOOKUP(A7507, ticker_symbol:gics_sub, 15, FALSE)</f>
        <v>Oil &amp; Gas Exploration &amp; Production</v>
      </c>
    </row>
    <row r="7508" spans="1:5" ht="17" x14ac:dyDescent="0.2">
      <c r="A7508" s="4" t="s">
        <v>564</v>
      </c>
      <c r="B7508" t="s">
        <v>600</v>
      </c>
      <c r="C7508" t="s">
        <v>610</v>
      </c>
      <c r="D7508" s="56" t="str">
        <f>VLOOKUP(A7508, ticker_symbol:gics_sector, 14, FALSE)</f>
        <v>Utilities</v>
      </c>
      <c r="E7508" t="str">
        <f>VLOOKUP(A7508, ticker_symbol:gics_sub, 15, FALSE)</f>
        <v>MultiUtilities</v>
      </c>
    </row>
    <row r="7509" spans="1:5" ht="17" x14ac:dyDescent="0.2">
      <c r="A7509" s="4" t="s">
        <v>564</v>
      </c>
      <c r="B7509" t="s">
        <v>601</v>
      </c>
      <c r="C7509" t="s">
        <v>610</v>
      </c>
      <c r="D7509" s="56" t="str">
        <f>VLOOKUP(A7509, ticker_symbol:gics_sector, 14, FALSE)</f>
        <v>Utilities</v>
      </c>
      <c r="E7509" t="str">
        <f>VLOOKUP(A7509, ticker_symbol:gics_sub, 15, FALSE)</f>
        <v>MultiUtilities</v>
      </c>
    </row>
    <row r="7510" spans="1:5" ht="17" x14ac:dyDescent="0.2">
      <c r="A7510" s="4" t="s">
        <v>564</v>
      </c>
      <c r="B7510" t="s">
        <v>602</v>
      </c>
      <c r="C7510" t="s">
        <v>610</v>
      </c>
      <c r="D7510" s="56" t="str">
        <f>VLOOKUP(A7510, ticker_symbol:gics_sector, 14, FALSE)</f>
        <v>Utilities</v>
      </c>
      <c r="E7510" t="str">
        <f>VLOOKUP(A7510, ticker_symbol:gics_sub, 15, FALSE)</f>
        <v>MultiUtilities</v>
      </c>
    </row>
    <row r="7511" spans="1:5" ht="17" x14ac:dyDescent="0.2">
      <c r="A7511" s="4" t="s">
        <v>564</v>
      </c>
      <c r="B7511" t="s">
        <v>603</v>
      </c>
      <c r="C7511" t="s">
        <v>610</v>
      </c>
      <c r="D7511" s="56" t="str">
        <f>VLOOKUP(A7511, ticker_symbol:gics_sector, 14, FALSE)</f>
        <v>Utilities</v>
      </c>
      <c r="E7511" t="str">
        <f>VLOOKUP(A7511, ticker_symbol:gics_sub, 15, FALSE)</f>
        <v>MultiUtilities</v>
      </c>
    </row>
    <row r="7512" spans="1:5" ht="17" x14ac:dyDescent="0.2">
      <c r="A7512" s="4" t="s">
        <v>564</v>
      </c>
      <c r="B7512" t="s">
        <v>604</v>
      </c>
      <c r="C7512" t="s">
        <v>610</v>
      </c>
      <c r="D7512" s="56" t="str">
        <f>VLOOKUP(A7512, ticker_symbol:gics_sector, 14, FALSE)</f>
        <v>Utilities</v>
      </c>
      <c r="E7512" t="str">
        <f>VLOOKUP(A7512, ticker_symbol:gics_sub, 15, FALSE)</f>
        <v>MultiUtilities</v>
      </c>
    </row>
    <row r="7513" spans="1:5" ht="17" x14ac:dyDescent="0.2">
      <c r="A7513" s="4" t="s">
        <v>564</v>
      </c>
      <c r="B7513" t="s">
        <v>605</v>
      </c>
      <c r="C7513" t="s">
        <v>610</v>
      </c>
      <c r="D7513" s="56" t="str">
        <f>VLOOKUP(A7513, ticker_symbol:gics_sector, 14, FALSE)</f>
        <v>Utilities</v>
      </c>
      <c r="E7513" t="str">
        <f>VLOOKUP(A7513, ticker_symbol:gics_sub, 15, FALSE)</f>
        <v>MultiUtilities</v>
      </c>
    </row>
    <row r="7514" spans="1:5" ht="17" x14ac:dyDescent="0.2">
      <c r="A7514" s="4" t="s">
        <v>564</v>
      </c>
      <c r="B7514" t="s">
        <v>600</v>
      </c>
      <c r="C7514" t="s">
        <v>609</v>
      </c>
      <c r="D7514" s="56" t="str">
        <f>VLOOKUP(A7514, ticker_symbol:gics_sector, 14, FALSE)</f>
        <v>Utilities</v>
      </c>
      <c r="E7514" t="str">
        <f>VLOOKUP(A7514, ticker_symbol:gics_sub, 15, FALSE)</f>
        <v>MultiUtilities</v>
      </c>
    </row>
    <row r="7515" spans="1:5" ht="17" x14ac:dyDescent="0.2">
      <c r="A7515" s="4" t="s">
        <v>564</v>
      </c>
      <c r="B7515" t="s">
        <v>601</v>
      </c>
      <c r="C7515" t="s">
        <v>609</v>
      </c>
      <c r="D7515" s="56" t="str">
        <f>VLOOKUP(A7515, ticker_symbol:gics_sector, 14, FALSE)</f>
        <v>Utilities</v>
      </c>
      <c r="E7515" t="str">
        <f>VLOOKUP(A7515, ticker_symbol:gics_sub, 15, FALSE)</f>
        <v>MultiUtilities</v>
      </c>
    </row>
    <row r="7516" spans="1:5" ht="17" x14ac:dyDescent="0.2">
      <c r="A7516" s="4" t="s">
        <v>564</v>
      </c>
      <c r="B7516" t="s">
        <v>602</v>
      </c>
      <c r="C7516" t="s">
        <v>609</v>
      </c>
      <c r="D7516" s="56" t="str">
        <f>VLOOKUP(A7516, ticker_symbol:gics_sector, 14, FALSE)</f>
        <v>Utilities</v>
      </c>
      <c r="E7516" t="str">
        <f>VLOOKUP(A7516, ticker_symbol:gics_sub, 15, FALSE)</f>
        <v>MultiUtilities</v>
      </c>
    </row>
    <row r="7517" spans="1:5" ht="17" x14ac:dyDescent="0.2">
      <c r="A7517" s="4" t="s">
        <v>564</v>
      </c>
      <c r="B7517" t="s">
        <v>603</v>
      </c>
      <c r="C7517" t="s">
        <v>609</v>
      </c>
      <c r="D7517" s="56" t="str">
        <f>VLOOKUP(A7517, ticker_symbol:gics_sector, 14, FALSE)</f>
        <v>Utilities</v>
      </c>
      <c r="E7517" t="str">
        <f>VLOOKUP(A7517, ticker_symbol:gics_sub, 15, FALSE)</f>
        <v>MultiUtilities</v>
      </c>
    </row>
    <row r="7518" spans="1:5" ht="17" x14ac:dyDescent="0.2">
      <c r="A7518" s="4" t="s">
        <v>564</v>
      </c>
      <c r="B7518" t="s">
        <v>604</v>
      </c>
      <c r="C7518" t="s">
        <v>609</v>
      </c>
      <c r="D7518" s="56" t="str">
        <f>VLOOKUP(A7518, ticker_symbol:gics_sector, 14, FALSE)</f>
        <v>Utilities</v>
      </c>
      <c r="E7518" t="str">
        <f>VLOOKUP(A7518, ticker_symbol:gics_sub, 15, FALSE)</f>
        <v>MultiUtilities</v>
      </c>
    </row>
    <row r="7519" spans="1:5" ht="17" x14ac:dyDescent="0.2">
      <c r="A7519" s="4" t="s">
        <v>564</v>
      </c>
      <c r="B7519" t="s">
        <v>605</v>
      </c>
      <c r="C7519" t="s">
        <v>609</v>
      </c>
      <c r="D7519" s="56" t="str">
        <f>VLOOKUP(A7519, ticker_symbol:gics_sector, 14, FALSE)</f>
        <v>Utilities</v>
      </c>
      <c r="E7519" t="str">
        <f>VLOOKUP(A7519, ticker_symbol:gics_sub, 15, FALSE)</f>
        <v>MultiUtilities</v>
      </c>
    </row>
    <row r="7520" spans="1:5" ht="17" x14ac:dyDescent="0.2">
      <c r="A7520" s="4" t="s">
        <v>564</v>
      </c>
      <c r="B7520" t="s">
        <v>600</v>
      </c>
      <c r="C7520" s="21" t="s">
        <v>608</v>
      </c>
      <c r="D7520" s="56" t="str">
        <f>VLOOKUP(A7520, ticker_symbol:gics_sector, 14, FALSE)</f>
        <v>Utilities</v>
      </c>
      <c r="E7520" t="str">
        <f>VLOOKUP(A7520, ticker_symbol:gics_sub, 15, FALSE)</f>
        <v>MultiUtilities</v>
      </c>
    </row>
    <row r="7521" spans="1:5" ht="17" x14ac:dyDescent="0.2">
      <c r="A7521" s="4" t="s">
        <v>564</v>
      </c>
      <c r="B7521" t="s">
        <v>601</v>
      </c>
      <c r="C7521" s="21" t="s">
        <v>608</v>
      </c>
      <c r="D7521" s="56" t="str">
        <f>VLOOKUP(A7521, ticker_symbol:gics_sector, 14, FALSE)</f>
        <v>Utilities</v>
      </c>
      <c r="E7521" t="str">
        <f>VLOOKUP(A7521, ticker_symbol:gics_sub, 15, FALSE)</f>
        <v>MultiUtilities</v>
      </c>
    </row>
    <row r="7522" spans="1:5" ht="17" x14ac:dyDescent="0.2">
      <c r="A7522" s="4" t="s">
        <v>564</v>
      </c>
      <c r="B7522" t="s">
        <v>602</v>
      </c>
      <c r="C7522" s="21" t="s">
        <v>608</v>
      </c>
      <c r="D7522" s="56" t="str">
        <f>VLOOKUP(A7522, ticker_symbol:gics_sector, 14, FALSE)</f>
        <v>Utilities</v>
      </c>
      <c r="E7522" t="str">
        <f>VLOOKUP(A7522, ticker_symbol:gics_sub, 15, FALSE)</f>
        <v>MultiUtilities</v>
      </c>
    </row>
    <row r="7523" spans="1:5" ht="17" x14ac:dyDescent="0.2">
      <c r="A7523" s="4" t="s">
        <v>564</v>
      </c>
      <c r="B7523" t="s">
        <v>603</v>
      </c>
      <c r="C7523" s="21" t="s">
        <v>608</v>
      </c>
      <c r="D7523" s="56" t="str">
        <f>VLOOKUP(A7523, ticker_symbol:gics_sector, 14, FALSE)</f>
        <v>Utilities</v>
      </c>
      <c r="E7523" t="str">
        <f>VLOOKUP(A7523, ticker_symbol:gics_sub, 15, FALSE)</f>
        <v>MultiUtilities</v>
      </c>
    </row>
    <row r="7524" spans="1:5" ht="17" x14ac:dyDescent="0.2">
      <c r="A7524" s="4" t="s">
        <v>564</v>
      </c>
      <c r="B7524" t="s">
        <v>604</v>
      </c>
      <c r="C7524" s="21" t="s">
        <v>608</v>
      </c>
      <c r="D7524" s="56" t="str">
        <f>VLOOKUP(A7524, ticker_symbol:gics_sector, 14, FALSE)</f>
        <v>Utilities</v>
      </c>
      <c r="E7524" t="str">
        <f>VLOOKUP(A7524, ticker_symbol:gics_sub, 15, FALSE)</f>
        <v>MultiUtilities</v>
      </c>
    </row>
    <row r="7525" spans="1:5" ht="17" x14ac:dyDescent="0.2">
      <c r="A7525" s="4" t="s">
        <v>564</v>
      </c>
      <c r="B7525" t="s">
        <v>605</v>
      </c>
      <c r="C7525" s="21" t="s">
        <v>608</v>
      </c>
      <c r="D7525" s="56" t="str">
        <f>VLOOKUP(A7525, ticker_symbol:gics_sector, 14, FALSE)</f>
        <v>Utilities</v>
      </c>
      <c r="E7525" t="str">
        <f>VLOOKUP(A7525, ticker_symbol:gics_sub, 15, FALSE)</f>
        <v>MultiUtilities</v>
      </c>
    </row>
    <row r="7526" spans="1:5" ht="17" x14ac:dyDescent="0.2">
      <c r="A7526" s="4" t="s">
        <v>565</v>
      </c>
      <c r="B7526" t="s">
        <v>600</v>
      </c>
      <c r="C7526" t="s">
        <v>610</v>
      </c>
      <c r="D7526" s="56" t="str">
        <f>VLOOKUP(A7526, ticker_symbol:gics_sector, 14, FALSE)</f>
        <v>Financials</v>
      </c>
      <c r="E7526" t="str">
        <f>VLOOKUP(A7526, ticker_symbol:gics_sub, 15, FALSE)</f>
        <v>Property &amp; Casualty Insurance</v>
      </c>
    </row>
    <row r="7527" spans="1:5" ht="17" x14ac:dyDescent="0.2">
      <c r="A7527" s="4" t="s">
        <v>565</v>
      </c>
      <c r="B7527" t="s">
        <v>601</v>
      </c>
      <c r="C7527" t="s">
        <v>610</v>
      </c>
      <c r="D7527" s="56" t="str">
        <f>VLOOKUP(A7527, ticker_symbol:gics_sector, 14, FALSE)</f>
        <v>Financials</v>
      </c>
      <c r="E7527" t="str">
        <f>VLOOKUP(A7527, ticker_symbol:gics_sub, 15, FALSE)</f>
        <v>Property &amp; Casualty Insurance</v>
      </c>
    </row>
    <row r="7528" spans="1:5" ht="17" x14ac:dyDescent="0.2">
      <c r="A7528" s="4" t="s">
        <v>565</v>
      </c>
      <c r="B7528" t="s">
        <v>602</v>
      </c>
      <c r="C7528" t="s">
        <v>610</v>
      </c>
      <c r="D7528" s="56" t="str">
        <f>VLOOKUP(A7528, ticker_symbol:gics_sector, 14, FALSE)</f>
        <v>Financials</v>
      </c>
      <c r="E7528" t="str">
        <f>VLOOKUP(A7528, ticker_symbol:gics_sub, 15, FALSE)</f>
        <v>Property &amp; Casualty Insurance</v>
      </c>
    </row>
    <row r="7529" spans="1:5" ht="17" x14ac:dyDescent="0.2">
      <c r="A7529" s="4" t="s">
        <v>565</v>
      </c>
      <c r="B7529" t="s">
        <v>603</v>
      </c>
      <c r="C7529" t="s">
        <v>610</v>
      </c>
      <c r="D7529" s="56" t="str">
        <f>VLOOKUP(A7529, ticker_symbol:gics_sector, 14, FALSE)</f>
        <v>Financials</v>
      </c>
      <c r="E7529" t="str">
        <f>VLOOKUP(A7529, ticker_symbol:gics_sub, 15, FALSE)</f>
        <v>Property &amp; Casualty Insurance</v>
      </c>
    </row>
    <row r="7530" spans="1:5" ht="17" x14ac:dyDescent="0.2">
      <c r="A7530" s="4" t="s">
        <v>565</v>
      </c>
      <c r="B7530" t="s">
        <v>604</v>
      </c>
      <c r="C7530" t="s">
        <v>610</v>
      </c>
      <c r="D7530" s="56" t="str">
        <f>VLOOKUP(A7530, ticker_symbol:gics_sector, 14, FALSE)</f>
        <v>Financials</v>
      </c>
      <c r="E7530" t="str">
        <f>VLOOKUP(A7530, ticker_symbol:gics_sub, 15, FALSE)</f>
        <v>Property &amp; Casualty Insurance</v>
      </c>
    </row>
    <row r="7531" spans="1:5" ht="17" x14ac:dyDescent="0.2">
      <c r="A7531" s="4" t="s">
        <v>565</v>
      </c>
      <c r="B7531" t="s">
        <v>605</v>
      </c>
      <c r="C7531" t="s">
        <v>610</v>
      </c>
      <c r="D7531" s="56" t="str">
        <f>VLOOKUP(A7531, ticker_symbol:gics_sector, 14, FALSE)</f>
        <v>Financials</v>
      </c>
      <c r="E7531" t="str">
        <f>VLOOKUP(A7531, ticker_symbol:gics_sub, 15, FALSE)</f>
        <v>Property &amp; Casualty Insurance</v>
      </c>
    </row>
    <row r="7532" spans="1:5" ht="17" x14ac:dyDescent="0.2">
      <c r="A7532" s="4" t="s">
        <v>565</v>
      </c>
      <c r="B7532" t="s">
        <v>600</v>
      </c>
      <c r="C7532" t="s">
        <v>609</v>
      </c>
      <c r="D7532" s="56" t="str">
        <f>VLOOKUP(A7532, ticker_symbol:gics_sector, 14, FALSE)</f>
        <v>Financials</v>
      </c>
      <c r="E7532" t="str">
        <f>VLOOKUP(A7532, ticker_symbol:gics_sub, 15, FALSE)</f>
        <v>Property &amp; Casualty Insurance</v>
      </c>
    </row>
    <row r="7533" spans="1:5" ht="17" x14ac:dyDescent="0.2">
      <c r="A7533" s="4" t="s">
        <v>565</v>
      </c>
      <c r="B7533" t="s">
        <v>601</v>
      </c>
      <c r="C7533" t="s">
        <v>609</v>
      </c>
      <c r="D7533" s="56" t="str">
        <f>VLOOKUP(A7533, ticker_symbol:gics_sector, 14, FALSE)</f>
        <v>Financials</v>
      </c>
      <c r="E7533" t="str">
        <f>VLOOKUP(A7533, ticker_symbol:gics_sub, 15, FALSE)</f>
        <v>Property &amp; Casualty Insurance</v>
      </c>
    </row>
    <row r="7534" spans="1:5" ht="17" x14ac:dyDescent="0.2">
      <c r="A7534" s="4" t="s">
        <v>565</v>
      </c>
      <c r="B7534" t="s">
        <v>602</v>
      </c>
      <c r="C7534" t="s">
        <v>609</v>
      </c>
      <c r="D7534" s="56" t="str">
        <f>VLOOKUP(A7534, ticker_symbol:gics_sector, 14, FALSE)</f>
        <v>Financials</v>
      </c>
      <c r="E7534" t="str">
        <f>VLOOKUP(A7534, ticker_symbol:gics_sub, 15, FALSE)</f>
        <v>Property &amp; Casualty Insurance</v>
      </c>
    </row>
    <row r="7535" spans="1:5" ht="17" x14ac:dyDescent="0.2">
      <c r="A7535" s="4" t="s">
        <v>565</v>
      </c>
      <c r="B7535" t="s">
        <v>603</v>
      </c>
      <c r="C7535" t="s">
        <v>609</v>
      </c>
      <c r="D7535" s="56" t="str">
        <f>VLOOKUP(A7535, ticker_symbol:gics_sector, 14, FALSE)</f>
        <v>Financials</v>
      </c>
      <c r="E7535" t="str">
        <f>VLOOKUP(A7535, ticker_symbol:gics_sub, 15, FALSE)</f>
        <v>Property &amp; Casualty Insurance</v>
      </c>
    </row>
    <row r="7536" spans="1:5" ht="17" x14ac:dyDescent="0.2">
      <c r="A7536" s="4" t="s">
        <v>565</v>
      </c>
      <c r="B7536" t="s">
        <v>604</v>
      </c>
      <c r="C7536" t="s">
        <v>609</v>
      </c>
      <c r="D7536" s="56" t="str">
        <f>VLOOKUP(A7536, ticker_symbol:gics_sector, 14, FALSE)</f>
        <v>Financials</v>
      </c>
      <c r="E7536" t="str">
        <f>VLOOKUP(A7536, ticker_symbol:gics_sub, 15, FALSE)</f>
        <v>Property &amp; Casualty Insurance</v>
      </c>
    </row>
    <row r="7537" spans="1:5" ht="17" x14ac:dyDescent="0.2">
      <c r="A7537" s="4" t="s">
        <v>565</v>
      </c>
      <c r="B7537" t="s">
        <v>605</v>
      </c>
      <c r="C7537" t="s">
        <v>609</v>
      </c>
      <c r="D7537" s="56" t="str">
        <f>VLOOKUP(A7537, ticker_symbol:gics_sector, 14, FALSE)</f>
        <v>Financials</v>
      </c>
      <c r="E7537" t="str">
        <f>VLOOKUP(A7537, ticker_symbol:gics_sub, 15, FALSE)</f>
        <v>Property &amp; Casualty Insurance</v>
      </c>
    </row>
    <row r="7538" spans="1:5" ht="17" x14ac:dyDescent="0.2">
      <c r="A7538" s="4" t="s">
        <v>565</v>
      </c>
      <c r="B7538" t="s">
        <v>600</v>
      </c>
      <c r="C7538" s="21" t="s">
        <v>608</v>
      </c>
      <c r="D7538" s="56" t="str">
        <f>VLOOKUP(A7538, ticker_symbol:gics_sector, 14, FALSE)</f>
        <v>Financials</v>
      </c>
      <c r="E7538" t="str">
        <f>VLOOKUP(A7538, ticker_symbol:gics_sub, 15, FALSE)</f>
        <v>Property &amp; Casualty Insurance</v>
      </c>
    </row>
    <row r="7539" spans="1:5" ht="17" x14ac:dyDescent="0.2">
      <c r="A7539" s="4" t="s">
        <v>565</v>
      </c>
      <c r="B7539" t="s">
        <v>601</v>
      </c>
      <c r="C7539" s="21" t="s">
        <v>608</v>
      </c>
      <c r="D7539" s="56" t="str">
        <f>VLOOKUP(A7539, ticker_symbol:gics_sector, 14, FALSE)</f>
        <v>Financials</v>
      </c>
      <c r="E7539" t="str">
        <f>VLOOKUP(A7539, ticker_symbol:gics_sub, 15, FALSE)</f>
        <v>Property &amp; Casualty Insurance</v>
      </c>
    </row>
    <row r="7540" spans="1:5" ht="17" x14ac:dyDescent="0.2">
      <c r="A7540" s="4" t="s">
        <v>565</v>
      </c>
      <c r="B7540" t="s">
        <v>602</v>
      </c>
      <c r="C7540" s="21" t="s">
        <v>608</v>
      </c>
      <c r="D7540" s="56" t="str">
        <f>VLOOKUP(A7540, ticker_symbol:gics_sector, 14, FALSE)</f>
        <v>Financials</v>
      </c>
      <c r="E7540" t="str">
        <f>VLOOKUP(A7540, ticker_symbol:gics_sub, 15, FALSE)</f>
        <v>Property &amp; Casualty Insurance</v>
      </c>
    </row>
    <row r="7541" spans="1:5" ht="17" x14ac:dyDescent="0.2">
      <c r="A7541" s="4" t="s">
        <v>565</v>
      </c>
      <c r="B7541" t="s">
        <v>603</v>
      </c>
      <c r="C7541" s="21" t="s">
        <v>608</v>
      </c>
      <c r="D7541" s="56" t="str">
        <f>VLOOKUP(A7541, ticker_symbol:gics_sector, 14, FALSE)</f>
        <v>Financials</v>
      </c>
      <c r="E7541" t="str">
        <f>VLOOKUP(A7541, ticker_symbol:gics_sub, 15, FALSE)</f>
        <v>Property &amp; Casualty Insurance</v>
      </c>
    </row>
    <row r="7542" spans="1:5" ht="17" x14ac:dyDescent="0.2">
      <c r="A7542" s="4" t="s">
        <v>565</v>
      </c>
      <c r="B7542" t="s">
        <v>604</v>
      </c>
      <c r="C7542" s="21" t="s">
        <v>608</v>
      </c>
      <c r="D7542" s="56" t="str">
        <f>VLOOKUP(A7542, ticker_symbol:gics_sector, 14, FALSE)</f>
        <v>Financials</v>
      </c>
      <c r="E7542" t="str">
        <f>VLOOKUP(A7542, ticker_symbol:gics_sub, 15, FALSE)</f>
        <v>Property &amp; Casualty Insurance</v>
      </c>
    </row>
    <row r="7543" spans="1:5" ht="17" x14ac:dyDescent="0.2">
      <c r="A7543" s="4" t="s">
        <v>565</v>
      </c>
      <c r="B7543" t="s">
        <v>605</v>
      </c>
      <c r="C7543" s="21" t="s">
        <v>608</v>
      </c>
      <c r="D7543" s="56" t="str">
        <f>VLOOKUP(A7543, ticker_symbol:gics_sector, 14, FALSE)</f>
        <v>Financials</v>
      </c>
      <c r="E7543" t="str">
        <f>VLOOKUP(A7543, ticker_symbol:gics_sub, 15, FALSE)</f>
        <v>Property &amp; Casualty Insurance</v>
      </c>
    </row>
    <row r="7544" spans="1:5" ht="17" x14ac:dyDescent="0.2">
      <c r="A7544" s="4" t="s">
        <v>566</v>
      </c>
      <c r="B7544" t="s">
        <v>600</v>
      </c>
      <c r="C7544" t="s">
        <v>610</v>
      </c>
      <c r="D7544" s="56" t="str">
        <f>VLOOKUP(A7544, ticker_symbol:gics_sector, 14, FALSE)</f>
        <v>Information Technology</v>
      </c>
      <c r="E7544" t="str">
        <f>VLOOKUP(A7544, ticker_symbol:gics_sub, 15, FALSE)</f>
        <v>Semiconductors</v>
      </c>
    </row>
    <row r="7545" spans="1:5" ht="17" x14ac:dyDescent="0.2">
      <c r="A7545" s="4" t="s">
        <v>566</v>
      </c>
      <c r="B7545" t="s">
        <v>601</v>
      </c>
      <c r="C7545" t="s">
        <v>610</v>
      </c>
      <c r="D7545" s="56" t="str">
        <f>VLOOKUP(A7545, ticker_symbol:gics_sector, 14, FALSE)</f>
        <v>Information Technology</v>
      </c>
      <c r="E7545" t="str">
        <f>VLOOKUP(A7545, ticker_symbol:gics_sub, 15, FALSE)</f>
        <v>Semiconductors</v>
      </c>
    </row>
    <row r="7546" spans="1:5" ht="17" x14ac:dyDescent="0.2">
      <c r="A7546" s="4" t="s">
        <v>566</v>
      </c>
      <c r="B7546" t="s">
        <v>602</v>
      </c>
      <c r="C7546" t="s">
        <v>610</v>
      </c>
      <c r="D7546" s="56" t="str">
        <f>VLOOKUP(A7546, ticker_symbol:gics_sector, 14, FALSE)</f>
        <v>Information Technology</v>
      </c>
      <c r="E7546" t="str">
        <f>VLOOKUP(A7546, ticker_symbol:gics_sub, 15, FALSE)</f>
        <v>Semiconductors</v>
      </c>
    </row>
    <row r="7547" spans="1:5" ht="17" x14ac:dyDescent="0.2">
      <c r="A7547" s="4" t="s">
        <v>566</v>
      </c>
      <c r="B7547" t="s">
        <v>603</v>
      </c>
      <c r="C7547" t="s">
        <v>610</v>
      </c>
      <c r="D7547" s="56" t="str">
        <f>VLOOKUP(A7547, ticker_symbol:gics_sector, 14, FALSE)</f>
        <v>Information Technology</v>
      </c>
      <c r="E7547" t="str">
        <f>VLOOKUP(A7547, ticker_symbol:gics_sub, 15, FALSE)</f>
        <v>Semiconductors</v>
      </c>
    </row>
    <row r="7548" spans="1:5" ht="17" x14ac:dyDescent="0.2">
      <c r="A7548" s="4" t="s">
        <v>566</v>
      </c>
      <c r="B7548" t="s">
        <v>604</v>
      </c>
      <c r="C7548" t="s">
        <v>610</v>
      </c>
      <c r="D7548" s="56" t="str">
        <f>VLOOKUP(A7548, ticker_symbol:gics_sector, 14, FALSE)</f>
        <v>Information Technology</v>
      </c>
      <c r="E7548" t="str">
        <f>VLOOKUP(A7548, ticker_symbol:gics_sub, 15, FALSE)</f>
        <v>Semiconductors</v>
      </c>
    </row>
    <row r="7549" spans="1:5" ht="17" x14ac:dyDescent="0.2">
      <c r="A7549" s="4" t="s">
        <v>566</v>
      </c>
      <c r="B7549" t="s">
        <v>605</v>
      </c>
      <c r="C7549" t="s">
        <v>610</v>
      </c>
      <c r="D7549" s="56" t="str">
        <f>VLOOKUP(A7549, ticker_symbol:gics_sector, 14, FALSE)</f>
        <v>Information Technology</v>
      </c>
      <c r="E7549" t="str">
        <f>VLOOKUP(A7549, ticker_symbol:gics_sub, 15, FALSE)</f>
        <v>Semiconductors</v>
      </c>
    </row>
    <row r="7550" spans="1:5" ht="17" x14ac:dyDescent="0.2">
      <c r="A7550" s="4" t="s">
        <v>566</v>
      </c>
      <c r="B7550" t="s">
        <v>600</v>
      </c>
      <c r="C7550" t="s">
        <v>609</v>
      </c>
      <c r="D7550" s="56" t="str">
        <f>VLOOKUP(A7550, ticker_symbol:gics_sector, 14, FALSE)</f>
        <v>Information Technology</v>
      </c>
      <c r="E7550" t="str">
        <f>VLOOKUP(A7550, ticker_symbol:gics_sub, 15, FALSE)</f>
        <v>Semiconductors</v>
      </c>
    </row>
    <row r="7551" spans="1:5" ht="17" x14ac:dyDescent="0.2">
      <c r="A7551" s="4" t="s">
        <v>566</v>
      </c>
      <c r="B7551" t="s">
        <v>601</v>
      </c>
      <c r="C7551" t="s">
        <v>609</v>
      </c>
      <c r="D7551" s="56" t="str">
        <f>VLOOKUP(A7551, ticker_symbol:gics_sector, 14, FALSE)</f>
        <v>Information Technology</v>
      </c>
      <c r="E7551" t="str">
        <f>VLOOKUP(A7551, ticker_symbol:gics_sub, 15, FALSE)</f>
        <v>Semiconductors</v>
      </c>
    </row>
    <row r="7552" spans="1:5" ht="17" x14ac:dyDescent="0.2">
      <c r="A7552" s="4" t="s">
        <v>566</v>
      </c>
      <c r="B7552" t="s">
        <v>602</v>
      </c>
      <c r="C7552" t="s">
        <v>609</v>
      </c>
      <c r="D7552" s="56" t="str">
        <f>VLOOKUP(A7552, ticker_symbol:gics_sector, 14, FALSE)</f>
        <v>Information Technology</v>
      </c>
      <c r="E7552" t="str">
        <f>VLOOKUP(A7552, ticker_symbol:gics_sub, 15, FALSE)</f>
        <v>Semiconductors</v>
      </c>
    </row>
    <row r="7553" spans="1:5" ht="17" x14ac:dyDescent="0.2">
      <c r="A7553" s="4" t="s">
        <v>566</v>
      </c>
      <c r="B7553" t="s">
        <v>603</v>
      </c>
      <c r="C7553" t="s">
        <v>609</v>
      </c>
      <c r="D7553" s="56" t="str">
        <f>VLOOKUP(A7553, ticker_symbol:gics_sector, 14, FALSE)</f>
        <v>Information Technology</v>
      </c>
      <c r="E7553" t="str">
        <f>VLOOKUP(A7553, ticker_symbol:gics_sub, 15, FALSE)</f>
        <v>Semiconductors</v>
      </c>
    </row>
    <row r="7554" spans="1:5" ht="17" x14ac:dyDescent="0.2">
      <c r="A7554" s="4" t="s">
        <v>566</v>
      </c>
      <c r="B7554" t="s">
        <v>604</v>
      </c>
      <c r="C7554" t="s">
        <v>609</v>
      </c>
      <c r="D7554" s="56" t="str">
        <f>VLOOKUP(A7554, ticker_symbol:gics_sector, 14, FALSE)</f>
        <v>Information Technology</v>
      </c>
      <c r="E7554" t="str">
        <f>VLOOKUP(A7554, ticker_symbol:gics_sub, 15, FALSE)</f>
        <v>Semiconductors</v>
      </c>
    </row>
    <row r="7555" spans="1:5" ht="17" x14ac:dyDescent="0.2">
      <c r="A7555" s="4" t="s">
        <v>566</v>
      </c>
      <c r="B7555" t="s">
        <v>605</v>
      </c>
      <c r="C7555" t="s">
        <v>609</v>
      </c>
      <c r="D7555" s="56" t="str">
        <f>VLOOKUP(A7555, ticker_symbol:gics_sector, 14, FALSE)</f>
        <v>Information Technology</v>
      </c>
      <c r="E7555" t="str">
        <f>VLOOKUP(A7555, ticker_symbol:gics_sub, 15, FALSE)</f>
        <v>Semiconductors</v>
      </c>
    </row>
    <row r="7556" spans="1:5" ht="17" x14ac:dyDescent="0.2">
      <c r="A7556" s="4" t="s">
        <v>566</v>
      </c>
      <c r="B7556" t="s">
        <v>600</v>
      </c>
      <c r="C7556" s="21" t="s">
        <v>608</v>
      </c>
      <c r="D7556" s="56" t="str">
        <f>VLOOKUP(A7556, ticker_symbol:gics_sector, 14, FALSE)</f>
        <v>Information Technology</v>
      </c>
      <c r="E7556" t="str">
        <f>VLOOKUP(A7556, ticker_symbol:gics_sub, 15, FALSE)</f>
        <v>Semiconductors</v>
      </c>
    </row>
    <row r="7557" spans="1:5" ht="17" x14ac:dyDescent="0.2">
      <c r="A7557" s="4" t="s">
        <v>566</v>
      </c>
      <c r="B7557" t="s">
        <v>601</v>
      </c>
      <c r="C7557" s="21" t="s">
        <v>608</v>
      </c>
      <c r="D7557" s="56" t="str">
        <f>VLOOKUP(A7557, ticker_symbol:gics_sector, 14, FALSE)</f>
        <v>Information Technology</v>
      </c>
      <c r="E7557" t="str">
        <f>VLOOKUP(A7557, ticker_symbol:gics_sub, 15, FALSE)</f>
        <v>Semiconductors</v>
      </c>
    </row>
    <row r="7558" spans="1:5" ht="17" x14ac:dyDescent="0.2">
      <c r="A7558" s="4" t="s">
        <v>566</v>
      </c>
      <c r="B7558" t="s">
        <v>602</v>
      </c>
      <c r="C7558" s="21" t="s">
        <v>608</v>
      </c>
      <c r="D7558" s="56" t="str">
        <f>VLOOKUP(A7558, ticker_symbol:gics_sector, 14, FALSE)</f>
        <v>Information Technology</v>
      </c>
      <c r="E7558" t="str">
        <f>VLOOKUP(A7558, ticker_symbol:gics_sub, 15, FALSE)</f>
        <v>Semiconductors</v>
      </c>
    </row>
    <row r="7559" spans="1:5" ht="17" x14ac:dyDescent="0.2">
      <c r="A7559" s="4" t="s">
        <v>566</v>
      </c>
      <c r="B7559" t="s">
        <v>603</v>
      </c>
      <c r="C7559" s="21" t="s">
        <v>608</v>
      </c>
      <c r="D7559" s="56" t="str">
        <f>VLOOKUP(A7559, ticker_symbol:gics_sector, 14, FALSE)</f>
        <v>Information Technology</v>
      </c>
      <c r="E7559" t="str">
        <f>VLOOKUP(A7559, ticker_symbol:gics_sub, 15, FALSE)</f>
        <v>Semiconductors</v>
      </c>
    </row>
    <row r="7560" spans="1:5" ht="17" x14ac:dyDescent="0.2">
      <c r="A7560" s="4" t="s">
        <v>566</v>
      </c>
      <c r="B7560" t="s">
        <v>604</v>
      </c>
      <c r="C7560" s="21" t="s">
        <v>608</v>
      </c>
      <c r="D7560" s="56" t="str">
        <f>VLOOKUP(A7560, ticker_symbol:gics_sector, 14, FALSE)</f>
        <v>Information Technology</v>
      </c>
      <c r="E7560" t="str">
        <f>VLOOKUP(A7560, ticker_symbol:gics_sub, 15, FALSE)</f>
        <v>Semiconductors</v>
      </c>
    </row>
    <row r="7561" spans="1:5" ht="17" x14ac:dyDescent="0.2">
      <c r="A7561" s="4" t="s">
        <v>566</v>
      </c>
      <c r="B7561" t="s">
        <v>605</v>
      </c>
      <c r="C7561" s="21" t="s">
        <v>608</v>
      </c>
      <c r="D7561" s="56" t="str">
        <f>VLOOKUP(A7561, ticker_symbol:gics_sector, 14, FALSE)</f>
        <v>Information Technology</v>
      </c>
      <c r="E7561" t="str">
        <f>VLOOKUP(A7561, ticker_symbol:gics_sub, 15, FALSE)</f>
        <v>Semiconductors</v>
      </c>
    </row>
    <row r="7562" spans="1:5" ht="17" x14ac:dyDescent="0.2">
      <c r="A7562" s="4" t="s">
        <v>567</v>
      </c>
      <c r="B7562" t="s">
        <v>600</v>
      </c>
      <c r="C7562" t="s">
        <v>610</v>
      </c>
      <c r="D7562" s="56" t="str">
        <f>VLOOKUP(A7562, ticker_symbol:gics_sector, 14, FALSE)</f>
        <v>Energy</v>
      </c>
      <c r="E7562" t="str">
        <f>VLOOKUP(A7562, ticker_symbol:gics_sub, 15, FALSE)</f>
        <v>Integrated Oil &amp; Gas</v>
      </c>
    </row>
    <row r="7563" spans="1:5" ht="17" x14ac:dyDescent="0.2">
      <c r="A7563" s="4" t="s">
        <v>567</v>
      </c>
      <c r="B7563" t="s">
        <v>601</v>
      </c>
      <c r="C7563" t="s">
        <v>610</v>
      </c>
      <c r="D7563" s="56" t="str">
        <f>VLOOKUP(A7563, ticker_symbol:gics_sector, 14, FALSE)</f>
        <v>Energy</v>
      </c>
      <c r="E7563" t="str">
        <f>VLOOKUP(A7563, ticker_symbol:gics_sub, 15, FALSE)</f>
        <v>Integrated Oil &amp; Gas</v>
      </c>
    </row>
    <row r="7564" spans="1:5" ht="17" x14ac:dyDescent="0.2">
      <c r="A7564" s="4" t="s">
        <v>567</v>
      </c>
      <c r="B7564" t="s">
        <v>602</v>
      </c>
      <c r="C7564" t="s">
        <v>610</v>
      </c>
      <c r="D7564" s="56" t="str">
        <f>VLOOKUP(A7564, ticker_symbol:gics_sector, 14, FALSE)</f>
        <v>Energy</v>
      </c>
      <c r="E7564" t="str">
        <f>VLOOKUP(A7564, ticker_symbol:gics_sub, 15, FALSE)</f>
        <v>Integrated Oil &amp; Gas</v>
      </c>
    </row>
    <row r="7565" spans="1:5" ht="17" x14ac:dyDescent="0.2">
      <c r="A7565" s="4" t="s">
        <v>567</v>
      </c>
      <c r="B7565" t="s">
        <v>603</v>
      </c>
      <c r="C7565" t="s">
        <v>610</v>
      </c>
      <c r="D7565" s="56" t="str">
        <f>VLOOKUP(A7565, ticker_symbol:gics_sector, 14, FALSE)</f>
        <v>Energy</v>
      </c>
      <c r="E7565" t="str">
        <f>VLOOKUP(A7565, ticker_symbol:gics_sub, 15, FALSE)</f>
        <v>Integrated Oil &amp; Gas</v>
      </c>
    </row>
    <row r="7566" spans="1:5" ht="17" x14ac:dyDescent="0.2">
      <c r="A7566" s="4" t="s">
        <v>567</v>
      </c>
      <c r="B7566" t="s">
        <v>604</v>
      </c>
      <c r="C7566" t="s">
        <v>610</v>
      </c>
      <c r="D7566" s="56" t="str">
        <f>VLOOKUP(A7566, ticker_symbol:gics_sector, 14, FALSE)</f>
        <v>Energy</v>
      </c>
      <c r="E7566" t="str">
        <f>VLOOKUP(A7566, ticker_symbol:gics_sub, 15, FALSE)</f>
        <v>Integrated Oil &amp; Gas</v>
      </c>
    </row>
    <row r="7567" spans="1:5" ht="17" x14ac:dyDescent="0.2">
      <c r="A7567" s="4" t="s">
        <v>567</v>
      </c>
      <c r="B7567" t="s">
        <v>605</v>
      </c>
      <c r="C7567" t="s">
        <v>610</v>
      </c>
      <c r="D7567" s="56" t="str">
        <f>VLOOKUP(A7567, ticker_symbol:gics_sector, 14, FALSE)</f>
        <v>Energy</v>
      </c>
      <c r="E7567" t="str">
        <f>VLOOKUP(A7567, ticker_symbol:gics_sub, 15, FALSE)</f>
        <v>Integrated Oil &amp; Gas</v>
      </c>
    </row>
    <row r="7568" spans="1:5" ht="17" x14ac:dyDescent="0.2">
      <c r="A7568" s="4" t="s">
        <v>567</v>
      </c>
      <c r="B7568" t="s">
        <v>600</v>
      </c>
      <c r="C7568" t="s">
        <v>609</v>
      </c>
      <c r="D7568" s="56" t="str">
        <f>VLOOKUP(A7568, ticker_symbol:gics_sector, 14, FALSE)</f>
        <v>Energy</v>
      </c>
      <c r="E7568" t="str">
        <f>VLOOKUP(A7568, ticker_symbol:gics_sub, 15, FALSE)</f>
        <v>Integrated Oil &amp; Gas</v>
      </c>
    </row>
    <row r="7569" spans="1:5" ht="17" x14ac:dyDescent="0.2">
      <c r="A7569" s="4" t="s">
        <v>567</v>
      </c>
      <c r="B7569" t="s">
        <v>601</v>
      </c>
      <c r="C7569" t="s">
        <v>609</v>
      </c>
      <c r="D7569" s="56" t="str">
        <f>VLOOKUP(A7569, ticker_symbol:gics_sector, 14, FALSE)</f>
        <v>Energy</v>
      </c>
      <c r="E7569" t="str">
        <f>VLOOKUP(A7569, ticker_symbol:gics_sub, 15, FALSE)</f>
        <v>Integrated Oil &amp; Gas</v>
      </c>
    </row>
    <row r="7570" spans="1:5" ht="17" x14ac:dyDescent="0.2">
      <c r="A7570" s="4" t="s">
        <v>567</v>
      </c>
      <c r="B7570" t="s">
        <v>602</v>
      </c>
      <c r="C7570" t="s">
        <v>609</v>
      </c>
      <c r="D7570" s="56" t="str">
        <f>VLOOKUP(A7570, ticker_symbol:gics_sector, 14, FALSE)</f>
        <v>Energy</v>
      </c>
      <c r="E7570" t="str">
        <f>VLOOKUP(A7570, ticker_symbol:gics_sub, 15, FALSE)</f>
        <v>Integrated Oil &amp; Gas</v>
      </c>
    </row>
    <row r="7571" spans="1:5" ht="17" x14ac:dyDescent="0.2">
      <c r="A7571" s="4" t="s">
        <v>567</v>
      </c>
      <c r="B7571" t="s">
        <v>603</v>
      </c>
      <c r="C7571" t="s">
        <v>609</v>
      </c>
      <c r="D7571" s="56" t="str">
        <f>VLOOKUP(A7571, ticker_symbol:gics_sector, 14, FALSE)</f>
        <v>Energy</v>
      </c>
      <c r="E7571" t="str">
        <f>VLOOKUP(A7571, ticker_symbol:gics_sub, 15, FALSE)</f>
        <v>Integrated Oil &amp; Gas</v>
      </c>
    </row>
    <row r="7572" spans="1:5" ht="17" x14ac:dyDescent="0.2">
      <c r="A7572" s="4" t="s">
        <v>567</v>
      </c>
      <c r="B7572" t="s">
        <v>604</v>
      </c>
      <c r="C7572" t="s">
        <v>609</v>
      </c>
      <c r="D7572" s="56" t="str">
        <f>VLOOKUP(A7572, ticker_symbol:gics_sector, 14, FALSE)</f>
        <v>Energy</v>
      </c>
      <c r="E7572" t="str">
        <f>VLOOKUP(A7572, ticker_symbol:gics_sub, 15, FALSE)</f>
        <v>Integrated Oil &amp; Gas</v>
      </c>
    </row>
    <row r="7573" spans="1:5" ht="17" x14ac:dyDescent="0.2">
      <c r="A7573" s="4" t="s">
        <v>567</v>
      </c>
      <c r="B7573" t="s">
        <v>605</v>
      </c>
      <c r="C7573" t="s">
        <v>609</v>
      </c>
      <c r="D7573" s="56" t="str">
        <f>VLOOKUP(A7573, ticker_symbol:gics_sector, 14, FALSE)</f>
        <v>Energy</v>
      </c>
      <c r="E7573" t="str">
        <f>VLOOKUP(A7573, ticker_symbol:gics_sub, 15, FALSE)</f>
        <v>Integrated Oil &amp; Gas</v>
      </c>
    </row>
    <row r="7574" spans="1:5" ht="17" x14ac:dyDescent="0.2">
      <c r="A7574" s="4" t="s">
        <v>567</v>
      </c>
      <c r="B7574" t="s">
        <v>600</v>
      </c>
      <c r="C7574" s="21" t="s">
        <v>608</v>
      </c>
      <c r="D7574" s="56" t="str">
        <f>VLOOKUP(A7574, ticker_symbol:gics_sector, 14, FALSE)</f>
        <v>Energy</v>
      </c>
      <c r="E7574" t="str">
        <f>VLOOKUP(A7574, ticker_symbol:gics_sub, 15, FALSE)</f>
        <v>Integrated Oil &amp; Gas</v>
      </c>
    </row>
    <row r="7575" spans="1:5" ht="17" x14ac:dyDescent="0.2">
      <c r="A7575" s="4" t="s">
        <v>567</v>
      </c>
      <c r="B7575" t="s">
        <v>601</v>
      </c>
      <c r="C7575" s="21" t="s">
        <v>608</v>
      </c>
      <c r="D7575" s="56" t="str">
        <f>VLOOKUP(A7575, ticker_symbol:gics_sector, 14, FALSE)</f>
        <v>Energy</v>
      </c>
      <c r="E7575" t="str">
        <f>VLOOKUP(A7575, ticker_symbol:gics_sub, 15, FALSE)</f>
        <v>Integrated Oil &amp; Gas</v>
      </c>
    </row>
    <row r="7576" spans="1:5" ht="17" x14ac:dyDescent="0.2">
      <c r="A7576" s="4" t="s">
        <v>567</v>
      </c>
      <c r="B7576" t="s">
        <v>602</v>
      </c>
      <c r="C7576" s="21" t="s">
        <v>608</v>
      </c>
      <c r="D7576" s="56" t="str">
        <f>VLOOKUP(A7576, ticker_symbol:gics_sector, 14, FALSE)</f>
        <v>Energy</v>
      </c>
      <c r="E7576" t="str">
        <f>VLOOKUP(A7576, ticker_symbol:gics_sub, 15, FALSE)</f>
        <v>Integrated Oil &amp; Gas</v>
      </c>
    </row>
    <row r="7577" spans="1:5" ht="17" x14ac:dyDescent="0.2">
      <c r="A7577" s="4" t="s">
        <v>567</v>
      </c>
      <c r="B7577" t="s">
        <v>603</v>
      </c>
      <c r="C7577" s="21" t="s">
        <v>608</v>
      </c>
      <c r="D7577" s="56" t="str">
        <f>VLOOKUP(A7577, ticker_symbol:gics_sector, 14, FALSE)</f>
        <v>Energy</v>
      </c>
      <c r="E7577" t="str">
        <f>VLOOKUP(A7577, ticker_symbol:gics_sub, 15, FALSE)</f>
        <v>Integrated Oil &amp; Gas</v>
      </c>
    </row>
    <row r="7578" spans="1:5" ht="17" x14ac:dyDescent="0.2">
      <c r="A7578" s="4" t="s">
        <v>567</v>
      </c>
      <c r="B7578" t="s">
        <v>604</v>
      </c>
      <c r="C7578" s="21" t="s">
        <v>608</v>
      </c>
      <c r="D7578" s="56" t="str">
        <f>VLOOKUP(A7578, ticker_symbol:gics_sector, 14, FALSE)</f>
        <v>Energy</v>
      </c>
      <c r="E7578" t="str">
        <f>VLOOKUP(A7578, ticker_symbol:gics_sub, 15, FALSE)</f>
        <v>Integrated Oil &amp; Gas</v>
      </c>
    </row>
    <row r="7579" spans="1:5" ht="17" x14ac:dyDescent="0.2">
      <c r="A7579" s="4" t="s">
        <v>567</v>
      </c>
      <c r="B7579" t="s">
        <v>605</v>
      </c>
      <c r="C7579" s="21" t="s">
        <v>608</v>
      </c>
      <c r="D7579" s="56" t="str">
        <f>VLOOKUP(A7579, ticker_symbol:gics_sector, 14, FALSE)</f>
        <v>Energy</v>
      </c>
      <c r="E7579" t="str">
        <f>VLOOKUP(A7579, ticker_symbol:gics_sub, 15, FALSE)</f>
        <v>Integrated Oil &amp; Gas</v>
      </c>
    </row>
    <row r="7580" spans="1:5" ht="17" x14ac:dyDescent="0.2">
      <c r="A7580" s="4" t="s">
        <v>568</v>
      </c>
      <c r="B7580" t="s">
        <v>600</v>
      </c>
      <c r="C7580" t="s">
        <v>610</v>
      </c>
      <c r="D7580" s="56" t="str">
        <f>VLOOKUP(A7580, ticker_symbol:gics_sector, 14, FALSE)</f>
        <v>Health Care</v>
      </c>
      <c r="E7580" t="str">
        <f>VLOOKUP(A7580, ticker_symbol:gics_sub, 15, FALSE)</f>
        <v>Health Care Supplies</v>
      </c>
    </row>
    <row r="7581" spans="1:5" ht="17" x14ac:dyDescent="0.2">
      <c r="A7581" s="4" t="s">
        <v>568</v>
      </c>
      <c r="B7581" t="s">
        <v>601</v>
      </c>
      <c r="C7581" t="s">
        <v>610</v>
      </c>
      <c r="D7581" s="56" t="str">
        <f>VLOOKUP(A7581, ticker_symbol:gics_sector, 14, FALSE)</f>
        <v>Health Care</v>
      </c>
      <c r="E7581" t="str">
        <f>VLOOKUP(A7581, ticker_symbol:gics_sub, 15, FALSE)</f>
        <v>Health Care Supplies</v>
      </c>
    </row>
    <row r="7582" spans="1:5" ht="17" x14ac:dyDescent="0.2">
      <c r="A7582" s="4" t="s">
        <v>568</v>
      </c>
      <c r="B7582" t="s">
        <v>602</v>
      </c>
      <c r="C7582" t="s">
        <v>610</v>
      </c>
      <c r="D7582" s="56" t="str">
        <f>VLOOKUP(A7582, ticker_symbol:gics_sector, 14, FALSE)</f>
        <v>Health Care</v>
      </c>
      <c r="E7582" t="str">
        <f>VLOOKUP(A7582, ticker_symbol:gics_sub, 15, FALSE)</f>
        <v>Health Care Supplies</v>
      </c>
    </row>
    <row r="7583" spans="1:5" ht="17" x14ac:dyDescent="0.2">
      <c r="A7583" s="4" t="s">
        <v>568</v>
      </c>
      <c r="B7583" t="s">
        <v>603</v>
      </c>
      <c r="C7583" t="s">
        <v>610</v>
      </c>
      <c r="D7583" s="56" t="str">
        <f>VLOOKUP(A7583, ticker_symbol:gics_sector, 14, FALSE)</f>
        <v>Health Care</v>
      </c>
      <c r="E7583" t="str">
        <f>VLOOKUP(A7583, ticker_symbol:gics_sub, 15, FALSE)</f>
        <v>Health Care Supplies</v>
      </c>
    </row>
    <row r="7584" spans="1:5" ht="17" x14ac:dyDescent="0.2">
      <c r="A7584" s="4" t="s">
        <v>568</v>
      </c>
      <c r="B7584" t="s">
        <v>604</v>
      </c>
      <c r="C7584" t="s">
        <v>610</v>
      </c>
      <c r="D7584" s="56" t="str">
        <f>VLOOKUP(A7584, ticker_symbol:gics_sector, 14, FALSE)</f>
        <v>Health Care</v>
      </c>
      <c r="E7584" t="str">
        <f>VLOOKUP(A7584, ticker_symbol:gics_sub, 15, FALSE)</f>
        <v>Health Care Supplies</v>
      </c>
    </row>
    <row r="7585" spans="1:5" ht="17" x14ac:dyDescent="0.2">
      <c r="A7585" s="4" t="s">
        <v>568</v>
      </c>
      <c r="B7585" t="s">
        <v>605</v>
      </c>
      <c r="C7585" t="s">
        <v>610</v>
      </c>
      <c r="D7585" s="56" t="str">
        <f>VLOOKUP(A7585, ticker_symbol:gics_sector, 14, FALSE)</f>
        <v>Health Care</v>
      </c>
      <c r="E7585" t="str">
        <f>VLOOKUP(A7585, ticker_symbol:gics_sub, 15, FALSE)</f>
        <v>Health Care Supplies</v>
      </c>
    </row>
    <row r="7586" spans="1:5" ht="17" x14ac:dyDescent="0.2">
      <c r="A7586" s="4" t="s">
        <v>568</v>
      </c>
      <c r="B7586" t="s">
        <v>600</v>
      </c>
      <c r="C7586" t="s">
        <v>609</v>
      </c>
      <c r="D7586" s="56" t="str">
        <f>VLOOKUP(A7586, ticker_symbol:gics_sector, 14, FALSE)</f>
        <v>Health Care</v>
      </c>
      <c r="E7586" t="str">
        <f>VLOOKUP(A7586, ticker_symbol:gics_sub, 15, FALSE)</f>
        <v>Health Care Supplies</v>
      </c>
    </row>
    <row r="7587" spans="1:5" ht="17" x14ac:dyDescent="0.2">
      <c r="A7587" s="4" t="s">
        <v>568</v>
      </c>
      <c r="B7587" t="s">
        <v>601</v>
      </c>
      <c r="C7587" t="s">
        <v>609</v>
      </c>
      <c r="D7587" s="56" t="str">
        <f>VLOOKUP(A7587, ticker_symbol:gics_sector, 14, FALSE)</f>
        <v>Health Care</v>
      </c>
      <c r="E7587" t="str">
        <f>VLOOKUP(A7587, ticker_symbol:gics_sub, 15, FALSE)</f>
        <v>Health Care Supplies</v>
      </c>
    </row>
    <row r="7588" spans="1:5" ht="17" x14ac:dyDescent="0.2">
      <c r="A7588" s="4" t="s">
        <v>568</v>
      </c>
      <c r="B7588" t="s">
        <v>602</v>
      </c>
      <c r="C7588" t="s">
        <v>609</v>
      </c>
      <c r="D7588" s="56" t="str">
        <f>VLOOKUP(A7588, ticker_symbol:gics_sector, 14, FALSE)</f>
        <v>Health Care</v>
      </c>
      <c r="E7588" t="str">
        <f>VLOOKUP(A7588, ticker_symbol:gics_sub, 15, FALSE)</f>
        <v>Health Care Supplies</v>
      </c>
    </row>
    <row r="7589" spans="1:5" ht="17" x14ac:dyDescent="0.2">
      <c r="A7589" s="4" t="s">
        <v>568</v>
      </c>
      <c r="B7589" t="s">
        <v>603</v>
      </c>
      <c r="C7589" t="s">
        <v>609</v>
      </c>
      <c r="D7589" s="56" t="str">
        <f>VLOOKUP(A7589, ticker_symbol:gics_sector, 14, FALSE)</f>
        <v>Health Care</v>
      </c>
      <c r="E7589" t="str">
        <f>VLOOKUP(A7589, ticker_symbol:gics_sub, 15, FALSE)</f>
        <v>Health Care Supplies</v>
      </c>
    </row>
    <row r="7590" spans="1:5" ht="17" x14ac:dyDescent="0.2">
      <c r="A7590" s="4" t="s">
        <v>568</v>
      </c>
      <c r="B7590" t="s">
        <v>604</v>
      </c>
      <c r="C7590" t="s">
        <v>609</v>
      </c>
      <c r="D7590" s="56" t="str">
        <f>VLOOKUP(A7590, ticker_symbol:gics_sector, 14, FALSE)</f>
        <v>Health Care</v>
      </c>
      <c r="E7590" t="str">
        <f>VLOOKUP(A7590, ticker_symbol:gics_sub, 15, FALSE)</f>
        <v>Health Care Supplies</v>
      </c>
    </row>
    <row r="7591" spans="1:5" ht="17" x14ac:dyDescent="0.2">
      <c r="A7591" s="4" t="s">
        <v>568</v>
      </c>
      <c r="B7591" t="s">
        <v>605</v>
      </c>
      <c r="C7591" t="s">
        <v>609</v>
      </c>
      <c r="D7591" s="56" t="str">
        <f>VLOOKUP(A7591, ticker_symbol:gics_sector, 14, FALSE)</f>
        <v>Health Care</v>
      </c>
      <c r="E7591" t="str">
        <f>VLOOKUP(A7591, ticker_symbol:gics_sub, 15, FALSE)</f>
        <v>Health Care Supplies</v>
      </c>
    </row>
    <row r="7592" spans="1:5" ht="17" x14ac:dyDescent="0.2">
      <c r="A7592" s="4" t="s">
        <v>568</v>
      </c>
      <c r="B7592" t="s">
        <v>600</v>
      </c>
      <c r="C7592" s="21" t="s">
        <v>608</v>
      </c>
      <c r="D7592" s="56" t="str">
        <f>VLOOKUP(A7592, ticker_symbol:gics_sector, 14, FALSE)</f>
        <v>Health Care</v>
      </c>
      <c r="E7592" t="str">
        <f>VLOOKUP(A7592, ticker_symbol:gics_sub, 15, FALSE)</f>
        <v>Health Care Supplies</v>
      </c>
    </row>
    <row r="7593" spans="1:5" ht="17" x14ac:dyDescent="0.2">
      <c r="A7593" s="4" t="s">
        <v>568</v>
      </c>
      <c r="B7593" t="s">
        <v>601</v>
      </c>
      <c r="C7593" s="21" t="s">
        <v>608</v>
      </c>
      <c r="D7593" s="56" t="str">
        <f>VLOOKUP(A7593, ticker_symbol:gics_sector, 14, FALSE)</f>
        <v>Health Care</v>
      </c>
      <c r="E7593" t="str">
        <f>VLOOKUP(A7593, ticker_symbol:gics_sub, 15, FALSE)</f>
        <v>Health Care Supplies</v>
      </c>
    </row>
    <row r="7594" spans="1:5" ht="17" x14ac:dyDescent="0.2">
      <c r="A7594" s="4" t="s">
        <v>568</v>
      </c>
      <c r="B7594" t="s">
        <v>602</v>
      </c>
      <c r="C7594" s="21" t="s">
        <v>608</v>
      </c>
      <c r="D7594" s="56" t="str">
        <f>VLOOKUP(A7594, ticker_symbol:gics_sector, 14, FALSE)</f>
        <v>Health Care</v>
      </c>
      <c r="E7594" t="str">
        <f>VLOOKUP(A7594, ticker_symbol:gics_sub, 15, FALSE)</f>
        <v>Health Care Supplies</v>
      </c>
    </row>
    <row r="7595" spans="1:5" ht="17" x14ac:dyDescent="0.2">
      <c r="A7595" s="4" t="s">
        <v>568</v>
      </c>
      <c r="B7595" t="s">
        <v>603</v>
      </c>
      <c r="C7595" s="21" t="s">
        <v>608</v>
      </c>
      <c r="D7595" s="56" t="str">
        <f>VLOOKUP(A7595, ticker_symbol:gics_sector, 14, FALSE)</f>
        <v>Health Care</v>
      </c>
      <c r="E7595" t="str">
        <f>VLOOKUP(A7595, ticker_symbol:gics_sub, 15, FALSE)</f>
        <v>Health Care Supplies</v>
      </c>
    </row>
    <row r="7596" spans="1:5" ht="17" x14ac:dyDescent="0.2">
      <c r="A7596" s="4" t="s">
        <v>568</v>
      </c>
      <c r="B7596" t="s">
        <v>604</v>
      </c>
      <c r="C7596" s="21" t="s">
        <v>608</v>
      </c>
      <c r="D7596" s="56" t="str">
        <f>VLOOKUP(A7596, ticker_symbol:gics_sector, 14, FALSE)</f>
        <v>Health Care</v>
      </c>
      <c r="E7596" t="str">
        <f>VLOOKUP(A7596, ticker_symbol:gics_sub, 15, FALSE)</f>
        <v>Health Care Supplies</v>
      </c>
    </row>
    <row r="7597" spans="1:5" ht="17" x14ac:dyDescent="0.2">
      <c r="A7597" s="4" t="s">
        <v>568</v>
      </c>
      <c r="B7597" t="s">
        <v>605</v>
      </c>
      <c r="C7597" s="21" t="s">
        <v>608</v>
      </c>
      <c r="D7597" s="56" t="str">
        <f>VLOOKUP(A7597, ticker_symbol:gics_sector, 14, FALSE)</f>
        <v>Health Care</v>
      </c>
      <c r="E7597" t="str">
        <f>VLOOKUP(A7597, ticker_symbol:gics_sub, 15, FALSE)</f>
        <v>Health Care Supplies</v>
      </c>
    </row>
    <row r="7598" spans="1:5" ht="17" x14ac:dyDescent="0.2">
      <c r="A7598" s="4" t="s">
        <v>569</v>
      </c>
      <c r="B7598" t="s">
        <v>600</v>
      </c>
      <c r="C7598" t="s">
        <v>610</v>
      </c>
      <c r="D7598" s="56" t="str">
        <f>VLOOKUP(A7598, ticker_symbol:gics_sector, 14, FALSE)</f>
        <v>Information Technology</v>
      </c>
      <c r="E7598" t="str">
        <f>VLOOKUP(A7598, ticker_symbol:gics_sub, 15, FALSE)</f>
        <v>IT Consulting &amp; Other Services</v>
      </c>
    </row>
    <row r="7599" spans="1:5" ht="17" x14ac:dyDescent="0.2">
      <c r="A7599" s="4" t="s">
        <v>569</v>
      </c>
      <c r="B7599" t="s">
        <v>601</v>
      </c>
      <c r="C7599" t="s">
        <v>610</v>
      </c>
      <c r="D7599" s="56" t="str">
        <f>VLOOKUP(A7599, ticker_symbol:gics_sector, 14, FALSE)</f>
        <v>Information Technology</v>
      </c>
      <c r="E7599" t="str">
        <f>VLOOKUP(A7599, ticker_symbol:gics_sub, 15, FALSE)</f>
        <v>IT Consulting &amp; Other Services</v>
      </c>
    </row>
    <row r="7600" spans="1:5" ht="17" x14ac:dyDescent="0.2">
      <c r="A7600" s="4" t="s">
        <v>569</v>
      </c>
      <c r="B7600" t="s">
        <v>602</v>
      </c>
      <c r="C7600" t="s">
        <v>610</v>
      </c>
      <c r="D7600" s="56" t="str">
        <f>VLOOKUP(A7600, ticker_symbol:gics_sector, 14, FALSE)</f>
        <v>Information Technology</v>
      </c>
      <c r="E7600" t="str">
        <f>VLOOKUP(A7600, ticker_symbol:gics_sub, 15, FALSE)</f>
        <v>IT Consulting &amp; Other Services</v>
      </c>
    </row>
    <row r="7601" spans="1:5" ht="17" x14ac:dyDescent="0.2">
      <c r="A7601" s="4" t="s">
        <v>569</v>
      </c>
      <c r="B7601" t="s">
        <v>603</v>
      </c>
      <c r="C7601" t="s">
        <v>610</v>
      </c>
      <c r="D7601" s="56" t="str">
        <f>VLOOKUP(A7601, ticker_symbol:gics_sector, 14, FALSE)</f>
        <v>Information Technology</v>
      </c>
      <c r="E7601" t="str">
        <f>VLOOKUP(A7601, ticker_symbol:gics_sub, 15, FALSE)</f>
        <v>IT Consulting &amp; Other Services</v>
      </c>
    </row>
    <row r="7602" spans="1:5" ht="17" x14ac:dyDescent="0.2">
      <c r="A7602" s="4" t="s">
        <v>569</v>
      </c>
      <c r="B7602" t="s">
        <v>604</v>
      </c>
      <c r="C7602" t="s">
        <v>610</v>
      </c>
      <c r="D7602" s="56" t="str">
        <f>VLOOKUP(A7602, ticker_symbol:gics_sector, 14, FALSE)</f>
        <v>Information Technology</v>
      </c>
      <c r="E7602" t="str">
        <f>VLOOKUP(A7602, ticker_symbol:gics_sub, 15, FALSE)</f>
        <v>IT Consulting &amp; Other Services</v>
      </c>
    </row>
    <row r="7603" spans="1:5" ht="17" x14ac:dyDescent="0.2">
      <c r="A7603" s="4" t="s">
        <v>569</v>
      </c>
      <c r="B7603" t="s">
        <v>605</v>
      </c>
      <c r="C7603" t="s">
        <v>610</v>
      </c>
      <c r="D7603" s="56" t="str">
        <f>VLOOKUP(A7603, ticker_symbol:gics_sector, 14, FALSE)</f>
        <v>Information Technology</v>
      </c>
      <c r="E7603" t="str">
        <f>VLOOKUP(A7603, ticker_symbol:gics_sub, 15, FALSE)</f>
        <v>IT Consulting &amp; Other Services</v>
      </c>
    </row>
    <row r="7604" spans="1:5" ht="17" x14ac:dyDescent="0.2">
      <c r="A7604" s="4" t="s">
        <v>569</v>
      </c>
      <c r="B7604" t="s">
        <v>600</v>
      </c>
      <c r="C7604" t="s">
        <v>609</v>
      </c>
      <c r="D7604" s="56" t="str">
        <f>VLOOKUP(A7604, ticker_symbol:gics_sector, 14, FALSE)</f>
        <v>Information Technology</v>
      </c>
      <c r="E7604" t="str">
        <f>VLOOKUP(A7604, ticker_symbol:gics_sub, 15, FALSE)</f>
        <v>IT Consulting &amp; Other Services</v>
      </c>
    </row>
    <row r="7605" spans="1:5" ht="17" x14ac:dyDescent="0.2">
      <c r="A7605" s="4" t="s">
        <v>569</v>
      </c>
      <c r="B7605" t="s">
        <v>601</v>
      </c>
      <c r="C7605" t="s">
        <v>609</v>
      </c>
      <c r="D7605" s="56" t="str">
        <f>VLOOKUP(A7605, ticker_symbol:gics_sector, 14, FALSE)</f>
        <v>Information Technology</v>
      </c>
      <c r="E7605" t="str">
        <f>VLOOKUP(A7605, ticker_symbol:gics_sub, 15, FALSE)</f>
        <v>IT Consulting &amp; Other Services</v>
      </c>
    </row>
    <row r="7606" spans="1:5" ht="17" x14ac:dyDescent="0.2">
      <c r="A7606" s="4" t="s">
        <v>569</v>
      </c>
      <c r="B7606" t="s">
        <v>602</v>
      </c>
      <c r="C7606" t="s">
        <v>609</v>
      </c>
      <c r="D7606" s="56" t="str">
        <f>VLOOKUP(A7606, ticker_symbol:gics_sector, 14, FALSE)</f>
        <v>Information Technology</v>
      </c>
      <c r="E7606" t="str">
        <f>VLOOKUP(A7606, ticker_symbol:gics_sub, 15, FALSE)</f>
        <v>IT Consulting &amp; Other Services</v>
      </c>
    </row>
    <row r="7607" spans="1:5" ht="17" x14ac:dyDescent="0.2">
      <c r="A7607" s="4" t="s">
        <v>569</v>
      </c>
      <c r="B7607" t="s">
        <v>603</v>
      </c>
      <c r="C7607" t="s">
        <v>609</v>
      </c>
      <c r="D7607" s="56" t="str">
        <f>VLOOKUP(A7607, ticker_symbol:gics_sector, 14, FALSE)</f>
        <v>Information Technology</v>
      </c>
      <c r="E7607" t="str">
        <f>VLOOKUP(A7607, ticker_symbol:gics_sub, 15, FALSE)</f>
        <v>IT Consulting &amp; Other Services</v>
      </c>
    </row>
    <row r="7608" spans="1:5" ht="17" x14ac:dyDescent="0.2">
      <c r="A7608" s="4" t="s">
        <v>569</v>
      </c>
      <c r="B7608" t="s">
        <v>604</v>
      </c>
      <c r="C7608" t="s">
        <v>609</v>
      </c>
      <c r="D7608" s="56" t="str">
        <f>VLOOKUP(A7608, ticker_symbol:gics_sector, 14, FALSE)</f>
        <v>Information Technology</v>
      </c>
      <c r="E7608" t="str">
        <f>VLOOKUP(A7608, ticker_symbol:gics_sub, 15, FALSE)</f>
        <v>IT Consulting &amp; Other Services</v>
      </c>
    </row>
    <row r="7609" spans="1:5" ht="17" x14ac:dyDescent="0.2">
      <c r="A7609" s="4" t="s">
        <v>569</v>
      </c>
      <c r="B7609" t="s">
        <v>605</v>
      </c>
      <c r="C7609" t="s">
        <v>609</v>
      </c>
      <c r="D7609" s="56" t="str">
        <f>VLOOKUP(A7609, ticker_symbol:gics_sector, 14, FALSE)</f>
        <v>Information Technology</v>
      </c>
      <c r="E7609" t="str">
        <f>VLOOKUP(A7609, ticker_symbol:gics_sub, 15, FALSE)</f>
        <v>IT Consulting &amp; Other Services</v>
      </c>
    </row>
    <row r="7610" spans="1:5" ht="17" x14ac:dyDescent="0.2">
      <c r="A7610" s="4" t="s">
        <v>569</v>
      </c>
      <c r="B7610" t="s">
        <v>600</v>
      </c>
      <c r="C7610" s="21" t="s">
        <v>608</v>
      </c>
      <c r="D7610" s="56" t="str">
        <f>VLOOKUP(A7610, ticker_symbol:gics_sector, 14, FALSE)</f>
        <v>Information Technology</v>
      </c>
      <c r="E7610" t="str">
        <f>VLOOKUP(A7610, ticker_symbol:gics_sub, 15, FALSE)</f>
        <v>IT Consulting &amp; Other Services</v>
      </c>
    </row>
    <row r="7611" spans="1:5" ht="17" x14ac:dyDescent="0.2">
      <c r="A7611" s="4" t="s">
        <v>569</v>
      </c>
      <c r="B7611" t="s">
        <v>601</v>
      </c>
      <c r="C7611" s="21" t="s">
        <v>608</v>
      </c>
      <c r="D7611" s="56" t="str">
        <f>VLOOKUP(A7611, ticker_symbol:gics_sector, 14, FALSE)</f>
        <v>Information Technology</v>
      </c>
      <c r="E7611" t="str">
        <f>VLOOKUP(A7611, ticker_symbol:gics_sub, 15, FALSE)</f>
        <v>IT Consulting &amp; Other Services</v>
      </c>
    </row>
    <row r="7612" spans="1:5" ht="17" x14ac:dyDescent="0.2">
      <c r="A7612" s="4" t="s">
        <v>569</v>
      </c>
      <c r="B7612" t="s">
        <v>602</v>
      </c>
      <c r="C7612" s="21" t="s">
        <v>608</v>
      </c>
      <c r="D7612" s="56" t="str">
        <f>VLOOKUP(A7612, ticker_symbol:gics_sector, 14, FALSE)</f>
        <v>Information Technology</v>
      </c>
      <c r="E7612" t="str">
        <f>VLOOKUP(A7612, ticker_symbol:gics_sub, 15, FALSE)</f>
        <v>IT Consulting &amp; Other Services</v>
      </c>
    </row>
    <row r="7613" spans="1:5" ht="17" x14ac:dyDescent="0.2">
      <c r="A7613" s="4" t="s">
        <v>569</v>
      </c>
      <c r="B7613" t="s">
        <v>603</v>
      </c>
      <c r="C7613" s="21" t="s">
        <v>608</v>
      </c>
      <c r="D7613" s="56" t="str">
        <f>VLOOKUP(A7613, ticker_symbol:gics_sector, 14, FALSE)</f>
        <v>Information Technology</v>
      </c>
      <c r="E7613" t="str">
        <f>VLOOKUP(A7613, ticker_symbol:gics_sub, 15, FALSE)</f>
        <v>IT Consulting &amp; Other Services</v>
      </c>
    </row>
    <row r="7614" spans="1:5" ht="17" x14ac:dyDescent="0.2">
      <c r="A7614" s="4" t="s">
        <v>569</v>
      </c>
      <c r="B7614" t="s">
        <v>604</v>
      </c>
      <c r="C7614" s="21" t="s">
        <v>608</v>
      </c>
      <c r="D7614" s="56" t="str">
        <f>VLOOKUP(A7614, ticker_symbol:gics_sector, 14, FALSE)</f>
        <v>Information Technology</v>
      </c>
      <c r="E7614" t="str">
        <f>VLOOKUP(A7614, ticker_symbol:gics_sub, 15, FALSE)</f>
        <v>IT Consulting &amp; Other Services</v>
      </c>
    </row>
    <row r="7615" spans="1:5" ht="17" x14ac:dyDescent="0.2">
      <c r="A7615" s="4" t="s">
        <v>569</v>
      </c>
      <c r="B7615" t="s">
        <v>605</v>
      </c>
      <c r="C7615" s="21" t="s">
        <v>608</v>
      </c>
      <c r="D7615" s="56" t="str">
        <f>VLOOKUP(A7615, ticker_symbol:gics_sector, 14, FALSE)</f>
        <v>Information Technology</v>
      </c>
      <c r="E7615" t="str">
        <f>VLOOKUP(A7615, ticker_symbol:gics_sub, 15, FALSE)</f>
        <v>IT Consulting &amp; Other Services</v>
      </c>
    </row>
    <row r="7616" spans="1:5" ht="17" x14ac:dyDescent="0.2">
      <c r="A7616" s="4" t="s">
        <v>570</v>
      </c>
      <c r="B7616" t="s">
        <v>600</v>
      </c>
      <c r="C7616" t="s">
        <v>610</v>
      </c>
      <c r="D7616" s="56" t="str">
        <f>VLOOKUP(A7616, ticker_symbol:gics_sector, 14, FALSE)</f>
        <v>Industrials</v>
      </c>
      <c r="E7616" t="str">
        <f>VLOOKUP(A7616, ticker_symbol:gics_sub, 15, FALSE)</f>
        <v>Industrial Conglomerates</v>
      </c>
    </row>
    <row r="7617" spans="1:5" ht="17" x14ac:dyDescent="0.2">
      <c r="A7617" s="4" t="s">
        <v>570</v>
      </c>
      <c r="B7617" t="s">
        <v>601</v>
      </c>
      <c r="C7617" t="s">
        <v>610</v>
      </c>
      <c r="D7617" s="56" t="str">
        <f>VLOOKUP(A7617, ticker_symbol:gics_sector, 14, FALSE)</f>
        <v>Industrials</v>
      </c>
      <c r="E7617" t="str">
        <f>VLOOKUP(A7617, ticker_symbol:gics_sub, 15, FALSE)</f>
        <v>Industrial Conglomerates</v>
      </c>
    </row>
    <row r="7618" spans="1:5" ht="17" x14ac:dyDescent="0.2">
      <c r="A7618" s="4" t="s">
        <v>570</v>
      </c>
      <c r="B7618" t="s">
        <v>602</v>
      </c>
      <c r="C7618" t="s">
        <v>610</v>
      </c>
      <c r="D7618" s="56" t="str">
        <f>VLOOKUP(A7618, ticker_symbol:gics_sector, 14, FALSE)</f>
        <v>Industrials</v>
      </c>
      <c r="E7618" t="str">
        <f>VLOOKUP(A7618, ticker_symbol:gics_sub, 15, FALSE)</f>
        <v>Industrial Conglomerates</v>
      </c>
    </row>
    <row r="7619" spans="1:5" ht="17" x14ac:dyDescent="0.2">
      <c r="A7619" s="4" t="s">
        <v>570</v>
      </c>
      <c r="B7619" t="s">
        <v>603</v>
      </c>
      <c r="C7619" t="s">
        <v>610</v>
      </c>
      <c r="D7619" s="56" t="str">
        <f>VLOOKUP(A7619, ticker_symbol:gics_sector, 14, FALSE)</f>
        <v>Industrials</v>
      </c>
      <c r="E7619" t="str">
        <f>VLOOKUP(A7619, ticker_symbol:gics_sub, 15, FALSE)</f>
        <v>Industrial Conglomerates</v>
      </c>
    </row>
    <row r="7620" spans="1:5" ht="17" x14ac:dyDescent="0.2">
      <c r="A7620" s="4" t="s">
        <v>570</v>
      </c>
      <c r="B7620" t="s">
        <v>604</v>
      </c>
      <c r="C7620" t="s">
        <v>610</v>
      </c>
      <c r="D7620" s="56" t="str">
        <f>VLOOKUP(A7620, ticker_symbol:gics_sector, 14, FALSE)</f>
        <v>Industrials</v>
      </c>
      <c r="E7620" t="str">
        <f>VLOOKUP(A7620, ticker_symbol:gics_sub, 15, FALSE)</f>
        <v>Industrial Conglomerates</v>
      </c>
    </row>
    <row r="7621" spans="1:5" ht="17" x14ac:dyDescent="0.2">
      <c r="A7621" s="4" t="s">
        <v>570</v>
      </c>
      <c r="B7621" t="s">
        <v>605</v>
      </c>
      <c r="C7621" t="s">
        <v>610</v>
      </c>
      <c r="D7621" s="56" t="str">
        <f>VLOOKUP(A7621, ticker_symbol:gics_sector, 14, FALSE)</f>
        <v>Industrials</v>
      </c>
      <c r="E7621" t="str">
        <f>VLOOKUP(A7621, ticker_symbol:gics_sub, 15, FALSE)</f>
        <v>Industrial Conglomerates</v>
      </c>
    </row>
    <row r="7622" spans="1:5" ht="17" x14ac:dyDescent="0.2">
      <c r="A7622" s="4" t="s">
        <v>570</v>
      </c>
      <c r="B7622" t="s">
        <v>600</v>
      </c>
      <c r="C7622" t="s">
        <v>609</v>
      </c>
      <c r="D7622" s="56" t="str">
        <f>VLOOKUP(A7622, ticker_symbol:gics_sector, 14, FALSE)</f>
        <v>Industrials</v>
      </c>
      <c r="E7622" t="str">
        <f>VLOOKUP(A7622, ticker_symbol:gics_sub, 15, FALSE)</f>
        <v>Industrial Conglomerates</v>
      </c>
    </row>
    <row r="7623" spans="1:5" ht="17" x14ac:dyDescent="0.2">
      <c r="A7623" s="4" t="s">
        <v>570</v>
      </c>
      <c r="B7623" t="s">
        <v>601</v>
      </c>
      <c r="C7623" t="s">
        <v>609</v>
      </c>
      <c r="D7623" s="56" t="str">
        <f>VLOOKUP(A7623, ticker_symbol:gics_sector, 14, FALSE)</f>
        <v>Industrials</v>
      </c>
      <c r="E7623" t="str">
        <f>VLOOKUP(A7623, ticker_symbol:gics_sub, 15, FALSE)</f>
        <v>Industrial Conglomerates</v>
      </c>
    </row>
    <row r="7624" spans="1:5" ht="17" x14ac:dyDescent="0.2">
      <c r="A7624" s="4" t="s">
        <v>570</v>
      </c>
      <c r="B7624" t="s">
        <v>602</v>
      </c>
      <c r="C7624" t="s">
        <v>609</v>
      </c>
      <c r="D7624" s="56" t="str">
        <f>VLOOKUP(A7624, ticker_symbol:gics_sector, 14, FALSE)</f>
        <v>Industrials</v>
      </c>
      <c r="E7624" t="str">
        <f>VLOOKUP(A7624, ticker_symbol:gics_sub, 15, FALSE)</f>
        <v>Industrial Conglomerates</v>
      </c>
    </row>
    <row r="7625" spans="1:5" ht="17" x14ac:dyDescent="0.2">
      <c r="A7625" s="4" t="s">
        <v>570</v>
      </c>
      <c r="B7625" t="s">
        <v>603</v>
      </c>
      <c r="C7625" t="s">
        <v>609</v>
      </c>
      <c r="D7625" s="56" t="str">
        <f>VLOOKUP(A7625, ticker_symbol:gics_sector, 14, FALSE)</f>
        <v>Industrials</v>
      </c>
      <c r="E7625" t="str">
        <f>VLOOKUP(A7625, ticker_symbol:gics_sub, 15, FALSE)</f>
        <v>Industrial Conglomerates</v>
      </c>
    </row>
    <row r="7626" spans="1:5" ht="17" x14ac:dyDescent="0.2">
      <c r="A7626" s="4" t="s">
        <v>570</v>
      </c>
      <c r="B7626" t="s">
        <v>604</v>
      </c>
      <c r="C7626" t="s">
        <v>609</v>
      </c>
      <c r="D7626" s="56" t="str">
        <f>VLOOKUP(A7626, ticker_symbol:gics_sector, 14, FALSE)</f>
        <v>Industrials</v>
      </c>
      <c r="E7626" t="str">
        <f>VLOOKUP(A7626, ticker_symbol:gics_sub, 15, FALSE)</f>
        <v>Industrial Conglomerates</v>
      </c>
    </row>
    <row r="7627" spans="1:5" ht="17" x14ac:dyDescent="0.2">
      <c r="A7627" s="4" t="s">
        <v>570</v>
      </c>
      <c r="B7627" t="s">
        <v>605</v>
      </c>
      <c r="C7627" t="s">
        <v>609</v>
      </c>
      <c r="D7627" s="56" t="str">
        <f>VLOOKUP(A7627, ticker_symbol:gics_sector, 14, FALSE)</f>
        <v>Industrials</v>
      </c>
      <c r="E7627" t="str">
        <f>VLOOKUP(A7627, ticker_symbol:gics_sub, 15, FALSE)</f>
        <v>Industrial Conglomerates</v>
      </c>
    </row>
    <row r="7628" spans="1:5" ht="17" x14ac:dyDescent="0.2">
      <c r="A7628" s="4" t="s">
        <v>570</v>
      </c>
      <c r="B7628" t="s">
        <v>600</v>
      </c>
      <c r="C7628" s="21" t="s">
        <v>608</v>
      </c>
      <c r="D7628" s="56" t="str">
        <f>VLOOKUP(A7628, ticker_symbol:gics_sector, 14, FALSE)</f>
        <v>Industrials</v>
      </c>
      <c r="E7628" t="str">
        <f>VLOOKUP(A7628, ticker_symbol:gics_sub, 15, FALSE)</f>
        <v>Industrial Conglomerates</v>
      </c>
    </row>
    <row r="7629" spans="1:5" ht="17" x14ac:dyDescent="0.2">
      <c r="A7629" s="4" t="s">
        <v>570</v>
      </c>
      <c r="B7629" t="s">
        <v>601</v>
      </c>
      <c r="C7629" s="21" t="s">
        <v>608</v>
      </c>
      <c r="D7629" s="56" t="str">
        <f>VLOOKUP(A7629, ticker_symbol:gics_sector, 14, FALSE)</f>
        <v>Industrials</v>
      </c>
      <c r="E7629" t="str">
        <f>VLOOKUP(A7629, ticker_symbol:gics_sub, 15, FALSE)</f>
        <v>Industrial Conglomerates</v>
      </c>
    </row>
    <row r="7630" spans="1:5" ht="17" x14ac:dyDescent="0.2">
      <c r="A7630" s="4" t="s">
        <v>570</v>
      </c>
      <c r="B7630" t="s">
        <v>602</v>
      </c>
      <c r="C7630" s="21" t="s">
        <v>608</v>
      </c>
      <c r="D7630" s="56" t="str">
        <f>VLOOKUP(A7630, ticker_symbol:gics_sector, 14, FALSE)</f>
        <v>Industrials</v>
      </c>
      <c r="E7630" t="str">
        <f>VLOOKUP(A7630, ticker_symbol:gics_sub, 15, FALSE)</f>
        <v>Industrial Conglomerates</v>
      </c>
    </row>
    <row r="7631" spans="1:5" ht="17" x14ac:dyDescent="0.2">
      <c r="A7631" s="4" t="s">
        <v>570</v>
      </c>
      <c r="B7631" t="s">
        <v>603</v>
      </c>
      <c r="C7631" s="21" t="s">
        <v>608</v>
      </c>
      <c r="D7631" s="56" t="str">
        <f>VLOOKUP(A7631, ticker_symbol:gics_sector, 14, FALSE)</f>
        <v>Industrials</v>
      </c>
      <c r="E7631" t="str">
        <f>VLOOKUP(A7631, ticker_symbol:gics_sub, 15, FALSE)</f>
        <v>Industrial Conglomerates</v>
      </c>
    </row>
    <row r="7632" spans="1:5" ht="17" x14ac:dyDescent="0.2">
      <c r="A7632" s="4" t="s">
        <v>570</v>
      </c>
      <c r="B7632" t="s">
        <v>604</v>
      </c>
      <c r="C7632" s="21" t="s">
        <v>608</v>
      </c>
      <c r="D7632" s="56" t="str">
        <f>VLOOKUP(A7632, ticker_symbol:gics_sector, 14, FALSE)</f>
        <v>Industrials</v>
      </c>
      <c r="E7632" t="str">
        <f>VLOOKUP(A7632, ticker_symbol:gics_sub, 15, FALSE)</f>
        <v>Industrial Conglomerates</v>
      </c>
    </row>
    <row r="7633" spans="1:5" ht="17" x14ac:dyDescent="0.2">
      <c r="A7633" s="4" t="s">
        <v>570</v>
      </c>
      <c r="B7633" t="s">
        <v>605</v>
      </c>
      <c r="C7633" s="21" t="s">
        <v>608</v>
      </c>
      <c r="D7633" s="56" t="str">
        <f>VLOOKUP(A7633, ticker_symbol:gics_sector, 14, FALSE)</f>
        <v>Industrials</v>
      </c>
      <c r="E7633" t="str">
        <f>VLOOKUP(A7633, ticker_symbol:gics_sub, 15, FALSE)</f>
        <v>Industrial Conglomerates</v>
      </c>
    </row>
    <row r="7634" spans="1:5" ht="17" x14ac:dyDescent="0.2">
      <c r="A7634" s="4" t="s">
        <v>571</v>
      </c>
      <c r="B7634" t="s">
        <v>600</v>
      </c>
      <c r="C7634" t="s">
        <v>610</v>
      </c>
      <c r="D7634" s="56" t="str">
        <f>VLOOKUP(A7634, ticker_symbol:gics_sector, 14, FALSE)</f>
        <v>Information Technology</v>
      </c>
      <c r="E7634" t="str">
        <f>VLOOKUP(A7634, ticker_symbol:gics_sub, 15, FALSE)</f>
        <v>Internet Software &amp; Services</v>
      </c>
    </row>
    <row r="7635" spans="1:5" ht="17" x14ac:dyDescent="0.2">
      <c r="A7635" s="4" t="s">
        <v>571</v>
      </c>
      <c r="B7635" t="s">
        <v>601</v>
      </c>
      <c r="C7635" t="s">
        <v>610</v>
      </c>
      <c r="D7635" s="56" t="str">
        <f>VLOOKUP(A7635, ticker_symbol:gics_sector, 14, FALSE)</f>
        <v>Information Technology</v>
      </c>
      <c r="E7635" t="str">
        <f>VLOOKUP(A7635, ticker_symbol:gics_sub, 15, FALSE)</f>
        <v>Internet Software &amp; Services</v>
      </c>
    </row>
    <row r="7636" spans="1:5" ht="17" x14ac:dyDescent="0.2">
      <c r="A7636" s="4" t="s">
        <v>571</v>
      </c>
      <c r="B7636" t="s">
        <v>602</v>
      </c>
      <c r="C7636" t="s">
        <v>610</v>
      </c>
      <c r="D7636" s="56" t="str">
        <f>VLOOKUP(A7636, ticker_symbol:gics_sector, 14, FALSE)</f>
        <v>Information Technology</v>
      </c>
      <c r="E7636" t="str">
        <f>VLOOKUP(A7636, ticker_symbol:gics_sub, 15, FALSE)</f>
        <v>Internet Software &amp; Services</v>
      </c>
    </row>
    <row r="7637" spans="1:5" ht="17" x14ac:dyDescent="0.2">
      <c r="A7637" s="4" t="s">
        <v>571</v>
      </c>
      <c r="B7637" t="s">
        <v>603</v>
      </c>
      <c r="C7637" t="s">
        <v>610</v>
      </c>
      <c r="D7637" s="56" t="str">
        <f>VLOOKUP(A7637, ticker_symbol:gics_sector, 14, FALSE)</f>
        <v>Information Technology</v>
      </c>
      <c r="E7637" t="str">
        <f>VLOOKUP(A7637, ticker_symbol:gics_sub, 15, FALSE)</f>
        <v>Internet Software &amp; Services</v>
      </c>
    </row>
    <row r="7638" spans="1:5" ht="17" x14ac:dyDescent="0.2">
      <c r="A7638" s="4" t="s">
        <v>571</v>
      </c>
      <c r="B7638" t="s">
        <v>604</v>
      </c>
      <c r="C7638" t="s">
        <v>610</v>
      </c>
      <c r="D7638" s="56" t="str">
        <f>VLOOKUP(A7638, ticker_symbol:gics_sector, 14, FALSE)</f>
        <v>Information Technology</v>
      </c>
      <c r="E7638" t="str">
        <f>VLOOKUP(A7638, ticker_symbol:gics_sub, 15, FALSE)</f>
        <v>Internet Software &amp; Services</v>
      </c>
    </row>
    <row r="7639" spans="1:5" ht="17" x14ac:dyDescent="0.2">
      <c r="A7639" s="4" t="s">
        <v>571</v>
      </c>
      <c r="B7639" t="s">
        <v>605</v>
      </c>
      <c r="C7639" t="s">
        <v>610</v>
      </c>
      <c r="D7639" s="56" t="str">
        <f>VLOOKUP(A7639, ticker_symbol:gics_sector, 14, FALSE)</f>
        <v>Information Technology</v>
      </c>
      <c r="E7639" t="str">
        <f>VLOOKUP(A7639, ticker_symbol:gics_sub, 15, FALSE)</f>
        <v>Internet Software &amp; Services</v>
      </c>
    </row>
    <row r="7640" spans="1:5" ht="17" x14ac:dyDescent="0.2">
      <c r="A7640" s="4" t="s">
        <v>571</v>
      </c>
      <c r="B7640" t="s">
        <v>600</v>
      </c>
      <c r="C7640" t="s">
        <v>609</v>
      </c>
      <c r="D7640" s="56" t="str">
        <f>VLOOKUP(A7640, ticker_symbol:gics_sector, 14, FALSE)</f>
        <v>Information Technology</v>
      </c>
      <c r="E7640" t="str">
        <f>VLOOKUP(A7640, ticker_symbol:gics_sub, 15, FALSE)</f>
        <v>Internet Software &amp; Services</v>
      </c>
    </row>
    <row r="7641" spans="1:5" ht="17" x14ac:dyDescent="0.2">
      <c r="A7641" s="4" t="s">
        <v>571</v>
      </c>
      <c r="B7641" t="s">
        <v>601</v>
      </c>
      <c r="C7641" t="s">
        <v>609</v>
      </c>
      <c r="D7641" s="56" t="str">
        <f>VLOOKUP(A7641, ticker_symbol:gics_sector, 14, FALSE)</f>
        <v>Information Technology</v>
      </c>
      <c r="E7641" t="str">
        <f>VLOOKUP(A7641, ticker_symbol:gics_sub, 15, FALSE)</f>
        <v>Internet Software &amp; Services</v>
      </c>
    </row>
    <row r="7642" spans="1:5" ht="17" x14ac:dyDescent="0.2">
      <c r="A7642" s="4" t="s">
        <v>571</v>
      </c>
      <c r="B7642" t="s">
        <v>602</v>
      </c>
      <c r="C7642" t="s">
        <v>609</v>
      </c>
      <c r="D7642" s="56" t="str">
        <f>VLOOKUP(A7642, ticker_symbol:gics_sector, 14, FALSE)</f>
        <v>Information Technology</v>
      </c>
      <c r="E7642" t="str">
        <f>VLOOKUP(A7642, ticker_symbol:gics_sub, 15, FALSE)</f>
        <v>Internet Software &amp; Services</v>
      </c>
    </row>
    <row r="7643" spans="1:5" ht="17" x14ac:dyDescent="0.2">
      <c r="A7643" s="4" t="s">
        <v>571</v>
      </c>
      <c r="B7643" t="s">
        <v>603</v>
      </c>
      <c r="C7643" t="s">
        <v>609</v>
      </c>
      <c r="D7643" s="56" t="str">
        <f>VLOOKUP(A7643, ticker_symbol:gics_sector, 14, FALSE)</f>
        <v>Information Technology</v>
      </c>
      <c r="E7643" t="str">
        <f>VLOOKUP(A7643, ticker_symbol:gics_sub, 15, FALSE)</f>
        <v>Internet Software &amp; Services</v>
      </c>
    </row>
    <row r="7644" spans="1:5" ht="17" x14ac:dyDescent="0.2">
      <c r="A7644" s="4" t="s">
        <v>571</v>
      </c>
      <c r="B7644" t="s">
        <v>604</v>
      </c>
      <c r="C7644" t="s">
        <v>609</v>
      </c>
      <c r="D7644" s="56" t="str">
        <f>VLOOKUP(A7644, ticker_symbol:gics_sector, 14, FALSE)</f>
        <v>Information Technology</v>
      </c>
      <c r="E7644" t="str">
        <f>VLOOKUP(A7644, ticker_symbol:gics_sub, 15, FALSE)</f>
        <v>Internet Software &amp; Services</v>
      </c>
    </row>
    <row r="7645" spans="1:5" ht="17" x14ac:dyDescent="0.2">
      <c r="A7645" s="4" t="s">
        <v>571</v>
      </c>
      <c r="B7645" t="s">
        <v>605</v>
      </c>
      <c r="C7645" t="s">
        <v>609</v>
      </c>
      <c r="D7645" s="56" t="str">
        <f>VLOOKUP(A7645, ticker_symbol:gics_sector, 14, FALSE)</f>
        <v>Information Technology</v>
      </c>
      <c r="E7645" t="str">
        <f>VLOOKUP(A7645, ticker_symbol:gics_sub, 15, FALSE)</f>
        <v>Internet Software &amp; Services</v>
      </c>
    </row>
    <row r="7646" spans="1:5" ht="17" x14ac:dyDescent="0.2">
      <c r="A7646" s="4" t="s">
        <v>571</v>
      </c>
      <c r="B7646" t="s">
        <v>600</v>
      </c>
      <c r="C7646" s="21" t="s">
        <v>608</v>
      </c>
      <c r="D7646" s="56" t="str">
        <f>VLOOKUP(A7646, ticker_symbol:gics_sector, 14, FALSE)</f>
        <v>Information Technology</v>
      </c>
      <c r="E7646" t="str">
        <f>VLOOKUP(A7646, ticker_symbol:gics_sub, 15, FALSE)</f>
        <v>Internet Software &amp; Services</v>
      </c>
    </row>
    <row r="7647" spans="1:5" ht="17" x14ac:dyDescent="0.2">
      <c r="A7647" s="4" t="s">
        <v>571</v>
      </c>
      <c r="B7647" t="s">
        <v>601</v>
      </c>
      <c r="C7647" s="21" t="s">
        <v>608</v>
      </c>
      <c r="D7647" s="56" t="str">
        <f>VLOOKUP(A7647, ticker_symbol:gics_sector, 14, FALSE)</f>
        <v>Information Technology</v>
      </c>
      <c r="E7647" t="str">
        <f>VLOOKUP(A7647, ticker_symbol:gics_sub, 15, FALSE)</f>
        <v>Internet Software &amp; Services</v>
      </c>
    </row>
    <row r="7648" spans="1:5" ht="17" x14ac:dyDescent="0.2">
      <c r="A7648" s="4" t="s">
        <v>571</v>
      </c>
      <c r="B7648" t="s">
        <v>602</v>
      </c>
      <c r="C7648" s="21" t="s">
        <v>608</v>
      </c>
      <c r="D7648" s="56" t="str">
        <f>VLOOKUP(A7648, ticker_symbol:gics_sector, 14, FALSE)</f>
        <v>Information Technology</v>
      </c>
      <c r="E7648" t="str">
        <f>VLOOKUP(A7648, ticker_symbol:gics_sub, 15, FALSE)</f>
        <v>Internet Software &amp; Services</v>
      </c>
    </row>
    <row r="7649" spans="1:5" ht="17" x14ac:dyDescent="0.2">
      <c r="A7649" s="4" t="s">
        <v>571</v>
      </c>
      <c r="B7649" t="s">
        <v>603</v>
      </c>
      <c r="C7649" s="21" t="s">
        <v>608</v>
      </c>
      <c r="D7649" s="56" t="str">
        <f>VLOOKUP(A7649, ticker_symbol:gics_sector, 14, FALSE)</f>
        <v>Information Technology</v>
      </c>
      <c r="E7649" t="str">
        <f>VLOOKUP(A7649, ticker_symbol:gics_sub, 15, FALSE)</f>
        <v>Internet Software &amp; Services</v>
      </c>
    </row>
    <row r="7650" spans="1:5" ht="17" x14ac:dyDescent="0.2">
      <c r="A7650" s="4" t="s">
        <v>571</v>
      </c>
      <c r="B7650" t="s">
        <v>604</v>
      </c>
      <c r="C7650" s="21" t="s">
        <v>608</v>
      </c>
      <c r="D7650" s="56" t="str">
        <f>VLOOKUP(A7650, ticker_symbol:gics_sector, 14, FALSE)</f>
        <v>Information Technology</v>
      </c>
      <c r="E7650" t="str">
        <f>VLOOKUP(A7650, ticker_symbol:gics_sub, 15, FALSE)</f>
        <v>Internet Software &amp; Services</v>
      </c>
    </row>
    <row r="7651" spans="1:5" ht="17" x14ac:dyDescent="0.2">
      <c r="A7651" s="4" t="s">
        <v>571</v>
      </c>
      <c r="B7651" t="s">
        <v>605</v>
      </c>
      <c r="C7651" s="21" t="s">
        <v>608</v>
      </c>
      <c r="D7651" s="56" t="str">
        <f>VLOOKUP(A7651, ticker_symbol:gics_sector, 14, FALSE)</f>
        <v>Information Technology</v>
      </c>
      <c r="E7651" t="str">
        <f>VLOOKUP(A7651, ticker_symbol:gics_sub, 15, FALSE)</f>
        <v>Internet Software &amp; Services</v>
      </c>
    </row>
    <row r="7652" spans="1:5" ht="17" x14ac:dyDescent="0.2">
      <c r="A7652" s="4" t="s">
        <v>572</v>
      </c>
      <c r="B7652" t="s">
        <v>600</v>
      </c>
      <c r="C7652" t="s">
        <v>610</v>
      </c>
      <c r="D7652" s="56" t="str">
        <f>VLOOKUP(A7652, ticker_symbol:gics_sector, 14, FALSE)</f>
        <v>Consumer Discretionary</v>
      </c>
      <c r="E7652" t="str">
        <f>VLOOKUP(A7652, ticker_symbol:gics_sub, 15, FALSE)</f>
        <v>Restaurants</v>
      </c>
    </row>
    <row r="7653" spans="1:5" ht="17" x14ac:dyDescent="0.2">
      <c r="A7653" s="4" t="s">
        <v>572</v>
      </c>
      <c r="B7653" t="s">
        <v>601</v>
      </c>
      <c r="C7653" t="s">
        <v>610</v>
      </c>
      <c r="D7653" s="56" t="str">
        <f>VLOOKUP(A7653, ticker_symbol:gics_sector, 14, FALSE)</f>
        <v>Consumer Discretionary</v>
      </c>
      <c r="E7653" t="str">
        <f>VLOOKUP(A7653, ticker_symbol:gics_sub, 15, FALSE)</f>
        <v>Restaurants</v>
      </c>
    </row>
    <row r="7654" spans="1:5" ht="17" x14ac:dyDescent="0.2">
      <c r="A7654" s="4" t="s">
        <v>572</v>
      </c>
      <c r="B7654" t="s">
        <v>602</v>
      </c>
      <c r="C7654" t="s">
        <v>610</v>
      </c>
      <c r="D7654" s="56" t="str">
        <f>VLOOKUP(A7654, ticker_symbol:gics_sector, 14, FALSE)</f>
        <v>Consumer Discretionary</v>
      </c>
      <c r="E7654" t="str">
        <f>VLOOKUP(A7654, ticker_symbol:gics_sub, 15, FALSE)</f>
        <v>Restaurants</v>
      </c>
    </row>
    <row r="7655" spans="1:5" ht="17" x14ac:dyDescent="0.2">
      <c r="A7655" s="4" t="s">
        <v>572</v>
      </c>
      <c r="B7655" t="s">
        <v>603</v>
      </c>
      <c r="C7655" t="s">
        <v>610</v>
      </c>
      <c r="D7655" s="56" t="str">
        <f>VLOOKUP(A7655, ticker_symbol:gics_sector, 14, FALSE)</f>
        <v>Consumer Discretionary</v>
      </c>
      <c r="E7655" t="str">
        <f>VLOOKUP(A7655, ticker_symbol:gics_sub, 15, FALSE)</f>
        <v>Restaurants</v>
      </c>
    </row>
    <row r="7656" spans="1:5" ht="17" x14ac:dyDescent="0.2">
      <c r="A7656" s="4" t="s">
        <v>572</v>
      </c>
      <c r="B7656" t="s">
        <v>604</v>
      </c>
      <c r="C7656" t="s">
        <v>610</v>
      </c>
      <c r="D7656" s="56" t="str">
        <f>VLOOKUP(A7656, ticker_symbol:gics_sector, 14, FALSE)</f>
        <v>Consumer Discretionary</v>
      </c>
      <c r="E7656" t="str">
        <f>VLOOKUP(A7656, ticker_symbol:gics_sub, 15, FALSE)</f>
        <v>Restaurants</v>
      </c>
    </row>
    <row r="7657" spans="1:5" ht="17" x14ac:dyDescent="0.2">
      <c r="A7657" s="4" t="s">
        <v>572</v>
      </c>
      <c r="B7657" t="s">
        <v>605</v>
      </c>
      <c r="C7657" t="s">
        <v>610</v>
      </c>
      <c r="D7657" s="56" t="str">
        <f>VLOOKUP(A7657, ticker_symbol:gics_sector, 14, FALSE)</f>
        <v>Consumer Discretionary</v>
      </c>
      <c r="E7657" t="str">
        <f>VLOOKUP(A7657, ticker_symbol:gics_sub, 15, FALSE)</f>
        <v>Restaurants</v>
      </c>
    </row>
    <row r="7658" spans="1:5" ht="17" x14ac:dyDescent="0.2">
      <c r="A7658" s="4" t="s">
        <v>572</v>
      </c>
      <c r="B7658" t="s">
        <v>600</v>
      </c>
      <c r="C7658" t="s">
        <v>609</v>
      </c>
      <c r="D7658" s="56" t="str">
        <f>VLOOKUP(A7658, ticker_symbol:gics_sector, 14, FALSE)</f>
        <v>Consumer Discretionary</v>
      </c>
      <c r="E7658" t="str">
        <f>VLOOKUP(A7658, ticker_symbol:gics_sub, 15, FALSE)</f>
        <v>Restaurants</v>
      </c>
    </row>
    <row r="7659" spans="1:5" ht="17" x14ac:dyDescent="0.2">
      <c r="A7659" s="4" t="s">
        <v>572</v>
      </c>
      <c r="B7659" t="s">
        <v>601</v>
      </c>
      <c r="C7659" t="s">
        <v>609</v>
      </c>
      <c r="D7659" s="56" t="str">
        <f>VLOOKUP(A7659, ticker_symbol:gics_sector, 14, FALSE)</f>
        <v>Consumer Discretionary</v>
      </c>
      <c r="E7659" t="str">
        <f>VLOOKUP(A7659, ticker_symbol:gics_sub, 15, FALSE)</f>
        <v>Restaurants</v>
      </c>
    </row>
    <row r="7660" spans="1:5" ht="17" x14ac:dyDescent="0.2">
      <c r="A7660" s="4" t="s">
        <v>572</v>
      </c>
      <c r="B7660" t="s">
        <v>602</v>
      </c>
      <c r="C7660" t="s">
        <v>609</v>
      </c>
      <c r="D7660" s="56" t="str">
        <f>VLOOKUP(A7660, ticker_symbol:gics_sector, 14, FALSE)</f>
        <v>Consumer Discretionary</v>
      </c>
      <c r="E7660" t="str">
        <f>VLOOKUP(A7660, ticker_symbol:gics_sub, 15, FALSE)</f>
        <v>Restaurants</v>
      </c>
    </row>
    <row r="7661" spans="1:5" ht="17" x14ac:dyDescent="0.2">
      <c r="A7661" s="4" t="s">
        <v>572</v>
      </c>
      <c r="B7661" t="s">
        <v>603</v>
      </c>
      <c r="C7661" t="s">
        <v>609</v>
      </c>
      <c r="D7661" s="56" t="str">
        <f>VLOOKUP(A7661, ticker_symbol:gics_sector, 14, FALSE)</f>
        <v>Consumer Discretionary</v>
      </c>
      <c r="E7661" t="str">
        <f>VLOOKUP(A7661, ticker_symbol:gics_sub, 15, FALSE)</f>
        <v>Restaurants</v>
      </c>
    </row>
    <row r="7662" spans="1:5" ht="17" x14ac:dyDescent="0.2">
      <c r="A7662" s="4" t="s">
        <v>572</v>
      </c>
      <c r="B7662" t="s">
        <v>604</v>
      </c>
      <c r="C7662" t="s">
        <v>609</v>
      </c>
      <c r="D7662" s="56" t="str">
        <f>VLOOKUP(A7662, ticker_symbol:gics_sector, 14, FALSE)</f>
        <v>Consumer Discretionary</v>
      </c>
      <c r="E7662" t="str">
        <f>VLOOKUP(A7662, ticker_symbol:gics_sub, 15, FALSE)</f>
        <v>Restaurants</v>
      </c>
    </row>
    <row r="7663" spans="1:5" ht="17" x14ac:dyDescent="0.2">
      <c r="A7663" s="4" t="s">
        <v>572</v>
      </c>
      <c r="B7663" t="s">
        <v>605</v>
      </c>
      <c r="C7663" t="s">
        <v>609</v>
      </c>
      <c r="D7663" s="56" t="str">
        <f>VLOOKUP(A7663, ticker_symbol:gics_sector, 14, FALSE)</f>
        <v>Consumer Discretionary</v>
      </c>
      <c r="E7663" t="str">
        <f>VLOOKUP(A7663, ticker_symbol:gics_sub, 15, FALSE)</f>
        <v>Restaurants</v>
      </c>
    </row>
    <row r="7664" spans="1:5" ht="17" x14ac:dyDescent="0.2">
      <c r="A7664" s="4" t="s">
        <v>572</v>
      </c>
      <c r="B7664" t="s">
        <v>600</v>
      </c>
      <c r="C7664" s="21" t="s">
        <v>608</v>
      </c>
      <c r="D7664" s="56" t="str">
        <f>VLOOKUP(A7664, ticker_symbol:gics_sector, 14, FALSE)</f>
        <v>Consumer Discretionary</v>
      </c>
      <c r="E7664" t="str">
        <f>VLOOKUP(A7664, ticker_symbol:gics_sub, 15, FALSE)</f>
        <v>Restaurants</v>
      </c>
    </row>
    <row r="7665" spans="1:5" ht="17" x14ac:dyDescent="0.2">
      <c r="A7665" s="4" t="s">
        <v>572</v>
      </c>
      <c r="B7665" t="s">
        <v>601</v>
      </c>
      <c r="C7665" s="21" t="s">
        <v>608</v>
      </c>
      <c r="D7665" s="56" t="str">
        <f>VLOOKUP(A7665, ticker_symbol:gics_sector, 14, FALSE)</f>
        <v>Consumer Discretionary</v>
      </c>
      <c r="E7665" t="str">
        <f>VLOOKUP(A7665, ticker_symbol:gics_sub, 15, FALSE)</f>
        <v>Restaurants</v>
      </c>
    </row>
    <row r="7666" spans="1:5" ht="17" x14ac:dyDescent="0.2">
      <c r="A7666" s="4" t="s">
        <v>572</v>
      </c>
      <c r="B7666" t="s">
        <v>602</v>
      </c>
      <c r="C7666" s="21" t="s">
        <v>608</v>
      </c>
      <c r="D7666" s="56" t="str">
        <f>VLOOKUP(A7666, ticker_symbol:gics_sector, 14, FALSE)</f>
        <v>Consumer Discretionary</v>
      </c>
      <c r="E7666" t="str">
        <f>VLOOKUP(A7666, ticker_symbol:gics_sub, 15, FALSE)</f>
        <v>Restaurants</v>
      </c>
    </row>
    <row r="7667" spans="1:5" ht="17" x14ac:dyDescent="0.2">
      <c r="A7667" s="4" t="s">
        <v>572</v>
      </c>
      <c r="B7667" t="s">
        <v>603</v>
      </c>
      <c r="C7667" s="21" t="s">
        <v>608</v>
      </c>
      <c r="D7667" s="56" t="str">
        <f>VLOOKUP(A7667, ticker_symbol:gics_sector, 14, FALSE)</f>
        <v>Consumer Discretionary</v>
      </c>
      <c r="E7667" t="str">
        <f>VLOOKUP(A7667, ticker_symbol:gics_sub, 15, FALSE)</f>
        <v>Restaurants</v>
      </c>
    </row>
    <row r="7668" spans="1:5" ht="17" x14ac:dyDescent="0.2">
      <c r="A7668" s="4" t="s">
        <v>572</v>
      </c>
      <c r="B7668" t="s">
        <v>604</v>
      </c>
      <c r="C7668" s="21" t="s">
        <v>608</v>
      </c>
      <c r="D7668" s="56" t="str">
        <f>VLOOKUP(A7668, ticker_symbol:gics_sector, 14, FALSE)</f>
        <v>Consumer Discretionary</v>
      </c>
      <c r="E7668" t="str">
        <f>VLOOKUP(A7668, ticker_symbol:gics_sub, 15, FALSE)</f>
        <v>Restaurants</v>
      </c>
    </row>
    <row r="7669" spans="1:5" ht="17" x14ac:dyDescent="0.2">
      <c r="A7669" s="4" t="s">
        <v>572</v>
      </c>
      <c r="B7669" t="s">
        <v>605</v>
      </c>
      <c r="C7669" s="21" t="s">
        <v>608</v>
      </c>
      <c r="D7669" s="56" t="str">
        <f>VLOOKUP(A7669, ticker_symbol:gics_sector, 14, FALSE)</f>
        <v>Consumer Discretionary</v>
      </c>
      <c r="E7669" t="str">
        <f>VLOOKUP(A7669, ticker_symbol:gics_sub, 15, FALSE)</f>
        <v>Restaurants</v>
      </c>
    </row>
    <row r="7670" spans="1:5" ht="17" x14ac:dyDescent="0.2">
      <c r="A7670" s="4" t="s">
        <v>573</v>
      </c>
      <c r="B7670" t="s">
        <v>600</v>
      </c>
      <c r="C7670" t="s">
        <v>610</v>
      </c>
      <c r="D7670" s="56" t="str">
        <f>VLOOKUP(A7670, ticker_symbol:gics_sector, 14, FALSE)</f>
        <v>Health Care</v>
      </c>
      <c r="E7670" t="str">
        <f>VLOOKUP(A7670, ticker_symbol:gics_sub, 15, FALSE)</f>
        <v>Health Care Equipment</v>
      </c>
    </row>
    <row r="7671" spans="1:5" ht="17" x14ac:dyDescent="0.2">
      <c r="A7671" s="4" t="s">
        <v>573</v>
      </c>
      <c r="B7671" t="s">
        <v>601</v>
      </c>
      <c r="C7671" t="s">
        <v>610</v>
      </c>
      <c r="D7671" s="56" t="str">
        <f>VLOOKUP(A7671, ticker_symbol:gics_sector, 14, FALSE)</f>
        <v>Health Care</v>
      </c>
      <c r="E7671" t="str">
        <f>VLOOKUP(A7671, ticker_symbol:gics_sub, 15, FALSE)</f>
        <v>Health Care Equipment</v>
      </c>
    </row>
    <row r="7672" spans="1:5" ht="17" x14ac:dyDescent="0.2">
      <c r="A7672" s="4" t="s">
        <v>573</v>
      </c>
      <c r="B7672" t="s">
        <v>602</v>
      </c>
      <c r="C7672" t="s">
        <v>610</v>
      </c>
      <c r="D7672" s="56" t="str">
        <f>VLOOKUP(A7672, ticker_symbol:gics_sector, 14, FALSE)</f>
        <v>Health Care</v>
      </c>
      <c r="E7672" t="str">
        <f>VLOOKUP(A7672, ticker_symbol:gics_sub, 15, FALSE)</f>
        <v>Health Care Equipment</v>
      </c>
    </row>
    <row r="7673" spans="1:5" ht="17" x14ac:dyDescent="0.2">
      <c r="A7673" s="4" t="s">
        <v>573</v>
      </c>
      <c r="B7673" t="s">
        <v>603</v>
      </c>
      <c r="C7673" t="s">
        <v>610</v>
      </c>
      <c r="D7673" s="56" t="str">
        <f>VLOOKUP(A7673, ticker_symbol:gics_sector, 14, FALSE)</f>
        <v>Health Care</v>
      </c>
      <c r="E7673" t="str">
        <f>VLOOKUP(A7673, ticker_symbol:gics_sub, 15, FALSE)</f>
        <v>Health Care Equipment</v>
      </c>
    </row>
    <row r="7674" spans="1:5" ht="17" x14ac:dyDescent="0.2">
      <c r="A7674" s="4" t="s">
        <v>573</v>
      </c>
      <c r="B7674" t="s">
        <v>604</v>
      </c>
      <c r="C7674" t="s">
        <v>610</v>
      </c>
      <c r="D7674" s="56" t="str">
        <f>VLOOKUP(A7674, ticker_symbol:gics_sector, 14, FALSE)</f>
        <v>Health Care</v>
      </c>
      <c r="E7674" t="str">
        <f>VLOOKUP(A7674, ticker_symbol:gics_sub, 15, FALSE)</f>
        <v>Health Care Equipment</v>
      </c>
    </row>
    <row r="7675" spans="1:5" ht="17" x14ac:dyDescent="0.2">
      <c r="A7675" s="4" t="s">
        <v>573</v>
      </c>
      <c r="B7675" t="s">
        <v>605</v>
      </c>
      <c r="C7675" t="s">
        <v>610</v>
      </c>
      <c r="D7675" s="56" t="str">
        <f>VLOOKUP(A7675, ticker_symbol:gics_sector, 14, FALSE)</f>
        <v>Health Care</v>
      </c>
      <c r="E7675" t="str">
        <f>VLOOKUP(A7675, ticker_symbol:gics_sub, 15, FALSE)</f>
        <v>Health Care Equipment</v>
      </c>
    </row>
    <row r="7676" spans="1:5" ht="17" x14ac:dyDescent="0.2">
      <c r="A7676" s="4" t="s">
        <v>573</v>
      </c>
      <c r="B7676" t="s">
        <v>600</v>
      </c>
      <c r="C7676" t="s">
        <v>609</v>
      </c>
      <c r="D7676" s="56" t="str">
        <f>VLOOKUP(A7676, ticker_symbol:gics_sector, 14, FALSE)</f>
        <v>Health Care</v>
      </c>
      <c r="E7676" t="str">
        <f>VLOOKUP(A7676, ticker_symbol:gics_sub, 15, FALSE)</f>
        <v>Health Care Equipment</v>
      </c>
    </row>
    <row r="7677" spans="1:5" ht="17" x14ac:dyDescent="0.2">
      <c r="A7677" s="4" t="s">
        <v>573</v>
      </c>
      <c r="B7677" t="s">
        <v>601</v>
      </c>
      <c r="C7677" t="s">
        <v>609</v>
      </c>
      <c r="D7677" s="56" t="str">
        <f>VLOOKUP(A7677, ticker_symbol:gics_sector, 14, FALSE)</f>
        <v>Health Care</v>
      </c>
      <c r="E7677" t="str">
        <f>VLOOKUP(A7677, ticker_symbol:gics_sub, 15, FALSE)</f>
        <v>Health Care Equipment</v>
      </c>
    </row>
    <row r="7678" spans="1:5" ht="17" x14ac:dyDescent="0.2">
      <c r="A7678" s="4" t="s">
        <v>573</v>
      </c>
      <c r="B7678" t="s">
        <v>602</v>
      </c>
      <c r="C7678" t="s">
        <v>609</v>
      </c>
      <c r="D7678" s="56" t="str">
        <f>VLOOKUP(A7678, ticker_symbol:gics_sector, 14, FALSE)</f>
        <v>Health Care</v>
      </c>
      <c r="E7678" t="str">
        <f>VLOOKUP(A7678, ticker_symbol:gics_sub, 15, FALSE)</f>
        <v>Health Care Equipment</v>
      </c>
    </row>
    <row r="7679" spans="1:5" ht="17" x14ac:dyDescent="0.2">
      <c r="A7679" s="4" t="s">
        <v>573</v>
      </c>
      <c r="B7679" t="s">
        <v>603</v>
      </c>
      <c r="C7679" t="s">
        <v>609</v>
      </c>
      <c r="D7679" s="56" t="str">
        <f>VLOOKUP(A7679, ticker_symbol:gics_sector, 14, FALSE)</f>
        <v>Health Care</v>
      </c>
      <c r="E7679" t="str">
        <f>VLOOKUP(A7679, ticker_symbol:gics_sub, 15, FALSE)</f>
        <v>Health Care Equipment</v>
      </c>
    </row>
    <row r="7680" spans="1:5" ht="17" x14ac:dyDescent="0.2">
      <c r="A7680" s="4" t="s">
        <v>573</v>
      </c>
      <c r="B7680" t="s">
        <v>604</v>
      </c>
      <c r="C7680" t="s">
        <v>609</v>
      </c>
      <c r="D7680" s="56" t="str">
        <f>VLOOKUP(A7680, ticker_symbol:gics_sector, 14, FALSE)</f>
        <v>Health Care</v>
      </c>
      <c r="E7680" t="str">
        <f>VLOOKUP(A7680, ticker_symbol:gics_sub, 15, FALSE)</f>
        <v>Health Care Equipment</v>
      </c>
    </row>
    <row r="7681" spans="1:5" ht="17" x14ac:dyDescent="0.2">
      <c r="A7681" s="4" t="s">
        <v>573</v>
      </c>
      <c r="B7681" t="s">
        <v>605</v>
      </c>
      <c r="C7681" t="s">
        <v>609</v>
      </c>
      <c r="D7681" s="56" t="str">
        <f>VLOOKUP(A7681, ticker_symbol:gics_sector, 14, FALSE)</f>
        <v>Health Care</v>
      </c>
      <c r="E7681" t="str">
        <f>VLOOKUP(A7681, ticker_symbol:gics_sub, 15, FALSE)</f>
        <v>Health Care Equipment</v>
      </c>
    </row>
    <row r="7682" spans="1:5" ht="17" x14ac:dyDescent="0.2">
      <c r="A7682" s="4" t="s">
        <v>573</v>
      </c>
      <c r="B7682" t="s">
        <v>600</v>
      </c>
      <c r="C7682" s="21" t="s">
        <v>608</v>
      </c>
      <c r="D7682" s="56" t="str">
        <f>VLOOKUP(A7682, ticker_symbol:gics_sector, 14, FALSE)</f>
        <v>Health Care</v>
      </c>
      <c r="E7682" t="str">
        <f>VLOOKUP(A7682, ticker_symbol:gics_sub, 15, FALSE)</f>
        <v>Health Care Equipment</v>
      </c>
    </row>
    <row r="7683" spans="1:5" ht="17" x14ac:dyDescent="0.2">
      <c r="A7683" s="4" t="s">
        <v>573</v>
      </c>
      <c r="B7683" t="s">
        <v>601</v>
      </c>
      <c r="C7683" s="21" t="s">
        <v>608</v>
      </c>
      <c r="D7683" s="56" t="str">
        <f>VLOOKUP(A7683, ticker_symbol:gics_sector, 14, FALSE)</f>
        <v>Health Care</v>
      </c>
      <c r="E7683" t="str">
        <f>VLOOKUP(A7683, ticker_symbol:gics_sub, 15, FALSE)</f>
        <v>Health Care Equipment</v>
      </c>
    </row>
    <row r="7684" spans="1:5" ht="17" x14ac:dyDescent="0.2">
      <c r="A7684" s="4" t="s">
        <v>573</v>
      </c>
      <c r="B7684" t="s">
        <v>602</v>
      </c>
      <c r="C7684" s="21" t="s">
        <v>608</v>
      </c>
      <c r="D7684" s="56" t="str">
        <f>VLOOKUP(A7684, ticker_symbol:gics_sector, 14, FALSE)</f>
        <v>Health Care</v>
      </c>
      <c r="E7684" t="str">
        <f>VLOOKUP(A7684, ticker_symbol:gics_sub, 15, FALSE)</f>
        <v>Health Care Equipment</v>
      </c>
    </row>
    <row r="7685" spans="1:5" ht="17" x14ac:dyDescent="0.2">
      <c r="A7685" s="4" t="s">
        <v>573</v>
      </c>
      <c r="B7685" t="s">
        <v>603</v>
      </c>
      <c r="C7685" s="21" t="s">
        <v>608</v>
      </c>
      <c r="D7685" s="56" t="str">
        <f>VLOOKUP(A7685, ticker_symbol:gics_sector, 14, FALSE)</f>
        <v>Health Care</v>
      </c>
      <c r="E7685" t="str">
        <f>VLOOKUP(A7685, ticker_symbol:gics_sub, 15, FALSE)</f>
        <v>Health Care Equipment</v>
      </c>
    </row>
    <row r="7686" spans="1:5" ht="17" x14ac:dyDescent="0.2">
      <c r="A7686" s="4" t="s">
        <v>573</v>
      </c>
      <c r="B7686" t="s">
        <v>604</v>
      </c>
      <c r="C7686" s="21" t="s">
        <v>608</v>
      </c>
      <c r="D7686" s="56" t="str">
        <f>VLOOKUP(A7686, ticker_symbol:gics_sector, 14, FALSE)</f>
        <v>Health Care</v>
      </c>
      <c r="E7686" t="str">
        <f>VLOOKUP(A7686, ticker_symbol:gics_sub, 15, FALSE)</f>
        <v>Health Care Equipment</v>
      </c>
    </row>
    <row r="7687" spans="1:5" ht="17" x14ac:dyDescent="0.2">
      <c r="A7687" s="4" t="s">
        <v>573</v>
      </c>
      <c r="B7687" t="s">
        <v>605</v>
      </c>
      <c r="C7687" s="21" t="s">
        <v>608</v>
      </c>
      <c r="D7687" s="56" t="str">
        <f>VLOOKUP(A7687, ticker_symbol:gics_sector, 14, FALSE)</f>
        <v>Health Care</v>
      </c>
      <c r="E7687" t="str">
        <f>VLOOKUP(A7687, ticker_symbol:gics_sub, 15, FALSE)</f>
        <v>Health Care Equipment</v>
      </c>
    </row>
    <row r="7688" spans="1:5" ht="17" x14ac:dyDescent="0.2">
      <c r="A7688" s="4" t="s">
        <v>574</v>
      </c>
      <c r="B7688" t="s">
        <v>600</v>
      </c>
      <c r="C7688" t="s">
        <v>610</v>
      </c>
      <c r="D7688" s="56" t="str">
        <f>VLOOKUP(A7688, ticker_symbol:gics_sector, 14, FALSE)</f>
        <v>Financials</v>
      </c>
      <c r="E7688" t="str">
        <f>VLOOKUP(A7688, ticker_symbol:gics_sub, 15, FALSE)</f>
        <v>Regional Banks</v>
      </c>
    </row>
    <row r="7689" spans="1:5" ht="17" x14ac:dyDescent="0.2">
      <c r="A7689" s="4" t="s">
        <v>574</v>
      </c>
      <c r="B7689" t="s">
        <v>601</v>
      </c>
      <c r="C7689" t="s">
        <v>610</v>
      </c>
      <c r="D7689" s="56" t="str">
        <f>VLOOKUP(A7689, ticker_symbol:gics_sector, 14, FALSE)</f>
        <v>Financials</v>
      </c>
      <c r="E7689" t="str">
        <f>VLOOKUP(A7689, ticker_symbol:gics_sub, 15, FALSE)</f>
        <v>Regional Banks</v>
      </c>
    </row>
    <row r="7690" spans="1:5" ht="17" x14ac:dyDescent="0.2">
      <c r="A7690" s="4" t="s">
        <v>574</v>
      </c>
      <c r="B7690" t="s">
        <v>602</v>
      </c>
      <c r="C7690" t="s">
        <v>610</v>
      </c>
      <c r="D7690" s="56" t="str">
        <f>VLOOKUP(A7690, ticker_symbol:gics_sector, 14, FALSE)</f>
        <v>Financials</v>
      </c>
      <c r="E7690" t="str">
        <f>VLOOKUP(A7690, ticker_symbol:gics_sub, 15, FALSE)</f>
        <v>Regional Banks</v>
      </c>
    </row>
    <row r="7691" spans="1:5" ht="17" x14ac:dyDescent="0.2">
      <c r="A7691" s="4" t="s">
        <v>574</v>
      </c>
      <c r="B7691" t="s">
        <v>603</v>
      </c>
      <c r="C7691" t="s">
        <v>610</v>
      </c>
      <c r="D7691" s="56" t="str">
        <f>VLOOKUP(A7691, ticker_symbol:gics_sector, 14, FALSE)</f>
        <v>Financials</v>
      </c>
      <c r="E7691" t="str">
        <f>VLOOKUP(A7691, ticker_symbol:gics_sub, 15, FALSE)</f>
        <v>Regional Banks</v>
      </c>
    </row>
    <row r="7692" spans="1:5" ht="17" x14ac:dyDescent="0.2">
      <c r="A7692" s="4" t="s">
        <v>574</v>
      </c>
      <c r="B7692" t="s">
        <v>604</v>
      </c>
      <c r="C7692" t="s">
        <v>610</v>
      </c>
      <c r="D7692" s="56" t="str">
        <f>VLOOKUP(A7692, ticker_symbol:gics_sector, 14, FALSE)</f>
        <v>Financials</v>
      </c>
      <c r="E7692" t="str">
        <f>VLOOKUP(A7692, ticker_symbol:gics_sub, 15, FALSE)</f>
        <v>Regional Banks</v>
      </c>
    </row>
    <row r="7693" spans="1:5" ht="17" x14ac:dyDescent="0.2">
      <c r="A7693" s="4" t="s">
        <v>574</v>
      </c>
      <c r="B7693" t="s">
        <v>605</v>
      </c>
      <c r="C7693" t="s">
        <v>610</v>
      </c>
      <c r="D7693" s="56" t="str">
        <f>VLOOKUP(A7693, ticker_symbol:gics_sector, 14, FALSE)</f>
        <v>Financials</v>
      </c>
      <c r="E7693" t="str">
        <f>VLOOKUP(A7693, ticker_symbol:gics_sub, 15, FALSE)</f>
        <v>Regional Banks</v>
      </c>
    </row>
    <row r="7694" spans="1:5" ht="17" x14ac:dyDescent="0.2">
      <c r="A7694" s="4" t="s">
        <v>574</v>
      </c>
      <c r="B7694" t="s">
        <v>600</v>
      </c>
      <c r="C7694" t="s">
        <v>609</v>
      </c>
      <c r="D7694" s="56" t="str">
        <f>VLOOKUP(A7694, ticker_symbol:gics_sector, 14, FALSE)</f>
        <v>Financials</v>
      </c>
      <c r="E7694" t="str">
        <f>VLOOKUP(A7694, ticker_symbol:gics_sub, 15, FALSE)</f>
        <v>Regional Banks</v>
      </c>
    </row>
    <row r="7695" spans="1:5" ht="17" x14ac:dyDescent="0.2">
      <c r="A7695" s="4" t="s">
        <v>574</v>
      </c>
      <c r="B7695" t="s">
        <v>601</v>
      </c>
      <c r="C7695" t="s">
        <v>609</v>
      </c>
      <c r="D7695" s="56" t="str">
        <f>VLOOKUP(A7695, ticker_symbol:gics_sector, 14, FALSE)</f>
        <v>Financials</v>
      </c>
      <c r="E7695" t="str">
        <f>VLOOKUP(A7695, ticker_symbol:gics_sub, 15, FALSE)</f>
        <v>Regional Banks</v>
      </c>
    </row>
    <row r="7696" spans="1:5" ht="17" x14ac:dyDescent="0.2">
      <c r="A7696" s="4" t="s">
        <v>574</v>
      </c>
      <c r="B7696" t="s">
        <v>602</v>
      </c>
      <c r="C7696" t="s">
        <v>609</v>
      </c>
      <c r="D7696" s="56" t="str">
        <f>VLOOKUP(A7696, ticker_symbol:gics_sector, 14, FALSE)</f>
        <v>Financials</v>
      </c>
      <c r="E7696" t="str">
        <f>VLOOKUP(A7696, ticker_symbol:gics_sub, 15, FALSE)</f>
        <v>Regional Banks</v>
      </c>
    </row>
    <row r="7697" spans="1:5" ht="17" x14ac:dyDescent="0.2">
      <c r="A7697" s="4" t="s">
        <v>574</v>
      </c>
      <c r="B7697" t="s">
        <v>603</v>
      </c>
      <c r="C7697" t="s">
        <v>609</v>
      </c>
      <c r="D7697" s="56" t="str">
        <f>VLOOKUP(A7697, ticker_symbol:gics_sector, 14, FALSE)</f>
        <v>Financials</v>
      </c>
      <c r="E7697" t="str">
        <f>VLOOKUP(A7697, ticker_symbol:gics_sub, 15, FALSE)</f>
        <v>Regional Banks</v>
      </c>
    </row>
    <row r="7698" spans="1:5" ht="17" x14ac:dyDescent="0.2">
      <c r="A7698" s="4" t="s">
        <v>574</v>
      </c>
      <c r="B7698" t="s">
        <v>604</v>
      </c>
      <c r="C7698" t="s">
        <v>609</v>
      </c>
      <c r="D7698" s="56" t="str">
        <f>VLOOKUP(A7698, ticker_symbol:gics_sector, 14, FALSE)</f>
        <v>Financials</v>
      </c>
      <c r="E7698" t="str">
        <f>VLOOKUP(A7698, ticker_symbol:gics_sub, 15, FALSE)</f>
        <v>Regional Banks</v>
      </c>
    </row>
    <row r="7699" spans="1:5" ht="17" x14ac:dyDescent="0.2">
      <c r="A7699" s="4" t="s">
        <v>574</v>
      </c>
      <c r="B7699" t="s">
        <v>605</v>
      </c>
      <c r="C7699" t="s">
        <v>609</v>
      </c>
      <c r="D7699" s="56" t="str">
        <f>VLOOKUP(A7699, ticker_symbol:gics_sector, 14, FALSE)</f>
        <v>Financials</v>
      </c>
      <c r="E7699" t="str">
        <f>VLOOKUP(A7699, ticker_symbol:gics_sub, 15, FALSE)</f>
        <v>Regional Banks</v>
      </c>
    </row>
    <row r="7700" spans="1:5" ht="17" x14ac:dyDescent="0.2">
      <c r="A7700" s="4" t="s">
        <v>574</v>
      </c>
      <c r="B7700" t="s">
        <v>600</v>
      </c>
      <c r="C7700" s="21" t="s">
        <v>608</v>
      </c>
      <c r="D7700" s="56" t="str">
        <f>VLOOKUP(A7700, ticker_symbol:gics_sector, 14, FALSE)</f>
        <v>Financials</v>
      </c>
      <c r="E7700" t="str">
        <f>VLOOKUP(A7700, ticker_symbol:gics_sub, 15, FALSE)</f>
        <v>Regional Banks</v>
      </c>
    </row>
    <row r="7701" spans="1:5" ht="17" x14ac:dyDescent="0.2">
      <c r="A7701" s="4" t="s">
        <v>574</v>
      </c>
      <c r="B7701" t="s">
        <v>601</v>
      </c>
      <c r="C7701" s="21" t="s">
        <v>608</v>
      </c>
      <c r="D7701" s="56" t="str">
        <f>VLOOKUP(A7701, ticker_symbol:gics_sector, 14, FALSE)</f>
        <v>Financials</v>
      </c>
      <c r="E7701" t="str">
        <f>VLOOKUP(A7701, ticker_symbol:gics_sub, 15, FALSE)</f>
        <v>Regional Banks</v>
      </c>
    </row>
    <row r="7702" spans="1:5" ht="17" x14ac:dyDescent="0.2">
      <c r="A7702" s="4" t="s">
        <v>574</v>
      </c>
      <c r="B7702" t="s">
        <v>602</v>
      </c>
      <c r="C7702" s="21" t="s">
        <v>608</v>
      </c>
      <c r="D7702" s="56" t="str">
        <f>VLOOKUP(A7702, ticker_symbol:gics_sector, 14, FALSE)</f>
        <v>Financials</v>
      </c>
      <c r="E7702" t="str">
        <f>VLOOKUP(A7702, ticker_symbol:gics_sub, 15, FALSE)</f>
        <v>Regional Banks</v>
      </c>
    </row>
    <row r="7703" spans="1:5" ht="17" x14ac:dyDescent="0.2">
      <c r="A7703" s="4" t="s">
        <v>574</v>
      </c>
      <c r="B7703" t="s">
        <v>603</v>
      </c>
      <c r="C7703" s="21" t="s">
        <v>608</v>
      </c>
      <c r="D7703" s="56" t="str">
        <f>VLOOKUP(A7703, ticker_symbol:gics_sector, 14, FALSE)</f>
        <v>Financials</v>
      </c>
      <c r="E7703" t="str">
        <f>VLOOKUP(A7703, ticker_symbol:gics_sub, 15, FALSE)</f>
        <v>Regional Banks</v>
      </c>
    </row>
    <row r="7704" spans="1:5" ht="17" x14ac:dyDescent="0.2">
      <c r="A7704" s="4" t="s">
        <v>574</v>
      </c>
      <c r="B7704" t="s">
        <v>604</v>
      </c>
      <c r="C7704" s="21" t="s">
        <v>608</v>
      </c>
      <c r="D7704" s="56" t="str">
        <f>VLOOKUP(A7704, ticker_symbol:gics_sector, 14, FALSE)</f>
        <v>Financials</v>
      </c>
      <c r="E7704" t="str">
        <f>VLOOKUP(A7704, ticker_symbol:gics_sub, 15, FALSE)</f>
        <v>Regional Banks</v>
      </c>
    </row>
    <row r="7705" spans="1:5" ht="17" x14ac:dyDescent="0.2">
      <c r="A7705" s="4" t="s">
        <v>574</v>
      </c>
      <c r="B7705" t="s">
        <v>605</v>
      </c>
      <c r="C7705" s="21" t="s">
        <v>608</v>
      </c>
      <c r="D7705" s="56" t="str">
        <f>VLOOKUP(A7705, ticker_symbol:gics_sector, 14, FALSE)</f>
        <v>Financials</v>
      </c>
      <c r="E7705" t="str">
        <f>VLOOKUP(A7705, ticker_symbol:gics_sub, 15, FALSE)</f>
        <v>Regional Banks</v>
      </c>
    </row>
    <row r="7706" spans="1:5" ht="17" x14ac:dyDescent="0.2">
      <c r="A7706" s="3" t="s">
        <v>575</v>
      </c>
      <c r="B7706" t="s">
        <v>600</v>
      </c>
      <c r="C7706" t="s">
        <v>610</v>
      </c>
      <c r="D7706" s="56" t="str">
        <f>VLOOKUP(A7706, ticker_symbol:gics_sector, 14, FALSE)</f>
        <v>Health Care</v>
      </c>
      <c r="E7706" t="str">
        <f>VLOOKUP(A7706, ticker_symbol:gics_sub, 15, FALSE)</f>
        <v>Pharmaceuticals</v>
      </c>
    </row>
    <row r="7707" spans="1:5" ht="17" x14ac:dyDescent="0.2">
      <c r="A7707" s="3" t="s">
        <v>575</v>
      </c>
      <c r="B7707" t="s">
        <v>601</v>
      </c>
      <c r="C7707" t="s">
        <v>610</v>
      </c>
      <c r="D7707" s="56" t="str">
        <f>VLOOKUP(A7707, ticker_symbol:gics_sector, 14, FALSE)</f>
        <v>Health Care</v>
      </c>
      <c r="E7707" t="str">
        <f>VLOOKUP(A7707, ticker_symbol:gics_sub, 15, FALSE)</f>
        <v>Pharmaceuticals</v>
      </c>
    </row>
    <row r="7708" spans="1:5" ht="17" x14ac:dyDescent="0.2">
      <c r="A7708" s="3" t="s">
        <v>575</v>
      </c>
      <c r="B7708" t="s">
        <v>602</v>
      </c>
      <c r="C7708" t="s">
        <v>610</v>
      </c>
      <c r="D7708" s="56" t="str">
        <f>VLOOKUP(A7708, ticker_symbol:gics_sector, 14, FALSE)</f>
        <v>Health Care</v>
      </c>
      <c r="E7708" t="str">
        <f>VLOOKUP(A7708, ticker_symbol:gics_sub, 15, FALSE)</f>
        <v>Pharmaceuticals</v>
      </c>
    </row>
    <row r="7709" spans="1:5" ht="17" x14ac:dyDescent="0.2">
      <c r="A7709" s="3" t="s">
        <v>575</v>
      </c>
      <c r="B7709" t="s">
        <v>603</v>
      </c>
      <c r="C7709" t="s">
        <v>610</v>
      </c>
      <c r="D7709" s="56" t="str">
        <f>VLOOKUP(A7709, ticker_symbol:gics_sector, 14, FALSE)</f>
        <v>Health Care</v>
      </c>
      <c r="E7709" t="str">
        <f>VLOOKUP(A7709, ticker_symbol:gics_sub, 15, FALSE)</f>
        <v>Pharmaceuticals</v>
      </c>
    </row>
    <row r="7710" spans="1:5" ht="17" x14ac:dyDescent="0.2">
      <c r="A7710" s="3" t="s">
        <v>575</v>
      </c>
      <c r="B7710" t="s">
        <v>604</v>
      </c>
      <c r="C7710" t="s">
        <v>610</v>
      </c>
      <c r="D7710" s="56" t="str">
        <f>VLOOKUP(A7710, ticker_symbol:gics_sector, 14, FALSE)</f>
        <v>Health Care</v>
      </c>
      <c r="E7710" t="str">
        <f>VLOOKUP(A7710, ticker_symbol:gics_sub, 15, FALSE)</f>
        <v>Pharmaceuticals</v>
      </c>
    </row>
    <row r="7711" spans="1:5" ht="17" x14ac:dyDescent="0.2">
      <c r="A7711" s="3" t="s">
        <v>575</v>
      </c>
      <c r="B7711" t="s">
        <v>605</v>
      </c>
      <c r="C7711" t="s">
        <v>610</v>
      </c>
      <c r="D7711" s="56" t="str">
        <f>VLOOKUP(A7711, ticker_symbol:gics_sector, 14, FALSE)</f>
        <v>Health Care</v>
      </c>
      <c r="E7711" t="str">
        <f>VLOOKUP(A7711, ticker_symbol:gics_sub, 15, FALSE)</f>
        <v>Pharmaceuticals</v>
      </c>
    </row>
    <row r="7712" spans="1:5" ht="17" x14ac:dyDescent="0.2">
      <c r="A7712" s="3" t="s">
        <v>575</v>
      </c>
      <c r="B7712" t="s">
        <v>600</v>
      </c>
      <c r="C7712" t="s">
        <v>609</v>
      </c>
      <c r="D7712" s="56" t="str">
        <f>VLOOKUP(A7712, ticker_symbol:gics_sector, 14, FALSE)</f>
        <v>Health Care</v>
      </c>
      <c r="E7712" t="str">
        <f>VLOOKUP(A7712, ticker_symbol:gics_sub, 15, FALSE)</f>
        <v>Pharmaceuticals</v>
      </c>
    </row>
    <row r="7713" spans="1:5" ht="17" x14ac:dyDescent="0.2">
      <c r="A7713" s="3" t="s">
        <v>575</v>
      </c>
      <c r="B7713" t="s">
        <v>601</v>
      </c>
      <c r="C7713" t="s">
        <v>609</v>
      </c>
      <c r="D7713" s="56" t="str">
        <f>VLOOKUP(A7713, ticker_symbol:gics_sector, 14, FALSE)</f>
        <v>Health Care</v>
      </c>
      <c r="E7713" t="str">
        <f>VLOOKUP(A7713, ticker_symbol:gics_sub, 15, FALSE)</f>
        <v>Pharmaceuticals</v>
      </c>
    </row>
    <row r="7714" spans="1:5" ht="17" x14ac:dyDescent="0.2">
      <c r="A7714" s="3" t="s">
        <v>575</v>
      </c>
      <c r="B7714" t="s">
        <v>602</v>
      </c>
      <c r="C7714" t="s">
        <v>609</v>
      </c>
      <c r="D7714" s="56" t="str">
        <f>VLOOKUP(A7714, ticker_symbol:gics_sector, 14, FALSE)</f>
        <v>Health Care</v>
      </c>
      <c r="E7714" t="str">
        <f>VLOOKUP(A7714, ticker_symbol:gics_sub, 15, FALSE)</f>
        <v>Pharmaceuticals</v>
      </c>
    </row>
    <row r="7715" spans="1:5" ht="17" x14ac:dyDescent="0.2">
      <c r="A7715" s="3" t="s">
        <v>575</v>
      </c>
      <c r="B7715" t="s">
        <v>603</v>
      </c>
      <c r="C7715" t="s">
        <v>609</v>
      </c>
      <c r="D7715" s="56" t="str">
        <f>VLOOKUP(A7715, ticker_symbol:gics_sector, 14, FALSE)</f>
        <v>Health Care</v>
      </c>
      <c r="E7715" t="str">
        <f>VLOOKUP(A7715, ticker_symbol:gics_sub, 15, FALSE)</f>
        <v>Pharmaceuticals</v>
      </c>
    </row>
    <row r="7716" spans="1:5" ht="17" x14ac:dyDescent="0.2">
      <c r="A7716" s="3" t="s">
        <v>575</v>
      </c>
      <c r="B7716" t="s">
        <v>604</v>
      </c>
      <c r="C7716" t="s">
        <v>609</v>
      </c>
      <c r="D7716" s="56" t="str">
        <f>VLOOKUP(A7716, ticker_symbol:gics_sector, 14, FALSE)</f>
        <v>Health Care</v>
      </c>
      <c r="E7716" t="str">
        <f>VLOOKUP(A7716, ticker_symbol:gics_sub, 15, FALSE)</f>
        <v>Pharmaceuticals</v>
      </c>
    </row>
    <row r="7717" spans="1:5" ht="17" x14ac:dyDescent="0.2">
      <c r="A7717" s="3" t="s">
        <v>575</v>
      </c>
      <c r="B7717" t="s">
        <v>605</v>
      </c>
      <c r="C7717" t="s">
        <v>609</v>
      </c>
      <c r="D7717" s="56" t="str">
        <f>VLOOKUP(A7717, ticker_symbol:gics_sector, 14, FALSE)</f>
        <v>Health Care</v>
      </c>
      <c r="E7717" t="str">
        <f>VLOOKUP(A7717, ticker_symbol:gics_sub, 15, FALSE)</f>
        <v>Pharmaceuticals</v>
      </c>
    </row>
    <row r="7718" spans="1:5" ht="17" x14ac:dyDescent="0.2">
      <c r="A7718" s="3" t="s">
        <v>575</v>
      </c>
      <c r="B7718" t="s">
        <v>600</v>
      </c>
      <c r="C7718" s="21" t="s">
        <v>608</v>
      </c>
      <c r="D7718" s="56" t="str">
        <f>VLOOKUP(A7718, ticker_symbol:gics_sector, 14, FALSE)</f>
        <v>Health Care</v>
      </c>
      <c r="E7718" t="str">
        <f>VLOOKUP(A7718, ticker_symbol:gics_sub, 15, FALSE)</f>
        <v>Pharmaceuticals</v>
      </c>
    </row>
    <row r="7719" spans="1:5" ht="17" x14ac:dyDescent="0.2">
      <c r="A7719" s="3" t="s">
        <v>575</v>
      </c>
      <c r="B7719" t="s">
        <v>601</v>
      </c>
      <c r="C7719" s="21" t="s">
        <v>608</v>
      </c>
      <c r="D7719" s="56" t="str">
        <f>VLOOKUP(A7719, ticker_symbol:gics_sector, 14, FALSE)</f>
        <v>Health Care</v>
      </c>
      <c r="E7719" t="str">
        <f>VLOOKUP(A7719, ticker_symbol:gics_sub, 15, FALSE)</f>
        <v>Pharmaceuticals</v>
      </c>
    </row>
    <row r="7720" spans="1:5" ht="17" x14ac:dyDescent="0.2">
      <c r="A7720" s="3" t="s">
        <v>575</v>
      </c>
      <c r="B7720" t="s">
        <v>602</v>
      </c>
      <c r="C7720" s="21" t="s">
        <v>608</v>
      </c>
      <c r="D7720" s="56" t="str">
        <f>VLOOKUP(A7720, ticker_symbol:gics_sector, 14, FALSE)</f>
        <v>Health Care</v>
      </c>
      <c r="E7720" t="str">
        <f>VLOOKUP(A7720, ticker_symbol:gics_sub, 15, FALSE)</f>
        <v>Pharmaceuticals</v>
      </c>
    </row>
    <row r="7721" spans="1:5" ht="17" x14ac:dyDescent="0.2">
      <c r="A7721" s="3" t="s">
        <v>575</v>
      </c>
      <c r="B7721" t="s">
        <v>603</v>
      </c>
      <c r="C7721" s="21" t="s">
        <v>608</v>
      </c>
      <c r="D7721" s="56" t="str">
        <f>VLOOKUP(A7721, ticker_symbol:gics_sector, 14, FALSE)</f>
        <v>Health Care</v>
      </c>
      <c r="E7721" t="str">
        <f>VLOOKUP(A7721, ticker_symbol:gics_sub, 15, FALSE)</f>
        <v>Pharmaceuticals</v>
      </c>
    </row>
    <row r="7722" spans="1:5" ht="17" x14ac:dyDescent="0.2">
      <c r="A7722" s="3" t="s">
        <v>575</v>
      </c>
      <c r="B7722" t="s">
        <v>604</v>
      </c>
      <c r="C7722" s="21" t="s">
        <v>608</v>
      </c>
      <c r="D7722" s="56" t="str">
        <f>VLOOKUP(A7722, ticker_symbol:gics_sector, 14, FALSE)</f>
        <v>Health Care</v>
      </c>
      <c r="E7722" t="str">
        <f>VLOOKUP(A7722, ticker_symbol:gics_sub, 15, FALSE)</f>
        <v>Pharmaceuticals</v>
      </c>
    </row>
    <row r="7723" spans="1:5" ht="17" x14ac:dyDescent="0.2">
      <c r="A7723" s="3" t="s">
        <v>575</v>
      </c>
      <c r="B7723" t="s">
        <v>605</v>
      </c>
      <c r="C7723" s="21" t="s">
        <v>608</v>
      </c>
      <c r="D7723" s="56" t="str">
        <f>VLOOKUP(A7723, ticker_symbol:gics_sector, 14, FALSE)</f>
        <v>Health Care</v>
      </c>
      <c r="E7723" t="str">
        <f>VLOOKUP(A7723, ticker_symbol:gics_sub, 15, FALSE)</f>
        <v>Pharmaceuticals</v>
      </c>
    </row>
    <row r="7724" spans="1:5" x14ac:dyDescent="0.2">
      <c r="A7724" s="3"/>
    </row>
    <row r="7816" spans="1:5" x14ac:dyDescent="0.2">
      <c r="A7816" s="3"/>
      <c r="B7816" s="21"/>
      <c r="C7816" s="21"/>
      <c r="D7816" s="21"/>
      <c r="E7816" s="21"/>
    </row>
    <row r="7817" spans="1:5" x14ac:dyDescent="0.2">
      <c r="A7817" s="3"/>
      <c r="B7817" s="21"/>
      <c r="C7817" s="21"/>
      <c r="D7817" s="21"/>
      <c r="E7817" s="21"/>
    </row>
    <row r="7818" spans="1:5" x14ac:dyDescent="0.2">
      <c r="A7818" s="3"/>
      <c r="B7818" s="21"/>
      <c r="C7818" s="21"/>
      <c r="D7818" s="21"/>
      <c r="E7818" s="21"/>
    </row>
    <row r="7819" spans="1:5" x14ac:dyDescent="0.2">
      <c r="A7819" s="3"/>
      <c r="B7819" s="21"/>
      <c r="C7819" s="21"/>
      <c r="D7819" s="21"/>
      <c r="E7819" s="21"/>
    </row>
    <row r="7820" spans="1:5" x14ac:dyDescent="0.2">
      <c r="A7820" s="3"/>
      <c r="B7820" s="21"/>
      <c r="C7820" s="21"/>
      <c r="D7820" s="21"/>
      <c r="E7820" s="21"/>
    </row>
    <row r="7821" spans="1:5" x14ac:dyDescent="0.2">
      <c r="A7821" s="3"/>
      <c r="B7821" s="21"/>
      <c r="C7821" s="21"/>
      <c r="D7821" s="21"/>
      <c r="E7821" s="21"/>
    </row>
    <row r="7822" spans="1:5" x14ac:dyDescent="0.2">
      <c r="A7822" s="3"/>
      <c r="B7822" s="21"/>
      <c r="C7822" s="21"/>
      <c r="D7822" s="21"/>
      <c r="E7822" s="21"/>
    </row>
    <row r="7823" spans="1:5" x14ac:dyDescent="0.2">
      <c r="A7823" s="3"/>
      <c r="B7823" s="21"/>
      <c r="C7823" s="21"/>
      <c r="D7823" s="21"/>
      <c r="E7823" s="21"/>
    </row>
    <row r="7824" spans="1:5" x14ac:dyDescent="0.2">
      <c r="A7824" s="3"/>
      <c r="B7824" s="21"/>
      <c r="C7824" s="21"/>
      <c r="D7824" s="21"/>
      <c r="E7824" s="21"/>
    </row>
    <row r="7825" spans="1:5" x14ac:dyDescent="0.2">
      <c r="A7825" s="3"/>
      <c r="B7825" s="21"/>
      <c r="C7825" s="21"/>
      <c r="D7825" s="21"/>
      <c r="E7825" s="21"/>
    </row>
    <row r="7826" spans="1:5" x14ac:dyDescent="0.2">
      <c r="A7826" s="3"/>
      <c r="B7826" s="21"/>
      <c r="C7826" s="21"/>
      <c r="D7826" s="21"/>
      <c r="E7826" s="21"/>
    </row>
    <row r="7827" spans="1:5" x14ac:dyDescent="0.2">
      <c r="A7827" s="3"/>
      <c r="B7827" s="21"/>
      <c r="C7827" s="21"/>
      <c r="D7827" s="21"/>
      <c r="E7827" s="21"/>
    </row>
    <row r="7828" spans="1:5" x14ac:dyDescent="0.2">
      <c r="A7828" s="3"/>
      <c r="B7828" s="21"/>
      <c r="C7828" s="21"/>
      <c r="D7828" s="21"/>
      <c r="E7828" s="21"/>
    </row>
    <row r="7829" spans="1:5" x14ac:dyDescent="0.2">
      <c r="A7829" s="3"/>
      <c r="B7829" s="21"/>
      <c r="C7829" s="21"/>
      <c r="D7829" s="21"/>
      <c r="E7829" s="21"/>
    </row>
    <row r="7830" spans="1:5" x14ac:dyDescent="0.2">
      <c r="A7830" s="3"/>
      <c r="B7830" s="21"/>
      <c r="C7830" s="21"/>
      <c r="D7830" s="21"/>
      <c r="E7830" s="21"/>
    </row>
    <row r="7831" spans="1:5" x14ac:dyDescent="0.2">
      <c r="A7831" s="3"/>
      <c r="B7831" s="21"/>
      <c r="C7831" s="21"/>
      <c r="D7831" s="21"/>
      <c r="E7831" s="21"/>
    </row>
    <row r="7832" spans="1:5" x14ac:dyDescent="0.2">
      <c r="A7832" s="3"/>
      <c r="B7832" s="21"/>
      <c r="C7832" s="21"/>
      <c r="D7832" s="21"/>
      <c r="E7832" s="21"/>
    </row>
    <row r="7833" spans="1:5" x14ac:dyDescent="0.2">
      <c r="A7833" s="3"/>
      <c r="B7833" s="21"/>
      <c r="C7833" s="21"/>
      <c r="D7833" s="21"/>
      <c r="E7833" s="21"/>
    </row>
    <row r="7834" spans="1:5" x14ac:dyDescent="0.2">
      <c r="A7834" s="3"/>
      <c r="B7834" s="21"/>
      <c r="C7834" s="21"/>
      <c r="D7834" s="21"/>
      <c r="E7834" s="21"/>
    </row>
    <row r="7835" spans="1:5" x14ac:dyDescent="0.2">
      <c r="A7835" s="3"/>
      <c r="B7835" s="21"/>
      <c r="C7835" s="21"/>
      <c r="D7835" s="21"/>
      <c r="E7835" s="21"/>
    </row>
    <row r="7836" spans="1:5" x14ac:dyDescent="0.2">
      <c r="A7836" s="3"/>
      <c r="B7836" s="21"/>
      <c r="C7836" s="21"/>
      <c r="D7836" s="21"/>
      <c r="E7836" s="21"/>
    </row>
    <row r="7837" spans="1:5" x14ac:dyDescent="0.2">
      <c r="A7837" s="3"/>
      <c r="B7837" s="21"/>
      <c r="C7837" s="21"/>
      <c r="D7837" s="21"/>
      <c r="E7837" s="21"/>
    </row>
    <row r="7862" spans="1:1" x14ac:dyDescent="0.2">
      <c r="A7862" s="3"/>
    </row>
    <row r="7885" spans="1:9" x14ac:dyDescent="0.2">
      <c r="A7885" s="3"/>
      <c r="B7885" s="4"/>
      <c r="C7885" s="21"/>
      <c r="D7885" s="21"/>
      <c r="E7885" s="21"/>
      <c r="F7885" s="86"/>
      <c r="G7885" s="21"/>
      <c r="H7885" s="21"/>
      <c r="I7885" s="21"/>
    </row>
    <row r="7886" spans="1:9" x14ac:dyDescent="0.2">
      <c r="A7886" s="3"/>
      <c r="B7886" s="4"/>
      <c r="C7886" s="21"/>
      <c r="D7886" s="21"/>
      <c r="E7886" s="21"/>
      <c r="F7886" s="86"/>
      <c r="G7886" s="21"/>
      <c r="H7886" s="21"/>
      <c r="I7886" s="21"/>
    </row>
    <row r="7887" spans="1:9" x14ac:dyDescent="0.2">
      <c r="A7887" s="3"/>
      <c r="B7887" s="4"/>
      <c r="C7887" s="21"/>
      <c r="D7887" s="21"/>
      <c r="E7887" s="21"/>
      <c r="F7887" s="86"/>
      <c r="G7887" s="21"/>
      <c r="H7887" s="21"/>
      <c r="I7887" s="21"/>
    </row>
    <row r="7888" spans="1:9" x14ac:dyDescent="0.2">
      <c r="A7888" s="3"/>
      <c r="B7888" s="4"/>
      <c r="C7888" s="21"/>
      <c r="D7888" s="21"/>
      <c r="E7888" s="21"/>
      <c r="F7888" s="86"/>
      <c r="G7888" s="21"/>
      <c r="H7888" s="21"/>
      <c r="I7888" s="21"/>
    </row>
    <row r="7889" spans="1:9" x14ac:dyDescent="0.2">
      <c r="A7889" s="3"/>
      <c r="B7889" s="4"/>
      <c r="C7889" s="21"/>
      <c r="D7889" s="21"/>
      <c r="E7889" s="21"/>
      <c r="F7889" s="86"/>
      <c r="G7889" s="21"/>
      <c r="H7889" s="21"/>
      <c r="I7889" s="21"/>
    </row>
    <row r="7890" spans="1:9" x14ac:dyDescent="0.2">
      <c r="A7890" s="3"/>
      <c r="B7890" s="4"/>
      <c r="C7890" s="21"/>
      <c r="D7890" s="21"/>
      <c r="E7890" s="21"/>
      <c r="F7890" s="86"/>
      <c r="G7890" s="21"/>
      <c r="H7890" s="21"/>
      <c r="I7890" s="21"/>
    </row>
    <row r="7891" spans="1:9" x14ac:dyDescent="0.2">
      <c r="A7891" s="3"/>
      <c r="B7891" s="4"/>
      <c r="C7891" s="21"/>
      <c r="D7891" s="21"/>
      <c r="E7891" s="21"/>
      <c r="F7891" s="86"/>
      <c r="G7891" s="21"/>
      <c r="H7891" s="21"/>
      <c r="I7891" s="21"/>
    </row>
    <row r="7892" spans="1:9" x14ac:dyDescent="0.2">
      <c r="A7892" s="3"/>
      <c r="B7892" s="4"/>
      <c r="C7892" s="21"/>
      <c r="D7892" s="21"/>
      <c r="E7892" s="21"/>
      <c r="F7892" s="86"/>
      <c r="G7892" s="21"/>
      <c r="H7892" s="21"/>
      <c r="I7892" s="21"/>
    </row>
    <row r="7893" spans="1:9" x14ac:dyDescent="0.2">
      <c r="A7893" s="3"/>
      <c r="B7893" s="4"/>
      <c r="C7893" s="21"/>
      <c r="D7893" s="21"/>
      <c r="E7893" s="21"/>
      <c r="F7893" s="86"/>
      <c r="G7893" s="21"/>
      <c r="H7893" s="21"/>
      <c r="I7893" s="21"/>
    </row>
    <row r="7894" spans="1:9" x14ac:dyDescent="0.2">
      <c r="A7894" s="3"/>
      <c r="B7894" s="4"/>
      <c r="C7894" s="21"/>
      <c r="D7894" s="21"/>
      <c r="E7894" s="21"/>
      <c r="F7894" s="86"/>
      <c r="G7894" s="21"/>
      <c r="H7894" s="21"/>
      <c r="I7894" s="21"/>
    </row>
    <row r="7895" spans="1:9" x14ac:dyDescent="0.2">
      <c r="A7895" s="3"/>
      <c r="B7895" s="4"/>
      <c r="C7895" s="21"/>
      <c r="D7895" s="21"/>
      <c r="E7895" s="21"/>
      <c r="F7895" s="86"/>
      <c r="G7895" s="21"/>
      <c r="H7895" s="21"/>
      <c r="I7895" s="21"/>
    </row>
    <row r="7896" spans="1:9" x14ac:dyDescent="0.2">
      <c r="A7896" s="3"/>
      <c r="B7896" s="4"/>
      <c r="C7896" s="21"/>
      <c r="D7896" s="21"/>
      <c r="E7896" s="21"/>
      <c r="F7896" s="86"/>
      <c r="G7896" s="21"/>
      <c r="H7896" s="21"/>
      <c r="I7896" s="21"/>
    </row>
    <row r="7897" spans="1:9" x14ac:dyDescent="0.2">
      <c r="A7897" s="3"/>
      <c r="B7897" s="4"/>
      <c r="C7897" s="21"/>
      <c r="D7897" s="21"/>
      <c r="E7897" s="21"/>
      <c r="F7897" s="86"/>
      <c r="G7897" s="21"/>
      <c r="H7897" s="21"/>
      <c r="I7897" s="21"/>
    </row>
    <row r="7898" spans="1:9" x14ac:dyDescent="0.2">
      <c r="A7898" s="3"/>
      <c r="B7898" s="4"/>
      <c r="C7898" s="21"/>
      <c r="D7898" s="21"/>
      <c r="E7898" s="21"/>
      <c r="F7898" s="86"/>
      <c r="G7898" s="21"/>
      <c r="H7898" s="21"/>
      <c r="I7898" s="21"/>
    </row>
    <row r="7899" spans="1:9" x14ac:dyDescent="0.2">
      <c r="A7899" s="3"/>
      <c r="B7899" s="4"/>
      <c r="C7899" s="21"/>
      <c r="D7899" s="21"/>
      <c r="E7899" s="21"/>
      <c r="F7899" s="86"/>
      <c r="G7899" s="21"/>
      <c r="H7899" s="21"/>
      <c r="I7899" s="21"/>
    </row>
    <row r="7900" spans="1:9" x14ac:dyDescent="0.2">
      <c r="A7900" s="3"/>
      <c r="B7900" s="4"/>
      <c r="C7900" s="21"/>
      <c r="D7900" s="21"/>
      <c r="E7900" s="21"/>
      <c r="F7900" s="86"/>
      <c r="G7900" s="21"/>
      <c r="H7900" s="21"/>
      <c r="I7900" s="21"/>
    </row>
    <row r="7901" spans="1:9" x14ac:dyDescent="0.2">
      <c r="A7901" s="3"/>
      <c r="B7901" s="4"/>
      <c r="C7901" s="21"/>
      <c r="D7901" s="21"/>
      <c r="E7901" s="21"/>
      <c r="F7901" s="86"/>
      <c r="G7901" s="21"/>
      <c r="H7901" s="21"/>
      <c r="I7901" s="21"/>
    </row>
    <row r="7902" spans="1:9" x14ac:dyDescent="0.2">
      <c r="A7902" s="3"/>
      <c r="C7902" s="21"/>
      <c r="D7902" s="21"/>
      <c r="E7902" s="21"/>
    </row>
    <row r="7903" spans="1:9" x14ac:dyDescent="0.2">
      <c r="A7903" s="3"/>
      <c r="B7903" s="21"/>
      <c r="C7903" s="21"/>
      <c r="D7903" s="21"/>
      <c r="E7903" s="21"/>
    </row>
    <row r="7904" spans="1:9" x14ac:dyDescent="0.2">
      <c r="A7904" s="3"/>
      <c r="B7904" s="21"/>
      <c r="C7904" s="21"/>
      <c r="D7904" s="21"/>
      <c r="E7904" s="21"/>
    </row>
    <row r="7905" spans="1:5" x14ac:dyDescent="0.2">
      <c r="A7905" s="3"/>
      <c r="B7905" s="21"/>
      <c r="C7905" s="21"/>
      <c r="D7905" s="21"/>
      <c r="E7905" s="21"/>
    </row>
    <row r="7906" spans="1:5" x14ac:dyDescent="0.2">
      <c r="A7906" s="3"/>
      <c r="B7906" s="21"/>
      <c r="C7906" s="21"/>
      <c r="D7906" s="21"/>
      <c r="E7906" s="21"/>
    </row>
    <row r="7907" spans="1:5" x14ac:dyDescent="0.2">
      <c r="A7907" s="3"/>
      <c r="B7907" s="21"/>
      <c r="C7907" s="21"/>
      <c r="D7907" s="21"/>
      <c r="E7907" s="21"/>
    </row>
    <row r="7908" spans="1:5" x14ac:dyDescent="0.2">
      <c r="A7908" s="3"/>
      <c r="B7908" s="21"/>
      <c r="C7908" s="21"/>
      <c r="D7908" s="21"/>
      <c r="E7908" s="21"/>
    </row>
    <row r="7909" spans="1:5" x14ac:dyDescent="0.2">
      <c r="A7909" s="3"/>
      <c r="B7909" s="21"/>
      <c r="C7909" s="21"/>
      <c r="D7909" s="21"/>
      <c r="E7909" s="21"/>
    </row>
    <row r="7910" spans="1:5" x14ac:dyDescent="0.2">
      <c r="A7910" s="3"/>
      <c r="B7910" s="21"/>
      <c r="C7910" s="21"/>
      <c r="D7910" s="21"/>
      <c r="E7910" s="21"/>
    </row>
    <row r="7911" spans="1:5" x14ac:dyDescent="0.2">
      <c r="A7911" s="3"/>
      <c r="B7911" s="21"/>
      <c r="C7911" s="21"/>
      <c r="D7911" s="21"/>
      <c r="E7911" s="21"/>
    </row>
    <row r="7912" spans="1:5" x14ac:dyDescent="0.2">
      <c r="A7912" s="3"/>
      <c r="B7912" s="21"/>
      <c r="C7912" s="21"/>
      <c r="D7912" s="21"/>
      <c r="E7912" s="21"/>
    </row>
    <row r="7913" spans="1:5" x14ac:dyDescent="0.2">
      <c r="A7913" s="3"/>
      <c r="B7913" s="21"/>
      <c r="C7913" s="21"/>
      <c r="D7913" s="21"/>
      <c r="E7913" s="21"/>
    </row>
    <row r="7914" spans="1:5" x14ac:dyDescent="0.2">
      <c r="A7914" s="3"/>
      <c r="B7914" s="21"/>
      <c r="C7914" s="21"/>
      <c r="D7914" s="21"/>
      <c r="E7914" s="21"/>
    </row>
    <row r="7915" spans="1:5" x14ac:dyDescent="0.2">
      <c r="A7915" s="3"/>
      <c r="B7915" s="21"/>
      <c r="C7915" s="21"/>
      <c r="D7915" s="21"/>
      <c r="E7915" s="21"/>
    </row>
    <row r="7916" spans="1:5" x14ac:dyDescent="0.2">
      <c r="A7916" s="3"/>
      <c r="B7916" s="21"/>
      <c r="C7916" s="21"/>
      <c r="D7916" s="21"/>
      <c r="E7916" s="21"/>
    </row>
    <row r="7917" spans="1:5" x14ac:dyDescent="0.2">
      <c r="A7917" s="3"/>
      <c r="B7917" s="21"/>
      <c r="C7917" s="21"/>
      <c r="D7917" s="21"/>
      <c r="E7917" s="21"/>
    </row>
    <row r="7918" spans="1:5" x14ac:dyDescent="0.2">
      <c r="A7918" s="3"/>
      <c r="B7918" s="21"/>
      <c r="C7918" s="21"/>
      <c r="D7918" s="21"/>
      <c r="E7918" s="21"/>
    </row>
    <row r="7919" spans="1:5" x14ac:dyDescent="0.2">
      <c r="A7919" s="3"/>
      <c r="B7919" s="21"/>
      <c r="C7919" s="21"/>
      <c r="D7919" s="21"/>
      <c r="E7919" s="21"/>
    </row>
    <row r="7920" spans="1:5" x14ac:dyDescent="0.2">
      <c r="A7920" s="3"/>
      <c r="B7920" s="21"/>
      <c r="C7920" s="21"/>
      <c r="D7920" s="21"/>
      <c r="E7920" s="21"/>
    </row>
    <row r="7921" spans="1:5" x14ac:dyDescent="0.2">
      <c r="A7921" s="3"/>
      <c r="B7921" s="21"/>
      <c r="C7921" s="21"/>
      <c r="D7921" s="21"/>
      <c r="E7921" s="21"/>
    </row>
    <row r="7922" spans="1:5" x14ac:dyDescent="0.2">
      <c r="A7922" s="3"/>
      <c r="B7922" s="21"/>
      <c r="C7922" s="21"/>
      <c r="D7922" s="21"/>
      <c r="E7922" s="21"/>
    </row>
    <row r="7923" spans="1:5" x14ac:dyDescent="0.2">
      <c r="A7923" s="3"/>
      <c r="B7923" s="21"/>
      <c r="C7923" s="21"/>
      <c r="D7923" s="21"/>
      <c r="E7923" s="21"/>
    </row>
    <row r="7924" spans="1:5" x14ac:dyDescent="0.2">
      <c r="A7924" s="3"/>
      <c r="B7924" s="21"/>
      <c r="C7924" s="21"/>
      <c r="D7924" s="21"/>
      <c r="E7924" s="21"/>
    </row>
    <row r="7925" spans="1:5" x14ac:dyDescent="0.2">
      <c r="A7925" s="3"/>
      <c r="B7925" s="21"/>
      <c r="C7925" s="21"/>
      <c r="D7925" s="21"/>
      <c r="E7925" s="21"/>
    </row>
    <row r="7926" spans="1:5" x14ac:dyDescent="0.2">
      <c r="A7926" s="3"/>
      <c r="B7926" s="21"/>
      <c r="C7926" s="21"/>
      <c r="D7926" s="21"/>
      <c r="E7926" s="21"/>
    </row>
    <row r="7927" spans="1:5" x14ac:dyDescent="0.2">
      <c r="A7927" s="3"/>
      <c r="B7927" s="21"/>
      <c r="C7927" s="21"/>
      <c r="D7927" s="21"/>
      <c r="E7927" s="21"/>
    </row>
    <row r="7928" spans="1:5" x14ac:dyDescent="0.2">
      <c r="A7928" s="3"/>
      <c r="B7928" s="21"/>
      <c r="C7928" s="21"/>
      <c r="D7928" s="21"/>
      <c r="E7928" s="21"/>
    </row>
    <row r="7929" spans="1:5" x14ac:dyDescent="0.2">
      <c r="A7929" s="3"/>
      <c r="B7929" s="21"/>
      <c r="C7929" s="21"/>
      <c r="D7929" s="21"/>
      <c r="E7929" s="21"/>
    </row>
    <row r="7930" spans="1:5" x14ac:dyDescent="0.2">
      <c r="A7930" s="3"/>
      <c r="B7930" s="21"/>
      <c r="C7930" s="21"/>
      <c r="D7930" s="21"/>
      <c r="E7930" s="21"/>
    </row>
    <row r="7931" spans="1:5" x14ac:dyDescent="0.2">
      <c r="A7931" s="3"/>
      <c r="B7931" s="21"/>
      <c r="C7931" s="21"/>
      <c r="D7931" s="21"/>
      <c r="E7931" s="21"/>
    </row>
    <row r="7932" spans="1:5" x14ac:dyDescent="0.2">
      <c r="A7932" s="3"/>
      <c r="B7932" s="21"/>
      <c r="C7932" s="21"/>
      <c r="D7932" s="21"/>
      <c r="E7932" s="21"/>
    </row>
    <row r="7933" spans="1:5" x14ac:dyDescent="0.2">
      <c r="A7933" s="3"/>
      <c r="B7933" s="21"/>
      <c r="C7933" s="21"/>
      <c r="D7933" s="21"/>
      <c r="E7933" s="21"/>
    </row>
    <row r="7934" spans="1:5" x14ac:dyDescent="0.2">
      <c r="A7934" s="3"/>
      <c r="B7934" s="21"/>
      <c r="C7934" s="21"/>
      <c r="D7934" s="21"/>
      <c r="E7934" s="21"/>
    </row>
    <row r="7935" spans="1:5" x14ac:dyDescent="0.2">
      <c r="A7935" s="3"/>
      <c r="B7935" s="21"/>
      <c r="C7935" s="21"/>
      <c r="D7935" s="21"/>
      <c r="E7935" s="21"/>
    </row>
    <row r="7936" spans="1:5" x14ac:dyDescent="0.2">
      <c r="A7936" s="3"/>
      <c r="B7936" s="21"/>
      <c r="C7936" s="21"/>
      <c r="D7936" s="21"/>
      <c r="E7936" s="21"/>
    </row>
    <row r="7937" spans="1:5" x14ac:dyDescent="0.2">
      <c r="A7937" s="3"/>
      <c r="B7937" s="21"/>
      <c r="C7937" s="21"/>
      <c r="D7937" s="21"/>
      <c r="E7937" s="21"/>
    </row>
    <row r="7938" spans="1:5" x14ac:dyDescent="0.2">
      <c r="A7938" s="3"/>
      <c r="B7938" s="21"/>
      <c r="C7938" s="21"/>
      <c r="D7938" s="21"/>
      <c r="E7938" s="21"/>
    </row>
    <row r="7939" spans="1:5" x14ac:dyDescent="0.2">
      <c r="A7939" s="3"/>
      <c r="B7939" s="21"/>
      <c r="C7939" s="21"/>
      <c r="D7939" s="21"/>
      <c r="E7939" s="21"/>
    </row>
    <row r="7940" spans="1:5" x14ac:dyDescent="0.2">
      <c r="A7940" s="3"/>
      <c r="B7940" s="21"/>
      <c r="C7940" s="21"/>
      <c r="D7940" s="21"/>
      <c r="E7940" s="21"/>
    </row>
    <row r="7941" spans="1:5" x14ac:dyDescent="0.2">
      <c r="A7941" s="3"/>
      <c r="B7941" s="21"/>
      <c r="C7941" s="21"/>
      <c r="D7941" s="21"/>
      <c r="E7941" s="21"/>
    </row>
    <row r="7942" spans="1:5" x14ac:dyDescent="0.2">
      <c r="A7942" s="3"/>
      <c r="B7942" s="21"/>
      <c r="C7942" s="21"/>
      <c r="D7942" s="21"/>
      <c r="E7942" s="21"/>
    </row>
    <row r="7943" spans="1:5" x14ac:dyDescent="0.2">
      <c r="A7943" s="3"/>
      <c r="B7943" s="21"/>
      <c r="C7943" s="21"/>
      <c r="D7943" s="21"/>
      <c r="E7943" s="21"/>
    </row>
    <row r="7944" spans="1:5" x14ac:dyDescent="0.2">
      <c r="A7944" s="3"/>
      <c r="B7944" s="21"/>
      <c r="C7944" s="21"/>
      <c r="D7944" s="21"/>
      <c r="E7944" s="21"/>
    </row>
    <row r="7945" spans="1:5" x14ac:dyDescent="0.2">
      <c r="A7945" s="3"/>
      <c r="B7945" s="21"/>
      <c r="C7945" s="21"/>
      <c r="D7945" s="21"/>
      <c r="E7945" s="21"/>
    </row>
    <row r="7946" spans="1:5" x14ac:dyDescent="0.2">
      <c r="A7946" s="3"/>
      <c r="B7946" s="21"/>
      <c r="C7946" s="21"/>
      <c r="D7946" s="21"/>
      <c r="E7946" s="21"/>
    </row>
    <row r="7947" spans="1:5" x14ac:dyDescent="0.2">
      <c r="A7947" s="3"/>
      <c r="B7947" s="21"/>
      <c r="C7947" s="21"/>
      <c r="D7947" s="21"/>
      <c r="E7947" s="21"/>
    </row>
    <row r="7948" spans="1:5" x14ac:dyDescent="0.2">
      <c r="A7948" s="3"/>
      <c r="B7948" s="21"/>
      <c r="C7948" s="21"/>
      <c r="D7948" s="21"/>
      <c r="E7948" s="21"/>
    </row>
    <row r="7949" spans="1:5" x14ac:dyDescent="0.2">
      <c r="A7949" s="3"/>
      <c r="B7949" s="21"/>
      <c r="C7949" s="21"/>
      <c r="D7949" s="21"/>
      <c r="E7949" s="21"/>
    </row>
    <row r="7950" spans="1:5" x14ac:dyDescent="0.2">
      <c r="A7950" s="3"/>
      <c r="B7950" s="21"/>
      <c r="C7950" s="21"/>
      <c r="D7950" s="21"/>
      <c r="E7950" s="21"/>
    </row>
    <row r="7951" spans="1:5" x14ac:dyDescent="0.2">
      <c r="A7951" s="3"/>
      <c r="B7951" s="21"/>
      <c r="C7951" s="21"/>
      <c r="D7951" s="21"/>
      <c r="E7951" s="21"/>
    </row>
    <row r="7952" spans="1:5" x14ac:dyDescent="0.2">
      <c r="B7952" s="21"/>
      <c r="C7952" s="21"/>
      <c r="D7952" s="21"/>
      <c r="E7952" s="21"/>
    </row>
    <row r="7953" spans="1:5" x14ac:dyDescent="0.2">
      <c r="B7953" s="21"/>
      <c r="C7953" s="21"/>
      <c r="D7953" s="21"/>
      <c r="E7953" s="21"/>
    </row>
    <row r="7954" spans="1:5" x14ac:dyDescent="0.2">
      <c r="B7954" s="21"/>
      <c r="C7954" s="21"/>
      <c r="D7954" s="21"/>
      <c r="E7954" s="21"/>
    </row>
    <row r="7955" spans="1:5" x14ac:dyDescent="0.2">
      <c r="A7955" s="3"/>
    </row>
    <row r="7956" spans="1:5" x14ac:dyDescent="0.2">
      <c r="A7956" s="3"/>
    </row>
    <row r="7957" spans="1:5" x14ac:dyDescent="0.2">
      <c r="A7957" s="3"/>
    </row>
    <row r="7958" spans="1:5" x14ac:dyDescent="0.2">
      <c r="A7958" s="3"/>
    </row>
    <row r="7959" spans="1:5" x14ac:dyDescent="0.2">
      <c r="A7959" s="3"/>
    </row>
    <row r="7960" spans="1:5" x14ac:dyDescent="0.2">
      <c r="A7960" s="3"/>
    </row>
    <row r="7961" spans="1:5" x14ac:dyDescent="0.2">
      <c r="A7961" s="3"/>
    </row>
    <row r="7962" spans="1:5" x14ac:dyDescent="0.2">
      <c r="A7962" s="3"/>
    </row>
    <row r="7963" spans="1:5" x14ac:dyDescent="0.2">
      <c r="A7963" s="3"/>
    </row>
    <row r="7964" spans="1:5" x14ac:dyDescent="0.2">
      <c r="A7964" s="3"/>
    </row>
    <row r="7965" spans="1:5" x14ac:dyDescent="0.2">
      <c r="A7965" s="3"/>
    </row>
    <row r="7966" spans="1:5" x14ac:dyDescent="0.2">
      <c r="A7966" s="3"/>
    </row>
    <row r="7967" spans="1:5" x14ac:dyDescent="0.2">
      <c r="A7967" s="3"/>
    </row>
    <row r="7968" spans="1:5" x14ac:dyDescent="0.2">
      <c r="A7968" s="3"/>
    </row>
    <row r="7969" spans="1:1" x14ac:dyDescent="0.2">
      <c r="A7969" s="3"/>
    </row>
    <row r="7970" spans="1:1" x14ac:dyDescent="0.2">
      <c r="A7970" s="3"/>
    </row>
    <row r="7971" spans="1:1" x14ac:dyDescent="0.2">
      <c r="A7971" s="3"/>
    </row>
  </sheetData>
  <autoFilter ref="A1:H7723" xr:uid="{C8CFC488-5A96-7642-850B-81B5D48C3BA9}">
    <sortState xmlns:xlrd2="http://schemas.microsoft.com/office/spreadsheetml/2017/richdata2" ref="A2:H7723">
      <sortCondition ref="A1:A7723"/>
    </sortState>
  </autoFilter>
  <sortState xmlns:xlrd2="http://schemas.microsoft.com/office/spreadsheetml/2017/richdata2" ref="A2:H8935">
    <sortCondition ref="A1:A8935"/>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098"/>
  <sheetViews>
    <sheetView zoomScale="75" zoomScaleNormal="75" workbookViewId="0">
      <selection activeCell="E8" sqref="E8"/>
    </sheetView>
  </sheetViews>
  <sheetFormatPr baseColWidth="10" defaultRowHeight="16" x14ac:dyDescent="0.2"/>
  <cols>
    <col min="1" max="1" width="13.6640625" bestFit="1" customWidth="1"/>
    <col min="2" max="2" width="18.1640625" bestFit="1" customWidth="1"/>
    <col min="3" max="3" width="18.33203125" bestFit="1" customWidth="1"/>
    <col min="4" max="4" width="22.33203125" bestFit="1" customWidth="1"/>
    <col min="5" max="5" width="21" bestFit="1" customWidth="1"/>
    <col min="6" max="6" width="22" bestFit="1" customWidth="1"/>
    <col min="7" max="7" width="22.1640625" bestFit="1" customWidth="1"/>
    <col min="8" max="8" width="25.33203125" bestFit="1" customWidth="1"/>
    <col min="9" max="9" width="25.6640625" bestFit="1" customWidth="1"/>
    <col min="10" max="10" width="13.33203125" bestFit="1" customWidth="1"/>
    <col min="11" max="11" width="26.6640625" bestFit="1" customWidth="1"/>
    <col min="12" max="12" width="18.33203125" bestFit="1" customWidth="1"/>
    <col min="13" max="13" width="13.6640625" bestFit="1" customWidth="1"/>
    <col min="14" max="15" width="15" bestFit="1" customWidth="1"/>
    <col min="16" max="18" width="21" bestFit="1" customWidth="1"/>
    <col min="19" max="19" width="20.83203125" bestFit="1" customWidth="1"/>
    <col min="20" max="20" width="21.1640625" bestFit="1" customWidth="1"/>
    <col min="21" max="21" width="17.6640625" bestFit="1" customWidth="1"/>
    <col min="22" max="22" width="30" bestFit="1" customWidth="1"/>
    <col min="23" max="23" width="25.6640625" bestFit="1" customWidth="1"/>
    <col min="24" max="25" width="15" bestFit="1" customWidth="1"/>
    <col min="26" max="28" width="21" bestFit="1" customWidth="1"/>
    <col min="29" max="29" width="20.83203125" bestFit="1" customWidth="1"/>
    <col min="30" max="30" width="21.1640625" bestFit="1" customWidth="1"/>
    <col min="31" max="31" width="17.6640625" bestFit="1" customWidth="1"/>
    <col min="32" max="32" width="26.1640625" bestFit="1" customWidth="1"/>
    <col min="33" max="33" width="30" bestFit="1" customWidth="1"/>
    <col min="34" max="34" width="25.6640625" bestFit="1" customWidth="1"/>
    <col min="35" max="35" width="15" bestFit="1" customWidth="1"/>
    <col min="36" max="38" width="21" bestFit="1" customWidth="1"/>
    <col min="39" max="39" width="20.83203125" bestFit="1" customWidth="1"/>
    <col min="40" max="40" width="21.1640625" bestFit="1" customWidth="1"/>
    <col min="41" max="41" width="17.6640625" bestFit="1" customWidth="1"/>
    <col min="42" max="42" width="26.33203125" bestFit="1" customWidth="1"/>
    <col min="43" max="43" width="26.1640625" bestFit="1" customWidth="1"/>
    <col min="44" max="44" width="30" bestFit="1" customWidth="1"/>
    <col min="45" max="45" width="25.6640625" bestFit="1" customWidth="1"/>
    <col min="46" max="46" width="17.5" bestFit="1" customWidth="1"/>
    <col min="47" max="47" width="18.5" bestFit="1" customWidth="1"/>
    <col min="48" max="48" width="18.33203125" bestFit="1" customWidth="1"/>
    <col min="49" max="49" width="19.33203125" bestFit="1" customWidth="1"/>
    <col min="50" max="50" width="18.5" bestFit="1" customWidth="1"/>
    <col min="51" max="51" width="18.33203125" bestFit="1" customWidth="1"/>
    <col min="52" max="52" width="18.5" bestFit="1" customWidth="1"/>
    <col min="53" max="53" width="18.6640625" bestFit="1" customWidth="1"/>
    <col min="54" max="54" width="17.5" bestFit="1" customWidth="1"/>
    <col min="55" max="56" width="18.5" bestFit="1" customWidth="1"/>
    <col min="57" max="57" width="18.33203125" bestFit="1" customWidth="1"/>
    <col min="58" max="58" width="17.6640625" bestFit="1" customWidth="1"/>
    <col min="59" max="59" width="18.33203125" bestFit="1" customWidth="1"/>
    <col min="60" max="60" width="17.6640625" bestFit="1" customWidth="1"/>
    <col min="61" max="62" width="17.5" bestFit="1" customWidth="1"/>
    <col min="63" max="63" width="18.5" bestFit="1" customWidth="1"/>
    <col min="64" max="64" width="19.33203125" bestFit="1" customWidth="1"/>
    <col min="65" max="65" width="18.6640625" bestFit="1" customWidth="1"/>
    <col min="66" max="67" width="18.33203125" bestFit="1" customWidth="1"/>
    <col min="68" max="68" width="17.5" bestFit="1" customWidth="1"/>
    <col min="69" max="69" width="18.5" bestFit="1" customWidth="1"/>
    <col min="70" max="70" width="18.33203125" bestFit="1" customWidth="1"/>
    <col min="71" max="71" width="17.6640625" bestFit="1" customWidth="1"/>
    <col min="72" max="73" width="17.5" bestFit="1" customWidth="1"/>
    <col min="74" max="74" width="17.6640625" bestFit="1" customWidth="1"/>
    <col min="75" max="76" width="18.5" bestFit="1" customWidth="1"/>
    <col min="77" max="78" width="18.6640625" bestFit="1" customWidth="1"/>
    <col min="79" max="79" width="17.5" bestFit="1" customWidth="1"/>
    <col min="80" max="80" width="18.5" bestFit="1" customWidth="1"/>
    <col min="81" max="81" width="17.5" bestFit="1" customWidth="1"/>
    <col min="82" max="82" width="17.6640625" bestFit="1" customWidth="1"/>
    <col min="83" max="83" width="17.5" bestFit="1" customWidth="1"/>
    <col min="84" max="84" width="18.33203125" bestFit="1" customWidth="1"/>
    <col min="85" max="85" width="17.5" bestFit="1" customWidth="1"/>
    <col min="86" max="86" width="18.6640625" bestFit="1" customWidth="1"/>
    <col min="87" max="87" width="17.6640625" bestFit="1" customWidth="1"/>
    <col min="88" max="88" width="18.6640625" bestFit="1" customWidth="1"/>
    <col min="89" max="89" width="17.1640625" bestFit="1" customWidth="1"/>
    <col min="90" max="90" width="17.6640625" bestFit="1" customWidth="1"/>
    <col min="91" max="91" width="17.33203125" bestFit="1" customWidth="1"/>
    <col min="92" max="92" width="19.1640625" bestFit="1" customWidth="1"/>
    <col min="93" max="93" width="15" bestFit="1" customWidth="1"/>
    <col min="94" max="94" width="17.6640625" bestFit="1" customWidth="1"/>
    <col min="95" max="95" width="17.5" bestFit="1" customWidth="1"/>
    <col min="96" max="96" width="18.6640625" bestFit="1" customWidth="1"/>
    <col min="97" max="97" width="17.6640625" bestFit="1" customWidth="1"/>
    <col min="98" max="98" width="18.5" bestFit="1" customWidth="1"/>
    <col min="99" max="99" width="17.6640625" bestFit="1" customWidth="1"/>
    <col min="100" max="100" width="18.5" bestFit="1" customWidth="1"/>
    <col min="101" max="101" width="18.33203125" bestFit="1" customWidth="1"/>
    <col min="102" max="102" width="17.5" bestFit="1" customWidth="1"/>
    <col min="103" max="103" width="19.5" bestFit="1" customWidth="1"/>
    <col min="104" max="104" width="19.6640625" bestFit="1" customWidth="1"/>
    <col min="105" max="105" width="17.5" bestFit="1" customWidth="1"/>
    <col min="106" max="106" width="18.33203125" bestFit="1" customWidth="1"/>
    <col min="107" max="109" width="18.6640625" bestFit="1" customWidth="1"/>
    <col min="110" max="110" width="18.5" bestFit="1" customWidth="1"/>
    <col min="111" max="111" width="18.6640625" bestFit="1" customWidth="1"/>
    <col min="112" max="112" width="17.6640625" bestFit="1" customWidth="1"/>
    <col min="113" max="113" width="18.33203125" bestFit="1" customWidth="1"/>
    <col min="114" max="114" width="18.5" bestFit="1" customWidth="1"/>
    <col min="115" max="115" width="18.6640625" bestFit="1" customWidth="1"/>
    <col min="116" max="117" width="17.6640625" bestFit="1" customWidth="1"/>
    <col min="118" max="118" width="18.33203125" bestFit="1" customWidth="1"/>
    <col min="119" max="119" width="17.5" bestFit="1" customWidth="1"/>
    <col min="120" max="120" width="18.5" bestFit="1" customWidth="1"/>
    <col min="121" max="121" width="17.5" bestFit="1" customWidth="1"/>
    <col min="122" max="124" width="17.6640625" bestFit="1" customWidth="1"/>
    <col min="125" max="125" width="18.6640625" bestFit="1" customWidth="1"/>
    <col min="126" max="126" width="18.33203125" bestFit="1" customWidth="1"/>
    <col min="127" max="127" width="18.6640625" bestFit="1" customWidth="1"/>
    <col min="128" max="128" width="17.5" bestFit="1" customWidth="1"/>
    <col min="129" max="129" width="17.6640625" bestFit="1" customWidth="1"/>
    <col min="130" max="130" width="18.5" bestFit="1" customWidth="1"/>
    <col min="131" max="131" width="18.33203125" bestFit="1" customWidth="1"/>
    <col min="132" max="132" width="17.6640625" bestFit="1" customWidth="1"/>
    <col min="133" max="134" width="18.33203125" bestFit="1" customWidth="1"/>
    <col min="135" max="135" width="17.6640625" bestFit="1" customWidth="1"/>
    <col min="136" max="136" width="18.6640625" bestFit="1" customWidth="1"/>
    <col min="137" max="137" width="18.5" bestFit="1" customWidth="1"/>
    <col min="138" max="141" width="17.6640625" bestFit="1" customWidth="1"/>
    <col min="142" max="142" width="17.33203125" bestFit="1" customWidth="1"/>
    <col min="143" max="143" width="17.5" bestFit="1" customWidth="1"/>
    <col min="144" max="144" width="18.6640625" bestFit="1" customWidth="1"/>
    <col min="145" max="145" width="18.33203125" bestFit="1" customWidth="1"/>
    <col min="146" max="146" width="17.6640625" bestFit="1" customWidth="1"/>
    <col min="147" max="147" width="18.5" bestFit="1" customWidth="1"/>
    <col min="148" max="148" width="17.5" bestFit="1" customWidth="1"/>
    <col min="149" max="149" width="17.6640625" bestFit="1" customWidth="1"/>
    <col min="150" max="150" width="16" bestFit="1" customWidth="1"/>
    <col min="151" max="151" width="19.33203125" bestFit="1" customWidth="1"/>
    <col min="152" max="152" width="17.6640625" bestFit="1" customWidth="1"/>
    <col min="153" max="153" width="18.6640625" bestFit="1" customWidth="1"/>
    <col min="154" max="154" width="17.6640625" bestFit="1" customWidth="1"/>
    <col min="155" max="155" width="18.5" bestFit="1" customWidth="1"/>
    <col min="156" max="156" width="18.6640625" bestFit="1" customWidth="1"/>
    <col min="157" max="157" width="18.5" bestFit="1" customWidth="1"/>
    <col min="158" max="158" width="17.5" bestFit="1" customWidth="1"/>
    <col min="159" max="160" width="17.6640625" bestFit="1" customWidth="1"/>
    <col min="161" max="162" width="17.5" bestFit="1" customWidth="1"/>
    <col min="163" max="163" width="18.5" bestFit="1" customWidth="1"/>
    <col min="164" max="164" width="17.5" bestFit="1" customWidth="1"/>
    <col min="165" max="165" width="17.6640625" bestFit="1" customWidth="1"/>
    <col min="166" max="166" width="15.6640625" bestFit="1" customWidth="1"/>
    <col min="167" max="168" width="17.6640625" bestFit="1" customWidth="1"/>
    <col min="169" max="169" width="18.5" bestFit="1" customWidth="1"/>
    <col min="170" max="170" width="17.6640625" bestFit="1" customWidth="1"/>
    <col min="171" max="171" width="18.6640625" bestFit="1" customWidth="1"/>
    <col min="172" max="172" width="18.5" bestFit="1" customWidth="1"/>
    <col min="173" max="173" width="17.5" bestFit="1" customWidth="1"/>
    <col min="174" max="174" width="19.5" bestFit="1" customWidth="1"/>
    <col min="175" max="175" width="18.33203125" bestFit="1" customWidth="1"/>
    <col min="176" max="176" width="17.5" bestFit="1" customWidth="1"/>
    <col min="177" max="177" width="18.5" bestFit="1" customWidth="1"/>
    <col min="178" max="178" width="17.6640625" bestFit="1" customWidth="1"/>
    <col min="179" max="179" width="18.5" bestFit="1" customWidth="1"/>
    <col min="180" max="180" width="17.6640625" bestFit="1" customWidth="1"/>
    <col min="181" max="181" width="18.6640625" bestFit="1" customWidth="1"/>
    <col min="182" max="182" width="17.33203125" bestFit="1" customWidth="1"/>
    <col min="183" max="183" width="17.6640625" bestFit="1" customWidth="1"/>
    <col min="184" max="184" width="17.33203125" bestFit="1" customWidth="1"/>
    <col min="185" max="185" width="17.5" bestFit="1" customWidth="1"/>
    <col min="186" max="186" width="18.6640625" bestFit="1" customWidth="1"/>
    <col min="187" max="188" width="17.6640625" bestFit="1" customWidth="1"/>
    <col min="189" max="190" width="18.5" bestFit="1" customWidth="1"/>
    <col min="191" max="191" width="18.6640625" bestFit="1" customWidth="1"/>
    <col min="192" max="193" width="17.6640625" bestFit="1" customWidth="1"/>
    <col min="194" max="194" width="18.6640625" bestFit="1" customWidth="1"/>
    <col min="195" max="195" width="17.5" bestFit="1" customWidth="1"/>
    <col min="196" max="196" width="18.5" bestFit="1" customWidth="1"/>
    <col min="197" max="197" width="19.33203125" bestFit="1" customWidth="1"/>
    <col min="198" max="200" width="17.6640625" bestFit="1" customWidth="1"/>
    <col min="201" max="201" width="18.33203125" bestFit="1" customWidth="1"/>
    <col min="202" max="202" width="17.6640625" bestFit="1" customWidth="1"/>
    <col min="203" max="203" width="17.5" bestFit="1" customWidth="1"/>
    <col min="204" max="204" width="18.6640625" bestFit="1" customWidth="1"/>
    <col min="205" max="205" width="19.5" bestFit="1" customWidth="1"/>
    <col min="206" max="206" width="17.33203125" bestFit="1" customWidth="1"/>
    <col min="207" max="208" width="17.6640625" bestFit="1" customWidth="1"/>
    <col min="209" max="209" width="18.6640625" bestFit="1" customWidth="1"/>
    <col min="210" max="210" width="17.6640625" bestFit="1" customWidth="1"/>
    <col min="211" max="211" width="18.5" bestFit="1" customWidth="1"/>
    <col min="212" max="212" width="17.5" bestFit="1" customWidth="1"/>
    <col min="213" max="213" width="17.33203125" bestFit="1" customWidth="1"/>
    <col min="214" max="214" width="17.6640625" bestFit="1" customWidth="1"/>
    <col min="215" max="215" width="18.5" bestFit="1" customWidth="1"/>
    <col min="216" max="216" width="17.33203125" bestFit="1" customWidth="1"/>
    <col min="217" max="217" width="17.5" bestFit="1" customWidth="1"/>
    <col min="218" max="218" width="18.33203125" bestFit="1" customWidth="1"/>
    <col min="219" max="219" width="17.6640625" bestFit="1" customWidth="1"/>
    <col min="220" max="222" width="18.5" bestFit="1" customWidth="1"/>
    <col min="223" max="223" width="17.1640625" bestFit="1" customWidth="1"/>
    <col min="224" max="224" width="17.33203125" bestFit="1" customWidth="1"/>
    <col min="225" max="225" width="17.6640625" bestFit="1" customWidth="1"/>
    <col min="226" max="227" width="18.5" bestFit="1" customWidth="1"/>
    <col min="228" max="228" width="18.33203125" bestFit="1" customWidth="1"/>
    <col min="229" max="229" width="18.5" bestFit="1" customWidth="1"/>
    <col min="230" max="230" width="17.33203125" bestFit="1" customWidth="1"/>
    <col min="231" max="231" width="19.5" bestFit="1" customWidth="1"/>
    <col min="232" max="232" width="18.5" bestFit="1" customWidth="1"/>
    <col min="233" max="233" width="17.5" bestFit="1" customWidth="1"/>
    <col min="234" max="234" width="18.33203125" bestFit="1" customWidth="1"/>
    <col min="235" max="235" width="17.5" bestFit="1" customWidth="1"/>
    <col min="236" max="236" width="18.5" bestFit="1" customWidth="1"/>
    <col min="237" max="238" width="17.5" bestFit="1" customWidth="1"/>
    <col min="239" max="239" width="18.33203125" bestFit="1" customWidth="1"/>
    <col min="240" max="240" width="17.33203125" bestFit="1" customWidth="1"/>
    <col min="241" max="241" width="18.1640625" bestFit="1" customWidth="1"/>
    <col min="242" max="242" width="18.6640625" bestFit="1" customWidth="1"/>
    <col min="243" max="243" width="17.6640625" bestFit="1" customWidth="1"/>
    <col min="244" max="244" width="18.6640625" bestFit="1" customWidth="1"/>
    <col min="245" max="245" width="17.6640625" bestFit="1" customWidth="1"/>
    <col min="246" max="246" width="18.33203125" bestFit="1" customWidth="1"/>
    <col min="247" max="247" width="18.6640625" bestFit="1" customWidth="1"/>
    <col min="248" max="248" width="17.6640625" bestFit="1" customWidth="1"/>
    <col min="249" max="249" width="18.6640625" bestFit="1" customWidth="1"/>
    <col min="250" max="251" width="18.5" bestFit="1" customWidth="1"/>
    <col min="252" max="252" width="17.5" bestFit="1" customWidth="1"/>
    <col min="253" max="253" width="17.33203125" bestFit="1" customWidth="1"/>
    <col min="254" max="255" width="17.6640625" bestFit="1" customWidth="1"/>
    <col min="256" max="256" width="18.5" bestFit="1" customWidth="1"/>
    <col min="257" max="257" width="17.5" bestFit="1" customWidth="1"/>
    <col min="258" max="258" width="19.5" bestFit="1" customWidth="1"/>
    <col min="259" max="259" width="17.6640625" bestFit="1" customWidth="1"/>
    <col min="260" max="260" width="18.6640625" bestFit="1" customWidth="1"/>
    <col min="261" max="261" width="18.5" bestFit="1" customWidth="1"/>
    <col min="262" max="262" width="17.5" bestFit="1" customWidth="1"/>
    <col min="263" max="263" width="17.6640625" bestFit="1" customWidth="1"/>
    <col min="264" max="264" width="17.33203125" bestFit="1" customWidth="1"/>
    <col min="265" max="265" width="17.6640625" bestFit="1" customWidth="1"/>
    <col min="266" max="267" width="18.33203125" bestFit="1" customWidth="1"/>
    <col min="268" max="268" width="17.6640625" bestFit="1" customWidth="1"/>
    <col min="269" max="269" width="18.6640625" bestFit="1" customWidth="1"/>
    <col min="270" max="270" width="17.5" bestFit="1" customWidth="1"/>
    <col min="271" max="271" width="19.33203125" bestFit="1" customWidth="1"/>
    <col min="272" max="272" width="18.6640625" bestFit="1" customWidth="1"/>
    <col min="273" max="273" width="18.33203125" bestFit="1" customWidth="1"/>
    <col min="274" max="274" width="18.6640625" bestFit="1" customWidth="1"/>
    <col min="275" max="275" width="17.5" bestFit="1" customWidth="1"/>
    <col min="276" max="276" width="17.6640625" bestFit="1" customWidth="1"/>
    <col min="277" max="277" width="18.5" bestFit="1" customWidth="1"/>
    <col min="278" max="278" width="17.5" bestFit="1" customWidth="1"/>
    <col min="279" max="279" width="17.6640625" bestFit="1" customWidth="1"/>
    <col min="280" max="280" width="17.33203125" bestFit="1" customWidth="1"/>
    <col min="281" max="281" width="17.6640625" bestFit="1" customWidth="1"/>
    <col min="282" max="282" width="18.5" bestFit="1" customWidth="1"/>
    <col min="283" max="285" width="17.6640625" bestFit="1" customWidth="1"/>
    <col min="286" max="286" width="18.6640625" bestFit="1" customWidth="1"/>
    <col min="287" max="287" width="17.6640625" bestFit="1" customWidth="1"/>
    <col min="288" max="288" width="18.33203125" bestFit="1" customWidth="1"/>
    <col min="289" max="289" width="17.6640625" bestFit="1" customWidth="1"/>
    <col min="290" max="290" width="18" bestFit="1" customWidth="1"/>
    <col min="291" max="293" width="17.5" bestFit="1" customWidth="1"/>
    <col min="294" max="294" width="18.1640625" bestFit="1" customWidth="1"/>
    <col min="295" max="295" width="18.33203125" bestFit="1" customWidth="1"/>
    <col min="296" max="296" width="17.6640625" bestFit="1" customWidth="1"/>
    <col min="297" max="297" width="18.5" bestFit="1" customWidth="1"/>
    <col min="298" max="298" width="17.33203125" bestFit="1" customWidth="1"/>
    <col min="299" max="299" width="17.5" bestFit="1" customWidth="1"/>
    <col min="300" max="300" width="18.33203125" bestFit="1" customWidth="1"/>
    <col min="301" max="301" width="18.5" bestFit="1" customWidth="1"/>
    <col min="302" max="303" width="17.6640625" bestFit="1" customWidth="1"/>
    <col min="304" max="304" width="18.5" bestFit="1" customWidth="1"/>
    <col min="305" max="306" width="18.6640625" bestFit="1" customWidth="1"/>
    <col min="307" max="307" width="18.33203125" bestFit="1" customWidth="1"/>
    <col min="308" max="308" width="17.6640625" bestFit="1" customWidth="1"/>
    <col min="309" max="309" width="18.6640625" bestFit="1" customWidth="1"/>
    <col min="310" max="310" width="18.1640625" bestFit="1" customWidth="1"/>
    <col min="311" max="312" width="17.6640625" bestFit="1" customWidth="1"/>
    <col min="313" max="314" width="18.5" bestFit="1" customWidth="1"/>
    <col min="315" max="316" width="17.6640625" bestFit="1" customWidth="1"/>
    <col min="317" max="318" width="18.33203125" bestFit="1" customWidth="1"/>
    <col min="319" max="319" width="18.6640625" bestFit="1" customWidth="1"/>
    <col min="320" max="320" width="19.5" bestFit="1" customWidth="1"/>
    <col min="321" max="321" width="17.5" bestFit="1" customWidth="1"/>
    <col min="322" max="322" width="17.6640625" bestFit="1" customWidth="1"/>
    <col min="323" max="323" width="18.5" bestFit="1" customWidth="1"/>
    <col min="324" max="324" width="18.6640625" bestFit="1" customWidth="1"/>
    <col min="325" max="325" width="17.5" bestFit="1" customWidth="1"/>
    <col min="326" max="333" width="17.6640625" bestFit="1" customWidth="1"/>
    <col min="334" max="334" width="18.33203125" bestFit="1" customWidth="1"/>
    <col min="335" max="336" width="17.6640625" bestFit="1" customWidth="1"/>
    <col min="337" max="337" width="18.33203125" bestFit="1" customWidth="1"/>
    <col min="338" max="338" width="17.5" bestFit="1" customWidth="1"/>
    <col min="339" max="340" width="17.6640625" bestFit="1" customWidth="1"/>
    <col min="341" max="341" width="18.33203125" bestFit="1" customWidth="1"/>
    <col min="342" max="342" width="17.6640625" bestFit="1" customWidth="1"/>
    <col min="343" max="343" width="17.33203125" bestFit="1" customWidth="1"/>
    <col min="344" max="344" width="17.5" bestFit="1" customWidth="1"/>
    <col min="345" max="345" width="17.33203125" bestFit="1" customWidth="1"/>
    <col min="346" max="346" width="17.5" bestFit="1" customWidth="1"/>
    <col min="347" max="347" width="18.5" bestFit="1" customWidth="1"/>
    <col min="348" max="348" width="17.5" bestFit="1" customWidth="1"/>
    <col min="349" max="349" width="18.5" bestFit="1" customWidth="1"/>
    <col min="350" max="350" width="17.6640625" bestFit="1" customWidth="1"/>
    <col min="351" max="353" width="18.33203125" bestFit="1" customWidth="1"/>
    <col min="354" max="354" width="17.6640625" bestFit="1" customWidth="1"/>
    <col min="355" max="355" width="18.33203125" bestFit="1" customWidth="1"/>
    <col min="356" max="357" width="17.6640625" bestFit="1" customWidth="1"/>
    <col min="358" max="358" width="18.5" bestFit="1" customWidth="1"/>
    <col min="359" max="359" width="18.33203125" bestFit="1" customWidth="1"/>
    <col min="360" max="360" width="17.6640625" bestFit="1" customWidth="1"/>
    <col min="361" max="361" width="18.5" bestFit="1" customWidth="1"/>
    <col min="362" max="362" width="19.33203125" bestFit="1" customWidth="1"/>
    <col min="363" max="364" width="17.6640625" bestFit="1" customWidth="1"/>
    <col min="365" max="365" width="17" bestFit="1" customWidth="1"/>
    <col min="366" max="366" width="18.5" bestFit="1" customWidth="1"/>
    <col min="367" max="367" width="17.5" bestFit="1" customWidth="1"/>
    <col min="368" max="368" width="18.6640625" bestFit="1" customWidth="1"/>
    <col min="369" max="369" width="17.6640625" bestFit="1" customWidth="1"/>
    <col min="370" max="370" width="18.6640625" bestFit="1" customWidth="1"/>
    <col min="371" max="371" width="17.6640625" bestFit="1" customWidth="1"/>
    <col min="372" max="372" width="18.5" bestFit="1" customWidth="1"/>
    <col min="373" max="373" width="17.5" bestFit="1" customWidth="1"/>
    <col min="374" max="374" width="18.6640625" bestFit="1" customWidth="1"/>
    <col min="375" max="375" width="17.6640625" bestFit="1" customWidth="1"/>
    <col min="376" max="376" width="18.5" bestFit="1" customWidth="1"/>
    <col min="377" max="377" width="18.6640625" bestFit="1" customWidth="1"/>
    <col min="378" max="378" width="17.5" bestFit="1" customWidth="1"/>
    <col min="379" max="380" width="18.5" bestFit="1" customWidth="1"/>
    <col min="381" max="382" width="17.5" bestFit="1" customWidth="1"/>
    <col min="383" max="383" width="18.5" bestFit="1" customWidth="1"/>
    <col min="384" max="384" width="16" bestFit="1" customWidth="1"/>
    <col min="385" max="385" width="17.33203125" bestFit="1" customWidth="1"/>
    <col min="386" max="386" width="19.5" bestFit="1" customWidth="1"/>
    <col min="387" max="387" width="18.33203125" bestFit="1" customWidth="1"/>
    <col min="388" max="389" width="18.6640625" bestFit="1" customWidth="1"/>
    <col min="390" max="390" width="17.5" bestFit="1" customWidth="1"/>
    <col min="391" max="391" width="17.6640625" bestFit="1" customWidth="1"/>
    <col min="392" max="392" width="18.6640625" bestFit="1" customWidth="1"/>
    <col min="393" max="393" width="18.5" bestFit="1" customWidth="1"/>
    <col min="394" max="394" width="17.5" bestFit="1" customWidth="1"/>
    <col min="395" max="396" width="18.5" bestFit="1" customWidth="1"/>
    <col min="397" max="397" width="19.5" bestFit="1" customWidth="1"/>
    <col min="398" max="398" width="17.33203125" bestFit="1" customWidth="1"/>
    <col min="399" max="399" width="17.6640625" bestFit="1" customWidth="1"/>
    <col min="400" max="402" width="17.5" bestFit="1" customWidth="1"/>
    <col min="403" max="403" width="17.6640625" bestFit="1" customWidth="1"/>
    <col min="404" max="404" width="19.33203125" bestFit="1" customWidth="1"/>
    <col min="405" max="405" width="17.6640625" bestFit="1" customWidth="1"/>
    <col min="406" max="406" width="18.33203125" bestFit="1" customWidth="1"/>
    <col min="407" max="407" width="17.5" bestFit="1" customWidth="1"/>
    <col min="408" max="411" width="18.5" bestFit="1" customWidth="1"/>
    <col min="412" max="412" width="17.6640625" bestFit="1" customWidth="1"/>
    <col min="413" max="413" width="19.5" bestFit="1" customWidth="1"/>
    <col min="414" max="414" width="18.1640625" bestFit="1" customWidth="1"/>
    <col min="415" max="418" width="17.6640625" bestFit="1" customWidth="1"/>
    <col min="419" max="419" width="17.5" bestFit="1" customWidth="1"/>
    <col min="420" max="420" width="18.1640625" bestFit="1" customWidth="1"/>
    <col min="421" max="421" width="17.6640625" bestFit="1" customWidth="1"/>
    <col min="422" max="422" width="17.5" bestFit="1" customWidth="1"/>
    <col min="423" max="423" width="19.5" bestFit="1" customWidth="1"/>
    <col min="424" max="424" width="17.6640625" bestFit="1" customWidth="1"/>
    <col min="425" max="425" width="18.5" bestFit="1" customWidth="1"/>
    <col min="426" max="426" width="17.5" bestFit="1" customWidth="1"/>
    <col min="427" max="427" width="17.6640625" bestFit="1" customWidth="1"/>
    <col min="428" max="428" width="18.5" bestFit="1" customWidth="1"/>
    <col min="429" max="431" width="17.6640625" bestFit="1" customWidth="1"/>
    <col min="432" max="432" width="19.5" bestFit="1" customWidth="1"/>
    <col min="433" max="860" width="22.6640625" bestFit="1" customWidth="1"/>
    <col min="861" max="861" width="26.83203125" bestFit="1" customWidth="1"/>
    <col min="862" max="862" width="27.83203125" bestFit="1" customWidth="1"/>
    <col min="863" max="863" width="17.5" bestFit="1" customWidth="1"/>
    <col min="864" max="868" width="17.6640625" bestFit="1" customWidth="1"/>
    <col min="869" max="869" width="17.5" bestFit="1" customWidth="1"/>
    <col min="870" max="872" width="17.6640625" bestFit="1" customWidth="1"/>
    <col min="873" max="873" width="17.5" bestFit="1" customWidth="1"/>
    <col min="874" max="884" width="17.6640625" bestFit="1" customWidth="1"/>
    <col min="885" max="885" width="17.5" bestFit="1" customWidth="1"/>
    <col min="886" max="886" width="17.6640625" bestFit="1" customWidth="1"/>
    <col min="887" max="887" width="17.5" bestFit="1" customWidth="1"/>
    <col min="888" max="888" width="17.6640625" bestFit="1" customWidth="1"/>
    <col min="889" max="889" width="17.5" bestFit="1" customWidth="1"/>
    <col min="890" max="891" width="17.6640625" bestFit="1" customWidth="1"/>
    <col min="892" max="892" width="17.5" bestFit="1" customWidth="1"/>
    <col min="893" max="893" width="17.1640625" bestFit="1" customWidth="1"/>
    <col min="894" max="894" width="17.33203125" bestFit="1" customWidth="1"/>
    <col min="895" max="895" width="17.5" bestFit="1" customWidth="1"/>
    <col min="896" max="901" width="17.6640625" bestFit="1" customWidth="1"/>
    <col min="902" max="902" width="17.5" bestFit="1" customWidth="1"/>
    <col min="903" max="906" width="17.6640625" bestFit="1" customWidth="1"/>
    <col min="907" max="907" width="17.5" bestFit="1" customWidth="1"/>
    <col min="908" max="909" width="17.6640625" bestFit="1" customWidth="1"/>
    <col min="910" max="910" width="17.5" bestFit="1" customWidth="1"/>
    <col min="911" max="911" width="17.6640625" bestFit="1" customWidth="1"/>
    <col min="912" max="912" width="17.5" bestFit="1" customWidth="1"/>
    <col min="913" max="915" width="17.6640625" bestFit="1" customWidth="1"/>
    <col min="916" max="916" width="17.5" bestFit="1" customWidth="1"/>
    <col min="917" max="918" width="17.6640625" bestFit="1" customWidth="1"/>
    <col min="919" max="919" width="17.33203125" bestFit="1" customWidth="1"/>
    <col min="920" max="926" width="17.6640625" bestFit="1" customWidth="1"/>
    <col min="927" max="929" width="17.5" bestFit="1" customWidth="1"/>
    <col min="930" max="930" width="17.6640625" bestFit="1" customWidth="1"/>
    <col min="931" max="933" width="17.5" bestFit="1" customWidth="1"/>
    <col min="934" max="935" width="17.6640625" bestFit="1" customWidth="1"/>
    <col min="936" max="936" width="17.5" bestFit="1" customWidth="1"/>
    <col min="937" max="941" width="17.6640625" bestFit="1" customWidth="1"/>
    <col min="942" max="942" width="17.5" bestFit="1" customWidth="1"/>
    <col min="943" max="943" width="17.6640625" bestFit="1" customWidth="1"/>
    <col min="944" max="944" width="18.5" bestFit="1" customWidth="1"/>
    <col min="945" max="945" width="18.1640625" bestFit="1" customWidth="1"/>
    <col min="946" max="947" width="18.33203125" bestFit="1" customWidth="1"/>
    <col min="948" max="948" width="18.1640625" bestFit="1" customWidth="1"/>
    <col min="949" max="949" width="18" bestFit="1" customWidth="1"/>
    <col min="950" max="951" width="18.33203125" bestFit="1" customWidth="1"/>
    <col min="952" max="952" width="18.5" bestFit="1" customWidth="1"/>
    <col min="953" max="953" width="18.33203125" bestFit="1" customWidth="1"/>
    <col min="954" max="960" width="18.5" bestFit="1" customWidth="1"/>
    <col min="961" max="962" width="18.33203125" bestFit="1" customWidth="1"/>
    <col min="963" max="963" width="18.5" bestFit="1" customWidth="1"/>
    <col min="964" max="964" width="18.33203125" bestFit="1" customWidth="1"/>
    <col min="965" max="968" width="18.5" bestFit="1" customWidth="1"/>
    <col min="969" max="969" width="18.1640625" bestFit="1" customWidth="1"/>
    <col min="970" max="970" width="18.33203125" bestFit="1" customWidth="1"/>
    <col min="971" max="973" width="18.5" bestFit="1" customWidth="1"/>
    <col min="974" max="974" width="18.33203125" bestFit="1" customWidth="1"/>
    <col min="975" max="975" width="18.5" bestFit="1" customWidth="1"/>
    <col min="976" max="978" width="18.33203125" bestFit="1" customWidth="1"/>
    <col min="979" max="987" width="18.5" bestFit="1" customWidth="1"/>
    <col min="988" max="988" width="18.33203125" bestFit="1" customWidth="1"/>
    <col min="989" max="992" width="18.5" bestFit="1" customWidth="1"/>
    <col min="993" max="994" width="18.33203125" bestFit="1" customWidth="1"/>
    <col min="995" max="995" width="18.5" bestFit="1" customWidth="1"/>
    <col min="996" max="997" width="18.33203125" bestFit="1" customWidth="1"/>
    <col min="998" max="999" width="18.5" bestFit="1" customWidth="1"/>
    <col min="1000" max="1001" width="18.33203125" bestFit="1" customWidth="1"/>
    <col min="1002" max="1002" width="18.1640625" bestFit="1" customWidth="1"/>
    <col min="1003" max="1003" width="18.33203125" bestFit="1" customWidth="1"/>
    <col min="1004" max="1006" width="18.1640625" bestFit="1" customWidth="1"/>
    <col min="1007" max="1007" width="18" bestFit="1" customWidth="1"/>
    <col min="1008" max="1017" width="18.33203125" bestFit="1" customWidth="1"/>
    <col min="1018" max="1018" width="18" bestFit="1" customWidth="1"/>
    <col min="1019" max="1022" width="18.33203125" bestFit="1" customWidth="1"/>
    <col min="1023" max="1023" width="18.1640625" bestFit="1" customWidth="1"/>
    <col min="1024" max="1027" width="18.33203125" bestFit="1" customWidth="1"/>
    <col min="1028" max="1028" width="18" bestFit="1" customWidth="1"/>
    <col min="1029" max="1033" width="18.33203125" bestFit="1" customWidth="1"/>
    <col min="1034" max="1034" width="18.1640625" bestFit="1" customWidth="1"/>
    <col min="1035" max="1036" width="18.33203125" bestFit="1" customWidth="1"/>
    <col min="1037" max="1037" width="18" bestFit="1" customWidth="1"/>
    <col min="1038" max="1040" width="18.1640625" bestFit="1" customWidth="1"/>
    <col min="1041" max="1043" width="18.33203125" bestFit="1" customWidth="1"/>
    <col min="1044" max="1044" width="18.1640625" bestFit="1" customWidth="1"/>
    <col min="1045" max="1045" width="18" bestFit="1" customWidth="1"/>
    <col min="1046" max="1053" width="18.33203125" bestFit="1" customWidth="1"/>
    <col min="1054" max="1055" width="18.5" bestFit="1" customWidth="1"/>
    <col min="1056" max="1057" width="18.33203125" bestFit="1" customWidth="1"/>
    <col min="1058" max="1058" width="18.1640625" bestFit="1" customWidth="1"/>
    <col min="1059" max="1062" width="18.33203125" bestFit="1" customWidth="1"/>
    <col min="1063" max="1063" width="18.1640625" bestFit="1" customWidth="1"/>
    <col min="1064" max="1064" width="18.33203125" bestFit="1" customWidth="1"/>
    <col min="1065" max="1070" width="18.5" bestFit="1" customWidth="1"/>
    <col min="1071" max="1071" width="18.33203125" bestFit="1" customWidth="1"/>
    <col min="1072" max="1072" width="18.5" bestFit="1" customWidth="1"/>
    <col min="1073" max="1073" width="18.1640625" bestFit="1" customWidth="1"/>
    <col min="1074" max="1074" width="18.5" bestFit="1" customWidth="1"/>
    <col min="1075" max="1075" width="18.33203125" bestFit="1" customWidth="1"/>
    <col min="1076" max="1077" width="18.5" bestFit="1" customWidth="1"/>
    <col min="1078" max="1078" width="18.33203125" bestFit="1" customWidth="1"/>
    <col min="1079" max="1079" width="18.5" bestFit="1" customWidth="1"/>
    <col min="1080" max="1080" width="18.33203125" bestFit="1" customWidth="1"/>
    <col min="1081" max="1085" width="18.5" bestFit="1" customWidth="1"/>
    <col min="1086" max="1086" width="18.33203125" bestFit="1" customWidth="1"/>
    <col min="1087" max="1090" width="18.5" bestFit="1" customWidth="1"/>
    <col min="1091" max="1091" width="18.33203125" bestFit="1" customWidth="1"/>
    <col min="1092" max="1092" width="18.5" bestFit="1" customWidth="1"/>
    <col min="1093" max="1094" width="18.33203125" bestFit="1" customWidth="1"/>
    <col min="1095" max="1095" width="18.5" bestFit="1" customWidth="1"/>
    <col min="1096" max="1096" width="18.1640625" bestFit="1" customWidth="1"/>
    <col min="1097" max="1100" width="18.5" bestFit="1" customWidth="1"/>
    <col min="1101" max="1101" width="18.33203125" bestFit="1" customWidth="1"/>
    <col min="1102" max="1104" width="18.5" bestFit="1" customWidth="1"/>
    <col min="1105" max="1108" width="18.33203125" bestFit="1" customWidth="1"/>
    <col min="1109" max="1110" width="18.5" bestFit="1" customWidth="1"/>
    <col min="1111" max="1112" width="18.33203125" bestFit="1" customWidth="1"/>
    <col min="1113" max="1116" width="18.5" bestFit="1" customWidth="1"/>
    <col min="1117" max="1120" width="18.33203125" bestFit="1" customWidth="1"/>
    <col min="1121" max="1121" width="18.1640625" bestFit="1" customWidth="1"/>
    <col min="1122" max="1126" width="18.5" bestFit="1" customWidth="1"/>
    <col min="1127" max="1127" width="18.33203125" bestFit="1" customWidth="1"/>
    <col min="1128" max="1134" width="18.5" bestFit="1" customWidth="1"/>
    <col min="1135" max="1135" width="18.33203125" bestFit="1" customWidth="1"/>
    <col min="1136" max="1141" width="18.5" bestFit="1" customWidth="1"/>
    <col min="1142" max="1142" width="18.33203125" bestFit="1" customWidth="1"/>
    <col min="1143" max="1152" width="18.5" bestFit="1" customWidth="1"/>
    <col min="1153" max="1153" width="18.33203125" bestFit="1" customWidth="1"/>
    <col min="1154" max="1154" width="18.1640625" bestFit="1" customWidth="1"/>
    <col min="1155" max="1156" width="18.33203125" bestFit="1" customWidth="1"/>
    <col min="1157" max="1158" width="18.5" bestFit="1" customWidth="1"/>
    <col min="1159" max="1159" width="18.33203125" bestFit="1" customWidth="1"/>
    <col min="1160" max="1160" width="18.5" bestFit="1" customWidth="1"/>
    <col min="1161" max="1161" width="18.33203125" bestFit="1" customWidth="1"/>
    <col min="1162" max="1165" width="18.5" bestFit="1" customWidth="1"/>
    <col min="1166" max="1166" width="18.1640625" bestFit="1" customWidth="1"/>
    <col min="1167" max="1169" width="18.5" bestFit="1" customWidth="1"/>
    <col min="1170" max="1171" width="18.33203125" bestFit="1" customWidth="1"/>
    <col min="1172" max="1173" width="18.5" bestFit="1" customWidth="1"/>
    <col min="1174" max="1175" width="18.33203125" bestFit="1" customWidth="1"/>
    <col min="1176" max="1176" width="18.5" bestFit="1" customWidth="1"/>
    <col min="1177" max="1178" width="18.33203125" bestFit="1" customWidth="1"/>
    <col min="1179" max="1181" width="18.5" bestFit="1" customWidth="1"/>
    <col min="1182" max="1182" width="18.33203125" bestFit="1" customWidth="1"/>
    <col min="1183" max="1184" width="18.5" bestFit="1" customWidth="1"/>
    <col min="1185" max="1185" width="18.33203125" bestFit="1" customWidth="1"/>
    <col min="1186" max="1186" width="18.5" bestFit="1" customWidth="1"/>
    <col min="1187" max="1192" width="18.33203125" bestFit="1" customWidth="1"/>
    <col min="1193" max="1194" width="18.5" bestFit="1" customWidth="1"/>
    <col min="1195" max="1197" width="18.33203125" bestFit="1" customWidth="1"/>
    <col min="1198" max="1198" width="18.5" bestFit="1" customWidth="1"/>
    <col min="1199" max="1199" width="18.33203125" bestFit="1" customWidth="1"/>
    <col min="1200" max="1203" width="18.5" bestFit="1" customWidth="1"/>
    <col min="1204" max="1205" width="18.33203125" bestFit="1" customWidth="1"/>
    <col min="1206" max="1213" width="18.5" bestFit="1" customWidth="1"/>
    <col min="1214" max="1214" width="18.33203125" bestFit="1" customWidth="1"/>
    <col min="1215" max="1215" width="18.5" bestFit="1" customWidth="1"/>
    <col min="1216" max="1217" width="18.33203125" bestFit="1" customWidth="1"/>
    <col min="1218" max="1220" width="18.5" bestFit="1" customWidth="1"/>
    <col min="1221" max="1221" width="18.33203125" bestFit="1" customWidth="1"/>
    <col min="1222" max="1222" width="18.1640625" bestFit="1" customWidth="1"/>
    <col min="1223" max="1234" width="18.5" bestFit="1" customWidth="1"/>
    <col min="1235" max="1235" width="18.33203125" bestFit="1" customWidth="1"/>
    <col min="1236" max="1237" width="18.5" bestFit="1" customWidth="1"/>
    <col min="1238" max="1238" width="18.33203125" bestFit="1" customWidth="1"/>
    <col min="1239" max="1242" width="18.5" bestFit="1" customWidth="1"/>
    <col min="1243" max="1243" width="18.33203125" bestFit="1" customWidth="1"/>
    <col min="1244" max="1247" width="18.5" bestFit="1" customWidth="1"/>
    <col min="1248" max="1248" width="18.33203125" bestFit="1" customWidth="1"/>
    <col min="1249" max="1249" width="18.5" bestFit="1" customWidth="1"/>
    <col min="1250" max="1250" width="18.33203125" bestFit="1" customWidth="1"/>
    <col min="1251" max="1253" width="18.5" bestFit="1" customWidth="1"/>
    <col min="1254" max="1254" width="18.33203125" bestFit="1" customWidth="1"/>
    <col min="1255" max="1255" width="18.5" bestFit="1" customWidth="1"/>
    <col min="1256" max="1257" width="18.33203125" bestFit="1" customWidth="1"/>
    <col min="1258" max="1261" width="18.5" bestFit="1" customWidth="1"/>
    <col min="1262" max="1262" width="18.33203125" bestFit="1" customWidth="1"/>
    <col min="1263" max="1264" width="18.5" bestFit="1" customWidth="1"/>
    <col min="1265" max="1265" width="18.33203125" bestFit="1" customWidth="1"/>
    <col min="1266" max="1267" width="18.5" bestFit="1" customWidth="1"/>
    <col min="1268" max="1269" width="18.33203125" bestFit="1" customWidth="1"/>
    <col min="1270" max="1272" width="18.5" bestFit="1" customWidth="1"/>
    <col min="1273" max="1273" width="18.1640625" bestFit="1" customWidth="1"/>
    <col min="1274" max="1275" width="18.33203125" bestFit="1" customWidth="1"/>
    <col min="1276" max="1277" width="18.5" bestFit="1" customWidth="1"/>
    <col min="1278" max="1278" width="18.33203125" bestFit="1" customWidth="1"/>
    <col min="1279" max="1284" width="18.5" bestFit="1" customWidth="1"/>
    <col min="1285" max="1285" width="18.33203125" bestFit="1" customWidth="1"/>
    <col min="1286" max="1286" width="18.5" bestFit="1" customWidth="1"/>
    <col min="1287" max="1288" width="18.33203125" bestFit="1" customWidth="1"/>
    <col min="1289" max="1294" width="18.5" bestFit="1" customWidth="1"/>
    <col min="1295" max="1295" width="18.33203125" bestFit="1" customWidth="1"/>
    <col min="1296" max="1299" width="18.5" bestFit="1" customWidth="1"/>
    <col min="1300" max="1300" width="18.33203125" bestFit="1" customWidth="1"/>
    <col min="1301" max="1301" width="18.1640625" bestFit="1" customWidth="1"/>
    <col min="1302" max="1303" width="18.33203125" bestFit="1" customWidth="1"/>
    <col min="1304" max="1304" width="18.1640625" bestFit="1" customWidth="1"/>
    <col min="1305" max="1305" width="18.5" bestFit="1" customWidth="1"/>
    <col min="1306" max="1307" width="18.33203125" bestFit="1" customWidth="1"/>
    <col min="1308" max="1308" width="18.5" bestFit="1" customWidth="1"/>
    <col min="1309" max="1310" width="18.33203125" bestFit="1" customWidth="1"/>
    <col min="1311" max="1312" width="18.5" bestFit="1" customWidth="1"/>
    <col min="1313" max="1314" width="18.33203125" bestFit="1" customWidth="1"/>
    <col min="1315" max="1318" width="18.5" bestFit="1" customWidth="1"/>
    <col min="1319" max="1319" width="18.33203125" bestFit="1" customWidth="1"/>
    <col min="1320" max="1321" width="18.5" bestFit="1" customWidth="1"/>
    <col min="1322" max="1323" width="18.6640625" bestFit="1" customWidth="1"/>
    <col min="1324" max="1325" width="18.5" bestFit="1" customWidth="1"/>
    <col min="1326" max="1328" width="18.6640625" bestFit="1" customWidth="1"/>
    <col min="1329" max="1329" width="18.5" bestFit="1" customWidth="1"/>
    <col min="1330" max="1330" width="18.6640625" bestFit="1" customWidth="1"/>
    <col min="1331" max="1331" width="18.5" bestFit="1" customWidth="1"/>
    <col min="1332" max="1333" width="18.6640625" bestFit="1" customWidth="1"/>
    <col min="1334" max="1334" width="18.5" bestFit="1" customWidth="1"/>
    <col min="1335" max="1338" width="18.6640625" bestFit="1" customWidth="1"/>
    <col min="1339" max="1341" width="18.5" bestFit="1" customWidth="1"/>
    <col min="1342" max="1342" width="18" bestFit="1" customWidth="1"/>
    <col min="1343" max="1343" width="18.33203125" bestFit="1" customWidth="1"/>
    <col min="1344" max="1345" width="18.5" bestFit="1" customWidth="1"/>
    <col min="1346" max="1346" width="18.33203125" bestFit="1" customWidth="1"/>
    <col min="1347" max="1348" width="18.5" bestFit="1" customWidth="1"/>
    <col min="1349" max="1349" width="18.33203125" bestFit="1" customWidth="1"/>
    <col min="1350" max="1351" width="18.5" bestFit="1" customWidth="1"/>
    <col min="1352" max="1363" width="18.6640625" bestFit="1" customWidth="1"/>
    <col min="1364" max="1364" width="18.5" bestFit="1" customWidth="1"/>
    <col min="1365" max="1365" width="18.6640625" bestFit="1" customWidth="1"/>
    <col min="1366" max="1366" width="18.1640625" bestFit="1" customWidth="1"/>
    <col min="1367" max="1367" width="18.33203125" bestFit="1" customWidth="1"/>
    <col min="1368" max="1368" width="18.5" bestFit="1" customWidth="1"/>
    <col min="1369" max="1371" width="18.6640625" bestFit="1" customWidth="1"/>
    <col min="1372" max="1372" width="18.5" bestFit="1" customWidth="1"/>
    <col min="1373" max="1374" width="18.6640625" bestFit="1" customWidth="1"/>
    <col min="1375" max="1375" width="18.5" bestFit="1" customWidth="1"/>
    <col min="1376" max="1380" width="18.6640625" bestFit="1" customWidth="1"/>
    <col min="1381" max="1382" width="18.5" bestFit="1" customWidth="1"/>
    <col min="1383" max="1384" width="18.6640625" bestFit="1" customWidth="1"/>
    <col min="1385" max="1385" width="18.5" bestFit="1" customWidth="1"/>
    <col min="1386" max="1386" width="18.6640625" bestFit="1" customWidth="1"/>
    <col min="1387" max="1387" width="18.5" bestFit="1" customWidth="1"/>
    <col min="1388" max="1393" width="18.6640625" bestFit="1" customWidth="1"/>
    <col min="1394" max="1396" width="18.5" bestFit="1" customWidth="1"/>
    <col min="1397" max="1397" width="18.6640625" bestFit="1" customWidth="1"/>
    <col min="1398" max="1398" width="18.5" bestFit="1" customWidth="1"/>
    <col min="1399" max="1400" width="18.6640625" bestFit="1" customWidth="1"/>
    <col min="1401" max="1401" width="18.33203125" bestFit="1" customWidth="1"/>
    <col min="1402" max="1404" width="18.6640625" bestFit="1" customWidth="1"/>
    <col min="1405" max="1405" width="18.5" bestFit="1" customWidth="1"/>
    <col min="1406" max="1406" width="18.6640625" bestFit="1" customWidth="1"/>
    <col min="1407" max="1408" width="18.5" bestFit="1" customWidth="1"/>
    <col min="1409" max="1410" width="18.6640625" bestFit="1" customWidth="1"/>
    <col min="1411" max="1411" width="18.5" bestFit="1" customWidth="1"/>
    <col min="1412" max="1416" width="18.6640625" bestFit="1" customWidth="1"/>
    <col min="1417" max="1419" width="18.5" bestFit="1" customWidth="1"/>
    <col min="1420" max="1420" width="18.6640625" bestFit="1" customWidth="1"/>
    <col min="1421" max="1421" width="18.33203125" bestFit="1" customWidth="1"/>
    <col min="1422" max="1425" width="18.6640625" bestFit="1" customWidth="1"/>
    <col min="1426" max="1426" width="18.33203125" bestFit="1" customWidth="1"/>
    <col min="1427" max="1430" width="18.6640625" bestFit="1" customWidth="1"/>
    <col min="1431" max="1431" width="18.5" bestFit="1" customWidth="1"/>
    <col min="1432" max="1432" width="18.6640625" bestFit="1" customWidth="1"/>
    <col min="1433" max="1433" width="18.5" bestFit="1" customWidth="1"/>
    <col min="1434" max="1434" width="18.6640625" bestFit="1" customWidth="1"/>
    <col min="1435" max="1435" width="18.5" bestFit="1" customWidth="1"/>
    <col min="1436" max="1437" width="18.6640625" bestFit="1" customWidth="1"/>
    <col min="1438" max="1440" width="18.5" bestFit="1" customWidth="1"/>
    <col min="1441" max="1441" width="18.33203125" bestFit="1" customWidth="1"/>
    <col min="1442" max="1446" width="18.6640625" bestFit="1" customWidth="1"/>
    <col min="1447" max="1450" width="18.5" bestFit="1" customWidth="1"/>
    <col min="1451" max="1452" width="18.6640625" bestFit="1" customWidth="1"/>
    <col min="1453" max="1453" width="18.5" bestFit="1" customWidth="1"/>
    <col min="1454" max="1455" width="18.6640625" bestFit="1" customWidth="1"/>
    <col min="1456" max="1457" width="18.5" bestFit="1" customWidth="1"/>
    <col min="1458" max="1462" width="18.6640625" bestFit="1" customWidth="1"/>
    <col min="1463" max="1465" width="18.5" bestFit="1" customWidth="1"/>
    <col min="1466" max="1466" width="18.6640625" bestFit="1" customWidth="1"/>
    <col min="1467" max="1467" width="18.5" bestFit="1" customWidth="1"/>
    <col min="1468" max="1473" width="18.6640625" bestFit="1" customWidth="1"/>
    <col min="1474" max="1475" width="18.5" bestFit="1" customWidth="1"/>
    <col min="1476" max="1486" width="18.6640625" bestFit="1" customWidth="1"/>
    <col min="1487" max="1487" width="18.33203125" bestFit="1" customWidth="1"/>
    <col min="1488" max="1490" width="18.6640625" bestFit="1" customWidth="1"/>
    <col min="1491" max="1491" width="18.33203125" bestFit="1" customWidth="1"/>
    <col min="1492" max="1492" width="18.5" bestFit="1" customWidth="1"/>
    <col min="1493" max="1493" width="18.33203125" bestFit="1" customWidth="1"/>
    <col min="1494" max="1499" width="18.6640625" bestFit="1" customWidth="1"/>
    <col min="1500" max="1500" width="18.33203125" bestFit="1" customWidth="1"/>
    <col min="1501" max="1501" width="18.5" bestFit="1" customWidth="1"/>
    <col min="1502" max="1507" width="18.6640625" bestFit="1" customWidth="1"/>
    <col min="1508" max="1508" width="18.33203125" bestFit="1" customWidth="1"/>
    <col min="1509" max="1509" width="18.6640625" bestFit="1" customWidth="1"/>
    <col min="1510" max="1510" width="18.33203125" bestFit="1" customWidth="1"/>
    <col min="1511" max="1511" width="18.5" bestFit="1" customWidth="1"/>
    <col min="1512" max="1514" width="18.6640625" bestFit="1" customWidth="1"/>
    <col min="1515" max="1515" width="18.5" bestFit="1" customWidth="1"/>
    <col min="1516" max="1519" width="18.6640625" bestFit="1" customWidth="1"/>
    <col min="1520" max="1521" width="18.5" bestFit="1" customWidth="1"/>
    <col min="1522" max="1522" width="18.33203125" bestFit="1" customWidth="1"/>
    <col min="1523" max="1524" width="18.6640625" bestFit="1" customWidth="1"/>
    <col min="1525" max="1525" width="18.5" bestFit="1" customWidth="1"/>
    <col min="1526" max="1526" width="18.6640625" bestFit="1" customWidth="1"/>
    <col min="1527" max="1531" width="18.5" bestFit="1" customWidth="1"/>
    <col min="1532" max="1533" width="18.6640625" bestFit="1" customWidth="1"/>
    <col min="1534" max="1536" width="18.5" bestFit="1" customWidth="1"/>
    <col min="1537" max="1539" width="18.6640625" bestFit="1" customWidth="1"/>
    <col min="1540" max="1541" width="18.5" bestFit="1" customWidth="1"/>
    <col min="1542" max="1549" width="18.6640625" bestFit="1" customWidth="1"/>
    <col min="1550" max="1550" width="18.5" bestFit="1" customWidth="1"/>
    <col min="1551" max="1551" width="18.33203125" bestFit="1" customWidth="1"/>
    <col min="1552" max="1558" width="18.6640625" bestFit="1" customWidth="1"/>
    <col min="1559" max="1559" width="18.5" bestFit="1" customWidth="1"/>
    <col min="1560" max="1562" width="18.6640625" bestFit="1" customWidth="1"/>
    <col min="1563" max="1563" width="18.5" bestFit="1" customWidth="1"/>
    <col min="1564" max="1565" width="18.6640625" bestFit="1" customWidth="1"/>
    <col min="1566" max="1567" width="18.5" bestFit="1" customWidth="1"/>
    <col min="1568" max="1568" width="18.6640625" bestFit="1" customWidth="1"/>
    <col min="1569" max="1570" width="18.5" bestFit="1" customWidth="1"/>
    <col min="1571" max="1571" width="18.33203125" bestFit="1" customWidth="1"/>
    <col min="1572" max="1576" width="18.5" bestFit="1" customWidth="1"/>
    <col min="1577" max="1577" width="18.6640625" bestFit="1" customWidth="1"/>
    <col min="1578" max="1578" width="18.5" bestFit="1" customWidth="1"/>
    <col min="1579" max="1583" width="18.6640625" bestFit="1" customWidth="1"/>
    <col min="1584" max="1585" width="18.5" bestFit="1" customWidth="1"/>
    <col min="1586" max="1586" width="18.6640625" bestFit="1" customWidth="1"/>
    <col min="1587" max="1587" width="18.5" bestFit="1" customWidth="1"/>
    <col min="1588" max="1589" width="18.33203125" bestFit="1" customWidth="1"/>
    <col min="1590" max="1590" width="18.6640625" bestFit="1" customWidth="1"/>
    <col min="1591" max="1591" width="18.5" bestFit="1" customWidth="1"/>
    <col min="1592" max="1596" width="18.6640625" bestFit="1" customWidth="1"/>
    <col min="1597" max="1597" width="18.5" bestFit="1" customWidth="1"/>
    <col min="1598" max="1599" width="18.6640625" bestFit="1" customWidth="1"/>
    <col min="1600" max="1600" width="18.5" bestFit="1" customWidth="1"/>
    <col min="1601" max="1601" width="18.6640625" bestFit="1" customWidth="1"/>
    <col min="1602" max="1602" width="18.5" bestFit="1" customWidth="1"/>
    <col min="1603" max="1606" width="18.6640625" bestFit="1" customWidth="1"/>
    <col min="1607" max="1609" width="18.5" bestFit="1" customWidth="1"/>
    <col min="1610" max="1613" width="18.6640625" bestFit="1" customWidth="1"/>
    <col min="1614" max="1614" width="18.5" bestFit="1" customWidth="1"/>
    <col min="1615" max="1616" width="18.33203125" bestFit="1" customWidth="1"/>
    <col min="1617" max="1619" width="18.5" bestFit="1" customWidth="1"/>
    <col min="1620" max="1622" width="18.6640625" bestFit="1" customWidth="1"/>
    <col min="1623" max="1623" width="19.5" bestFit="1" customWidth="1"/>
    <col min="1624" max="1627" width="19.33203125" bestFit="1" customWidth="1"/>
    <col min="1628" max="1628" width="19.5" bestFit="1" customWidth="1"/>
    <col min="1629" max="1629" width="19.33203125" bestFit="1" customWidth="1"/>
    <col min="1630" max="1632" width="19.5" bestFit="1" customWidth="1"/>
    <col min="1633" max="1635" width="19.33203125" bestFit="1" customWidth="1"/>
    <col min="1636" max="1638" width="19.1640625" bestFit="1" customWidth="1"/>
    <col min="1639" max="1639" width="19.5" bestFit="1" customWidth="1"/>
    <col min="1640" max="1641" width="19.33203125" bestFit="1" customWidth="1"/>
    <col min="1642" max="1642" width="19.5" bestFit="1" customWidth="1"/>
    <col min="1643" max="1643" width="19.33203125" bestFit="1" customWidth="1"/>
    <col min="1644" max="1649" width="19.5" bestFit="1" customWidth="1"/>
    <col min="1650" max="1650" width="19.33203125" bestFit="1" customWidth="1"/>
    <col min="1651" max="1651" width="19.5" bestFit="1" customWidth="1"/>
    <col min="1652" max="1652" width="19.33203125" bestFit="1" customWidth="1"/>
    <col min="1653" max="1658" width="19.5" bestFit="1" customWidth="1"/>
    <col min="1659" max="1659" width="19.33203125" bestFit="1" customWidth="1"/>
    <col min="1660" max="1660" width="19.5" bestFit="1" customWidth="1"/>
    <col min="1661" max="1661" width="19.33203125" bestFit="1" customWidth="1"/>
    <col min="1662" max="1662" width="19.5" bestFit="1" customWidth="1"/>
    <col min="1663" max="1663" width="19.33203125" bestFit="1" customWidth="1"/>
    <col min="1664" max="1667" width="19.5" bestFit="1" customWidth="1"/>
    <col min="1668" max="1668" width="19.33203125" bestFit="1" customWidth="1"/>
    <col min="1669" max="1669" width="19.1640625" bestFit="1" customWidth="1"/>
    <col min="1670" max="1670" width="19.5" bestFit="1" customWidth="1"/>
    <col min="1671" max="1672" width="19.33203125" bestFit="1" customWidth="1"/>
    <col min="1673" max="1678" width="19.5" bestFit="1" customWidth="1"/>
    <col min="1679" max="1679" width="19.6640625" bestFit="1" customWidth="1"/>
    <col min="1680" max="1681" width="19.5" bestFit="1" customWidth="1"/>
    <col min="1682" max="1682" width="19.6640625" bestFit="1" customWidth="1"/>
    <col min="1683" max="1683" width="19.5" bestFit="1" customWidth="1"/>
    <col min="1684" max="1684" width="19.6640625" bestFit="1" customWidth="1"/>
    <col min="1685" max="1685" width="19.5" bestFit="1" customWidth="1"/>
    <col min="1686" max="1686" width="19.6640625" bestFit="1" customWidth="1"/>
    <col min="1687" max="1688" width="19.5" bestFit="1" customWidth="1"/>
    <col min="1689" max="1689" width="19.6640625" bestFit="1" customWidth="1"/>
    <col min="1690" max="1691" width="19.5" bestFit="1" customWidth="1"/>
    <col min="1692" max="1692" width="13.6640625" bestFit="1" customWidth="1"/>
  </cols>
  <sheetData>
    <row r="1" spans="1:10" ht="16" customHeight="1" x14ac:dyDescent="0.2">
      <c r="A1" s="94" t="s">
        <v>708</v>
      </c>
      <c r="B1" s="94"/>
      <c r="C1" s="94"/>
      <c r="D1" s="94"/>
    </row>
    <row r="2" spans="1:10" x14ac:dyDescent="0.2">
      <c r="A2" s="94"/>
      <c r="B2" s="94"/>
      <c r="C2" s="94"/>
      <c r="D2" s="94"/>
    </row>
    <row r="3" spans="1:10" x14ac:dyDescent="0.2">
      <c r="A3" s="94"/>
      <c r="B3" s="94"/>
      <c r="C3" s="94"/>
      <c r="D3" s="94"/>
    </row>
    <row r="4" spans="1:10" x14ac:dyDescent="0.2">
      <c r="A4" s="94"/>
      <c r="B4" s="94"/>
      <c r="C4" s="94"/>
      <c r="D4" s="94"/>
    </row>
    <row r="5" spans="1:10" x14ac:dyDescent="0.2">
      <c r="A5" s="94"/>
      <c r="B5" s="94"/>
      <c r="C5" s="94"/>
      <c r="D5" s="94"/>
    </row>
    <row r="6" spans="1:10" x14ac:dyDescent="0.2">
      <c r="A6" s="94"/>
      <c r="B6" s="94"/>
      <c r="C6" s="94"/>
      <c r="D6" s="94"/>
    </row>
    <row r="9" spans="1:10" x14ac:dyDescent="0.2">
      <c r="A9" s="24" t="s">
        <v>616</v>
      </c>
      <c r="B9" t="s">
        <v>618</v>
      </c>
      <c r="C9" t="s">
        <v>619</v>
      </c>
      <c r="D9" t="s">
        <v>620</v>
      </c>
      <c r="E9" t="s">
        <v>621</v>
      </c>
      <c r="F9" t="s">
        <v>622</v>
      </c>
      <c r="G9" t="s">
        <v>623</v>
      </c>
      <c r="H9" t="s">
        <v>624</v>
      </c>
      <c r="I9" t="s">
        <v>628</v>
      </c>
      <c r="J9" t="s">
        <v>702</v>
      </c>
    </row>
    <row r="10" spans="1:10" x14ac:dyDescent="0.2">
      <c r="A10" s="3" t="s">
        <v>372</v>
      </c>
      <c r="B10" s="36">
        <v>0.13746402573218219</v>
      </c>
      <c r="C10" s="36">
        <v>0.14655529476736162</v>
      </c>
      <c r="D10" s="36">
        <v>0.14112734391513768</v>
      </c>
      <c r="E10" s="36">
        <v>4.2682991865086329E-3</v>
      </c>
      <c r="F10" s="36">
        <v>7.7284105131414274E-2</v>
      </c>
      <c r="G10" s="36">
        <v>9.319342813751208E-2</v>
      </c>
      <c r="H10" s="36">
        <v>8.3513501769556533E-2</v>
      </c>
      <c r="I10" s="36">
        <v>7.0316104042526415E-3</v>
      </c>
      <c r="J10" s="36">
        <v>4</v>
      </c>
    </row>
    <row r="11" spans="1:10" x14ac:dyDescent="0.2">
      <c r="A11" s="3" t="s">
        <v>415</v>
      </c>
      <c r="B11" s="36">
        <v>0.20756251270583448</v>
      </c>
      <c r="C11" s="36">
        <v>0.29329998836803539</v>
      </c>
      <c r="D11" s="36">
        <v>0.25933689026100903</v>
      </c>
      <c r="E11" s="36">
        <v>3.6548028180310499E-2</v>
      </c>
      <c r="F11" s="36">
        <v>8.8026021549095348E-2</v>
      </c>
      <c r="G11" s="36">
        <v>0.19710364080493195</v>
      </c>
      <c r="H11" s="36">
        <v>0.15623243685042729</v>
      </c>
      <c r="I11" s="36">
        <v>4.7329428233985851E-2</v>
      </c>
      <c r="J11" s="36">
        <v>4</v>
      </c>
    </row>
    <row r="12" spans="1:10" x14ac:dyDescent="0.2">
      <c r="A12" s="3" t="s">
        <v>394</v>
      </c>
      <c r="B12" s="36">
        <v>0.51497207455756677</v>
      </c>
      <c r="C12" s="36">
        <v>0.54543030464635689</v>
      </c>
      <c r="D12" s="36">
        <v>0.53021973619592044</v>
      </c>
      <c r="E12" s="36">
        <v>1.5120967588262688E-2</v>
      </c>
      <c r="F12" s="36">
        <v>0.19789660790993926</v>
      </c>
      <c r="G12" s="36">
        <v>0.26104926338244117</v>
      </c>
      <c r="H12" s="36">
        <v>0.23904717010277793</v>
      </c>
      <c r="I12" s="36">
        <v>2.8877645613551731E-2</v>
      </c>
      <c r="J12" s="36">
        <v>4</v>
      </c>
    </row>
    <row r="13" spans="1:10" x14ac:dyDescent="0.2">
      <c r="A13" s="3" t="s">
        <v>10</v>
      </c>
      <c r="B13" s="36">
        <v>0.57759002212834432</v>
      </c>
      <c r="C13" s="36">
        <v>0.72929982922664061</v>
      </c>
      <c r="D13" s="36">
        <v>0.63215499618040272</v>
      </c>
      <c r="E13" s="36">
        <v>6.9208923232062722E-2</v>
      </c>
      <c r="F13" s="36">
        <v>2.1484610742305371E-2</v>
      </c>
      <c r="G13" s="36">
        <v>0.17699438887533545</v>
      </c>
      <c r="H13" s="36">
        <v>9.7519150253677134E-2</v>
      </c>
      <c r="I13" s="36">
        <v>6.6140008184461405E-2</v>
      </c>
      <c r="J13" s="36">
        <v>4</v>
      </c>
    </row>
    <row r="14" spans="1:10" x14ac:dyDescent="0.2">
      <c r="A14" s="3" t="s">
        <v>18</v>
      </c>
      <c r="B14" s="36">
        <v>0.45242542534885444</v>
      </c>
      <c r="C14" s="36">
        <v>0.50080676779470434</v>
      </c>
      <c r="D14" s="36">
        <v>0.4766837410748061</v>
      </c>
      <c r="E14" s="36">
        <v>2.6990757163269121E-2</v>
      </c>
      <c r="F14" s="36">
        <v>8.4808305787254373E-2</v>
      </c>
      <c r="G14" s="36">
        <v>0.10593306723622857</v>
      </c>
      <c r="H14" s="36">
        <v>9.4736868666387336E-2</v>
      </c>
      <c r="I14" s="36">
        <v>1.064081770687955E-2</v>
      </c>
      <c r="J14" s="36">
        <v>4</v>
      </c>
    </row>
    <row r="15" spans="1:10" x14ac:dyDescent="0.2">
      <c r="A15" s="3" t="s">
        <v>21</v>
      </c>
      <c r="B15" s="36">
        <v>0.37624480720847231</v>
      </c>
      <c r="C15" s="36">
        <v>0.40059902017414373</v>
      </c>
      <c r="D15" s="36">
        <v>0.38837093541035628</v>
      </c>
      <c r="E15" s="36">
        <v>1.0140307847421055E-2</v>
      </c>
      <c r="F15" s="36">
        <v>0.27835410106706115</v>
      </c>
      <c r="G15" s="36">
        <v>0.30477290717326661</v>
      </c>
      <c r="H15" s="36">
        <v>0.28926128804718115</v>
      </c>
      <c r="I15" s="36">
        <v>1.1110313285725227E-2</v>
      </c>
      <c r="J15" s="36">
        <v>4</v>
      </c>
    </row>
    <row r="16" spans="1:10" x14ac:dyDescent="0.2">
      <c r="A16" s="3" t="s">
        <v>24</v>
      </c>
      <c r="B16" s="36">
        <v>0.75473340587595206</v>
      </c>
      <c r="C16" s="36">
        <v>0.803140994794173</v>
      </c>
      <c r="D16" s="36">
        <v>0.77308275503394319</v>
      </c>
      <c r="E16" s="36">
        <v>2.2744874787713188E-2</v>
      </c>
      <c r="F16" s="36">
        <v>0.18852705410821644</v>
      </c>
      <c r="G16" s="36">
        <v>0.33627892733715387</v>
      </c>
      <c r="H16" s="36">
        <v>0.29409643085188258</v>
      </c>
      <c r="I16" s="36">
        <v>7.0744191792223077E-2</v>
      </c>
      <c r="J16" s="36">
        <v>4</v>
      </c>
    </row>
    <row r="17" spans="1:10" x14ac:dyDescent="0.2">
      <c r="A17" s="3" t="s">
        <v>27</v>
      </c>
      <c r="B17" s="36">
        <v>2.4942609140234051E-2</v>
      </c>
      <c r="C17" s="36">
        <v>2.9095097962960614E-2</v>
      </c>
      <c r="D17" s="36">
        <v>2.7126750320280085E-2</v>
      </c>
      <c r="E17" s="36">
        <v>1.9939227485944486E-3</v>
      </c>
      <c r="F17" s="36">
        <v>3.1054310157978709E-3</v>
      </c>
      <c r="G17" s="36">
        <v>1.0390039240533343E-2</v>
      </c>
      <c r="H17" s="36">
        <v>7.5625499947027993E-3</v>
      </c>
      <c r="I17" s="36">
        <v>3.4609044212455891E-3</v>
      </c>
      <c r="J17" s="36">
        <v>4</v>
      </c>
    </row>
    <row r="18" spans="1:10" x14ac:dyDescent="0.2">
      <c r="A18" s="3" t="s">
        <v>29</v>
      </c>
      <c r="B18" s="36">
        <v>0.53232945006867782</v>
      </c>
      <c r="C18" s="36">
        <v>0.57133055623621654</v>
      </c>
      <c r="D18" s="36">
        <v>0.54531089341438443</v>
      </c>
      <c r="E18" s="36">
        <v>1.8265534495245567E-2</v>
      </c>
      <c r="F18" s="36">
        <v>7.1391076115485563E-2</v>
      </c>
      <c r="G18" s="36">
        <v>0.14050477824062729</v>
      </c>
      <c r="H18" s="36">
        <v>0.11219287834404469</v>
      </c>
      <c r="I18" s="36">
        <v>3.0229317600499274E-2</v>
      </c>
      <c r="J18" s="36">
        <v>4</v>
      </c>
    </row>
    <row r="19" spans="1:10" x14ac:dyDescent="0.2">
      <c r="A19" s="3" t="s">
        <v>31</v>
      </c>
      <c r="B19" s="36">
        <v>0.84478880352896701</v>
      </c>
      <c r="C19" s="36">
        <v>0.8599508406454599</v>
      </c>
      <c r="D19" s="36">
        <v>0.85252325343387547</v>
      </c>
      <c r="E19" s="36">
        <v>6.5680910643810264E-3</v>
      </c>
      <c r="F19" s="36">
        <v>0.10430702195408077</v>
      </c>
      <c r="G19" s="36">
        <v>0.25486580247778179</v>
      </c>
      <c r="H19" s="36">
        <v>0.16464850641143741</v>
      </c>
      <c r="I19" s="36">
        <v>7.1317293375655996E-2</v>
      </c>
      <c r="J19" s="36">
        <v>4</v>
      </c>
    </row>
    <row r="20" spans="1:10" x14ac:dyDescent="0.2">
      <c r="A20" s="3" t="s">
        <v>33</v>
      </c>
      <c r="B20" s="36">
        <v>0.6388596932462014</v>
      </c>
      <c r="C20" s="36">
        <v>0.65770057978068708</v>
      </c>
      <c r="D20" s="36">
        <v>0.64752829839531645</v>
      </c>
      <c r="E20" s="36">
        <v>8.4581451030321542E-3</v>
      </c>
      <c r="F20" s="36">
        <v>0.24186863117494378</v>
      </c>
      <c r="G20" s="36">
        <v>0.30449326578611324</v>
      </c>
      <c r="H20" s="36">
        <v>0.27983252962342503</v>
      </c>
      <c r="I20" s="36">
        <v>2.811091193070361E-2</v>
      </c>
      <c r="J20" s="36">
        <v>4</v>
      </c>
    </row>
    <row r="21" spans="1:10" x14ac:dyDescent="0.2">
      <c r="A21" s="3" t="s">
        <v>35</v>
      </c>
      <c r="B21" s="36">
        <v>4.0007067215848235E-2</v>
      </c>
      <c r="C21" s="36">
        <v>5.9377861806150456E-2</v>
      </c>
      <c r="D21" s="36">
        <v>5.035220960112935E-2</v>
      </c>
      <c r="E21" s="36">
        <v>1.0134696646814155E-2</v>
      </c>
      <c r="F21" s="36">
        <v>2.1621263485683367E-2</v>
      </c>
      <c r="G21" s="36">
        <v>3.5233556236992154E-2</v>
      </c>
      <c r="H21" s="36">
        <v>2.7565517630603654E-2</v>
      </c>
      <c r="I21" s="36">
        <v>6.149330254540091E-3</v>
      </c>
      <c r="J21" s="36">
        <v>4</v>
      </c>
    </row>
    <row r="22" spans="1:10" x14ac:dyDescent="0.2">
      <c r="A22" s="3" t="s">
        <v>38</v>
      </c>
      <c r="B22" s="36">
        <v>0.30390111659683472</v>
      </c>
      <c r="C22" s="36">
        <v>0.34308299852528845</v>
      </c>
      <c r="D22" s="36">
        <v>0.32238925821125353</v>
      </c>
      <c r="E22" s="36">
        <v>1.7466429052124158E-2</v>
      </c>
      <c r="F22" s="36">
        <v>0.19594872220115514</v>
      </c>
      <c r="G22" s="36">
        <v>0.26758023721710666</v>
      </c>
      <c r="H22" s="36">
        <v>0.23127623550324544</v>
      </c>
      <c r="I22" s="36">
        <v>3.5045969583849763E-2</v>
      </c>
      <c r="J22" s="36">
        <v>4</v>
      </c>
    </row>
    <row r="23" spans="1:10" x14ac:dyDescent="0.2">
      <c r="A23" s="3" t="s">
        <v>40</v>
      </c>
      <c r="B23" s="36">
        <v>0.85196278103909595</v>
      </c>
      <c r="C23" s="36">
        <v>0.89685148343568899</v>
      </c>
      <c r="D23" s="36">
        <v>0.87300226142285631</v>
      </c>
      <c r="E23" s="36">
        <v>1.9461303303336275E-2</v>
      </c>
      <c r="F23" s="36">
        <v>5.1914859630206457E-4</v>
      </c>
      <c r="G23" s="36">
        <v>0.15128449096098953</v>
      </c>
      <c r="H23" s="36">
        <v>8.2989905815510343E-2</v>
      </c>
      <c r="I23" s="36">
        <v>7.0462967469379634E-2</v>
      </c>
      <c r="J23" s="36">
        <v>4</v>
      </c>
    </row>
    <row r="24" spans="1:10" x14ac:dyDescent="0.2">
      <c r="A24" s="3" t="s">
        <v>41</v>
      </c>
      <c r="B24" s="36">
        <v>0.39854696419304614</v>
      </c>
      <c r="C24" s="36">
        <v>0.42587733683174811</v>
      </c>
      <c r="D24" s="36">
        <v>0.40854583216653728</v>
      </c>
      <c r="E24" s="36">
        <v>1.2133726290667547E-2</v>
      </c>
      <c r="F24" s="36">
        <v>0.20280918122644742</v>
      </c>
      <c r="G24" s="36">
        <v>0.20716999834792665</v>
      </c>
      <c r="H24" s="36">
        <v>0.20548527319617702</v>
      </c>
      <c r="I24" s="36">
        <v>1.9106991168662342E-3</v>
      </c>
      <c r="J24" s="36">
        <v>4</v>
      </c>
    </row>
    <row r="25" spans="1:10" x14ac:dyDescent="0.2">
      <c r="A25" s="3" t="s">
        <v>44</v>
      </c>
      <c r="B25" s="36">
        <v>0.53074743873102714</v>
      </c>
      <c r="C25" s="36">
        <v>0.57209769153563061</v>
      </c>
      <c r="D25" s="36">
        <v>0.54931324873006637</v>
      </c>
      <c r="E25" s="36">
        <v>1.7075483336909055E-2</v>
      </c>
      <c r="F25" s="36">
        <v>0.19094428095197391</v>
      </c>
      <c r="G25" s="36">
        <v>0.20581901643770883</v>
      </c>
      <c r="H25" s="36">
        <v>0.19929004135505385</v>
      </c>
      <c r="I25" s="36">
        <v>6.4681878867631814E-3</v>
      </c>
      <c r="J25" s="36">
        <v>4</v>
      </c>
    </row>
    <row r="26" spans="1:10" x14ac:dyDescent="0.2">
      <c r="A26" s="3" t="s">
        <v>46</v>
      </c>
      <c r="B26" s="36">
        <v>0.32684119224097141</v>
      </c>
      <c r="C26" s="36">
        <v>0.3748083556918359</v>
      </c>
      <c r="D26" s="36">
        <v>0.35710516419241711</v>
      </c>
      <c r="E26" s="36">
        <v>2.1164905534589572E-2</v>
      </c>
      <c r="F26" s="36">
        <v>0.17990064658571203</v>
      </c>
      <c r="G26" s="36">
        <v>0.21341743598312377</v>
      </c>
      <c r="H26" s="36">
        <v>0.2009355484796746</v>
      </c>
      <c r="I26" s="36">
        <v>1.5438694342273056E-2</v>
      </c>
      <c r="J26" s="36">
        <v>4</v>
      </c>
    </row>
    <row r="27" spans="1:10" x14ac:dyDescent="0.2">
      <c r="A27" s="3" t="s">
        <v>49</v>
      </c>
      <c r="B27" s="36">
        <v>0.37282905001114408</v>
      </c>
      <c r="C27" s="36">
        <v>0.49676220344397015</v>
      </c>
      <c r="D27" s="36">
        <v>0.45442693738446105</v>
      </c>
      <c r="E27" s="36">
        <v>5.5541475754170108E-2</v>
      </c>
      <c r="F27" s="36">
        <v>9.1364205256570713E-2</v>
      </c>
      <c r="G27" s="36">
        <v>0.19103810204018259</v>
      </c>
      <c r="H27" s="36">
        <v>0.15696632587635689</v>
      </c>
      <c r="I27" s="36">
        <v>4.4731510216632582E-2</v>
      </c>
      <c r="J27" s="36">
        <v>4</v>
      </c>
    </row>
    <row r="28" spans="1:10" x14ac:dyDescent="0.2">
      <c r="A28" s="3" t="s">
        <v>51</v>
      </c>
      <c r="B28" s="36">
        <v>0.59692168373654553</v>
      </c>
      <c r="C28" s="36">
        <v>0.62779549785490829</v>
      </c>
      <c r="D28" s="36">
        <v>0.61188163719614552</v>
      </c>
      <c r="E28" s="36">
        <v>1.2681956999399283E-2</v>
      </c>
      <c r="F28" s="36">
        <v>0.19326956080837884</v>
      </c>
      <c r="G28" s="36">
        <v>0.2683664461179463</v>
      </c>
      <c r="H28" s="36">
        <v>0.24459582076999267</v>
      </c>
      <c r="I28" s="36">
        <v>3.4611627240032763E-2</v>
      </c>
      <c r="J28" s="36">
        <v>4</v>
      </c>
    </row>
    <row r="29" spans="1:10" x14ac:dyDescent="0.2">
      <c r="A29" s="3" t="s">
        <v>54</v>
      </c>
      <c r="B29" s="36">
        <v>0.16065768862971597</v>
      </c>
      <c r="C29" s="36">
        <v>0.30279057540183063</v>
      </c>
      <c r="D29" s="36">
        <v>0.23555608357941188</v>
      </c>
      <c r="E29" s="36">
        <v>6.0224296586707998E-2</v>
      </c>
      <c r="F29" s="36">
        <v>2.4821766396842609E-2</v>
      </c>
      <c r="G29" s="36">
        <v>0.12337561638815792</v>
      </c>
      <c r="H29" s="36">
        <v>8.0343544008220857E-2</v>
      </c>
      <c r="I29" s="36">
        <v>4.1572682897251835E-2</v>
      </c>
      <c r="J29" s="36">
        <v>4</v>
      </c>
    </row>
    <row r="30" spans="1:10" x14ac:dyDescent="0.2">
      <c r="A30" s="3" t="s">
        <v>56</v>
      </c>
      <c r="B30" s="36">
        <v>0.61432282322389442</v>
      </c>
      <c r="C30" s="36">
        <v>0.68890926810986852</v>
      </c>
      <c r="D30" s="36">
        <v>0.66228075036061929</v>
      </c>
      <c r="E30" s="36">
        <v>3.2946574813609075E-2</v>
      </c>
      <c r="F30" s="36">
        <v>0.21248147851507748</v>
      </c>
      <c r="G30" s="36">
        <v>0.26351809531776604</v>
      </c>
      <c r="H30" s="36">
        <v>0.23876388389009232</v>
      </c>
      <c r="I30" s="36">
        <v>2.2498213102511863E-2</v>
      </c>
      <c r="J30" s="36">
        <v>4</v>
      </c>
    </row>
    <row r="31" spans="1:10" x14ac:dyDescent="0.2">
      <c r="A31" s="3" t="s">
        <v>58</v>
      </c>
      <c r="B31" s="36">
        <v>0.31520460853763654</v>
      </c>
      <c r="C31" s="36">
        <v>0.35680351419563872</v>
      </c>
      <c r="D31" s="36">
        <v>0.33875233805065819</v>
      </c>
      <c r="E31" s="36">
        <v>2.0586362514343034E-2</v>
      </c>
      <c r="F31" s="36">
        <v>0.13387715146053156</v>
      </c>
      <c r="G31" s="36">
        <v>0.25478997773851736</v>
      </c>
      <c r="H31" s="36">
        <v>0.18775444267425104</v>
      </c>
      <c r="I31" s="36">
        <v>5.3036131244986448E-2</v>
      </c>
      <c r="J31" s="36">
        <v>4</v>
      </c>
    </row>
    <row r="32" spans="1:10" x14ac:dyDescent="0.2">
      <c r="A32" s="3" t="s">
        <v>61</v>
      </c>
      <c r="B32" s="36">
        <v>0.50203993987545625</v>
      </c>
      <c r="C32" s="36">
        <v>0.65434083601286175</v>
      </c>
      <c r="D32" s="36">
        <v>0.56662728801788043</v>
      </c>
      <c r="E32" s="36">
        <v>6.432139402195336E-2</v>
      </c>
      <c r="F32" s="36">
        <v>0.11423663302555292</v>
      </c>
      <c r="G32" s="36">
        <v>0.2375848517327617</v>
      </c>
      <c r="H32" s="36">
        <v>0.17199300939616216</v>
      </c>
      <c r="I32" s="36">
        <v>5.0761883245941372E-2</v>
      </c>
      <c r="J32" s="36">
        <v>4</v>
      </c>
    </row>
    <row r="33" spans="1:10" x14ac:dyDescent="0.2">
      <c r="A33" s="3" t="s">
        <v>62</v>
      </c>
      <c r="B33" s="36">
        <v>0.35110310670868983</v>
      </c>
      <c r="C33" s="36">
        <v>0.42539194945952996</v>
      </c>
      <c r="D33" s="36">
        <v>0.38363809160206891</v>
      </c>
      <c r="E33" s="36">
        <v>3.4688563393454386E-2</v>
      </c>
      <c r="F33" s="36">
        <v>0.10125375143746669</v>
      </c>
      <c r="G33" s="36">
        <v>0.1452458921378271</v>
      </c>
      <c r="H33" s="36">
        <v>0.12234877341845037</v>
      </c>
      <c r="I33" s="36">
        <v>1.9941137376482464E-2</v>
      </c>
      <c r="J33" s="36">
        <v>4</v>
      </c>
    </row>
    <row r="34" spans="1:10" x14ac:dyDescent="0.2">
      <c r="A34" s="3" t="s">
        <v>63</v>
      </c>
      <c r="B34" s="36">
        <v>0.40301184912429777</v>
      </c>
      <c r="C34" s="36">
        <v>0.4402591599642538</v>
      </c>
      <c r="D34" s="36">
        <v>0.41994395554826641</v>
      </c>
      <c r="E34" s="36">
        <v>1.5416807465442927E-2</v>
      </c>
      <c r="F34" s="36">
        <v>0.15403861587121748</v>
      </c>
      <c r="G34" s="36">
        <v>0.19012511170688115</v>
      </c>
      <c r="H34" s="36">
        <v>0.17509921535581052</v>
      </c>
      <c r="I34" s="36">
        <v>1.5621621556755443E-2</v>
      </c>
      <c r="J34" s="36">
        <v>4</v>
      </c>
    </row>
    <row r="35" spans="1:10" x14ac:dyDescent="0.2">
      <c r="A35" s="3" t="s">
        <v>65</v>
      </c>
      <c r="B35" s="36">
        <v>0.88554713132982588</v>
      </c>
      <c r="C35" s="36">
        <v>0.92211280214861235</v>
      </c>
      <c r="D35" s="36">
        <v>0.90863115483882473</v>
      </c>
      <c r="E35" s="36">
        <v>1.6100380730752678E-2</v>
      </c>
      <c r="F35" s="36">
        <v>0.23732718894009217</v>
      </c>
      <c r="G35" s="36">
        <v>0.40107430617726053</v>
      </c>
      <c r="H35" s="36">
        <v>0.3116212758349487</v>
      </c>
      <c r="I35" s="36">
        <v>8.2663786870804251E-2</v>
      </c>
      <c r="J35" s="36">
        <v>4</v>
      </c>
    </row>
    <row r="36" spans="1:10" x14ac:dyDescent="0.2">
      <c r="A36" s="3" t="s">
        <v>67</v>
      </c>
      <c r="B36" s="36">
        <v>0.39832201358369956</v>
      </c>
      <c r="C36" s="36">
        <v>0.42361111111111116</v>
      </c>
      <c r="D36" s="36">
        <v>0.41195144127615235</v>
      </c>
      <c r="E36" s="36">
        <v>1.0836512782402731E-2</v>
      </c>
      <c r="F36" s="36">
        <v>0.10294313490478094</v>
      </c>
      <c r="G36" s="36">
        <v>0.19879907621247114</v>
      </c>
      <c r="H36" s="36">
        <v>0.16114191394552166</v>
      </c>
      <c r="I36" s="36">
        <v>4.1012206217626065E-2</v>
      </c>
      <c r="J36" s="36">
        <v>4</v>
      </c>
    </row>
    <row r="37" spans="1:10" x14ac:dyDescent="0.2">
      <c r="A37" s="3" t="s">
        <v>69</v>
      </c>
      <c r="B37" s="36">
        <v>0.35349079723193555</v>
      </c>
      <c r="C37" s="36">
        <v>0.35855793291640403</v>
      </c>
      <c r="D37" s="36">
        <v>0.35506774101424521</v>
      </c>
      <c r="E37" s="36">
        <v>2.3497097973893244E-3</v>
      </c>
      <c r="F37" s="36">
        <v>0.22341970241404449</v>
      </c>
      <c r="G37" s="36">
        <v>0.22839673451517817</v>
      </c>
      <c r="H37" s="36">
        <v>0.2255748087394136</v>
      </c>
      <c r="I37" s="36">
        <v>2.419786034049267E-3</v>
      </c>
      <c r="J37" s="36">
        <v>4</v>
      </c>
    </row>
    <row r="38" spans="1:10" x14ac:dyDescent="0.2">
      <c r="A38" s="3" t="s">
        <v>71</v>
      </c>
      <c r="B38" s="36">
        <v>0.77959427802422376</v>
      </c>
      <c r="C38" s="36">
        <v>0.82083958020989511</v>
      </c>
      <c r="D38" s="36">
        <v>0.80606804076904237</v>
      </c>
      <c r="E38" s="36">
        <v>1.9035343635212785E-2</v>
      </c>
      <c r="F38" s="36">
        <v>0.30857797936500025</v>
      </c>
      <c r="G38" s="36">
        <v>0.4259927797833935</v>
      </c>
      <c r="H38" s="36">
        <v>0.35993113780163927</v>
      </c>
      <c r="I38" s="36">
        <v>5.791732073855934E-2</v>
      </c>
      <c r="J38" s="36">
        <v>4</v>
      </c>
    </row>
    <row r="39" spans="1:10" x14ac:dyDescent="0.2">
      <c r="A39" s="3" t="s">
        <v>72</v>
      </c>
      <c r="B39" s="36">
        <v>0.814672131147541</v>
      </c>
      <c r="C39" s="36">
        <v>0.83880936890045543</v>
      </c>
      <c r="D39" s="36">
        <v>0.82359438004912444</v>
      </c>
      <c r="E39" s="36">
        <v>1.143955769818117E-2</v>
      </c>
      <c r="F39" s="36">
        <v>0.15167170289501899</v>
      </c>
      <c r="G39" s="36">
        <v>0.23609303838646714</v>
      </c>
      <c r="H39" s="36">
        <v>0.20018113466565568</v>
      </c>
      <c r="I39" s="36">
        <v>3.532524792555207E-2</v>
      </c>
      <c r="J39" s="36">
        <v>4</v>
      </c>
    </row>
    <row r="40" spans="1:10" x14ac:dyDescent="0.2">
      <c r="A40" s="3" t="s">
        <v>74</v>
      </c>
      <c r="B40" s="36">
        <v>0.72569137355926294</v>
      </c>
      <c r="C40" s="36">
        <v>0.74878683987259909</v>
      </c>
      <c r="D40" s="36">
        <v>0.73794499290249926</v>
      </c>
      <c r="E40" s="36">
        <v>1.0489888892336218E-2</v>
      </c>
      <c r="F40" s="36">
        <v>0.33800347730155361</v>
      </c>
      <c r="G40" s="36">
        <v>0.38933747340018637</v>
      </c>
      <c r="H40" s="36">
        <v>0.36281240798979369</v>
      </c>
      <c r="I40" s="36">
        <v>2.0988327212530383E-2</v>
      </c>
      <c r="J40" s="36">
        <v>4</v>
      </c>
    </row>
    <row r="41" spans="1:10" x14ac:dyDescent="0.2">
      <c r="A41" s="3" t="s">
        <v>76</v>
      </c>
      <c r="B41" s="36">
        <v>0.27226938161500025</v>
      </c>
      <c r="C41" s="36">
        <v>0.35093060366064399</v>
      </c>
      <c r="D41" s="36">
        <v>0.31210707187921555</v>
      </c>
      <c r="E41" s="36">
        <v>3.5249775250181692E-2</v>
      </c>
      <c r="F41" s="36">
        <v>2.000269699285297E-3</v>
      </c>
      <c r="G41" s="36">
        <v>3.0782354195621642E-2</v>
      </c>
      <c r="H41" s="36">
        <v>1.5914264928170285E-2</v>
      </c>
      <c r="I41" s="36">
        <v>1.2571144636558671E-2</v>
      </c>
      <c r="J41" s="36">
        <v>4</v>
      </c>
    </row>
    <row r="42" spans="1:10" x14ac:dyDescent="0.2">
      <c r="A42" s="3" t="s">
        <v>78</v>
      </c>
      <c r="B42" s="36">
        <v>0.15332500347077604</v>
      </c>
      <c r="C42" s="36">
        <v>0.15755012102114441</v>
      </c>
      <c r="D42" s="36">
        <v>0.15590409601965968</v>
      </c>
      <c r="E42" s="36">
        <v>1.8072725528844847E-3</v>
      </c>
      <c r="F42" s="36">
        <v>4.1163404137165072E-2</v>
      </c>
      <c r="G42" s="36">
        <v>4.2954031650339113E-2</v>
      </c>
      <c r="H42" s="36">
        <v>4.2241797019264768E-2</v>
      </c>
      <c r="I42" s="36">
        <v>7.7273961270198695E-4</v>
      </c>
      <c r="J42" s="36">
        <v>4</v>
      </c>
    </row>
    <row r="43" spans="1:10" x14ac:dyDescent="0.2">
      <c r="A43" s="3" t="s">
        <v>80</v>
      </c>
      <c r="B43" s="36">
        <v>0.20819024689011378</v>
      </c>
      <c r="C43" s="36">
        <v>0.23038114846746016</v>
      </c>
      <c r="D43" s="36">
        <v>0.22061815601436405</v>
      </c>
      <c r="E43" s="36">
        <v>1.0393270483170791E-2</v>
      </c>
      <c r="F43" s="36">
        <v>6.4601153139453846E-2</v>
      </c>
      <c r="G43" s="36">
        <v>7.1061771918071073E-2</v>
      </c>
      <c r="H43" s="36">
        <v>6.766436630932364E-2</v>
      </c>
      <c r="I43" s="36">
        <v>2.7364124492788538E-3</v>
      </c>
      <c r="J43" s="36">
        <v>4</v>
      </c>
    </row>
    <row r="44" spans="1:10" x14ac:dyDescent="0.2">
      <c r="A44" s="3" t="s">
        <v>82</v>
      </c>
      <c r="B44" s="36">
        <v>0.67648441171862761</v>
      </c>
      <c r="C44" s="36">
        <v>0.81257608960311667</v>
      </c>
      <c r="D44" s="36">
        <v>0.77307512401596035</v>
      </c>
      <c r="E44" s="36">
        <v>6.460201019348405E-2</v>
      </c>
      <c r="F44" s="36">
        <v>-4.0490365032116555</v>
      </c>
      <c r="G44" s="36">
        <v>0.31690474578566108</v>
      </c>
      <c r="H44" s="36">
        <v>-0.86739778150540037</v>
      </c>
      <c r="I44" s="36">
        <v>2.1280520776576184</v>
      </c>
      <c r="J44" s="36">
        <v>4</v>
      </c>
    </row>
    <row r="45" spans="1:10" x14ac:dyDescent="0.2">
      <c r="A45" s="3" t="s">
        <v>85</v>
      </c>
      <c r="B45" s="36">
        <v>0.6314652433600203</v>
      </c>
      <c r="C45" s="36">
        <v>0.8204114780725501</v>
      </c>
      <c r="D45" s="36">
        <v>0.72098279075575822</v>
      </c>
      <c r="E45" s="36">
        <v>0.10240988407405265</v>
      </c>
      <c r="F45" s="36">
        <v>-0.18121743550641758</v>
      </c>
      <c r="G45" s="36">
        <v>0.42652950730914996</v>
      </c>
      <c r="H45" s="36">
        <v>0.12354537278658376</v>
      </c>
      <c r="I45" s="36">
        <v>0.32116057010255122</v>
      </c>
      <c r="J45" s="36">
        <v>4</v>
      </c>
    </row>
    <row r="46" spans="1:10" x14ac:dyDescent="0.2">
      <c r="A46" s="3" t="s">
        <v>86</v>
      </c>
      <c r="B46" s="36">
        <v>0.26603080429059767</v>
      </c>
      <c r="C46" s="36">
        <v>0.32775817899290249</v>
      </c>
      <c r="D46" s="36">
        <v>0.29040382216456195</v>
      </c>
      <c r="E46" s="36">
        <v>2.8940782398615306E-2</v>
      </c>
      <c r="F46" s="36">
        <v>0.152842717378492</v>
      </c>
      <c r="G46" s="36">
        <v>0.23015623031372054</v>
      </c>
      <c r="H46" s="36">
        <v>0.1841482729424993</v>
      </c>
      <c r="I46" s="36">
        <v>3.570288798545751E-2</v>
      </c>
      <c r="J46" s="36">
        <v>4</v>
      </c>
    </row>
    <row r="47" spans="1:10" x14ac:dyDescent="0.2">
      <c r="A47" s="3" t="s">
        <v>88</v>
      </c>
      <c r="B47" s="36">
        <v>0.31294704224039516</v>
      </c>
      <c r="C47" s="36">
        <v>0.31955393538886989</v>
      </c>
      <c r="D47" s="36">
        <v>0.31593806603952562</v>
      </c>
      <c r="E47" s="36">
        <v>2.9032302887048462E-3</v>
      </c>
      <c r="F47" s="36">
        <v>0.19344842850818947</v>
      </c>
      <c r="G47" s="36">
        <v>0.19940021908165281</v>
      </c>
      <c r="H47" s="36">
        <v>0.19616700986769858</v>
      </c>
      <c r="I47" s="36">
        <v>2.4581097264949822E-3</v>
      </c>
      <c r="J47" s="36">
        <v>4</v>
      </c>
    </row>
    <row r="48" spans="1:10" x14ac:dyDescent="0.2">
      <c r="A48" s="3" t="s">
        <v>90</v>
      </c>
      <c r="B48" s="36">
        <v>0.13919831223628687</v>
      </c>
      <c r="C48" s="36">
        <v>0.1994896678658078</v>
      </c>
      <c r="D48" s="36">
        <v>0.17486907107837366</v>
      </c>
      <c r="E48" s="36">
        <v>2.926782568640731E-2</v>
      </c>
      <c r="F48" s="36">
        <v>2.7215189873417721E-2</v>
      </c>
      <c r="G48" s="36">
        <v>9.1399648623776461E-2</v>
      </c>
      <c r="H48" s="36">
        <v>6.3698654459000567E-2</v>
      </c>
      <c r="I48" s="36">
        <v>3.097138014972993E-2</v>
      </c>
      <c r="J48" s="36">
        <v>4</v>
      </c>
    </row>
    <row r="49" spans="1:10" x14ac:dyDescent="0.2">
      <c r="A49" s="3" t="s">
        <v>92</v>
      </c>
      <c r="B49" s="36">
        <v>0.65403811252268595</v>
      </c>
      <c r="C49" s="36">
        <v>0.66593934104298502</v>
      </c>
      <c r="D49" s="36">
        <v>0.65947085054387866</v>
      </c>
      <c r="E49" s="36">
        <v>4.9940126468957877E-3</v>
      </c>
      <c r="F49" s="36">
        <v>0.26837568058076228</v>
      </c>
      <c r="G49" s="36">
        <v>0.29936722670739691</v>
      </c>
      <c r="H49" s="36">
        <v>0.28733824207434211</v>
      </c>
      <c r="I49" s="36">
        <v>1.4791109045858473E-2</v>
      </c>
      <c r="J49" s="36">
        <v>4</v>
      </c>
    </row>
    <row r="50" spans="1:10" x14ac:dyDescent="0.2">
      <c r="A50" s="3" t="s">
        <v>94</v>
      </c>
      <c r="B50" s="36">
        <v>0.44864048338368578</v>
      </c>
      <c r="C50" s="36">
        <v>0.52066236811254396</v>
      </c>
      <c r="D50" s="36">
        <v>0.48465142574811487</v>
      </c>
      <c r="E50" s="36">
        <v>5.0927163085612008E-2</v>
      </c>
      <c r="F50" s="36">
        <v>4.4335347432024171E-2</v>
      </c>
      <c r="G50" s="36">
        <v>0.25923212192262601</v>
      </c>
      <c r="H50" s="36">
        <v>0.15178373467732509</v>
      </c>
      <c r="I50" s="36">
        <v>0.15195496649742082</v>
      </c>
      <c r="J50" s="36">
        <v>2</v>
      </c>
    </row>
    <row r="51" spans="1:10" x14ac:dyDescent="0.2">
      <c r="A51" s="3" t="s">
        <v>95</v>
      </c>
      <c r="B51" s="36">
        <v>0.26062931696085956</v>
      </c>
      <c r="C51" s="36">
        <v>0.27582161591446142</v>
      </c>
      <c r="D51" s="36">
        <v>0.26600450892237615</v>
      </c>
      <c r="E51" s="36">
        <v>7.1286771685624417E-3</v>
      </c>
      <c r="F51" s="36">
        <v>6.4688326085102749E-2</v>
      </c>
      <c r="G51" s="36">
        <v>9.0113794432619951E-2</v>
      </c>
      <c r="H51" s="36">
        <v>7.7014886497060411E-2</v>
      </c>
      <c r="I51" s="36">
        <v>1.043109866555602E-2</v>
      </c>
      <c r="J51" s="36">
        <v>4</v>
      </c>
    </row>
    <row r="52" spans="1:10" x14ac:dyDescent="0.2">
      <c r="A52" s="3" t="s">
        <v>97</v>
      </c>
      <c r="B52" s="36">
        <v>0.53415050004800402</v>
      </c>
      <c r="C52" s="36">
        <v>0.55555555555555558</v>
      </c>
      <c r="D52" s="36">
        <v>0.54840628080628218</v>
      </c>
      <c r="E52" s="36">
        <v>9.6572906255743343E-3</v>
      </c>
      <c r="F52" s="36">
        <v>0.32350733691062766</v>
      </c>
      <c r="G52" s="36">
        <v>0.33934789490345046</v>
      </c>
      <c r="H52" s="36">
        <v>0.33123281669638421</v>
      </c>
      <c r="I52" s="36">
        <v>6.5723610424825319E-3</v>
      </c>
      <c r="J52" s="36">
        <v>4</v>
      </c>
    </row>
    <row r="53" spans="1:10" x14ac:dyDescent="0.2">
      <c r="A53" s="3" t="s">
        <v>99</v>
      </c>
      <c r="B53" s="36">
        <v>0.98579082916432315</v>
      </c>
      <c r="C53" s="36">
        <v>0.98960858058225376</v>
      </c>
      <c r="D53" s="36">
        <v>0.98722919241756779</v>
      </c>
      <c r="E53" s="36">
        <v>1.7106510347452062E-3</v>
      </c>
      <c r="F53" s="36">
        <v>0.24265119445842337</v>
      </c>
      <c r="G53" s="36">
        <v>0.28764451873519986</v>
      </c>
      <c r="H53" s="36">
        <v>0.26603045620722354</v>
      </c>
      <c r="I53" s="36">
        <v>1.8569960570854551E-2</v>
      </c>
      <c r="J53" s="36">
        <v>4</v>
      </c>
    </row>
    <row r="54" spans="1:10" x14ac:dyDescent="0.2">
      <c r="A54" s="3" t="s">
        <v>101</v>
      </c>
      <c r="B54" s="36">
        <v>0.40093820305394667</v>
      </c>
      <c r="C54" s="36">
        <v>0.43636253152249871</v>
      </c>
      <c r="D54" s="36">
        <v>0.41741368863743433</v>
      </c>
      <c r="E54" s="36">
        <v>1.5636504306912095E-2</v>
      </c>
      <c r="F54" s="36">
        <v>0.11009525633047725</v>
      </c>
      <c r="G54" s="36">
        <v>0.14893810956157141</v>
      </c>
      <c r="H54" s="36">
        <v>0.13187996368463228</v>
      </c>
      <c r="I54" s="36">
        <v>1.7814498595530109E-2</v>
      </c>
      <c r="J54" s="36">
        <v>4</v>
      </c>
    </row>
    <row r="55" spans="1:10" x14ac:dyDescent="0.2">
      <c r="A55" s="3" t="s">
        <v>102</v>
      </c>
      <c r="B55" s="36">
        <v>0.51827487857377896</v>
      </c>
      <c r="C55" s="36">
        <v>0.5273511528557282</v>
      </c>
      <c r="D55" s="36">
        <v>0.52233757486501042</v>
      </c>
      <c r="E55" s="36">
        <v>3.8417392004428713E-3</v>
      </c>
      <c r="F55" s="36">
        <v>0.19171353856845849</v>
      </c>
      <c r="G55" s="36">
        <v>0.19383352664599077</v>
      </c>
      <c r="H55" s="36">
        <v>0.19310723409363564</v>
      </c>
      <c r="I55" s="36">
        <v>9.7533656621582655E-4</v>
      </c>
      <c r="J55" s="36">
        <v>4</v>
      </c>
    </row>
    <row r="56" spans="1:10" x14ac:dyDescent="0.2">
      <c r="A56" s="3" t="s">
        <v>103</v>
      </c>
      <c r="B56" s="36">
        <v>0.14572120417464129</v>
      </c>
      <c r="C56" s="36">
        <v>0.15435975408210489</v>
      </c>
      <c r="D56" s="36">
        <v>0.15004641643753425</v>
      </c>
      <c r="E56" s="36">
        <v>4.8746147853758696E-3</v>
      </c>
      <c r="F56" s="36">
        <v>6.1763119772446098E-2</v>
      </c>
      <c r="G56" s="36">
        <v>8.2446398272404756E-2</v>
      </c>
      <c r="H56" s="36">
        <v>7.4295470097132443E-2</v>
      </c>
      <c r="I56" s="36">
        <v>8.8497190763545223E-3</v>
      </c>
      <c r="J56" s="36">
        <v>4</v>
      </c>
    </row>
    <row r="57" spans="1:10" x14ac:dyDescent="0.2">
      <c r="A57" s="3" t="s">
        <v>104</v>
      </c>
      <c r="B57" s="36">
        <v>0.962499250584544</v>
      </c>
      <c r="C57" s="36">
        <v>0.97631533700137552</v>
      </c>
      <c r="D57" s="36">
        <v>0.97026903423972888</v>
      </c>
      <c r="E57" s="36">
        <v>5.7813785855938618E-3</v>
      </c>
      <c r="F57" s="36">
        <v>0.15899181559344827</v>
      </c>
      <c r="G57" s="36">
        <v>0.3277488823933975</v>
      </c>
      <c r="H57" s="36">
        <v>0.22546369618692988</v>
      </c>
      <c r="I57" s="36">
        <v>8.1547312839718028E-2</v>
      </c>
      <c r="J57" s="36">
        <v>4</v>
      </c>
    </row>
    <row r="58" spans="1:10" x14ac:dyDescent="0.2">
      <c r="A58" s="3" t="s">
        <v>106</v>
      </c>
      <c r="B58" s="36">
        <v>0.4159309791332263</v>
      </c>
      <c r="C58" s="36">
        <v>0.51191159586681967</v>
      </c>
      <c r="D58" s="36">
        <v>0.44934224964135838</v>
      </c>
      <c r="E58" s="36">
        <v>4.3072009812558383E-2</v>
      </c>
      <c r="F58" s="36">
        <v>4.5044141252006419E-2</v>
      </c>
      <c r="G58" s="36">
        <v>0.19876578645235363</v>
      </c>
      <c r="H58" s="36">
        <v>8.9425687629670875E-2</v>
      </c>
      <c r="I58" s="36">
        <v>7.319145493113989E-2</v>
      </c>
      <c r="J58" s="36">
        <v>4</v>
      </c>
    </row>
    <row r="59" spans="1:10" x14ac:dyDescent="0.2">
      <c r="A59" s="3" t="s">
        <v>107</v>
      </c>
      <c r="B59" s="36">
        <v>0.38172117766796732</v>
      </c>
      <c r="C59" s="36">
        <v>0.40210003403702477</v>
      </c>
      <c r="D59" s="36">
        <v>0.3923808432339726</v>
      </c>
      <c r="E59" s="36">
        <v>8.9599607047279213E-3</v>
      </c>
      <c r="F59" s="36">
        <v>0.11689658041255672</v>
      </c>
      <c r="G59" s="36">
        <v>0.15009439204513961</v>
      </c>
      <c r="H59" s="36">
        <v>0.13454031757211771</v>
      </c>
      <c r="I59" s="36">
        <v>1.4151928591084295E-2</v>
      </c>
      <c r="J59" s="36">
        <v>4</v>
      </c>
    </row>
    <row r="60" spans="1:10" x14ac:dyDescent="0.2">
      <c r="A60" s="3" t="s">
        <v>108</v>
      </c>
      <c r="B60" s="36">
        <v>0.96004470522492313</v>
      </c>
      <c r="C60" s="36">
        <v>0.9774792190218442</v>
      </c>
      <c r="D60" s="36">
        <v>0.97126734866054587</v>
      </c>
      <c r="E60" s="36">
        <v>7.9136347506800642E-3</v>
      </c>
      <c r="F60" s="36">
        <v>0.32513737543075349</v>
      </c>
      <c r="G60" s="36">
        <v>0.37171583040880207</v>
      </c>
      <c r="H60" s="36">
        <v>0.35338533343055911</v>
      </c>
      <c r="I60" s="36">
        <v>2.2119234702581824E-2</v>
      </c>
      <c r="J60" s="36">
        <v>4</v>
      </c>
    </row>
    <row r="61" spans="1:10" x14ac:dyDescent="0.2">
      <c r="A61" s="3" t="s">
        <v>109</v>
      </c>
      <c r="B61" s="36">
        <v>0.22427427551501034</v>
      </c>
      <c r="C61" s="36">
        <v>0.24163495171260752</v>
      </c>
      <c r="D61" s="36">
        <v>0.23246692645885808</v>
      </c>
      <c r="E61" s="36">
        <v>7.1234349126160822E-3</v>
      </c>
      <c r="F61" s="36">
        <v>3.1838664401270589E-2</v>
      </c>
      <c r="G61" s="36">
        <v>4.9035352090987083E-2</v>
      </c>
      <c r="H61" s="36">
        <v>3.9184476266234634E-2</v>
      </c>
      <c r="I61" s="36">
        <v>7.3275091940983722E-3</v>
      </c>
      <c r="J61" s="36">
        <v>4</v>
      </c>
    </row>
    <row r="62" spans="1:10" x14ac:dyDescent="0.2">
      <c r="A62" s="3" t="s">
        <v>111</v>
      </c>
      <c r="B62" s="36">
        <v>0.60832923430070496</v>
      </c>
      <c r="C62" s="36">
        <v>0.63066774367259026</v>
      </c>
      <c r="D62" s="36">
        <v>0.61984946665021867</v>
      </c>
      <c r="E62" s="36">
        <v>9.1738452972223022E-3</v>
      </c>
      <c r="F62" s="36">
        <v>0.20957534021970814</v>
      </c>
      <c r="G62" s="36">
        <v>0.25514270328486804</v>
      </c>
      <c r="H62" s="36">
        <v>0.23669521797036736</v>
      </c>
      <c r="I62" s="36">
        <v>1.9856991835209385E-2</v>
      </c>
      <c r="J62" s="36">
        <v>4</v>
      </c>
    </row>
    <row r="63" spans="1:10" x14ac:dyDescent="0.2">
      <c r="A63" s="3" t="s">
        <v>112</v>
      </c>
      <c r="B63" s="36">
        <v>0.45662322505349151</v>
      </c>
      <c r="C63" s="36">
        <v>0.51787931462627268</v>
      </c>
      <c r="D63" s="36">
        <v>0.49091759726459999</v>
      </c>
      <c r="E63" s="36">
        <v>2.8043052345946437E-2</v>
      </c>
      <c r="F63" s="36">
        <v>0.14588601439408674</v>
      </c>
      <c r="G63" s="36">
        <v>0.19014918304522851</v>
      </c>
      <c r="H63" s="36">
        <v>0.16618337525834256</v>
      </c>
      <c r="I63" s="36">
        <v>1.948037888073044E-2</v>
      </c>
      <c r="J63" s="36">
        <v>4</v>
      </c>
    </row>
    <row r="64" spans="1:10" x14ac:dyDescent="0.2">
      <c r="A64" s="3" t="s">
        <v>113</v>
      </c>
      <c r="B64" s="36">
        <v>-1.341327100904377E-2</v>
      </c>
      <c r="C64" s="36">
        <v>0.1957150421571423</v>
      </c>
      <c r="D64" s="36">
        <v>0.10925158876604818</v>
      </c>
      <c r="E64" s="36">
        <v>9.4666820572071264E-2</v>
      </c>
      <c r="F64" s="36">
        <v>-0.13525048267452494</v>
      </c>
      <c r="G64" s="36">
        <v>0.11645146837196041</v>
      </c>
      <c r="H64" s="36">
        <v>1.5372336881095731E-2</v>
      </c>
      <c r="I64" s="36">
        <v>0.11335845382086233</v>
      </c>
      <c r="J64" s="36">
        <v>4</v>
      </c>
    </row>
    <row r="65" spans="1:10" x14ac:dyDescent="0.2">
      <c r="A65" s="3" t="s">
        <v>115</v>
      </c>
      <c r="B65" s="36">
        <v>0.87084235902452656</v>
      </c>
      <c r="C65" s="36">
        <v>0.88476188706590608</v>
      </c>
      <c r="D65" s="36">
        <v>0.87779917438061927</v>
      </c>
      <c r="E65" s="36">
        <v>5.8171249041845483E-3</v>
      </c>
      <c r="F65" s="36">
        <v>0.35926545685352412</v>
      </c>
      <c r="G65" s="36">
        <v>0.49247956117671721</v>
      </c>
      <c r="H65" s="36">
        <v>0.43062027855414503</v>
      </c>
      <c r="I65" s="36">
        <v>5.9155258369675008E-2</v>
      </c>
      <c r="J65" s="36">
        <v>4</v>
      </c>
    </row>
    <row r="66" spans="1:10" x14ac:dyDescent="0.2">
      <c r="A66" s="3" t="s">
        <v>116</v>
      </c>
      <c r="B66" s="36">
        <v>0.17877216479503644</v>
      </c>
      <c r="C66" s="36">
        <v>0.19445740956826141</v>
      </c>
      <c r="D66" s="36">
        <v>0.18836786667918667</v>
      </c>
      <c r="E66" s="36">
        <v>6.9190195353500093E-3</v>
      </c>
      <c r="F66" s="36">
        <v>7.5678379392272108E-2</v>
      </c>
      <c r="G66" s="36">
        <v>9.7852975495915984E-2</v>
      </c>
      <c r="H66" s="36">
        <v>8.9487770072396847E-2</v>
      </c>
      <c r="I66" s="36">
        <v>9.6851474173766331E-3</v>
      </c>
      <c r="J66" s="36">
        <v>4</v>
      </c>
    </row>
    <row r="67" spans="1:10" x14ac:dyDescent="0.2">
      <c r="A67" s="3" t="s">
        <v>118</v>
      </c>
      <c r="B67" s="36">
        <v>0.71809581934696376</v>
      </c>
      <c r="C67" s="36">
        <v>0.76394927536231882</v>
      </c>
      <c r="D67" s="36">
        <v>0.74320069752118556</v>
      </c>
      <c r="E67" s="36">
        <v>1.9733264983517355E-2</v>
      </c>
      <c r="F67" s="36">
        <v>0.11413043478260869</v>
      </c>
      <c r="G67" s="36">
        <v>0.23210941490267295</v>
      </c>
      <c r="H67" s="36">
        <v>0.17459116124770585</v>
      </c>
      <c r="I67" s="36">
        <v>4.9330616973174396E-2</v>
      </c>
      <c r="J67" s="36">
        <v>4</v>
      </c>
    </row>
    <row r="68" spans="1:10" x14ac:dyDescent="0.2">
      <c r="A68" s="3" t="s">
        <v>119</v>
      </c>
      <c r="B68" s="36">
        <v>0.67595530417988692</v>
      </c>
      <c r="C68" s="36">
        <v>0.709375417948375</v>
      </c>
      <c r="D68" s="36">
        <v>0.69537970365664359</v>
      </c>
      <c r="E68" s="36">
        <v>1.4141047028566615E-2</v>
      </c>
      <c r="F68" s="36">
        <v>0.1253176407650127</v>
      </c>
      <c r="G68" s="36">
        <v>0.15036556766450546</v>
      </c>
      <c r="H68" s="36">
        <v>0.14181521007287878</v>
      </c>
      <c r="I68" s="36">
        <v>1.1471089693163513E-2</v>
      </c>
      <c r="J68" s="36">
        <v>4</v>
      </c>
    </row>
    <row r="69" spans="1:10" x14ac:dyDescent="0.2">
      <c r="A69" s="3" t="s">
        <v>120</v>
      </c>
      <c r="B69" s="36">
        <v>0.20943710835596907</v>
      </c>
      <c r="C69" s="36">
        <v>0.21310770587586814</v>
      </c>
      <c r="D69" s="36">
        <v>0.2115753088017151</v>
      </c>
      <c r="E69" s="36">
        <v>1.5720095109949986E-3</v>
      </c>
      <c r="F69" s="36">
        <v>2.4903538749862199E-2</v>
      </c>
      <c r="G69" s="36">
        <v>0.11712284375311596</v>
      </c>
      <c r="H69" s="36">
        <v>9.3265576520460636E-2</v>
      </c>
      <c r="I69" s="36">
        <v>4.5582941939023167E-2</v>
      </c>
      <c r="J69" s="36">
        <v>4</v>
      </c>
    </row>
    <row r="70" spans="1:10" x14ac:dyDescent="0.2">
      <c r="A70" s="3" t="s">
        <v>122</v>
      </c>
      <c r="B70" s="36">
        <v>0.63693256159314537</v>
      </c>
      <c r="C70" s="36">
        <v>0.63932969489336244</v>
      </c>
      <c r="D70" s="36">
        <v>0.63845954462492704</v>
      </c>
      <c r="E70" s="36">
        <v>1.0495617294973545E-3</v>
      </c>
      <c r="F70" s="36">
        <v>0.3214298591596782</v>
      </c>
      <c r="G70" s="36">
        <v>0.34664673725331396</v>
      </c>
      <c r="H70" s="36">
        <v>0.33589638052651871</v>
      </c>
      <c r="I70" s="36">
        <v>1.0844299947868031E-2</v>
      </c>
      <c r="J70" s="36">
        <v>4</v>
      </c>
    </row>
    <row r="71" spans="1:10" x14ac:dyDescent="0.2">
      <c r="A71" s="3" t="s">
        <v>123</v>
      </c>
      <c r="B71" s="36">
        <v>0.24089804808578374</v>
      </c>
      <c r="C71" s="36">
        <v>0.26546650748524847</v>
      </c>
      <c r="D71" s="36">
        <v>0.25086718300624955</v>
      </c>
      <c r="E71" s="36">
        <v>1.0431654653890558E-2</v>
      </c>
      <c r="F71" s="36">
        <v>7.570278882409022E-2</v>
      </c>
      <c r="G71" s="36">
        <v>0.1114434112423557</v>
      </c>
      <c r="H71" s="36">
        <v>9.515104394961546E-2</v>
      </c>
      <c r="I71" s="36">
        <v>1.4706245033442922E-2</v>
      </c>
      <c r="J71" s="36">
        <v>4</v>
      </c>
    </row>
    <row r="72" spans="1:10" x14ac:dyDescent="0.2">
      <c r="A72" s="3" t="s">
        <v>125</v>
      </c>
      <c r="B72" s="36">
        <v>4.8677950006429715E-2</v>
      </c>
      <c r="C72" s="36">
        <v>5.6661982345966311E-2</v>
      </c>
      <c r="D72" s="36">
        <v>5.3720345990278501E-2</v>
      </c>
      <c r="E72" s="36">
        <v>3.5613656365305786E-3</v>
      </c>
      <c r="F72" s="36">
        <v>1.8675872711265865E-2</v>
      </c>
      <c r="G72" s="36">
        <v>2.1369146892159446E-2</v>
      </c>
      <c r="H72" s="36">
        <v>2.0264117216100663E-2</v>
      </c>
      <c r="I72" s="36">
        <v>1.1959405101783969E-3</v>
      </c>
      <c r="J72" s="36">
        <v>4</v>
      </c>
    </row>
    <row r="73" spans="1:10" x14ac:dyDescent="0.2">
      <c r="A73" s="3" t="s">
        <v>126</v>
      </c>
      <c r="B73" s="36">
        <v>0.2499416145522485</v>
      </c>
      <c r="C73" s="36">
        <v>0.27393588734551488</v>
      </c>
      <c r="D73" s="36">
        <v>0.25747143027255803</v>
      </c>
      <c r="E73" s="36">
        <v>1.1211791721914808E-2</v>
      </c>
      <c r="F73" s="36">
        <v>2.8362353063289825E-2</v>
      </c>
      <c r="G73" s="36">
        <v>0.10112117291936179</v>
      </c>
      <c r="H73" s="36">
        <v>6.7512559031834077E-2</v>
      </c>
      <c r="I73" s="36">
        <v>3.1021102327642009E-2</v>
      </c>
      <c r="J73" s="36">
        <v>4</v>
      </c>
    </row>
    <row r="74" spans="1:10" x14ac:dyDescent="0.2">
      <c r="A74" s="3" t="s">
        <v>128</v>
      </c>
      <c r="B74" s="36">
        <v>0.29638715432649421</v>
      </c>
      <c r="C74" s="36">
        <v>0.34987799179689527</v>
      </c>
      <c r="D74" s="36">
        <v>0.31814822243131913</v>
      </c>
      <c r="E74" s="36">
        <v>2.2800142390182222E-2</v>
      </c>
      <c r="F74" s="36">
        <v>0.17986173059768065</v>
      </c>
      <c r="G74" s="36">
        <v>0.2343076683453611</v>
      </c>
      <c r="H74" s="36">
        <v>0.20044871954378371</v>
      </c>
      <c r="I74" s="36">
        <v>2.361292632933493E-2</v>
      </c>
      <c r="J74" s="36">
        <v>4</v>
      </c>
    </row>
    <row r="75" spans="1:10" x14ac:dyDescent="0.2">
      <c r="A75" s="3" t="s">
        <v>129</v>
      </c>
      <c r="B75" s="36">
        <v>0.10494555450030907</v>
      </c>
      <c r="C75" s="36">
        <v>0.12402512862581727</v>
      </c>
      <c r="D75" s="36">
        <v>0.11435911345987637</v>
      </c>
      <c r="E75" s="36">
        <v>8.3761177281044454E-3</v>
      </c>
      <c r="F75" s="36">
        <v>7.6012107802181511E-2</v>
      </c>
      <c r="G75" s="36">
        <v>9.7526108612160628E-2</v>
      </c>
      <c r="H75" s="36">
        <v>8.666701286837894E-2</v>
      </c>
      <c r="I75" s="36">
        <v>9.8259302060743035E-3</v>
      </c>
      <c r="J75" s="36">
        <v>4</v>
      </c>
    </row>
    <row r="76" spans="1:10" x14ac:dyDescent="0.2">
      <c r="A76" s="3" t="s">
        <v>131</v>
      </c>
      <c r="B76" s="36">
        <v>0.63077250875731472</v>
      </c>
      <c r="C76" s="36">
        <v>0.70033502145781612</v>
      </c>
      <c r="D76" s="36">
        <v>0.65615689960716428</v>
      </c>
      <c r="E76" s="36">
        <v>3.0999806163421462E-2</v>
      </c>
      <c r="F76" s="36">
        <v>0.27166115652628886</v>
      </c>
      <c r="G76" s="36">
        <v>0.35702476281302925</v>
      </c>
      <c r="H76" s="36">
        <v>0.30729293766262789</v>
      </c>
      <c r="I76" s="36">
        <v>3.9593935115824097E-2</v>
      </c>
      <c r="J76" s="36">
        <v>4</v>
      </c>
    </row>
    <row r="77" spans="1:10" x14ac:dyDescent="0.2">
      <c r="A77" s="3" t="s">
        <v>132</v>
      </c>
      <c r="B77" s="36">
        <v>0.31127070393374745</v>
      </c>
      <c r="C77" s="36">
        <v>0.42748184758069441</v>
      </c>
      <c r="D77" s="36">
        <v>0.37037497334448177</v>
      </c>
      <c r="E77" s="36">
        <v>5.248080583962076E-2</v>
      </c>
      <c r="F77" s="36">
        <v>8.6827122153209105E-2</v>
      </c>
      <c r="G77" s="36">
        <v>0.18738178046250534</v>
      </c>
      <c r="H77" s="36">
        <v>0.13739267054029405</v>
      </c>
      <c r="I77" s="36">
        <v>4.6262580078344849E-2</v>
      </c>
      <c r="J77" s="36">
        <v>4</v>
      </c>
    </row>
    <row r="78" spans="1:10" x14ac:dyDescent="0.2">
      <c r="A78" s="3" t="s">
        <v>134</v>
      </c>
      <c r="B78" s="36">
        <v>0.94758157655646069</v>
      </c>
      <c r="C78" s="36">
        <v>0.96099454992341393</v>
      </c>
      <c r="D78" s="36">
        <v>0.95321976666168196</v>
      </c>
      <c r="E78" s="36">
        <v>5.9620863476417237E-3</v>
      </c>
      <c r="F78" s="36">
        <v>0.27595073465859982</v>
      </c>
      <c r="G78" s="36">
        <v>0.33475438047559447</v>
      </c>
      <c r="H78" s="36">
        <v>0.30024244960847357</v>
      </c>
      <c r="I78" s="36">
        <v>2.5976021002215587E-2</v>
      </c>
      <c r="J78" s="36">
        <v>4</v>
      </c>
    </row>
    <row r="79" spans="1:10" x14ac:dyDescent="0.2">
      <c r="A79" s="3" t="s">
        <v>135</v>
      </c>
      <c r="B79" s="36">
        <v>0.82238326412854723</v>
      </c>
      <c r="C79" s="36">
        <v>0.8375648106431538</v>
      </c>
      <c r="D79" s="36">
        <v>0.82836383281599213</v>
      </c>
      <c r="E79" s="36">
        <v>7.1032061583912367E-3</v>
      </c>
      <c r="F79" s="36">
        <v>0.17651725873263693</v>
      </c>
      <c r="G79" s="36">
        <v>0.22425818533089723</v>
      </c>
      <c r="H79" s="36">
        <v>0.19715019551205218</v>
      </c>
      <c r="I79" s="36">
        <v>2.0109574557344086E-2</v>
      </c>
      <c r="J79" s="36">
        <v>4</v>
      </c>
    </row>
    <row r="80" spans="1:10" x14ac:dyDescent="0.2">
      <c r="A80" s="3" t="s">
        <v>137</v>
      </c>
      <c r="B80" s="36">
        <v>0.35909755588050973</v>
      </c>
      <c r="C80" s="36">
        <v>0.51004259501965921</v>
      </c>
      <c r="D80" s="36">
        <v>0.42610842785802472</v>
      </c>
      <c r="E80" s="36">
        <v>7.1468623752156055E-2</v>
      </c>
      <c r="F80" s="36">
        <v>0.2850544298215073</v>
      </c>
      <c r="G80" s="36">
        <v>0.47712975098296201</v>
      </c>
      <c r="H80" s="36">
        <v>0.38169512880149958</v>
      </c>
      <c r="I80" s="36">
        <v>8.8636143321562694E-2</v>
      </c>
      <c r="J80" s="36">
        <v>4</v>
      </c>
    </row>
    <row r="81" spans="1:10" x14ac:dyDescent="0.2">
      <c r="A81" s="3" t="s">
        <v>139</v>
      </c>
      <c r="B81" s="36">
        <v>0.93197895882459636</v>
      </c>
      <c r="C81" s="36">
        <v>0.97004867090977165</v>
      </c>
      <c r="D81" s="36">
        <v>0.95375664522708714</v>
      </c>
      <c r="E81" s="36">
        <v>1.5903626664977938E-2</v>
      </c>
      <c r="F81" s="36">
        <v>0.23000181389443133</v>
      </c>
      <c r="G81" s="36">
        <v>0.28013646702047007</v>
      </c>
      <c r="H81" s="36">
        <v>0.25452895501096445</v>
      </c>
      <c r="I81" s="36">
        <v>2.6905997470299339E-2</v>
      </c>
      <c r="J81" s="36">
        <v>4</v>
      </c>
    </row>
    <row r="82" spans="1:10" x14ac:dyDescent="0.2">
      <c r="A82" s="3" t="s">
        <v>141</v>
      </c>
      <c r="B82" s="36">
        <v>0.44059315866084425</v>
      </c>
      <c r="C82" s="36">
        <v>0.45017687756315938</v>
      </c>
      <c r="D82" s="36">
        <v>0.44451771854034927</v>
      </c>
      <c r="E82" s="36">
        <v>4.2646697354834524E-3</v>
      </c>
      <c r="F82" s="36">
        <v>0.18655669256305829</v>
      </c>
      <c r="G82" s="36">
        <v>0.19859785554377282</v>
      </c>
      <c r="H82" s="36">
        <v>0.19359586309258206</v>
      </c>
      <c r="I82" s="36">
        <v>5.0564382297677594E-3</v>
      </c>
      <c r="J82" s="36">
        <v>4</v>
      </c>
    </row>
    <row r="83" spans="1:10" x14ac:dyDescent="0.2">
      <c r="A83" s="3" t="s">
        <v>143</v>
      </c>
      <c r="B83" s="36">
        <v>0.19343465998119713</v>
      </c>
      <c r="C83" s="36">
        <v>0.42505683663527116</v>
      </c>
      <c r="D83" s="36">
        <v>0.31170193245770367</v>
      </c>
      <c r="E83" s="36">
        <v>9.4836720159107282E-2</v>
      </c>
      <c r="F83" s="36">
        <v>-7.3644625509244749E-3</v>
      </c>
      <c r="G83" s="36">
        <v>0.15597837837837839</v>
      </c>
      <c r="H83" s="36">
        <v>0.10523781454868281</v>
      </c>
      <c r="I83" s="36">
        <v>7.5663453140870834E-2</v>
      </c>
      <c r="J83" s="36">
        <v>4</v>
      </c>
    </row>
    <row r="84" spans="1:10" x14ac:dyDescent="0.2">
      <c r="A84" s="3" t="s">
        <v>145</v>
      </c>
      <c r="B84" s="36">
        <v>0.14398400699619418</v>
      </c>
      <c r="C84" s="36">
        <v>0.16833376817775847</v>
      </c>
      <c r="D84" s="36">
        <v>0.15314241178445009</v>
      </c>
      <c r="E84" s="36">
        <v>1.0570192416517937E-2</v>
      </c>
      <c r="F84" s="36">
        <v>5.3532460126492348E-2</v>
      </c>
      <c r="G84" s="36">
        <v>6.36913512857296E-2</v>
      </c>
      <c r="H84" s="36">
        <v>5.8059300333059768E-2</v>
      </c>
      <c r="I84" s="36">
        <v>4.4866501439421455E-3</v>
      </c>
      <c r="J84" s="36">
        <v>4</v>
      </c>
    </row>
    <row r="85" spans="1:10" x14ac:dyDescent="0.2">
      <c r="A85" s="3" t="s">
        <v>147</v>
      </c>
      <c r="B85" s="36">
        <v>0.34119335657166294</v>
      </c>
      <c r="C85" s="36">
        <v>0.3567906768265352</v>
      </c>
      <c r="D85" s="36">
        <v>0.34669020325087263</v>
      </c>
      <c r="E85" s="36">
        <v>6.9017001329965619E-3</v>
      </c>
      <c r="F85" s="36">
        <v>0.10660957400087835</v>
      </c>
      <c r="G85" s="36">
        <v>0.11567768851498121</v>
      </c>
      <c r="H85" s="36">
        <v>0.11199054406146383</v>
      </c>
      <c r="I85" s="36">
        <v>3.9895573058493878E-3</v>
      </c>
      <c r="J85" s="36">
        <v>4</v>
      </c>
    </row>
    <row r="86" spans="1:10" x14ac:dyDescent="0.2">
      <c r="A86" s="3" t="s">
        <v>149</v>
      </c>
      <c r="B86" s="36">
        <v>0.35562075355157508</v>
      </c>
      <c r="C86" s="36">
        <v>0.38895571976857424</v>
      </c>
      <c r="D86" s="36">
        <v>0.37873907613427571</v>
      </c>
      <c r="E86" s="36">
        <v>1.5514293740753858E-2</v>
      </c>
      <c r="F86" s="36">
        <v>6.7201976528721438E-2</v>
      </c>
      <c r="G86" s="36">
        <v>9.4632525634415987E-2</v>
      </c>
      <c r="H86" s="36">
        <v>8.3684625374729288E-2</v>
      </c>
      <c r="I86" s="36">
        <v>1.170042683081943E-2</v>
      </c>
      <c r="J86" s="36">
        <v>4</v>
      </c>
    </row>
    <row r="87" spans="1:10" x14ac:dyDescent="0.2">
      <c r="A87" s="3" t="s">
        <v>150</v>
      </c>
      <c r="B87" s="36">
        <v>0.15422038433471175</v>
      </c>
      <c r="C87" s="36">
        <v>0.18416958381952553</v>
      </c>
      <c r="D87" s="36">
        <v>0.16763809604301441</v>
      </c>
      <c r="E87" s="36">
        <v>1.3524220571099629E-2</v>
      </c>
      <c r="F87" s="36">
        <v>0.15081488688883482</v>
      </c>
      <c r="G87" s="36">
        <v>0.18164138467522364</v>
      </c>
      <c r="H87" s="36">
        <v>0.1646192543840625</v>
      </c>
      <c r="I87" s="36">
        <v>1.3780363068798219E-2</v>
      </c>
      <c r="J87" s="36">
        <v>4</v>
      </c>
    </row>
    <row r="88" spans="1:10" x14ac:dyDescent="0.2">
      <c r="A88" s="3" t="s">
        <v>151</v>
      </c>
      <c r="B88" s="36">
        <v>0.58132865086333041</v>
      </c>
      <c r="C88" s="36">
        <v>0.58619184233503807</v>
      </c>
      <c r="D88" s="36">
        <v>0.58455623095371601</v>
      </c>
      <c r="E88" s="36">
        <v>2.1965107566284136E-3</v>
      </c>
      <c r="F88" s="36">
        <v>0.17394287139827866</v>
      </c>
      <c r="G88" s="36">
        <v>0.2276265730172666</v>
      </c>
      <c r="H88" s="36">
        <v>0.20289581881100968</v>
      </c>
      <c r="I88" s="36">
        <v>2.2062967853369961E-2</v>
      </c>
      <c r="J88" s="36">
        <v>4</v>
      </c>
    </row>
    <row r="89" spans="1:10" x14ac:dyDescent="0.2">
      <c r="A89" s="3" t="s">
        <v>152</v>
      </c>
      <c r="B89" s="36">
        <v>0.42727602466449044</v>
      </c>
      <c r="C89" s="36">
        <v>0.45096337441416423</v>
      </c>
      <c r="D89" s="36">
        <v>0.43656782522694326</v>
      </c>
      <c r="E89" s="36">
        <v>1.0225352326255812E-2</v>
      </c>
      <c r="F89" s="36">
        <v>0.17531176576902224</v>
      </c>
      <c r="G89" s="36">
        <v>0.18469015795868773</v>
      </c>
      <c r="H89" s="36">
        <v>0.17885915174718531</v>
      </c>
      <c r="I89" s="36">
        <v>4.0725945567662335E-3</v>
      </c>
      <c r="J89" s="36">
        <v>4</v>
      </c>
    </row>
    <row r="90" spans="1:10" x14ac:dyDescent="0.2">
      <c r="A90" s="3" t="s">
        <v>153</v>
      </c>
      <c r="B90" s="36">
        <v>0.9793698424606152</v>
      </c>
      <c r="C90" s="36">
        <v>0.98648648648648651</v>
      </c>
      <c r="D90" s="36">
        <v>0.98333536827827173</v>
      </c>
      <c r="E90" s="36">
        <v>3.0551468655331368E-3</v>
      </c>
      <c r="F90" s="36">
        <v>0.27314650585313943</v>
      </c>
      <c r="G90" s="36">
        <v>0.35443037974683544</v>
      </c>
      <c r="H90" s="36">
        <v>0.31142956131605382</v>
      </c>
      <c r="I90" s="36">
        <v>3.9770105246939871E-2</v>
      </c>
      <c r="J90" s="36">
        <v>4</v>
      </c>
    </row>
    <row r="91" spans="1:10" x14ac:dyDescent="0.2">
      <c r="A91" s="3" t="s">
        <v>154</v>
      </c>
      <c r="B91" s="36">
        <v>0.12760373979608564</v>
      </c>
      <c r="C91" s="36">
        <v>0.27207468644336585</v>
      </c>
      <c r="D91" s="36">
        <v>0.23161576737716241</v>
      </c>
      <c r="E91" s="36">
        <v>6.9492279201169113E-2</v>
      </c>
      <c r="F91" s="36">
        <v>1.9364386289873126E-2</v>
      </c>
      <c r="G91" s="36">
        <v>0.17851435726336323</v>
      </c>
      <c r="H91" s="36">
        <v>0.13671359471591343</v>
      </c>
      <c r="I91" s="36">
        <v>7.8270298106663486E-2</v>
      </c>
      <c r="J91" s="36">
        <v>4</v>
      </c>
    </row>
    <row r="92" spans="1:10" x14ac:dyDescent="0.2">
      <c r="A92" s="3" t="s">
        <v>156</v>
      </c>
      <c r="B92" s="36">
        <v>0.24738454424599732</v>
      </c>
      <c r="C92" s="36">
        <v>0.25886970172684454</v>
      </c>
      <c r="D92" s="36">
        <v>0.25335598809481319</v>
      </c>
      <c r="E92" s="36">
        <v>4.7293653362277836E-3</v>
      </c>
      <c r="F92" s="36">
        <v>9.2923639271231942E-2</v>
      </c>
      <c r="G92" s="36">
        <v>0.10690737833594977</v>
      </c>
      <c r="H92" s="36">
        <v>0.10104899139280868</v>
      </c>
      <c r="I92" s="36">
        <v>6.0027059981327853E-3</v>
      </c>
      <c r="J92" s="36">
        <v>4</v>
      </c>
    </row>
    <row r="93" spans="1:10" x14ac:dyDescent="0.2">
      <c r="A93" s="3" t="s">
        <v>158</v>
      </c>
      <c r="B93" s="36">
        <v>0.29098760273018531</v>
      </c>
      <c r="C93" s="36">
        <v>0.37333958431004843</v>
      </c>
      <c r="D93" s="36">
        <v>0.32660793711133296</v>
      </c>
      <c r="E93" s="36">
        <v>3.6589738705906497E-2</v>
      </c>
      <c r="F93" s="36">
        <v>0.16046803175929794</v>
      </c>
      <c r="G93" s="36">
        <v>0.20268791998749805</v>
      </c>
      <c r="H93" s="36">
        <v>0.17930618544434324</v>
      </c>
      <c r="I93" s="36">
        <v>1.7618402119387724E-2</v>
      </c>
      <c r="J93" s="36">
        <v>4</v>
      </c>
    </row>
    <row r="94" spans="1:10" x14ac:dyDescent="0.2">
      <c r="A94" s="3" t="s">
        <v>159</v>
      </c>
      <c r="B94" s="36">
        <v>0.16387176325524044</v>
      </c>
      <c r="C94" s="36">
        <v>0.24244288224956068</v>
      </c>
      <c r="D94" s="36">
        <v>0.20317369977939581</v>
      </c>
      <c r="E94" s="36">
        <v>4.0977082444418042E-2</v>
      </c>
      <c r="F94" s="36">
        <v>1.6769420468557335E-2</v>
      </c>
      <c r="G94" s="36">
        <v>3.0975395430579963E-2</v>
      </c>
      <c r="H94" s="36">
        <v>2.5315885302306145E-2</v>
      </c>
      <c r="I94" s="36">
        <v>6.121393449976328E-3</v>
      </c>
      <c r="J94" s="36">
        <v>4</v>
      </c>
    </row>
    <row r="95" spans="1:10" x14ac:dyDescent="0.2">
      <c r="A95" s="3" t="s">
        <v>160</v>
      </c>
      <c r="B95" s="36">
        <v>0.2531974853674398</v>
      </c>
      <c r="C95" s="36">
        <v>0.36298980139559844</v>
      </c>
      <c r="D95" s="36">
        <v>0.30362632703856485</v>
      </c>
      <c r="E95" s="36">
        <v>4.5729661784608328E-2</v>
      </c>
      <c r="F95" s="36">
        <v>0.10134402774766962</v>
      </c>
      <c r="G95" s="36">
        <v>0.17310789049919484</v>
      </c>
      <c r="H95" s="36">
        <v>0.13134276141439397</v>
      </c>
      <c r="I95" s="36">
        <v>3.0082968517965002E-2</v>
      </c>
      <c r="J95" s="36">
        <v>4</v>
      </c>
    </row>
    <row r="96" spans="1:10" x14ac:dyDescent="0.2">
      <c r="A96" s="3" t="s">
        <v>161</v>
      </c>
      <c r="B96" s="36">
        <v>0.94097850321820709</v>
      </c>
      <c r="C96" s="36">
        <v>0.95642623212716671</v>
      </c>
      <c r="D96" s="36">
        <v>0.95012267502907399</v>
      </c>
      <c r="E96" s="36">
        <v>6.9261616782480126E-3</v>
      </c>
      <c r="F96" s="36">
        <v>0.2562105599488777</v>
      </c>
      <c r="G96" s="36">
        <v>0.29578113871548872</v>
      </c>
      <c r="H96" s="36">
        <v>0.27646048320675681</v>
      </c>
      <c r="I96" s="36">
        <v>2.1821078847824624E-2</v>
      </c>
      <c r="J96" s="36">
        <v>4</v>
      </c>
    </row>
    <row r="97" spans="1:10" x14ac:dyDescent="0.2">
      <c r="A97" s="3" t="s">
        <v>162</v>
      </c>
      <c r="B97" s="36">
        <v>0.57190141104520498</v>
      </c>
      <c r="C97" s="36">
        <v>0.77078048283263034</v>
      </c>
      <c r="D97" s="36">
        <v>0.71508435726397568</v>
      </c>
      <c r="E97" s="36">
        <v>9.5621936702366142E-2</v>
      </c>
      <c r="F97" s="36">
        <v>3.0720259367055962E-2</v>
      </c>
      <c r="G97" s="36">
        <v>0.40762287903742778</v>
      </c>
      <c r="H97" s="36">
        <v>0.24874318118408945</v>
      </c>
      <c r="I97" s="36">
        <v>0.16019623243762435</v>
      </c>
      <c r="J97" s="36">
        <v>4</v>
      </c>
    </row>
    <row r="98" spans="1:10" x14ac:dyDescent="0.2">
      <c r="A98" s="3" t="s">
        <v>163</v>
      </c>
      <c r="B98" s="36">
        <v>0.30327374974894561</v>
      </c>
      <c r="C98" s="36">
        <v>0.30778032036613268</v>
      </c>
      <c r="D98" s="36">
        <v>0.30624104159441756</v>
      </c>
      <c r="E98" s="36">
        <v>2.059948159771785E-3</v>
      </c>
      <c r="F98" s="36">
        <v>0.18397268527816832</v>
      </c>
      <c r="G98" s="36">
        <v>0.19579794367456416</v>
      </c>
      <c r="H98" s="36">
        <v>0.18953684316680589</v>
      </c>
      <c r="I98" s="36">
        <v>5.4400291285455179E-3</v>
      </c>
      <c r="J98" s="36">
        <v>4</v>
      </c>
    </row>
    <row r="99" spans="1:10" x14ac:dyDescent="0.2">
      <c r="A99" s="3" t="s">
        <v>165</v>
      </c>
      <c r="B99" s="36">
        <v>0.59556275249574298</v>
      </c>
      <c r="C99" s="36">
        <v>0.64671652836605831</v>
      </c>
      <c r="D99" s="36">
        <v>0.61854270641661135</v>
      </c>
      <c r="E99" s="36">
        <v>2.6435961600918038E-2</v>
      </c>
      <c r="F99" s="36">
        <v>0.13169899725106562</v>
      </c>
      <c r="G99" s="36">
        <v>0.20595947031129447</v>
      </c>
      <c r="H99" s="36">
        <v>0.17021320013642027</v>
      </c>
      <c r="I99" s="36">
        <v>3.0865725041253161E-2</v>
      </c>
      <c r="J99" s="36">
        <v>4</v>
      </c>
    </row>
    <row r="100" spans="1:10" x14ac:dyDescent="0.2">
      <c r="A100" s="3" t="s">
        <v>167</v>
      </c>
      <c r="B100" s="36">
        <v>0.12560386473429952</v>
      </c>
      <c r="C100" s="36">
        <v>0.13323899291604546</v>
      </c>
      <c r="D100" s="36">
        <v>0.12874762053064909</v>
      </c>
      <c r="E100" s="36">
        <v>3.6681726875920358E-3</v>
      </c>
      <c r="F100" s="36">
        <v>2.9145951704545453E-2</v>
      </c>
      <c r="G100" s="36">
        <v>3.1747261164037553E-2</v>
      </c>
      <c r="H100" s="36">
        <v>3.0499613882799793E-2</v>
      </c>
      <c r="I100" s="36">
        <v>1.3583473879459492E-3</v>
      </c>
      <c r="J100" s="36">
        <v>4</v>
      </c>
    </row>
    <row r="101" spans="1:10" x14ac:dyDescent="0.2">
      <c r="A101" s="3" t="s">
        <v>169</v>
      </c>
      <c r="B101" s="36">
        <v>5.0953973002186959E-2</v>
      </c>
      <c r="C101" s="36">
        <v>0.90620871862615582</v>
      </c>
      <c r="D101" s="36">
        <v>0.48643894342384264</v>
      </c>
      <c r="E101" s="36">
        <v>0.44723015362952945</v>
      </c>
      <c r="F101" s="36">
        <v>-1.8236459709379129</v>
      </c>
      <c r="G101" s="36">
        <v>-0.10726400513839546</v>
      </c>
      <c r="H101" s="36">
        <v>-0.70150945851821023</v>
      </c>
      <c r="I101" s="36">
        <v>0.80130344975043033</v>
      </c>
      <c r="J101" s="36">
        <v>4</v>
      </c>
    </row>
    <row r="102" spans="1:10" x14ac:dyDescent="0.2">
      <c r="A102" s="3" t="s">
        <v>171</v>
      </c>
      <c r="B102" s="36">
        <v>0.34422172729522393</v>
      </c>
      <c r="C102" s="36">
        <v>0.36164927968206662</v>
      </c>
      <c r="D102" s="36">
        <v>0.35360264304162248</v>
      </c>
      <c r="E102" s="36">
        <v>8.2663495506326793E-3</v>
      </c>
      <c r="F102" s="36">
        <v>0.12448184901394298</v>
      </c>
      <c r="G102" s="36">
        <v>0.15989356555394291</v>
      </c>
      <c r="H102" s="36">
        <v>0.14196782852166032</v>
      </c>
      <c r="I102" s="36">
        <v>1.4497075219207905E-2</v>
      </c>
      <c r="J102" s="36">
        <v>4</v>
      </c>
    </row>
    <row r="103" spans="1:10" x14ac:dyDescent="0.2">
      <c r="A103" s="3" t="s">
        <v>172</v>
      </c>
      <c r="B103" s="36">
        <v>0.75183824852832126</v>
      </c>
      <c r="C103" s="36">
        <v>0.7758900660449578</v>
      </c>
      <c r="D103" s="36">
        <v>0.76247915923941656</v>
      </c>
      <c r="E103" s="36">
        <v>9.9833965864143705E-3</v>
      </c>
      <c r="F103" s="36">
        <v>-7.0271134656496204E-2</v>
      </c>
      <c r="G103" s="36">
        <v>1.7237029668755295E-2</v>
      </c>
      <c r="H103" s="36">
        <v>-2.9107946581837282E-2</v>
      </c>
      <c r="I103" s="36">
        <v>3.6046076187254097E-2</v>
      </c>
      <c r="J103" s="36">
        <v>4</v>
      </c>
    </row>
    <row r="104" spans="1:10" x14ac:dyDescent="0.2">
      <c r="A104" s="3" t="s">
        <v>173</v>
      </c>
      <c r="B104" s="36">
        <v>0.58905010394128376</v>
      </c>
      <c r="C104" s="36">
        <v>0.62866773610575266</v>
      </c>
      <c r="D104" s="36">
        <v>0.6067857151746181</v>
      </c>
      <c r="E104" s="36">
        <v>1.6368876305347779E-2</v>
      </c>
      <c r="F104" s="36">
        <v>0.20709770480675407</v>
      </c>
      <c r="G104" s="36">
        <v>0.26251345259609721</v>
      </c>
      <c r="H104" s="36">
        <v>0.23275745843196749</v>
      </c>
      <c r="I104" s="36">
        <v>2.2793463268245683E-2</v>
      </c>
      <c r="J104" s="36">
        <v>4</v>
      </c>
    </row>
    <row r="105" spans="1:10" x14ac:dyDescent="0.2">
      <c r="A105" s="3" t="s">
        <v>175</v>
      </c>
      <c r="B105" s="36">
        <v>0.15876353710562674</v>
      </c>
      <c r="C105" s="36">
        <v>0.19348750511702695</v>
      </c>
      <c r="D105" s="36">
        <v>0.17612552111132684</v>
      </c>
      <c r="E105" s="36">
        <v>2.4553553250565789E-2</v>
      </c>
      <c r="F105" s="36">
        <v>7.1834797610698359E-2</v>
      </c>
      <c r="G105" s="36">
        <v>0.11209053341412462</v>
      </c>
      <c r="H105" s="36">
        <v>9.1962665512411487E-2</v>
      </c>
      <c r="I105" s="36">
        <v>2.8465103768256832E-2</v>
      </c>
      <c r="J105" s="36">
        <v>2</v>
      </c>
    </row>
    <row r="106" spans="1:10" x14ac:dyDescent="0.2">
      <c r="A106" s="3" t="s">
        <v>177</v>
      </c>
      <c r="B106" s="36">
        <v>0.67312489605853987</v>
      </c>
      <c r="C106" s="36">
        <v>0.74866744963411325</v>
      </c>
      <c r="D106" s="36">
        <v>0.70483996481857059</v>
      </c>
      <c r="E106" s="36">
        <v>3.65345399363576E-2</v>
      </c>
      <c r="F106" s="36">
        <v>0.28518430815376117</v>
      </c>
      <c r="G106" s="36">
        <v>0.30617038576203814</v>
      </c>
      <c r="H106" s="36">
        <v>0.29589789676907996</v>
      </c>
      <c r="I106" s="36">
        <v>1.0452856416644219E-2</v>
      </c>
      <c r="J106" s="36">
        <v>4</v>
      </c>
    </row>
    <row r="107" spans="1:10" x14ac:dyDescent="0.2">
      <c r="A107" s="3" t="s">
        <v>179</v>
      </c>
      <c r="B107" s="36">
        <v>0.41293543704091695</v>
      </c>
      <c r="C107" s="36">
        <v>0.43418371944067202</v>
      </c>
      <c r="D107" s="36">
        <v>0.42337703624329159</v>
      </c>
      <c r="E107" s="36">
        <v>9.954024189686092E-3</v>
      </c>
      <c r="F107" s="36">
        <v>0.13329788005739096</v>
      </c>
      <c r="G107" s="36">
        <v>0.15936289740937543</v>
      </c>
      <c r="H107" s="36">
        <v>0.14798307538971955</v>
      </c>
      <c r="I107" s="36">
        <v>1.1842286523586279E-2</v>
      </c>
      <c r="J107" s="36">
        <v>4</v>
      </c>
    </row>
    <row r="108" spans="1:10" x14ac:dyDescent="0.2">
      <c r="A108" s="3" t="s">
        <v>181</v>
      </c>
      <c r="B108" s="36">
        <v>0.56486051799678338</v>
      </c>
      <c r="C108" s="36">
        <v>0.58513401492124895</v>
      </c>
      <c r="D108" s="36">
        <v>0.57494103137817421</v>
      </c>
      <c r="E108" s="36">
        <v>1.1293269056292949E-2</v>
      </c>
      <c r="F108" s="36">
        <v>0.1336586989074372</v>
      </c>
      <c r="G108" s="36">
        <v>0.14763822377013497</v>
      </c>
      <c r="H108" s="36">
        <v>0.14186855909741339</v>
      </c>
      <c r="I108" s="36">
        <v>6.2074019732855411E-3</v>
      </c>
      <c r="J108" s="36">
        <v>4</v>
      </c>
    </row>
    <row r="109" spans="1:10" x14ac:dyDescent="0.2">
      <c r="A109" s="3" t="s">
        <v>184</v>
      </c>
      <c r="B109" s="36">
        <v>0.40075708762886597</v>
      </c>
      <c r="C109" s="36">
        <v>0.4176468650530486</v>
      </c>
      <c r="D109" s="36">
        <v>0.40614610228693288</v>
      </c>
      <c r="E109" s="36">
        <v>7.8394219023981901E-3</v>
      </c>
      <c r="F109" s="36">
        <v>0.17251932989690721</v>
      </c>
      <c r="G109" s="36">
        <v>0.18973900850370906</v>
      </c>
      <c r="H109" s="36">
        <v>0.1828124908778791</v>
      </c>
      <c r="I109" s="36">
        <v>7.3251407753139389E-3</v>
      </c>
      <c r="J109" s="36">
        <v>4</v>
      </c>
    </row>
    <row r="110" spans="1:10" x14ac:dyDescent="0.2">
      <c r="A110" s="3" t="s">
        <v>185</v>
      </c>
      <c r="B110" s="36">
        <v>0.80265751914818884</v>
      </c>
      <c r="C110" s="36">
        <v>0.83630847813144971</v>
      </c>
      <c r="D110" s="36">
        <v>0.81978137263937589</v>
      </c>
      <c r="E110" s="36">
        <v>1.5091071165162923E-2</v>
      </c>
      <c r="F110" s="36">
        <v>0.10469967443624525</v>
      </c>
      <c r="G110" s="36">
        <v>0.21071508499194766</v>
      </c>
      <c r="H110" s="36">
        <v>0.15097361783856056</v>
      </c>
      <c r="I110" s="36">
        <v>4.5391594000345301E-2</v>
      </c>
      <c r="J110" s="36">
        <v>4</v>
      </c>
    </row>
    <row r="111" spans="1:10" x14ac:dyDescent="0.2">
      <c r="A111" s="3" t="s">
        <v>186</v>
      </c>
      <c r="B111" s="36">
        <v>0.16255083762378464</v>
      </c>
      <c r="C111" s="36">
        <v>0.18762079819502842</v>
      </c>
      <c r="D111" s="36">
        <v>0.17631126694143864</v>
      </c>
      <c r="E111" s="36">
        <v>1.0960280785297132E-2</v>
      </c>
      <c r="F111" s="36">
        <v>0.16255083762378469</v>
      </c>
      <c r="G111" s="36">
        <v>0.18762079819502844</v>
      </c>
      <c r="H111" s="36">
        <v>0.17631126694143867</v>
      </c>
      <c r="I111" s="36">
        <v>1.0960280785296711E-2</v>
      </c>
      <c r="J111" s="36">
        <v>4</v>
      </c>
    </row>
    <row r="112" spans="1:10" x14ac:dyDescent="0.2">
      <c r="A112" s="3" t="s">
        <v>188</v>
      </c>
      <c r="B112" s="36">
        <v>0.2763177019931321</v>
      </c>
      <c r="C112" s="36">
        <v>0.29166052300620149</v>
      </c>
      <c r="D112" s="36">
        <v>0.28271031150157344</v>
      </c>
      <c r="E112" s="36">
        <v>7.3805218786903255E-3</v>
      </c>
      <c r="F112" s="36">
        <v>-2.8477968058495287E-3</v>
      </c>
      <c r="G112" s="36">
        <v>0.15933474998915825</v>
      </c>
      <c r="H112" s="36">
        <v>9.9208846313499813E-2</v>
      </c>
      <c r="I112" s="36">
        <v>7.1162637134948636E-2</v>
      </c>
      <c r="J112" s="36">
        <v>4</v>
      </c>
    </row>
    <row r="113" spans="1:10" x14ac:dyDescent="0.2">
      <c r="A113" s="3" t="s">
        <v>189</v>
      </c>
      <c r="B113" s="36">
        <v>0.69984081598027914</v>
      </c>
      <c r="C113" s="36">
        <v>0.81111091573094829</v>
      </c>
      <c r="D113" s="36">
        <v>0.77806280018487817</v>
      </c>
      <c r="E113" s="36">
        <v>5.2439221541901407E-2</v>
      </c>
      <c r="F113" s="36">
        <v>-0.11054334922955711</v>
      </c>
      <c r="G113" s="36">
        <v>0.41925163780474267</v>
      </c>
      <c r="H113" s="36">
        <v>0.26336518474612836</v>
      </c>
      <c r="I113" s="36">
        <v>0.25092154227096253</v>
      </c>
      <c r="J113" s="36">
        <v>4</v>
      </c>
    </row>
    <row r="114" spans="1:10" x14ac:dyDescent="0.2">
      <c r="A114" s="3" t="s">
        <v>190</v>
      </c>
      <c r="B114" s="36">
        <v>0.35333073626801714</v>
      </c>
      <c r="C114" s="36">
        <v>0.46922879397415052</v>
      </c>
      <c r="D114" s="36">
        <v>0.39414087961668887</v>
      </c>
      <c r="E114" s="36">
        <v>5.2029697079971973E-2</v>
      </c>
      <c r="F114" s="36">
        <v>0.21880025731746541</v>
      </c>
      <c r="G114" s="36">
        <v>0.30266198750320977</v>
      </c>
      <c r="H114" s="36">
        <v>0.24921963186751545</v>
      </c>
      <c r="I114" s="36">
        <v>3.872381169908138E-2</v>
      </c>
      <c r="J114" s="36">
        <v>4</v>
      </c>
    </row>
    <row r="115" spans="1:10" x14ac:dyDescent="0.2">
      <c r="A115" s="3" t="s">
        <v>191</v>
      </c>
      <c r="B115" s="36">
        <v>0.43097467915365939</v>
      </c>
      <c r="C115" s="36">
        <v>0.59787078382401171</v>
      </c>
      <c r="D115" s="36">
        <v>0.51345949961287429</v>
      </c>
      <c r="E115" s="36">
        <v>8.7639890543221466E-2</v>
      </c>
      <c r="F115" s="36">
        <v>7.2394826817303401E-2</v>
      </c>
      <c r="G115" s="36">
        <v>0.19253636006289307</v>
      </c>
      <c r="H115" s="36">
        <v>0.1352419807876587</v>
      </c>
      <c r="I115" s="36">
        <v>5.785047778296086E-2</v>
      </c>
      <c r="J115" s="36">
        <v>4</v>
      </c>
    </row>
    <row r="116" spans="1:10" x14ac:dyDescent="0.2">
      <c r="A116" s="3" t="s">
        <v>192</v>
      </c>
      <c r="B116" s="36">
        <v>0.39161321470446242</v>
      </c>
      <c r="C116" s="36">
        <v>0.41168577701878506</v>
      </c>
      <c r="D116" s="36">
        <v>0.40066780651018141</v>
      </c>
      <c r="E116" s="36">
        <v>8.3160109948419506E-3</v>
      </c>
      <c r="F116" s="36">
        <v>9.5006552176012143E-2</v>
      </c>
      <c r="G116" s="36">
        <v>0.14145726599983735</v>
      </c>
      <c r="H116" s="36">
        <v>0.12364530581091782</v>
      </c>
      <c r="I116" s="36">
        <v>2.097035404768044E-2</v>
      </c>
      <c r="J116" s="36">
        <v>4</v>
      </c>
    </row>
    <row r="117" spans="1:10" x14ac:dyDescent="0.2">
      <c r="A117" s="3" t="s">
        <v>194</v>
      </c>
      <c r="B117" s="36">
        <v>0.30210513186523835</v>
      </c>
      <c r="C117" s="36">
        <v>0.32088825624282324</v>
      </c>
      <c r="D117" s="36">
        <v>0.31278433914837472</v>
      </c>
      <c r="E117" s="36">
        <v>7.8545876471787113E-3</v>
      </c>
      <c r="F117" s="36">
        <v>0.11213406395436121</v>
      </c>
      <c r="G117" s="36">
        <v>0.16469464538012563</v>
      </c>
      <c r="H117" s="36">
        <v>0.13703345558967672</v>
      </c>
      <c r="I117" s="36">
        <v>2.507602958081824E-2</v>
      </c>
      <c r="J117" s="36">
        <v>4</v>
      </c>
    </row>
    <row r="118" spans="1:10" x14ac:dyDescent="0.2">
      <c r="A118" s="3" t="s">
        <v>195</v>
      </c>
      <c r="B118" s="36">
        <v>0.90594390026714156</v>
      </c>
      <c r="C118" s="36">
        <v>0.9377124575084983</v>
      </c>
      <c r="D118" s="36">
        <v>0.92631954079717627</v>
      </c>
      <c r="E118" s="36">
        <v>1.462388509178025E-2</v>
      </c>
      <c r="F118" s="36">
        <v>0.4251149770045991</v>
      </c>
      <c r="G118" s="36">
        <v>0.47183882457702581</v>
      </c>
      <c r="H118" s="36">
        <v>0.45103493170400999</v>
      </c>
      <c r="I118" s="36">
        <v>2.2920094603221142E-2</v>
      </c>
      <c r="J118" s="36">
        <v>4</v>
      </c>
    </row>
    <row r="119" spans="1:10" x14ac:dyDescent="0.2">
      <c r="A119" s="3" t="s">
        <v>196</v>
      </c>
      <c r="B119" s="36">
        <v>0.30685528420820163</v>
      </c>
      <c r="C119" s="36">
        <v>0.31739860023587374</v>
      </c>
      <c r="D119" s="36">
        <v>0.31109824839078248</v>
      </c>
      <c r="E119" s="36">
        <v>4.4816671412955845E-3</v>
      </c>
      <c r="F119" s="36">
        <v>9.3555343458567156E-2</v>
      </c>
      <c r="G119" s="36">
        <v>0.10331186968422672</v>
      </c>
      <c r="H119" s="36">
        <v>9.7828354925318856E-2</v>
      </c>
      <c r="I119" s="36">
        <v>4.3502351034170319E-3</v>
      </c>
      <c r="J119" s="36">
        <v>4</v>
      </c>
    </row>
    <row r="120" spans="1:10" x14ac:dyDescent="0.2">
      <c r="A120" s="3" t="s">
        <v>198</v>
      </c>
      <c r="B120" s="36">
        <v>0.37632817753866843</v>
      </c>
      <c r="C120" s="36">
        <v>0.40877691995123933</v>
      </c>
      <c r="D120" s="36">
        <v>0.38955451234280536</v>
      </c>
      <c r="E120" s="36">
        <v>1.5194950154956068E-2</v>
      </c>
      <c r="F120" s="36">
        <v>0.13221250840618695</v>
      </c>
      <c r="G120" s="36">
        <v>0.18670759375417056</v>
      </c>
      <c r="H120" s="36">
        <v>0.15541736715691329</v>
      </c>
      <c r="I120" s="36">
        <v>2.4531910678192836E-2</v>
      </c>
      <c r="J120" s="36">
        <v>4</v>
      </c>
    </row>
    <row r="121" spans="1:10" x14ac:dyDescent="0.2">
      <c r="A121" s="3" t="s">
        <v>200</v>
      </c>
      <c r="B121" s="36">
        <v>0.211409830007391</v>
      </c>
      <c r="C121" s="36">
        <v>0.22459380441902455</v>
      </c>
      <c r="D121" s="36">
        <v>0.21830725083404973</v>
      </c>
      <c r="E121" s="36">
        <v>5.3975443794810861E-3</v>
      </c>
      <c r="F121" s="36">
        <v>0.11581452728382909</v>
      </c>
      <c r="G121" s="36">
        <v>0.12786451050389064</v>
      </c>
      <c r="H121" s="36">
        <v>0.12079718028522514</v>
      </c>
      <c r="I121" s="36">
        <v>5.1311126177640666E-3</v>
      </c>
      <c r="J121" s="36">
        <v>4</v>
      </c>
    </row>
    <row r="122" spans="1:10" x14ac:dyDescent="0.2">
      <c r="A122" s="3" t="s">
        <v>202</v>
      </c>
      <c r="B122" s="36">
        <v>0.5109636768381729</v>
      </c>
      <c r="C122" s="36">
        <v>0.52338898317860627</v>
      </c>
      <c r="D122" s="36">
        <v>0.51659697332941323</v>
      </c>
      <c r="E122" s="36">
        <v>5.1302617756384386E-3</v>
      </c>
      <c r="F122" s="36">
        <v>0.16870510769290623</v>
      </c>
      <c r="G122" s="36">
        <v>0.17472068497441787</v>
      </c>
      <c r="H122" s="36">
        <v>0.17090148603407609</v>
      </c>
      <c r="I122" s="36">
        <v>2.671796762118127E-3</v>
      </c>
      <c r="J122" s="36">
        <v>4</v>
      </c>
    </row>
    <row r="123" spans="1:10" x14ac:dyDescent="0.2">
      <c r="A123" s="3" t="s">
        <v>203</v>
      </c>
      <c r="B123" s="36">
        <v>0.4441952887369286</v>
      </c>
      <c r="C123" s="36">
        <v>0.46086784584411844</v>
      </c>
      <c r="D123" s="36">
        <v>0.45579669812198381</v>
      </c>
      <c r="E123" s="36">
        <v>7.7851342748810233E-3</v>
      </c>
      <c r="F123" s="36">
        <v>0.20980884083390688</v>
      </c>
      <c r="G123" s="36">
        <v>0.25808886971527178</v>
      </c>
      <c r="H123" s="36">
        <v>0.23909097294574197</v>
      </c>
      <c r="I123" s="36">
        <v>2.1552815137612397E-2</v>
      </c>
      <c r="J123" s="36">
        <v>4</v>
      </c>
    </row>
    <row r="124" spans="1:10" x14ac:dyDescent="0.2">
      <c r="A124" s="3" t="s">
        <v>205</v>
      </c>
      <c r="B124" s="36">
        <v>0.6256733877174081</v>
      </c>
      <c r="C124" s="36">
        <v>0.69485094850948514</v>
      </c>
      <c r="D124" s="36">
        <v>0.65376517862013706</v>
      </c>
      <c r="E124" s="36">
        <v>3.1290525659115963E-2</v>
      </c>
      <c r="F124" s="36">
        <v>0.3159919963059874</v>
      </c>
      <c r="G124" s="36">
        <v>0.35627822944896115</v>
      </c>
      <c r="H124" s="36">
        <v>0.33289599071758147</v>
      </c>
      <c r="I124" s="36">
        <v>1.8311368793956249E-2</v>
      </c>
      <c r="J124" s="36">
        <v>4</v>
      </c>
    </row>
    <row r="125" spans="1:10" x14ac:dyDescent="0.2">
      <c r="A125" s="3" t="s">
        <v>206</v>
      </c>
      <c r="B125" s="36">
        <v>0.6256733877174081</v>
      </c>
      <c r="C125" s="36">
        <v>0.69485094850948514</v>
      </c>
      <c r="D125" s="36">
        <v>0.65376517862013706</v>
      </c>
      <c r="E125" s="36">
        <v>3.1290525659115963E-2</v>
      </c>
      <c r="F125" s="36">
        <v>0.3159919963059874</v>
      </c>
      <c r="G125" s="36">
        <v>0.35627822944896115</v>
      </c>
      <c r="H125" s="36">
        <v>0.33289599071758147</v>
      </c>
      <c r="I125" s="36">
        <v>1.8311368793956249E-2</v>
      </c>
      <c r="J125" s="36">
        <v>4</v>
      </c>
    </row>
    <row r="126" spans="1:10" x14ac:dyDescent="0.2">
      <c r="A126" s="3" t="s">
        <v>207</v>
      </c>
      <c r="B126" s="36">
        <v>0.18450601288950896</v>
      </c>
      <c r="C126" s="36">
        <v>0.21331252625892805</v>
      </c>
      <c r="D126" s="36">
        <v>0.19791733300698525</v>
      </c>
      <c r="E126" s="36">
        <v>1.1884132226441222E-2</v>
      </c>
      <c r="F126" s="36">
        <v>0.11720151484951166</v>
      </c>
      <c r="G126" s="36">
        <v>0.13654642578476683</v>
      </c>
      <c r="H126" s="36">
        <v>0.12537398684807377</v>
      </c>
      <c r="I126" s="36">
        <v>8.1672956420874836E-3</v>
      </c>
      <c r="J126" s="36">
        <v>4</v>
      </c>
    </row>
    <row r="127" spans="1:10" x14ac:dyDescent="0.2">
      <c r="A127" s="3" t="s">
        <v>208</v>
      </c>
      <c r="B127" s="36">
        <v>0.62512624311945486</v>
      </c>
      <c r="C127" s="36">
        <v>0.63887896411994061</v>
      </c>
      <c r="D127" s="36">
        <v>0.63035441399687198</v>
      </c>
      <c r="E127" s="36">
        <v>6.137818820928371E-3</v>
      </c>
      <c r="F127" s="36">
        <v>0.22792649840983228</v>
      </c>
      <c r="G127" s="36">
        <v>0.2862070556116294</v>
      </c>
      <c r="H127" s="36">
        <v>0.25249590490980112</v>
      </c>
      <c r="I127" s="36">
        <v>2.5616567602527382E-2</v>
      </c>
      <c r="J127" s="36">
        <v>4</v>
      </c>
    </row>
    <row r="128" spans="1:10" x14ac:dyDescent="0.2">
      <c r="A128" s="3" t="s">
        <v>209</v>
      </c>
      <c r="B128" s="36">
        <v>0.30046327362824554</v>
      </c>
      <c r="C128" s="36">
        <v>0.35873960375955105</v>
      </c>
      <c r="D128" s="36">
        <v>0.34193289255474463</v>
      </c>
      <c r="E128" s="36">
        <v>2.775617499238674E-2</v>
      </c>
      <c r="F128" s="36">
        <v>6.7729572084860371E-2</v>
      </c>
      <c r="G128" s="36">
        <v>0.12443031983230779</v>
      </c>
      <c r="H128" s="36">
        <v>0.10921011651900489</v>
      </c>
      <c r="I128" s="36">
        <v>2.7695443930778881E-2</v>
      </c>
      <c r="J128" s="36">
        <v>4</v>
      </c>
    </row>
    <row r="129" spans="1:10" x14ac:dyDescent="0.2">
      <c r="A129" s="3" t="s">
        <v>210</v>
      </c>
      <c r="B129" s="36">
        <v>1</v>
      </c>
      <c r="C129" s="36">
        <v>1</v>
      </c>
      <c r="D129" s="36">
        <v>1</v>
      </c>
      <c r="E129" s="36">
        <v>0</v>
      </c>
      <c r="F129" s="36">
        <v>0.22558182151365219</v>
      </c>
      <c r="G129" s="36">
        <v>0.28234086242299794</v>
      </c>
      <c r="H129" s="36">
        <v>0.26361926737618713</v>
      </c>
      <c r="I129" s="36">
        <v>2.5946988439252205E-2</v>
      </c>
      <c r="J129" s="36">
        <v>4</v>
      </c>
    </row>
    <row r="130" spans="1:10" x14ac:dyDescent="0.2">
      <c r="A130" s="3" t="s">
        <v>212</v>
      </c>
      <c r="B130" s="36">
        <v>0.36382757888843398</v>
      </c>
      <c r="C130" s="36">
        <v>0.38833734725571811</v>
      </c>
      <c r="D130" s="36">
        <v>0.37624645840691912</v>
      </c>
      <c r="E130" s="36">
        <v>1.1618611425870028E-2</v>
      </c>
      <c r="F130" s="36">
        <v>0.10515308178481449</v>
      </c>
      <c r="G130" s="36">
        <v>0.16235561339777971</v>
      </c>
      <c r="H130" s="36">
        <v>0.13916342513971205</v>
      </c>
      <c r="I130" s="36">
        <v>2.6148387299407837E-2</v>
      </c>
      <c r="J130" s="36">
        <v>4</v>
      </c>
    </row>
    <row r="131" spans="1:10" x14ac:dyDescent="0.2">
      <c r="A131" s="3" t="s">
        <v>213</v>
      </c>
      <c r="B131" s="36">
        <v>0.58329164582291138</v>
      </c>
      <c r="C131" s="36">
        <v>0.59906832298136647</v>
      </c>
      <c r="D131" s="36">
        <v>0.59201149398450803</v>
      </c>
      <c r="E131" s="36">
        <v>6.5139669769151169E-3</v>
      </c>
      <c r="F131" s="36">
        <v>0.1744205436051359</v>
      </c>
      <c r="G131" s="36">
        <v>0.22251552795031057</v>
      </c>
      <c r="H131" s="36">
        <v>0.19908428102908571</v>
      </c>
      <c r="I131" s="36">
        <v>2.0444225069016893E-2</v>
      </c>
      <c r="J131" s="36">
        <v>4</v>
      </c>
    </row>
    <row r="132" spans="1:10" x14ac:dyDescent="0.2">
      <c r="A132" s="3" t="s">
        <v>215</v>
      </c>
      <c r="B132" s="36">
        <v>0.20604238258877439</v>
      </c>
      <c r="C132" s="36">
        <v>0.22226869546405137</v>
      </c>
      <c r="D132" s="36">
        <v>0.2147290641164743</v>
      </c>
      <c r="E132" s="36">
        <v>7.8086076512628964E-3</v>
      </c>
      <c r="F132" s="36">
        <v>5.175321369479445E-2</v>
      </c>
      <c r="G132" s="36">
        <v>9.0574745799379824E-2</v>
      </c>
      <c r="H132" s="36">
        <v>6.8390903855400698E-2</v>
      </c>
      <c r="I132" s="36">
        <v>1.6258889173117432E-2</v>
      </c>
      <c r="J132" s="36">
        <v>4</v>
      </c>
    </row>
    <row r="133" spans="1:10" x14ac:dyDescent="0.2">
      <c r="A133" s="3" t="s">
        <v>216</v>
      </c>
      <c r="B133" s="36">
        <v>0.37276686020544891</v>
      </c>
      <c r="C133" s="36">
        <v>0.41480881538002468</v>
      </c>
      <c r="D133" s="36">
        <v>0.39842138909357938</v>
      </c>
      <c r="E133" s="36">
        <v>1.8032760015846569E-2</v>
      </c>
      <c r="F133" s="36">
        <v>0.19914024117909782</v>
      </c>
      <c r="G133" s="36">
        <v>0.23240547337908693</v>
      </c>
      <c r="H133" s="36">
        <v>0.22139399553476075</v>
      </c>
      <c r="I133" s="36">
        <v>1.5499308863391218E-2</v>
      </c>
      <c r="J133" s="36">
        <v>4</v>
      </c>
    </row>
    <row r="134" spans="1:10" x14ac:dyDescent="0.2">
      <c r="A134" s="3" t="s">
        <v>217</v>
      </c>
      <c r="B134" s="36">
        <v>0.28711723988609061</v>
      </c>
      <c r="C134" s="36">
        <v>0.31793818437678656</v>
      </c>
      <c r="D134" s="36">
        <v>0.29885908014027485</v>
      </c>
      <c r="E134" s="36">
        <v>1.4763630858500524E-2</v>
      </c>
      <c r="F134" s="36">
        <v>9.9539996010691467E-2</v>
      </c>
      <c r="G134" s="36">
        <v>0.16746104457702399</v>
      </c>
      <c r="H134" s="36">
        <v>0.13435511965563257</v>
      </c>
      <c r="I134" s="36">
        <v>2.8170583249236374E-2</v>
      </c>
      <c r="J134" s="36">
        <v>4</v>
      </c>
    </row>
    <row r="135" spans="1:10" x14ac:dyDescent="0.2">
      <c r="A135" s="3" t="s">
        <v>218</v>
      </c>
      <c r="B135" s="36">
        <v>0.7818601519669135</v>
      </c>
      <c r="C135" s="36">
        <v>0.88700455470491324</v>
      </c>
      <c r="D135" s="36">
        <v>0.84477495536232916</v>
      </c>
      <c r="E135" s="36">
        <v>4.6246870407333218E-2</v>
      </c>
      <c r="F135" s="36">
        <v>1.300874857360213E-2</v>
      </c>
      <c r="G135" s="36">
        <v>0.32449849791646479</v>
      </c>
      <c r="H135" s="36">
        <v>0.19514520971894922</v>
      </c>
      <c r="I135" s="36">
        <v>0.13290856810522525</v>
      </c>
      <c r="J135" s="36">
        <v>4</v>
      </c>
    </row>
    <row r="136" spans="1:10" x14ac:dyDescent="0.2">
      <c r="A136" s="3" t="s">
        <v>219</v>
      </c>
      <c r="B136" s="36">
        <v>0.6232167832167832</v>
      </c>
      <c r="C136" s="36">
        <v>0.69199272065514106</v>
      </c>
      <c r="D136" s="36">
        <v>0.65828929969484951</v>
      </c>
      <c r="E136" s="36">
        <v>3.4496131205144859E-2</v>
      </c>
      <c r="F136" s="36">
        <v>8.951048951048951E-3</v>
      </c>
      <c r="G136" s="36">
        <v>0.20996677740863787</v>
      </c>
      <c r="H136" s="36">
        <v>0.11554314552541817</v>
      </c>
      <c r="I136" s="36">
        <v>0.10647930300801003</v>
      </c>
      <c r="J136" s="36">
        <v>4</v>
      </c>
    </row>
    <row r="137" spans="1:10" x14ac:dyDescent="0.2">
      <c r="A137" s="3" t="s">
        <v>220</v>
      </c>
      <c r="B137" s="36">
        <v>0.77647844971600399</v>
      </c>
      <c r="C137" s="36">
        <v>0.81930483226353401</v>
      </c>
      <c r="D137" s="36">
        <v>0.80011726102850256</v>
      </c>
      <c r="E137" s="36">
        <v>1.8975164465724021E-2</v>
      </c>
      <c r="F137" s="36">
        <v>0.25570297951582865</v>
      </c>
      <c r="G137" s="36">
        <v>0.29720237374349034</v>
      </c>
      <c r="H137" s="36">
        <v>0.27338165141361503</v>
      </c>
      <c r="I137" s="36">
        <v>1.9642807786204166E-2</v>
      </c>
      <c r="J137" s="36">
        <v>4</v>
      </c>
    </row>
    <row r="138" spans="1:10" x14ac:dyDescent="0.2">
      <c r="A138" s="3" t="s">
        <v>221</v>
      </c>
      <c r="B138" s="36">
        <v>0.45967072600238434</v>
      </c>
      <c r="C138" s="36">
        <v>0.46670751784778264</v>
      </c>
      <c r="D138" s="36">
        <v>0.46231957944310503</v>
      </c>
      <c r="E138" s="36">
        <v>3.1153706387388167E-3</v>
      </c>
      <c r="F138" s="36">
        <v>0.12121263314384181</v>
      </c>
      <c r="G138" s="36">
        <v>0.14589039578888308</v>
      </c>
      <c r="H138" s="36">
        <v>0.13487416448393874</v>
      </c>
      <c r="I138" s="36">
        <v>1.1142329885552462E-2</v>
      </c>
      <c r="J138" s="36">
        <v>4</v>
      </c>
    </row>
    <row r="139" spans="1:10" x14ac:dyDescent="0.2">
      <c r="A139" s="3" t="s">
        <v>222</v>
      </c>
      <c r="B139" s="36">
        <v>0.39569626132053559</v>
      </c>
      <c r="C139" s="36">
        <v>0.47354037267080751</v>
      </c>
      <c r="D139" s="36">
        <v>0.43119684895916133</v>
      </c>
      <c r="E139" s="36">
        <v>3.3019608330035845E-2</v>
      </c>
      <c r="F139" s="36">
        <v>0.16750522486260547</v>
      </c>
      <c r="G139" s="36">
        <v>0.2046376811594203</v>
      </c>
      <c r="H139" s="36">
        <v>0.18677732907671643</v>
      </c>
      <c r="I139" s="36">
        <v>1.5912804257724476E-2</v>
      </c>
      <c r="J139" s="36">
        <v>4</v>
      </c>
    </row>
    <row r="140" spans="1:10" x14ac:dyDescent="0.2">
      <c r="A140" s="3" t="s">
        <v>223</v>
      </c>
      <c r="B140" s="36">
        <v>0.63362276893391223</v>
      </c>
      <c r="C140" s="36">
        <v>0.66684186814837065</v>
      </c>
      <c r="D140" s="36">
        <v>0.65300992164372307</v>
      </c>
      <c r="E140" s="36">
        <v>1.4082976024209288E-2</v>
      </c>
      <c r="F140" s="36">
        <v>0.23154848046309695</v>
      </c>
      <c r="G140" s="36">
        <v>0.26528929206996832</v>
      </c>
      <c r="H140" s="36">
        <v>0.2548234282549019</v>
      </c>
      <c r="I140" s="36">
        <v>1.5645220659540562E-2</v>
      </c>
      <c r="J140" s="36">
        <v>4</v>
      </c>
    </row>
    <row r="141" spans="1:10" x14ac:dyDescent="0.2">
      <c r="A141" s="3" t="s">
        <v>224</v>
      </c>
      <c r="B141" s="36">
        <v>0.33518798187743426</v>
      </c>
      <c r="C141" s="36">
        <v>0.37035751475182233</v>
      </c>
      <c r="D141" s="36">
        <v>0.35017395598864887</v>
      </c>
      <c r="E141" s="36">
        <v>1.4678308662533217E-2</v>
      </c>
      <c r="F141" s="36">
        <v>0.17467893092676154</v>
      </c>
      <c r="G141" s="36">
        <v>0.19600387683590548</v>
      </c>
      <c r="H141" s="36">
        <v>0.18566420754818772</v>
      </c>
      <c r="I141" s="36">
        <v>9.3898240323866296E-3</v>
      </c>
      <c r="J141" s="36">
        <v>4</v>
      </c>
    </row>
    <row r="142" spans="1:10" x14ac:dyDescent="0.2">
      <c r="A142" s="3" t="s">
        <v>225</v>
      </c>
      <c r="B142" s="36">
        <v>0.80102536904446209</v>
      </c>
      <c r="C142" s="36">
        <v>0.80633618355042924</v>
      </c>
      <c r="D142" s="36">
        <v>0.80393746297416357</v>
      </c>
      <c r="E142" s="36">
        <v>2.3223121010333522E-3</v>
      </c>
      <c r="F142" s="36">
        <v>0.1490018923231049</v>
      </c>
      <c r="G142" s="36">
        <v>0.16635365764714463</v>
      </c>
      <c r="H142" s="36">
        <v>0.15581334921387749</v>
      </c>
      <c r="I142" s="36">
        <v>7.4362547795150105E-3</v>
      </c>
      <c r="J142" s="36">
        <v>4</v>
      </c>
    </row>
    <row r="143" spans="1:10" x14ac:dyDescent="0.2">
      <c r="A143" s="3" t="s">
        <v>226</v>
      </c>
      <c r="B143" s="36">
        <v>0.21747716613181933</v>
      </c>
      <c r="C143" s="36">
        <v>0.29689839572192511</v>
      </c>
      <c r="D143" s="36">
        <v>0.25372884991619854</v>
      </c>
      <c r="E143" s="36">
        <v>3.5541003050722712E-2</v>
      </c>
      <c r="F143" s="36">
        <v>0.11355220933102937</v>
      </c>
      <c r="G143" s="36">
        <v>0.20727272727272728</v>
      </c>
      <c r="H143" s="36">
        <v>0.15332336265853588</v>
      </c>
      <c r="I143" s="36">
        <v>4.1297929802917681E-2</v>
      </c>
      <c r="J143" s="36">
        <v>4</v>
      </c>
    </row>
    <row r="144" spans="1:10" x14ac:dyDescent="0.2">
      <c r="A144" s="3" t="s">
        <v>227</v>
      </c>
      <c r="B144" s="36">
        <v>0.40342129798532567</v>
      </c>
      <c r="C144" s="36">
        <v>0.43771499464275643</v>
      </c>
      <c r="D144" s="36">
        <v>0.4259080486271159</v>
      </c>
      <c r="E144" s="36">
        <v>1.5298041951328195E-2</v>
      </c>
      <c r="F144" s="36">
        <v>0.15979569500182414</v>
      </c>
      <c r="G144" s="36">
        <v>0.19099983082388766</v>
      </c>
      <c r="H144" s="36">
        <v>0.17608560103072546</v>
      </c>
      <c r="I144" s="36">
        <v>1.3247723264688207E-2</v>
      </c>
      <c r="J144" s="36">
        <v>4</v>
      </c>
    </row>
    <row r="145" spans="1:10" x14ac:dyDescent="0.2">
      <c r="A145" s="3" t="s">
        <v>228</v>
      </c>
      <c r="B145" s="36">
        <v>0.75132458982249128</v>
      </c>
      <c r="C145" s="36">
        <v>0.85947650557183841</v>
      </c>
      <c r="D145" s="36">
        <v>0.83066596412778981</v>
      </c>
      <c r="E145" s="36">
        <v>5.2932943914772393E-2</v>
      </c>
      <c r="F145" s="36">
        <v>1.0471910245793628E-2</v>
      </c>
      <c r="G145" s="36">
        <v>0.34478285410754661</v>
      </c>
      <c r="H145" s="36">
        <v>0.22441079657199167</v>
      </c>
      <c r="I145" s="36">
        <v>0.14756682998510293</v>
      </c>
      <c r="J145" s="36">
        <v>4</v>
      </c>
    </row>
    <row r="146" spans="1:10" x14ac:dyDescent="0.2">
      <c r="A146" s="3" t="s">
        <v>229</v>
      </c>
      <c r="B146" s="36">
        <v>0.49950778223311099</v>
      </c>
      <c r="C146" s="36">
        <v>0.52620358953683355</v>
      </c>
      <c r="D146" s="36">
        <v>0.51027460010718828</v>
      </c>
      <c r="E146" s="36">
        <v>1.1431576009790957E-2</v>
      </c>
      <c r="F146" s="36">
        <v>0.20941853917871359</v>
      </c>
      <c r="G146" s="36">
        <v>0.22343900124254046</v>
      </c>
      <c r="H146" s="36">
        <v>0.21695848976302862</v>
      </c>
      <c r="I146" s="36">
        <v>5.775947654920126E-3</v>
      </c>
      <c r="J146" s="36">
        <v>4</v>
      </c>
    </row>
    <row r="147" spans="1:10" x14ac:dyDescent="0.2">
      <c r="A147" s="3" t="s">
        <v>230</v>
      </c>
      <c r="B147" s="36">
        <v>0.64205648977798024</v>
      </c>
      <c r="C147" s="36">
        <v>0.67024424719440867</v>
      </c>
      <c r="D147" s="36">
        <v>0.656249970420821</v>
      </c>
      <c r="E147" s="36">
        <v>1.2424334111043475E-2</v>
      </c>
      <c r="F147" s="36">
        <v>0.21456697695106006</v>
      </c>
      <c r="G147" s="36">
        <v>0.36751652571162108</v>
      </c>
      <c r="H147" s="36">
        <v>0.30716176909240833</v>
      </c>
      <c r="I147" s="36">
        <v>6.9352177254164607E-2</v>
      </c>
      <c r="J147" s="36">
        <v>4</v>
      </c>
    </row>
    <row r="148" spans="1:10" x14ac:dyDescent="0.2">
      <c r="A148" s="3" t="s">
        <v>231</v>
      </c>
      <c r="B148" s="36">
        <v>0.66946852459351791</v>
      </c>
      <c r="C148" s="36">
        <v>0.81414101327546251</v>
      </c>
      <c r="D148" s="36">
        <v>0.75630571617224085</v>
      </c>
      <c r="E148" s="36">
        <v>6.8964550846419254E-2</v>
      </c>
      <c r="F148" s="36">
        <v>2.3023799101833321E-2</v>
      </c>
      <c r="G148" s="36">
        <v>0.43008027569023027</v>
      </c>
      <c r="H148" s="36">
        <v>0.24705738069189651</v>
      </c>
      <c r="I148" s="36">
        <v>0.18083835164895393</v>
      </c>
      <c r="J148" s="36">
        <v>4</v>
      </c>
    </row>
    <row r="149" spans="1:10" x14ac:dyDescent="0.2">
      <c r="A149" s="3" t="s">
        <v>232</v>
      </c>
      <c r="B149" s="36">
        <v>0.41543536623095434</v>
      </c>
      <c r="C149" s="36">
        <v>0.4524272982921721</v>
      </c>
      <c r="D149" s="36">
        <v>0.43450432135366246</v>
      </c>
      <c r="E149" s="36">
        <v>1.7089695555705001E-2</v>
      </c>
      <c r="F149" s="36">
        <v>0.17823461332047136</v>
      </c>
      <c r="G149" s="36">
        <v>0.22177276765415516</v>
      </c>
      <c r="H149" s="36">
        <v>0.20509907582470888</v>
      </c>
      <c r="I149" s="36">
        <v>1.8732026748331576E-2</v>
      </c>
      <c r="J149" s="36">
        <v>4</v>
      </c>
    </row>
    <row r="150" spans="1:10" x14ac:dyDescent="0.2">
      <c r="A150" s="3" t="s">
        <v>233</v>
      </c>
      <c r="B150" s="36">
        <v>0.67681095334021191</v>
      </c>
      <c r="C150" s="36">
        <v>0.69565818016806669</v>
      </c>
      <c r="D150" s="36">
        <v>0.68221314300561176</v>
      </c>
      <c r="E150" s="36">
        <v>8.9872799431147364E-3</v>
      </c>
      <c r="F150" s="36">
        <v>0.2646121585518334</v>
      </c>
      <c r="G150" s="36">
        <v>0.31797114266529097</v>
      </c>
      <c r="H150" s="36">
        <v>0.29532521554930224</v>
      </c>
      <c r="I150" s="36">
        <v>2.61981302989144E-2</v>
      </c>
      <c r="J150" s="36">
        <v>4</v>
      </c>
    </row>
    <row r="151" spans="1:10" x14ac:dyDescent="0.2">
      <c r="A151" s="3" t="s">
        <v>235</v>
      </c>
      <c r="B151" s="36">
        <v>1</v>
      </c>
      <c r="C151" s="36">
        <v>1</v>
      </c>
      <c r="D151" s="36">
        <v>1</v>
      </c>
      <c r="E151" s="36">
        <v>0</v>
      </c>
      <c r="F151" s="36">
        <v>-1.9780219780219779E-2</v>
      </c>
      <c r="G151" s="36">
        <v>0.34294294294294292</v>
      </c>
      <c r="H151" s="36">
        <v>0.18808974467541811</v>
      </c>
      <c r="I151" s="36">
        <v>0.15126772253754028</v>
      </c>
      <c r="J151" s="36">
        <v>4</v>
      </c>
    </row>
    <row r="152" spans="1:10" x14ac:dyDescent="0.2">
      <c r="A152" s="3" t="s">
        <v>237</v>
      </c>
      <c r="B152" s="36">
        <v>0.2981423579179695</v>
      </c>
      <c r="C152" s="36">
        <v>0.31469671541596744</v>
      </c>
      <c r="D152" s="36">
        <v>0.3054828546118219</v>
      </c>
      <c r="E152" s="36">
        <v>6.9803032961716673E-3</v>
      </c>
      <c r="F152" s="36">
        <v>9.3801728894610997E-2</v>
      </c>
      <c r="G152" s="36">
        <v>0.11229920882282426</v>
      </c>
      <c r="H152" s="36">
        <v>0.10302042292989705</v>
      </c>
      <c r="I152" s="36">
        <v>8.8293329183310489E-3</v>
      </c>
      <c r="J152" s="36">
        <v>4</v>
      </c>
    </row>
    <row r="153" spans="1:10" x14ac:dyDescent="0.2">
      <c r="A153" s="3" t="s">
        <v>238</v>
      </c>
      <c r="B153" s="36">
        <v>0.33377927225892634</v>
      </c>
      <c r="C153" s="36">
        <v>0.36094190308577523</v>
      </c>
      <c r="D153" s="36">
        <v>0.3493361561457004</v>
      </c>
      <c r="E153" s="36">
        <v>1.1403213163130354E-2</v>
      </c>
      <c r="F153" s="36">
        <v>0.14346113013604933</v>
      </c>
      <c r="G153" s="36">
        <v>0.17500238696987361</v>
      </c>
      <c r="H153" s="36">
        <v>0.15609713645967122</v>
      </c>
      <c r="I153" s="36">
        <v>1.4832164007696158E-2</v>
      </c>
      <c r="J153" s="36">
        <v>4</v>
      </c>
    </row>
    <row r="154" spans="1:10" x14ac:dyDescent="0.2">
      <c r="A154" s="3" t="s">
        <v>239</v>
      </c>
      <c r="B154" s="36">
        <v>0.73068147574152997</v>
      </c>
      <c r="C154" s="36">
        <v>0.75249629065244417</v>
      </c>
      <c r="D154" s="36">
        <v>0.74303697754850295</v>
      </c>
      <c r="E154" s="36">
        <v>9.3783542080671141E-3</v>
      </c>
      <c r="F154" s="36">
        <v>0.18171251452925222</v>
      </c>
      <c r="G154" s="36">
        <v>0.25772947828527892</v>
      </c>
      <c r="H154" s="36">
        <v>0.22087867097543273</v>
      </c>
      <c r="I154" s="36">
        <v>3.1073084153245334E-2</v>
      </c>
      <c r="J154" s="36">
        <v>4</v>
      </c>
    </row>
    <row r="155" spans="1:10" x14ac:dyDescent="0.2">
      <c r="A155" s="3" t="s">
        <v>240</v>
      </c>
      <c r="B155" s="36">
        <v>0.21356957964198475</v>
      </c>
      <c r="C155" s="36">
        <v>0.27700096432015431</v>
      </c>
      <c r="D155" s="36">
        <v>0.26004200552542378</v>
      </c>
      <c r="E155" s="36">
        <v>3.1031241193785732E-2</v>
      </c>
      <c r="F155" s="36">
        <v>8.7134055197054208E-2</v>
      </c>
      <c r="G155" s="36">
        <v>0.14911535979896084</v>
      </c>
      <c r="H155" s="36">
        <v>0.12087775613946815</v>
      </c>
      <c r="I155" s="36">
        <v>3.1606013273679644E-2</v>
      </c>
      <c r="J155" s="36">
        <v>4</v>
      </c>
    </row>
    <row r="156" spans="1:10" x14ac:dyDescent="0.2">
      <c r="A156" s="3" t="s">
        <v>241</v>
      </c>
      <c r="B156" s="36">
        <v>0.3018295827042764</v>
      </c>
      <c r="C156" s="36">
        <v>0.33064813034788698</v>
      </c>
      <c r="D156" s="36">
        <v>0.31210920191690461</v>
      </c>
      <c r="E156" s="36">
        <v>1.2769277815035538E-2</v>
      </c>
      <c r="F156" s="36">
        <v>8.8581267527950855E-2</v>
      </c>
      <c r="G156" s="36">
        <v>0.10904097432047</v>
      </c>
      <c r="H156" s="36">
        <v>9.4750564041276311E-2</v>
      </c>
      <c r="I156" s="36">
        <v>9.5790650283301432E-3</v>
      </c>
      <c r="J156" s="36">
        <v>4</v>
      </c>
    </row>
    <row r="157" spans="1:10" x14ac:dyDescent="0.2">
      <c r="A157" s="3" t="s">
        <v>242</v>
      </c>
      <c r="B157" s="36">
        <v>0.78244023223220538</v>
      </c>
      <c r="C157" s="36">
        <v>0.81801033194719963</v>
      </c>
      <c r="D157" s="36">
        <v>0.79990131871645087</v>
      </c>
      <c r="E157" s="36">
        <v>1.4917173574742154E-2</v>
      </c>
      <c r="F157" s="36">
        <v>6.3105065301903365E-2</v>
      </c>
      <c r="G157" s="36">
        <v>0.10698455061861031</v>
      </c>
      <c r="H157" s="36">
        <v>8.4516386864889825E-2</v>
      </c>
      <c r="I157" s="36">
        <v>2.3176374022582116E-2</v>
      </c>
      <c r="J157" s="36">
        <v>4</v>
      </c>
    </row>
    <row r="158" spans="1:10" x14ac:dyDescent="0.2">
      <c r="A158" s="3" t="s">
        <v>243</v>
      </c>
      <c r="B158" s="36">
        <v>0.72147260842802563</v>
      </c>
      <c r="C158" s="36">
        <v>0.73926521533485878</v>
      </c>
      <c r="D158" s="36">
        <v>0.73134488043671775</v>
      </c>
      <c r="E158" s="36">
        <v>7.4220820575676546E-3</v>
      </c>
      <c r="F158" s="36">
        <v>0.39715092477698855</v>
      </c>
      <c r="G158" s="36">
        <v>0.46538535288327559</v>
      </c>
      <c r="H158" s="36">
        <v>0.43365743273846757</v>
      </c>
      <c r="I158" s="36">
        <v>2.9032976959297078E-2</v>
      </c>
      <c r="J158" s="36">
        <v>4</v>
      </c>
    </row>
    <row r="159" spans="1:10" x14ac:dyDescent="0.2">
      <c r="A159" s="3" t="s">
        <v>244</v>
      </c>
      <c r="B159" s="36">
        <v>8.4496484518694848E-2</v>
      </c>
      <c r="C159" s="36">
        <v>0.16245226896819287</v>
      </c>
      <c r="D159" s="36">
        <v>0.11893921200355292</v>
      </c>
      <c r="E159" s="36">
        <v>3.274823637534257E-2</v>
      </c>
      <c r="F159" s="36">
        <v>2.3043233826356741E-3</v>
      </c>
      <c r="G159" s="36">
        <v>8.8601046849581741E-2</v>
      </c>
      <c r="H159" s="36">
        <v>4.2287664941105925E-2</v>
      </c>
      <c r="I159" s="36">
        <v>3.6751493178443284E-2</v>
      </c>
      <c r="J159" s="36">
        <v>4</v>
      </c>
    </row>
    <row r="160" spans="1:10" x14ac:dyDescent="0.2">
      <c r="A160" s="3" t="s">
        <v>246</v>
      </c>
      <c r="B160" s="36">
        <v>0.49590084491912745</v>
      </c>
      <c r="C160" s="36">
        <v>0.51695436044431542</v>
      </c>
      <c r="D160" s="36">
        <v>0.5061926443281245</v>
      </c>
      <c r="E160" s="36">
        <v>8.793619837975844E-3</v>
      </c>
      <c r="F160" s="36">
        <v>0.20073189642900771</v>
      </c>
      <c r="G160" s="36">
        <v>0.21406834298125196</v>
      </c>
      <c r="H160" s="36">
        <v>0.20983068280650991</v>
      </c>
      <c r="I160" s="36">
        <v>6.2576893982690725E-3</v>
      </c>
      <c r="J160" s="36">
        <v>4</v>
      </c>
    </row>
    <row r="161" spans="1:10" x14ac:dyDescent="0.2">
      <c r="A161" s="3" t="s">
        <v>247</v>
      </c>
      <c r="B161" s="36">
        <v>0.76181402439024393</v>
      </c>
      <c r="C161" s="36">
        <v>0.86290614371517482</v>
      </c>
      <c r="D161" s="36">
        <v>0.82302323749035056</v>
      </c>
      <c r="E161" s="36">
        <v>4.3383719771787503E-2</v>
      </c>
      <c r="F161" s="36">
        <v>0.34722222222222221</v>
      </c>
      <c r="G161" s="36">
        <v>0.44963456111151312</v>
      </c>
      <c r="H161" s="36">
        <v>0.38841640714902526</v>
      </c>
      <c r="I161" s="36">
        <v>4.7015061040494709E-2</v>
      </c>
      <c r="J161" s="36">
        <v>4</v>
      </c>
    </row>
    <row r="162" spans="1:10" x14ac:dyDescent="0.2">
      <c r="A162" s="3" t="s">
        <v>248</v>
      </c>
      <c r="B162" s="36">
        <v>0.33227000127599848</v>
      </c>
      <c r="C162" s="36">
        <v>0.34968679123015445</v>
      </c>
      <c r="D162" s="36">
        <v>0.34199053287084635</v>
      </c>
      <c r="E162" s="36">
        <v>7.4751641893631739E-3</v>
      </c>
      <c r="F162" s="36">
        <v>5.1390838330994004E-2</v>
      </c>
      <c r="G162" s="36">
        <v>0.11195789841463948</v>
      </c>
      <c r="H162" s="36">
        <v>8.98296543660458E-2</v>
      </c>
      <c r="I162" s="36">
        <v>2.668999258138725E-2</v>
      </c>
      <c r="J162" s="36">
        <v>4</v>
      </c>
    </row>
    <row r="163" spans="1:10" x14ac:dyDescent="0.2">
      <c r="A163" s="3" t="s">
        <v>249</v>
      </c>
      <c r="B163" s="36">
        <v>-0.79656106317314346</v>
      </c>
      <c r="C163" s="36">
        <v>0.35807884508606325</v>
      </c>
      <c r="D163" s="36">
        <v>-1.1975131878668138E-2</v>
      </c>
      <c r="E163" s="36">
        <v>0.53557316289968715</v>
      </c>
      <c r="F163" s="36">
        <v>-0.8403980600869182</v>
      </c>
      <c r="G163" s="36">
        <v>0.3183231538034425</v>
      </c>
      <c r="H163" s="36">
        <v>-5.1606689904508285E-2</v>
      </c>
      <c r="I163" s="36">
        <v>0.53765099591378485</v>
      </c>
      <c r="J163" s="36">
        <v>4</v>
      </c>
    </row>
    <row r="164" spans="1:10" x14ac:dyDescent="0.2">
      <c r="A164" s="3" t="s">
        <v>251</v>
      </c>
      <c r="B164" s="36">
        <v>0.62578181578774106</v>
      </c>
      <c r="C164" s="36">
        <v>0.6559714087163705</v>
      </c>
      <c r="D164" s="36">
        <v>0.63811137901628667</v>
      </c>
      <c r="E164" s="36">
        <v>1.3870784132140332E-2</v>
      </c>
      <c r="F164" s="36">
        <v>4.5160474574842478E-2</v>
      </c>
      <c r="G164" s="36">
        <v>0.11502246708966514</v>
      </c>
      <c r="H164" s="36">
        <v>7.6249956246264114E-2</v>
      </c>
      <c r="I164" s="36">
        <v>3.0306272708604844E-2</v>
      </c>
      <c r="J164" s="36">
        <v>4</v>
      </c>
    </row>
    <row r="165" spans="1:10" x14ac:dyDescent="0.2">
      <c r="A165" s="3" t="s">
        <v>252</v>
      </c>
      <c r="B165" s="36">
        <v>0.53511861253239412</v>
      </c>
      <c r="C165" s="36">
        <v>0.58917875682150944</v>
      </c>
      <c r="D165" s="36">
        <v>0.56256497855740362</v>
      </c>
      <c r="E165" s="36">
        <v>2.2238622742180688E-2</v>
      </c>
      <c r="F165" s="36">
        <v>7.0569473054688026E-2</v>
      </c>
      <c r="G165" s="36">
        <v>0.15961590115498253</v>
      </c>
      <c r="H165" s="36">
        <v>0.13135117383828551</v>
      </c>
      <c r="I165" s="36">
        <v>4.1397332826375602E-2</v>
      </c>
      <c r="J165" s="36">
        <v>4</v>
      </c>
    </row>
    <row r="166" spans="1:10" x14ac:dyDescent="0.2">
      <c r="A166" s="3" t="s">
        <v>253</v>
      </c>
      <c r="B166" s="36">
        <v>0.82104459119446016</v>
      </c>
      <c r="C166" s="36">
        <v>0.83097781792190006</v>
      </c>
      <c r="D166" s="36">
        <v>0.82703195332711199</v>
      </c>
      <c r="E166" s="36">
        <v>4.3211364770082234E-3</v>
      </c>
      <c r="F166" s="36">
        <v>0.27890652490133</v>
      </c>
      <c r="G166" s="36">
        <v>0.29083502890001717</v>
      </c>
      <c r="H166" s="36">
        <v>0.28567309755892939</v>
      </c>
      <c r="I166" s="36">
        <v>5.1100029367991701E-3</v>
      </c>
      <c r="J166" s="36">
        <v>4</v>
      </c>
    </row>
    <row r="167" spans="1:10" x14ac:dyDescent="0.2">
      <c r="A167" s="3" t="s">
        <v>254</v>
      </c>
      <c r="B167" s="36">
        <v>0.31740225680665313</v>
      </c>
      <c r="C167" s="36">
        <v>0.33387918486171764</v>
      </c>
      <c r="D167" s="36">
        <v>0.3253638404908834</v>
      </c>
      <c r="E167" s="36">
        <v>6.7345228776315965E-3</v>
      </c>
      <c r="F167" s="36">
        <v>0.16666666666666666</v>
      </c>
      <c r="G167" s="36">
        <v>0.19810408806012036</v>
      </c>
      <c r="H167" s="36">
        <v>0.18144297072877544</v>
      </c>
      <c r="I167" s="36">
        <v>1.3562793433607601E-2</v>
      </c>
      <c r="J167" s="36">
        <v>4</v>
      </c>
    </row>
    <row r="168" spans="1:10" x14ac:dyDescent="0.2">
      <c r="A168" s="3" t="s">
        <v>255</v>
      </c>
      <c r="B168" s="36">
        <v>0.42200180342651039</v>
      </c>
      <c r="C168" s="36">
        <v>0.44632660829843929</v>
      </c>
      <c r="D168" s="36">
        <v>0.43074593232343483</v>
      </c>
      <c r="E168" s="36">
        <v>1.1169195583121934E-2</v>
      </c>
      <c r="F168" s="36">
        <v>0.22039883672621521</v>
      </c>
      <c r="G168" s="36">
        <v>0.24952417205938332</v>
      </c>
      <c r="H168" s="36">
        <v>0.23625477459576855</v>
      </c>
      <c r="I168" s="36">
        <v>1.2030634035207136E-2</v>
      </c>
      <c r="J168" s="36">
        <v>4</v>
      </c>
    </row>
    <row r="169" spans="1:10" x14ac:dyDescent="0.2">
      <c r="A169" s="3" t="s">
        <v>256</v>
      </c>
      <c r="B169" s="36">
        <v>0.32790161414296692</v>
      </c>
      <c r="C169" s="36">
        <v>0.33796546141392336</v>
      </c>
      <c r="D169" s="36">
        <v>0.33171708782844644</v>
      </c>
      <c r="E169" s="36">
        <v>4.5072408868701477E-3</v>
      </c>
      <c r="F169" s="36">
        <v>0.10061468780329991</v>
      </c>
      <c r="G169" s="36">
        <v>0.1270912034538586</v>
      </c>
      <c r="H169" s="36">
        <v>0.11080492608931627</v>
      </c>
      <c r="I169" s="36">
        <v>1.2185059869799402E-2</v>
      </c>
      <c r="J169" s="36">
        <v>4</v>
      </c>
    </row>
    <row r="170" spans="1:10" x14ac:dyDescent="0.2">
      <c r="A170" s="3" t="s">
        <v>258</v>
      </c>
      <c r="B170" s="36">
        <v>0.48396183337004761</v>
      </c>
      <c r="C170" s="36">
        <v>0.52312933786266558</v>
      </c>
      <c r="D170" s="36">
        <v>0.49746319001136297</v>
      </c>
      <c r="E170" s="36">
        <v>1.7489768749002762E-2</v>
      </c>
      <c r="F170" s="36">
        <v>0.1781475461984052</v>
      </c>
      <c r="G170" s="36">
        <v>0.2172613668545666</v>
      </c>
      <c r="H170" s="36">
        <v>0.19318153871329879</v>
      </c>
      <c r="I170" s="36">
        <v>1.8204885297178602E-2</v>
      </c>
      <c r="J170" s="36">
        <v>4</v>
      </c>
    </row>
    <row r="171" spans="1:10" x14ac:dyDescent="0.2">
      <c r="A171" s="3" t="s">
        <v>260</v>
      </c>
      <c r="B171" s="36">
        <v>4.1515770341488234E-2</v>
      </c>
      <c r="C171" s="36">
        <v>6.497587241287528E-2</v>
      </c>
      <c r="D171" s="36">
        <v>5.4209471377087703E-2</v>
      </c>
      <c r="E171" s="36">
        <v>1.0555356247370463E-2</v>
      </c>
      <c r="F171" s="36">
        <v>3.1478591812318685E-2</v>
      </c>
      <c r="G171" s="36">
        <v>5.649014932812399E-2</v>
      </c>
      <c r="H171" s="36">
        <v>4.23437567973163E-2</v>
      </c>
      <c r="I171" s="36">
        <v>1.0634887948864299E-2</v>
      </c>
      <c r="J171" s="36">
        <v>4</v>
      </c>
    </row>
    <row r="172" spans="1:10" x14ac:dyDescent="0.2">
      <c r="A172" s="3" t="s">
        <v>262</v>
      </c>
      <c r="B172" s="36">
        <v>0.30854709377165557</v>
      </c>
      <c r="C172" s="36">
        <v>0.35150828689073232</v>
      </c>
      <c r="D172" s="36">
        <v>0.33171482908607008</v>
      </c>
      <c r="E172" s="36">
        <v>1.8628583453569159E-2</v>
      </c>
      <c r="F172" s="36">
        <v>6.6700371943914288E-2</v>
      </c>
      <c r="G172" s="36">
        <v>0.15943733810862701</v>
      </c>
      <c r="H172" s="36">
        <v>0.12119506845968114</v>
      </c>
      <c r="I172" s="36">
        <v>4.1200912668294204E-2</v>
      </c>
      <c r="J172" s="36">
        <v>4</v>
      </c>
    </row>
    <row r="173" spans="1:10" x14ac:dyDescent="0.2">
      <c r="A173" s="3" t="s">
        <v>263</v>
      </c>
      <c r="B173" s="36">
        <v>0.32821608423622772</v>
      </c>
      <c r="C173" s="36">
        <v>0.38358833487718402</v>
      </c>
      <c r="D173" s="36">
        <v>0.36383517707879987</v>
      </c>
      <c r="E173" s="36">
        <v>2.4391491065426339E-2</v>
      </c>
      <c r="F173" s="36">
        <v>5.9148481611475658E-2</v>
      </c>
      <c r="G173" s="36">
        <v>0.19548960380069796</v>
      </c>
      <c r="H173" s="36">
        <v>0.14866962449241344</v>
      </c>
      <c r="I173" s="36">
        <v>6.266020125954723E-2</v>
      </c>
      <c r="J173" s="36">
        <v>4</v>
      </c>
    </row>
    <row r="174" spans="1:10" x14ac:dyDescent="0.2">
      <c r="A174" s="3" t="s">
        <v>264</v>
      </c>
      <c r="B174" s="36">
        <v>0.68361421223541674</v>
      </c>
      <c r="C174" s="36">
        <v>0.70120785111066142</v>
      </c>
      <c r="D174" s="36">
        <v>0.69055236622413174</v>
      </c>
      <c r="E174" s="36">
        <v>7.7526493948775347E-3</v>
      </c>
      <c r="F174" s="36">
        <v>0.39504583946712529</v>
      </c>
      <c r="G174" s="36">
        <v>0.40342628882329856</v>
      </c>
      <c r="H174" s="36">
        <v>0.39941445655667951</v>
      </c>
      <c r="I174" s="36">
        <v>3.4977917028537215E-3</v>
      </c>
      <c r="J174" s="36">
        <v>4</v>
      </c>
    </row>
    <row r="175" spans="1:10" x14ac:dyDescent="0.2">
      <c r="A175" s="3" t="s">
        <v>266</v>
      </c>
      <c r="B175" s="36">
        <v>0.24326025076175395</v>
      </c>
      <c r="C175" s="36">
        <v>0.2612484348637425</v>
      </c>
      <c r="D175" s="36">
        <v>0.25362745654454671</v>
      </c>
      <c r="E175" s="36">
        <v>7.6632095473262874E-3</v>
      </c>
      <c r="F175" s="36">
        <v>0.12595737126852632</v>
      </c>
      <c r="G175" s="36">
        <v>0.1490591632567243</v>
      </c>
      <c r="H175" s="36">
        <v>0.13611435466725316</v>
      </c>
      <c r="I175" s="36">
        <v>1.0188647533920433E-2</v>
      </c>
      <c r="J175" s="36">
        <v>4</v>
      </c>
    </row>
    <row r="176" spans="1:10" x14ac:dyDescent="0.2">
      <c r="A176" s="3" t="s">
        <v>267</v>
      </c>
      <c r="B176" s="36">
        <v>1</v>
      </c>
      <c r="C176" s="36">
        <v>1</v>
      </c>
      <c r="D176" s="36">
        <v>1</v>
      </c>
      <c r="E176" s="36">
        <v>0</v>
      </c>
      <c r="F176" s="36">
        <v>0.17593256814921091</v>
      </c>
      <c r="G176" s="36">
        <v>0.21327540931467862</v>
      </c>
      <c r="H176" s="36">
        <v>0.19893912549593989</v>
      </c>
      <c r="I176" s="36">
        <v>1.6104588922779807E-2</v>
      </c>
      <c r="J176" s="36">
        <v>4</v>
      </c>
    </row>
    <row r="177" spans="1:10" x14ac:dyDescent="0.2">
      <c r="A177" s="3" t="s">
        <v>268</v>
      </c>
      <c r="B177" s="36">
        <v>0.18519236986744259</v>
      </c>
      <c r="C177" s="36">
        <v>0.19931107071093679</v>
      </c>
      <c r="D177" s="36">
        <v>0.19241468712974516</v>
      </c>
      <c r="E177" s="36">
        <v>6.0444809500470389E-3</v>
      </c>
      <c r="F177" s="36">
        <v>0.11926931781441966</v>
      </c>
      <c r="G177" s="36">
        <v>0.13743501419321916</v>
      </c>
      <c r="H177" s="36">
        <v>0.12888083178534218</v>
      </c>
      <c r="I177" s="36">
        <v>7.9297073359457931E-3</v>
      </c>
      <c r="J177" s="36">
        <v>4</v>
      </c>
    </row>
    <row r="178" spans="1:10" x14ac:dyDescent="0.2">
      <c r="A178" s="3" t="s">
        <v>269</v>
      </c>
      <c r="B178" s="36">
        <v>0.67014150346556345</v>
      </c>
      <c r="C178" s="36">
        <v>0.69095493340916148</v>
      </c>
      <c r="D178" s="36">
        <v>0.68059137679373904</v>
      </c>
      <c r="E178" s="36">
        <v>1.0974579067258768E-2</v>
      </c>
      <c r="F178" s="36">
        <v>0.32353034516327528</v>
      </c>
      <c r="G178" s="36">
        <v>0.3912707069244804</v>
      </c>
      <c r="H178" s="36">
        <v>0.35775428519861741</v>
      </c>
      <c r="I178" s="36">
        <v>3.1503737762100796E-2</v>
      </c>
      <c r="J178" s="36">
        <v>4</v>
      </c>
    </row>
    <row r="179" spans="1:10" x14ac:dyDescent="0.2">
      <c r="A179" s="3" t="s">
        <v>270</v>
      </c>
      <c r="B179" s="36">
        <v>0.7447777182645956</v>
      </c>
      <c r="C179" s="36">
        <v>0.87726339655013941</v>
      </c>
      <c r="D179" s="36">
        <v>0.80379043143341466</v>
      </c>
      <c r="E179" s="36">
        <v>6.8892340387939968E-2</v>
      </c>
      <c r="F179" s="36">
        <v>0.40385645420460631</v>
      </c>
      <c r="G179" s="36">
        <v>0.67995342994577035</v>
      </c>
      <c r="H179" s="36">
        <v>0.52760630987446699</v>
      </c>
      <c r="I179" s="36">
        <v>0.14015337791161706</v>
      </c>
      <c r="J179" s="36">
        <v>4</v>
      </c>
    </row>
    <row r="180" spans="1:10" x14ac:dyDescent="0.2">
      <c r="A180" s="3" t="s">
        <v>271</v>
      </c>
      <c r="B180" s="36">
        <v>0.33744179055376256</v>
      </c>
      <c r="C180" s="36">
        <v>0.36141914358532923</v>
      </c>
      <c r="D180" s="36">
        <v>0.35162049918666344</v>
      </c>
      <c r="E180" s="36">
        <v>1.0222726233079156E-2</v>
      </c>
      <c r="F180" s="36">
        <v>0.14867585917426249</v>
      </c>
      <c r="G180" s="36">
        <v>0.16365293936521544</v>
      </c>
      <c r="H180" s="36">
        <v>0.15889069766183697</v>
      </c>
      <c r="I180" s="36">
        <v>6.8773436152766406E-3</v>
      </c>
      <c r="J180" s="36">
        <v>4</v>
      </c>
    </row>
    <row r="181" spans="1:10" x14ac:dyDescent="0.2">
      <c r="A181" s="3" t="s">
        <v>272</v>
      </c>
      <c r="B181" s="36">
        <v>0.39893503727369539</v>
      </c>
      <c r="C181" s="36">
        <v>0.42511830157309116</v>
      </c>
      <c r="D181" s="36">
        <v>0.41052105792389182</v>
      </c>
      <c r="E181" s="36">
        <v>1.2677386712836827E-2</v>
      </c>
      <c r="F181" s="36">
        <v>0.14509933047963999</v>
      </c>
      <c r="G181" s="36">
        <v>0.20607308286155429</v>
      </c>
      <c r="H181" s="36">
        <v>0.17346247647009855</v>
      </c>
      <c r="I181" s="36">
        <v>2.7851231285458338E-2</v>
      </c>
      <c r="J181" s="36">
        <v>4</v>
      </c>
    </row>
    <row r="182" spans="1:10" x14ac:dyDescent="0.2">
      <c r="A182" s="3" t="s">
        <v>273</v>
      </c>
      <c r="B182" s="36">
        <v>8.8553123536994405E-2</v>
      </c>
      <c r="C182" s="36">
        <v>0.12774972953479991</v>
      </c>
      <c r="D182" s="36">
        <v>0.1131467057948452</v>
      </c>
      <c r="E182" s="36">
        <v>1.7086790048295639E-2</v>
      </c>
      <c r="F182" s="36">
        <v>1.0581739124858108E-2</v>
      </c>
      <c r="G182" s="36">
        <v>5.7368674119485513E-2</v>
      </c>
      <c r="H182" s="36">
        <v>3.414631374556365E-2</v>
      </c>
      <c r="I182" s="36">
        <v>1.9184126964379364E-2</v>
      </c>
      <c r="J182" s="36">
        <v>4</v>
      </c>
    </row>
    <row r="183" spans="1:10" x14ac:dyDescent="0.2">
      <c r="A183" s="3" t="s">
        <v>274</v>
      </c>
      <c r="B183" s="36">
        <v>0.29031268797255361</v>
      </c>
      <c r="C183" s="36">
        <v>0.29975614872249956</v>
      </c>
      <c r="D183" s="36">
        <v>0.29691414754278056</v>
      </c>
      <c r="E183" s="36">
        <v>4.4547442864285346E-3</v>
      </c>
      <c r="F183" s="36">
        <v>7.3748144511472588E-2</v>
      </c>
      <c r="G183" s="36">
        <v>7.8622128332637153E-2</v>
      </c>
      <c r="H183" s="36">
        <v>7.547901377060337E-2</v>
      </c>
      <c r="I183" s="36">
        <v>2.1721819838008598E-3</v>
      </c>
      <c r="J183" s="36">
        <v>4</v>
      </c>
    </row>
    <row r="184" spans="1:10" x14ac:dyDescent="0.2">
      <c r="A184" s="3" t="s">
        <v>275</v>
      </c>
      <c r="B184" s="36">
        <v>0.60400979935476085</v>
      </c>
      <c r="C184" s="36">
        <v>0.63716206291197142</v>
      </c>
      <c r="D184" s="36">
        <v>0.62496812453779294</v>
      </c>
      <c r="E184" s="36">
        <v>1.4555847695370348E-2</v>
      </c>
      <c r="F184" s="36">
        <v>0.14662595103773096</v>
      </c>
      <c r="G184" s="36">
        <v>0.1646155088585069</v>
      </c>
      <c r="H184" s="36">
        <v>0.15508599969126649</v>
      </c>
      <c r="I184" s="36">
        <v>8.1303313345356936E-3</v>
      </c>
      <c r="J184" s="36">
        <v>4</v>
      </c>
    </row>
    <row r="185" spans="1:10" x14ac:dyDescent="0.2">
      <c r="A185" s="3" t="s">
        <v>276</v>
      </c>
      <c r="B185" s="36">
        <v>0.36209406849401782</v>
      </c>
      <c r="C185" s="36">
        <v>0.3942879049262028</v>
      </c>
      <c r="D185" s="36">
        <v>0.3821871591745486</v>
      </c>
      <c r="E185" s="36">
        <v>1.4223707053034017E-2</v>
      </c>
      <c r="F185" s="36">
        <v>0.36209406849401787</v>
      </c>
      <c r="G185" s="36">
        <v>0.3942879049262028</v>
      </c>
      <c r="H185" s="36">
        <v>0.3821871591745486</v>
      </c>
      <c r="I185" s="36">
        <v>1.4223707053034017E-2</v>
      </c>
      <c r="J185" s="36">
        <v>4</v>
      </c>
    </row>
    <row r="186" spans="1:10" x14ac:dyDescent="0.2">
      <c r="A186" s="3" t="s">
        <v>277</v>
      </c>
      <c r="B186" s="36">
        <v>0.52969519548546862</v>
      </c>
      <c r="C186" s="36">
        <v>0.55890043328045347</v>
      </c>
      <c r="D186" s="36">
        <v>0.54222545718938775</v>
      </c>
      <c r="E186" s="36">
        <v>1.2944967743413865E-2</v>
      </c>
      <c r="F186" s="36">
        <v>0.19486822183691632</v>
      </c>
      <c r="G186" s="36">
        <v>0.24058107932049028</v>
      </c>
      <c r="H186" s="36">
        <v>0.21900757647937788</v>
      </c>
      <c r="I186" s="36">
        <v>1.8805396675071969E-2</v>
      </c>
      <c r="J186" s="36">
        <v>4</v>
      </c>
    </row>
    <row r="187" spans="1:10" x14ac:dyDescent="0.2">
      <c r="A187" s="3" t="s">
        <v>279</v>
      </c>
      <c r="B187" s="36">
        <v>0.21074718526100311</v>
      </c>
      <c r="C187" s="36">
        <v>0.27615780445969129</v>
      </c>
      <c r="D187" s="36">
        <v>0.24511490354589158</v>
      </c>
      <c r="E187" s="36">
        <v>2.8939035384983294E-2</v>
      </c>
      <c r="F187" s="36">
        <v>6.6632548618219031E-2</v>
      </c>
      <c r="G187" s="36">
        <v>0.10350969784932049</v>
      </c>
      <c r="H187" s="36">
        <v>8.5647844127971967E-2</v>
      </c>
      <c r="I187" s="36">
        <v>1.6457563891543729E-2</v>
      </c>
      <c r="J187" s="36">
        <v>4</v>
      </c>
    </row>
    <row r="188" spans="1:10" x14ac:dyDescent="0.2">
      <c r="A188" s="3" t="s">
        <v>281</v>
      </c>
      <c r="B188" s="36">
        <v>0.42427204246823347</v>
      </c>
      <c r="C188" s="36">
        <v>0.43829085255205735</v>
      </c>
      <c r="D188" s="36">
        <v>0.43326550043181677</v>
      </c>
      <c r="E188" s="36">
        <v>6.4462734453919835E-3</v>
      </c>
      <c r="F188" s="36">
        <v>0.12638204612379045</v>
      </c>
      <c r="G188" s="36">
        <v>0.13741123686367038</v>
      </c>
      <c r="H188" s="36">
        <v>0.13233944608657916</v>
      </c>
      <c r="I188" s="36">
        <v>4.9381809762373673E-3</v>
      </c>
      <c r="J188" s="36">
        <v>4</v>
      </c>
    </row>
    <row r="189" spans="1:10" x14ac:dyDescent="0.2">
      <c r="A189" s="3" t="s">
        <v>283</v>
      </c>
      <c r="B189" s="36">
        <v>5.4384087618807864E-2</v>
      </c>
      <c r="C189" s="36">
        <v>0.16842105263157892</v>
      </c>
      <c r="D189" s="36">
        <v>0.12037504615592573</v>
      </c>
      <c r="E189" s="36">
        <v>5.1174071674546524E-2</v>
      </c>
      <c r="F189" s="36">
        <v>4.0032731163844655E-2</v>
      </c>
      <c r="G189" s="36">
        <v>0.15950714937633101</v>
      </c>
      <c r="H189" s="36">
        <v>0.1011087825593318</v>
      </c>
      <c r="I189" s="36">
        <v>4.8924676195927934E-2</v>
      </c>
      <c r="J189" s="36">
        <v>4</v>
      </c>
    </row>
    <row r="190" spans="1:10" x14ac:dyDescent="0.2">
      <c r="A190" s="3" t="s">
        <v>284</v>
      </c>
      <c r="B190" s="36">
        <v>0.25690102148938931</v>
      </c>
      <c r="C190" s="36">
        <v>0.3028340738194325</v>
      </c>
      <c r="D190" s="36">
        <v>0.28182408178645324</v>
      </c>
      <c r="E190" s="36">
        <v>2.106725165081667E-2</v>
      </c>
      <c r="F190" s="36">
        <v>4.682605828692632E-2</v>
      </c>
      <c r="G190" s="36">
        <v>8.3919877031272877E-2</v>
      </c>
      <c r="H190" s="36">
        <v>6.7171417319890403E-2</v>
      </c>
      <c r="I190" s="36">
        <v>1.6412520445766316E-2</v>
      </c>
      <c r="J190" s="36">
        <v>4</v>
      </c>
    </row>
    <row r="191" spans="1:10" x14ac:dyDescent="0.2">
      <c r="A191" s="3" t="s">
        <v>285</v>
      </c>
      <c r="B191" s="36">
        <v>0.59019190099743835</v>
      </c>
      <c r="C191" s="36">
        <v>0.62292757586325287</v>
      </c>
      <c r="D191" s="36">
        <v>0.60178643222491701</v>
      </c>
      <c r="E191" s="36">
        <v>1.5240848099961365E-2</v>
      </c>
      <c r="F191" s="36">
        <v>0.19744757489729081</v>
      </c>
      <c r="G191" s="36">
        <v>0.24084897860802529</v>
      </c>
      <c r="H191" s="36">
        <v>0.21676134345920467</v>
      </c>
      <c r="I191" s="36">
        <v>1.8496759661536227E-2</v>
      </c>
      <c r="J191" s="36">
        <v>4</v>
      </c>
    </row>
    <row r="192" spans="1:10" x14ac:dyDescent="0.2">
      <c r="A192" s="3" t="s">
        <v>287</v>
      </c>
      <c r="B192" s="36">
        <v>0.94659558240443864</v>
      </c>
      <c r="C192" s="36">
        <v>0.9739395944059005</v>
      </c>
      <c r="D192" s="36">
        <v>0.96270571432720398</v>
      </c>
      <c r="E192" s="36">
        <v>1.2389237040695214E-2</v>
      </c>
      <c r="F192" s="36">
        <v>0.29347220429271842</v>
      </c>
      <c r="G192" s="36">
        <v>0.31625367711941488</v>
      </c>
      <c r="H192" s="36">
        <v>0.30795596376090806</v>
      </c>
      <c r="I192" s="36">
        <v>1.0637447104916709E-2</v>
      </c>
      <c r="J192" s="36">
        <v>4</v>
      </c>
    </row>
    <row r="193" spans="1:10" x14ac:dyDescent="0.2">
      <c r="A193" s="3" t="s">
        <v>288</v>
      </c>
      <c r="B193" s="36">
        <v>0.34826317115555072</v>
      </c>
      <c r="C193" s="36">
        <v>0.3775668321500335</v>
      </c>
      <c r="D193" s="36">
        <v>0.36405355726097877</v>
      </c>
      <c r="E193" s="36">
        <v>1.3518367366475569E-2</v>
      </c>
      <c r="F193" s="36">
        <v>0.10383196584378848</v>
      </c>
      <c r="G193" s="36">
        <v>0.12867010528351835</v>
      </c>
      <c r="H193" s="36">
        <v>0.11243452518427012</v>
      </c>
      <c r="I193" s="36">
        <v>1.1274981694376799E-2</v>
      </c>
      <c r="J193" s="36">
        <v>4</v>
      </c>
    </row>
    <row r="194" spans="1:10" x14ac:dyDescent="0.2">
      <c r="A194" s="3" t="s">
        <v>290</v>
      </c>
      <c r="B194" s="36">
        <v>0.82534667368790593</v>
      </c>
      <c r="C194" s="36">
        <v>0.83270326125308736</v>
      </c>
      <c r="D194" s="36">
        <v>0.82881414371807494</v>
      </c>
      <c r="E194" s="36">
        <v>3.3444810528553337E-3</v>
      </c>
      <c r="F194" s="36">
        <v>0.14019074366625708</v>
      </c>
      <c r="G194" s="36">
        <v>0.15073947667804324</v>
      </c>
      <c r="H194" s="36">
        <v>0.14678683599828621</v>
      </c>
      <c r="I194" s="36">
        <v>4.9173685754168644E-3</v>
      </c>
      <c r="J194" s="36">
        <v>4</v>
      </c>
    </row>
    <row r="195" spans="1:10" x14ac:dyDescent="0.2">
      <c r="A195" s="3" t="s">
        <v>291</v>
      </c>
      <c r="B195" s="36">
        <v>0.57034101096887058</v>
      </c>
      <c r="C195" s="36">
        <v>0.67837160011529019</v>
      </c>
      <c r="D195" s="36">
        <v>0.60011504197923748</v>
      </c>
      <c r="E195" s="36">
        <v>5.223710230828154E-2</v>
      </c>
      <c r="F195" s="36">
        <v>0.18736773357631556</v>
      </c>
      <c r="G195" s="36">
        <v>0.30171366703681074</v>
      </c>
      <c r="H195" s="36">
        <v>0.25701213861278993</v>
      </c>
      <c r="I195" s="36">
        <v>5.0099002906758672E-2</v>
      </c>
      <c r="J195" s="36">
        <v>4</v>
      </c>
    </row>
    <row r="196" spans="1:10" x14ac:dyDescent="0.2">
      <c r="A196" s="3" t="s">
        <v>292</v>
      </c>
      <c r="B196" s="36">
        <v>1</v>
      </c>
      <c r="C196" s="36">
        <v>1</v>
      </c>
      <c r="D196" s="36">
        <v>1</v>
      </c>
      <c r="E196" s="36">
        <v>0</v>
      </c>
      <c r="F196" s="36">
        <v>0.3089303234621556</v>
      </c>
      <c r="G196" s="36">
        <v>0.59049102680165411</v>
      </c>
      <c r="H196" s="36">
        <v>0.41236445213457329</v>
      </c>
      <c r="I196" s="36">
        <v>0.12656597443970949</v>
      </c>
      <c r="J196" s="36">
        <v>4</v>
      </c>
    </row>
    <row r="197" spans="1:10" x14ac:dyDescent="0.2">
      <c r="A197" s="3" t="s">
        <v>293</v>
      </c>
      <c r="B197" s="36">
        <v>0.34131239780705969</v>
      </c>
      <c r="C197" s="36">
        <v>0.34569387591299461</v>
      </c>
      <c r="D197" s="36">
        <v>0.34260479475119621</v>
      </c>
      <c r="E197" s="36">
        <v>2.0740297105119611E-3</v>
      </c>
      <c r="F197" s="36">
        <v>0.10388741739572464</v>
      </c>
      <c r="G197" s="36">
        <v>0.13301099199042013</v>
      </c>
      <c r="H197" s="36">
        <v>0.11976653242012281</v>
      </c>
      <c r="I197" s="36">
        <v>1.2606393039274216E-2</v>
      </c>
      <c r="J197" s="36">
        <v>4</v>
      </c>
    </row>
    <row r="198" spans="1:10" x14ac:dyDescent="0.2">
      <c r="A198" s="3" t="s">
        <v>295</v>
      </c>
      <c r="B198" s="36">
        <v>0.49924653405666064</v>
      </c>
      <c r="C198" s="36">
        <v>0.71131073907717435</v>
      </c>
      <c r="D198" s="36">
        <v>0.63190724088812478</v>
      </c>
      <c r="E198" s="36">
        <v>9.2109263589831958E-2</v>
      </c>
      <c r="F198" s="36">
        <v>-0.20268233875828812</v>
      </c>
      <c r="G198" s="36">
        <v>0.38530012249897916</v>
      </c>
      <c r="H198" s="36">
        <v>0.20139034518757054</v>
      </c>
      <c r="I198" s="36">
        <v>0.27374198756993551</v>
      </c>
      <c r="J198" s="36">
        <v>4</v>
      </c>
    </row>
    <row r="199" spans="1:10" x14ac:dyDescent="0.2">
      <c r="A199" s="3" t="s">
        <v>296</v>
      </c>
      <c r="B199" s="36">
        <v>0.40256270940867522</v>
      </c>
      <c r="C199" s="36">
        <v>0.46558312775117305</v>
      </c>
      <c r="D199" s="36">
        <v>0.42533450934282296</v>
      </c>
      <c r="E199" s="36">
        <v>2.7739013009959675E-2</v>
      </c>
      <c r="F199" s="36">
        <v>8.199764556732772E-2</v>
      </c>
      <c r="G199" s="36">
        <v>0.17680065786291299</v>
      </c>
      <c r="H199" s="36">
        <v>0.12392949931772927</v>
      </c>
      <c r="I199" s="36">
        <v>3.9785335351964608E-2</v>
      </c>
      <c r="J199" s="36">
        <v>4</v>
      </c>
    </row>
    <row r="200" spans="1:10" x14ac:dyDescent="0.2">
      <c r="A200" s="3" t="s">
        <v>297</v>
      </c>
      <c r="B200" s="36">
        <v>0.38345680481304023</v>
      </c>
      <c r="C200" s="36">
        <v>0.39626867389376064</v>
      </c>
      <c r="D200" s="36">
        <v>0.38943441173682741</v>
      </c>
      <c r="E200" s="36">
        <v>5.735798695756209E-3</v>
      </c>
      <c r="F200" s="36">
        <v>0.18432934217793154</v>
      </c>
      <c r="G200" s="36">
        <v>0.2056645026385131</v>
      </c>
      <c r="H200" s="36">
        <v>0.19457608838150695</v>
      </c>
      <c r="I200" s="36">
        <v>8.7972836373318569E-3</v>
      </c>
      <c r="J200" s="36">
        <v>4</v>
      </c>
    </row>
    <row r="201" spans="1:10" x14ac:dyDescent="0.2">
      <c r="A201" s="3" t="s">
        <v>299</v>
      </c>
      <c r="B201" s="36">
        <v>0.46599526541748582</v>
      </c>
      <c r="C201" s="36">
        <v>0.55187630176157021</v>
      </c>
      <c r="D201" s="36">
        <v>0.50991917152149435</v>
      </c>
      <c r="E201" s="36">
        <v>3.8273086137385989E-2</v>
      </c>
      <c r="F201" s="36">
        <v>7.627492677446536E-2</v>
      </c>
      <c r="G201" s="36">
        <v>0.19737353055388851</v>
      </c>
      <c r="H201" s="36">
        <v>0.14639830783155275</v>
      </c>
      <c r="I201" s="36">
        <v>5.3973653080466262E-2</v>
      </c>
      <c r="J201" s="36">
        <v>4</v>
      </c>
    </row>
    <row r="202" spans="1:10" x14ac:dyDescent="0.2">
      <c r="A202" s="3" t="s">
        <v>300</v>
      </c>
      <c r="B202" s="36">
        <v>0.27374215849443095</v>
      </c>
      <c r="C202" s="36">
        <v>0.3091954607907994</v>
      </c>
      <c r="D202" s="36">
        <v>0.29280997346954801</v>
      </c>
      <c r="E202" s="36">
        <v>1.7815572015168361E-2</v>
      </c>
      <c r="F202" s="36">
        <v>0.14085264370759185</v>
      </c>
      <c r="G202" s="36">
        <v>0.17697830538347892</v>
      </c>
      <c r="H202" s="36">
        <v>0.15813536843180376</v>
      </c>
      <c r="I202" s="36">
        <v>1.8045171403601516E-2</v>
      </c>
      <c r="J202" s="36">
        <v>4</v>
      </c>
    </row>
    <row r="203" spans="1:10" x14ac:dyDescent="0.2">
      <c r="A203" s="3" t="s">
        <v>301</v>
      </c>
      <c r="B203" s="36">
        <v>0.44662769850612472</v>
      </c>
      <c r="C203" s="36">
        <v>0.46121550987411208</v>
      </c>
      <c r="D203" s="36">
        <v>0.45522354942515963</v>
      </c>
      <c r="E203" s="36">
        <v>6.7572883926282201E-3</v>
      </c>
      <c r="F203" s="36">
        <v>-1.2138659994385039E-2</v>
      </c>
      <c r="G203" s="36">
        <v>0.28341847938410664</v>
      </c>
      <c r="H203" s="36">
        <v>0.19325931164842425</v>
      </c>
      <c r="I203" s="36">
        <v>0.1394061707622932</v>
      </c>
      <c r="J203" s="36">
        <v>4</v>
      </c>
    </row>
    <row r="204" spans="1:10" x14ac:dyDescent="0.2">
      <c r="A204" s="3" t="s">
        <v>303</v>
      </c>
      <c r="B204" s="36">
        <v>0.28367469114525701</v>
      </c>
      <c r="C204" s="36">
        <v>0.29160265746264191</v>
      </c>
      <c r="D204" s="36">
        <v>0.2873252909328356</v>
      </c>
      <c r="E204" s="36">
        <v>4.000973618292606E-3</v>
      </c>
      <c r="F204" s="36">
        <v>5.1854837161993593E-2</v>
      </c>
      <c r="G204" s="36">
        <v>6.9245142680913599E-2</v>
      </c>
      <c r="H204" s="36">
        <v>6.1275224877907264E-2</v>
      </c>
      <c r="I204" s="36">
        <v>8.7854185293889994E-3</v>
      </c>
      <c r="J204" s="36">
        <v>3</v>
      </c>
    </row>
    <row r="205" spans="1:10" x14ac:dyDescent="0.2">
      <c r="A205" s="3" t="s">
        <v>305</v>
      </c>
      <c r="B205" s="36">
        <v>0.18653343836809155</v>
      </c>
      <c r="C205" s="36">
        <v>0.2307966303941299</v>
      </c>
      <c r="D205" s="36">
        <v>0.20212846731121425</v>
      </c>
      <c r="E205" s="36">
        <v>1.9686317079663219E-2</v>
      </c>
      <c r="F205" s="36">
        <v>7.2512422304938651E-2</v>
      </c>
      <c r="G205" s="36">
        <v>7.8233393938324125E-2</v>
      </c>
      <c r="H205" s="36">
        <v>7.6490922538983069E-2</v>
      </c>
      <c r="I205" s="36">
        <v>2.6743080372947535E-3</v>
      </c>
      <c r="J205" s="36">
        <v>4</v>
      </c>
    </row>
    <row r="206" spans="1:10" x14ac:dyDescent="0.2">
      <c r="A206" s="3" t="s">
        <v>306</v>
      </c>
      <c r="B206" s="36">
        <v>0.58846048898788172</v>
      </c>
      <c r="C206" s="36">
        <v>0.61002316242297794</v>
      </c>
      <c r="D206" s="36">
        <v>0.59956748768165302</v>
      </c>
      <c r="E206" s="36">
        <v>8.8128427532201889E-3</v>
      </c>
      <c r="F206" s="36">
        <v>0.23322953123163975</v>
      </c>
      <c r="G206" s="36">
        <v>0.2970930415187672</v>
      </c>
      <c r="H206" s="36">
        <v>0.27113863178237668</v>
      </c>
      <c r="I206" s="36">
        <v>2.7323566834631659E-2</v>
      </c>
      <c r="J206" s="36">
        <v>4</v>
      </c>
    </row>
    <row r="207" spans="1:10" x14ac:dyDescent="0.2">
      <c r="A207" s="3" t="s">
        <v>307</v>
      </c>
      <c r="B207" s="36">
        <v>0.16143417004374261</v>
      </c>
      <c r="C207" s="36">
        <v>0.22662230773947978</v>
      </c>
      <c r="D207" s="36">
        <v>0.18781756743427422</v>
      </c>
      <c r="E207" s="36">
        <v>2.9722027991291804E-2</v>
      </c>
      <c r="F207" s="36">
        <v>8.9751720074856711E-2</v>
      </c>
      <c r="G207" s="36">
        <v>0.13505940845243167</v>
      </c>
      <c r="H207" s="36">
        <v>0.10947064205344736</v>
      </c>
      <c r="I207" s="36">
        <v>2.002308630195538E-2</v>
      </c>
      <c r="J207" s="36">
        <v>4</v>
      </c>
    </row>
    <row r="208" spans="1:10" x14ac:dyDescent="0.2">
      <c r="A208" s="3" t="s">
        <v>308</v>
      </c>
      <c r="B208" s="36">
        <v>0.31270925405115846</v>
      </c>
      <c r="C208" s="36">
        <v>0.34133385795789883</v>
      </c>
      <c r="D208" s="36">
        <v>0.33286516471983857</v>
      </c>
      <c r="E208" s="36">
        <v>1.3513086961402436E-2</v>
      </c>
      <c r="F208" s="36">
        <v>0.14932126696832579</v>
      </c>
      <c r="G208" s="36">
        <v>0.17597765363128492</v>
      </c>
      <c r="H208" s="36">
        <v>0.15955338458623003</v>
      </c>
      <c r="I208" s="36">
        <v>1.1646739063677376E-2</v>
      </c>
      <c r="J208" s="36">
        <v>4</v>
      </c>
    </row>
    <row r="209" spans="1:10" x14ac:dyDescent="0.2">
      <c r="A209" s="3" t="s">
        <v>310</v>
      </c>
      <c r="B209" s="36">
        <v>0.27780693084892683</v>
      </c>
      <c r="C209" s="36">
        <v>0.28338086829952891</v>
      </c>
      <c r="D209" s="36">
        <v>0.28059440498710303</v>
      </c>
      <c r="E209" s="36">
        <v>2.2773688470035642E-3</v>
      </c>
      <c r="F209" s="36">
        <v>6.8953341837497198E-2</v>
      </c>
      <c r="G209" s="36">
        <v>7.2335214129366915E-2</v>
      </c>
      <c r="H209" s="36">
        <v>7.0759978310992344E-2</v>
      </c>
      <c r="I209" s="36">
        <v>1.3879265422602251E-3</v>
      </c>
      <c r="J209" s="36">
        <v>4</v>
      </c>
    </row>
    <row r="210" spans="1:10" x14ac:dyDescent="0.2">
      <c r="A210" s="3" t="s">
        <v>311</v>
      </c>
      <c r="B210" s="36">
        <v>0.61498257839721249</v>
      </c>
      <c r="C210" s="36">
        <v>0.62739671871911451</v>
      </c>
      <c r="D210" s="36">
        <v>0.62229286440792442</v>
      </c>
      <c r="E210" s="36">
        <v>5.8107691435352066E-3</v>
      </c>
      <c r="F210" s="36">
        <v>6.938130065230283E-2</v>
      </c>
      <c r="G210" s="36">
        <v>0.13074336944340681</v>
      </c>
      <c r="H210" s="36">
        <v>0.10488095466509353</v>
      </c>
      <c r="I210" s="36">
        <v>2.7079049843618537E-2</v>
      </c>
      <c r="J210" s="36">
        <v>4</v>
      </c>
    </row>
    <row r="211" spans="1:10" x14ac:dyDescent="0.2">
      <c r="A211" s="3" t="s">
        <v>312</v>
      </c>
      <c r="B211" s="36">
        <v>0.43042949003138353</v>
      </c>
      <c r="C211" s="36">
        <v>0.45911163310677083</v>
      </c>
      <c r="D211" s="36">
        <v>0.44924949071343723</v>
      </c>
      <c r="E211" s="36">
        <v>1.3255815821378743E-2</v>
      </c>
      <c r="F211" s="36">
        <v>0.17399791579247748</v>
      </c>
      <c r="G211" s="36">
        <v>0.19373847309697637</v>
      </c>
      <c r="H211" s="36">
        <v>0.18723308607980069</v>
      </c>
      <c r="I211" s="36">
        <v>8.9673480402944448E-3</v>
      </c>
      <c r="J211" s="36">
        <v>4</v>
      </c>
    </row>
    <row r="212" spans="1:10" x14ac:dyDescent="0.2">
      <c r="A212" s="3" t="s">
        <v>313</v>
      </c>
      <c r="B212" s="36">
        <v>0.17234594236745804</v>
      </c>
      <c r="C212" s="36">
        <v>0.2130721649484536</v>
      </c>
      <c r="D212" s="36">
        <v>0.19543985430783412</v>
      </c>
      <c r="E212" s="36">
        <v>2.02420215948288E-2</v>
      </c>
      <c r="F212" s="36">
        <v>3.2016035601978708E-2</v>
      </c>
      <c r="G212" s="36">
        <v>4.9887444630019609E-2</v>
      </c>
      <c r="H212" s="36">
        <v>4.345902625926152E-2</v>
      </c>
      <c r="I212" s="36">
        <v>8.1608197375409169E-3</v>
      </c>
      <c r="J212" s="36">
        <v>4</v>
      </c>
    </row>
    <row r="213" spans="1:10" x14ac:dyDescent="0.2">
      <c r="A213" s="3" t="s">
        <v>314</v>
      </c>
      <c r="B213" s="36">
        <v>0.48954060306783054</v>
      </c>
      <c r="C213" s="36">
        <v>0.50011315508712939</v>
      </c>
      <c r="D213" s="36">
        <v>0.49557355973256173</v>
      </c>
      <c r="E213" s="36">
        <v>4.547133708114626E-3</v>
      </c>
      <c r="F213" s="36">
        <v>0.19193550360284312</v>
      </c>
      <c r="G213" s="36">
        <v>0.21537025876314714</v>
      </c>
      <c r="H213" s="36">
        <v>0.20337777935258022</v>
      </c>
      <c r="I213" s="36">
        <v>9.9644670439957301E-3</v>
      </c>
      <c r="J213" s="36">
        <v>4</v>
      </c>
    </row>
    <row r="214" spans="1:10" x14ac:dyDescent="0.2">
      <c r="A214" s="3" t="s">
        <v>315</v>
      </c>
      <c r="B214" s="36">
        <v>0.54057639998206186</v>
      </c>
      <c r="C214" s="36">
        <v>0.55576156195299053</v>
      </c>
      <c r="D214" s="36">
        <v>0.54867367624469521</v>
      </c>
      <c r="E214" s="36">
        <v>6.227143522812441E-3</v>
      </c>
      <c r="F214" s="36">
        <v>0.17516070391376537</v>
      </c>
      <c r="G214" s="36">
        <v>0.2030118963488276</v>
      </c>
      <c r="H214" s="36">
        <v>0.19106035735498905</v>
      </c>
      <c r="I214" s="36">
        <v>1.1609892164687656E-2</v>
      </c>
      <c r="J214" s="36">
        <v>4</v>
      </c>
    </row>
    <row r="215" spans="1:10" x14ac:dyDescent="0.2">
      <c r="A215" s="3" t="s">
        <v>316</v>
      </c>
      <c r="B215" s="36">
        <v>0.4166423883356265</v>
      </c>
      <c r="C215" s="36">
        <v>0.44707724194550857</v>
      </c>
      <c r="D215" s="36">
        <v>0.43491276256089706</v>
      </c>
      <c r="E215" s="36">
        <v>1.3156223036150494E-2</v>
      </c>
      <c r="F215" s="36">
        <v>0.17306232336185062</v>
      </c>
      <c r="G215" s="36">
        <v>0.19712330257883315</v>
      </c>
      <c r="H215" s="36">
        <v>0.18449338317533193</v>
      </c>
      <c r="I215" s="36">
        <v>1.1957079646806063E-2</v>
      </c>
      <c r="J215" s="36">
        <v>4</v>
      </c>
    </row>
    <row r="216" spans="1:10" x14ac:dyDescent="0.2">
      <c r="A216" s="3" t="s">
        <v>317</v>
      </c>
      <c r="B216" s="36">
        <v>0.64164165220683123</v>
      </c>
      <c r="C216" s="36">
        <v>0.69795320399213967</v>
      </c>
      <c r="D216" s="36">
        <v>0.68290093781642924</v>
      </c>
      <c r="E216" s="36">
        <v>2.7538388254903203E-2</v>
      </c>
      <c r="F216" s="36">
        <v>0.16736749372703488</v>
      </c>
      <c r="G216" s="36">
        <v>0.28188472457858094</v>
      </c>
      <c r="H216" s="36">
        <v>0.2313067814936523</v>
      </c>
      <c r="I216" s="36">
        <v>4.7439467242285337E-2</v>
      </c>
      <c r="J216" s="36">
        <v>4</v>
      </c>
    </row>
    <row r="217" spans="1:10" x14ac:dyDescent="0.2">
      <c r="A217" s="3" t="s">
        <v>319</v>
      </c>
      <c r="B217" s="36">
        <v>0.5980306594824315</v>
      </c>
      <c r="C217" s="36">
        <v>0.6373545731161625</v>
      </c>
      <c r="D217" s="36">
        <v>0.61781957628347473</v>
      </c>
      <c r="E217" s="36">
        <v>1.7502501536138148E-2</v>
      </c>
      <c r="F217" s="36">
        <v>0.23774379600819609</v>
      </c>
      <c r="G217" s="36">
        <v>0.27997136209056739</v>
      </c>
      <c r="H217" s="36">
        <v>0.25639965834347972</v>
      </c>
      <c r="I217" s="36">
        <v>1.8019647339989994E-2</v>
      </c>
      <c r="J217" s="36">
        <v>4</v>
      </c>
    </row>
    <row r="218" spans="1:10" x14ac:dyDescent="0.2">
      <c r="A218" s="3" t="s">
        <v>320</v>
      </c>
      <c r="B218" s="36">
        <v>0.83420801526717558</v>
      </c>
      <c r="C218" s="36">
        <v>0.86644703497212361</v>
      </c>
      <c r="D218" s="36">
        <v>0.8507552352588873</v>
      </c>
      <c r="E218" s="36">
        <v>1.4261904485123498E-2</v>
      </c>
      <c r="F218" s="36">
        <v>0.21135496183206107</v>
      </c>
      <c r="G218" s="36">
        <v>0.30638699033702571</v>
      </c>
      <c r="H218" s="36">
        <v>0.27211696061048107</v>
      </c>
      <c r="I218" s="36">
        <v>4.5019035902903362E-2</v>
      </c>
      <c r="J218" s="36">
        <v>4</v>
      </c>
    </row>
    <row r="219" spans="1:10" x14ac:dyDescent="0.2">
      <c r="A219" s="3" t="s">
        <v>321</v>
      </c>
      <c r="B219" s="36">
        <v>0.30043016657514188</v>
      </c>
      <c r="C219" s="36">
        <v>0.31176694753779055</v>
      </c>
      <c r="D219" s="36">
        <v>0.3068070277946302</v>
      </c>
      <c r="E219" s="36">
        <v>4.7531164091591848E-3</v>
      </c>
      <c r="F219" s="36">
        <v>8.1868936481786558E-2</v>
      </c>
      <c r="G219" s="36">
        <v>0.10659512631343618</v>
      </c>
      <c r="H219" s="36">
        <v>9.5683332865040521E-2</v>
      </c>
      <c r="I219" s="36">
        <v>1.1782689772304964E-2</v>
      </c>
      <c r="J219" s="36">
        <v>4</v>
      </c>
    </row>
    <row r="220" spans="1:10" x14ac:dyDescent="0.2">
      <c r="A220" s="3" t="s">
        <v>322</v>
      </c>
      <c r="B220" s="36">
        <v>1</v>
      </c>
      <c r="C220" s="36">
        <v>1</v>
      </c>
      <c r="D220" s="36">
        <v>1</v>
      </c>
      <c r="E220" s="36">
        <v>0</v>
      </c>
      <c r="F220" s="36">
        <v>9.2512250256237452E-2</v>
      </c>
      <c r="G220" s="36">
        <v>0.11441067535264914</v>
      </c>
      <c r="H220" s="36">
        <v>0.10222241346316085</v>
      </c>
      <c r="I220" s="36">
        <v>9.5305523488225935E-3</v>
      </c>
      <c r="J220" s="36">
        <v>4</v>
      </c>
    </row>
    <row r="221" spans="1:10" x14ac:dyDescent="0.2">
      <c r="A221" s="3" t="s">
        <v>324</v>
      </c>
      <c r="B221" s="36">
        <v>0.56870801583093655</v>
      </c>
      <c r="C221" s="36">
        <v>0.57485614797824869</v>
      </c>
      <c r="D221" s="36">
        <v>0.57214189208923671</v>
      </c>
      <c r="E221" s="36">
        <v>2.7791138853414158E-3</v>
      </c>
      <c r="F221" s="36">
        <v>0.16189687111418513</v>
      </c>
      <c r="G221" s="36">
        <v>0.18646317937519039</v>
      </c>
      <c r="H221" s="36">
        <v>0.17506457714204018</v>
      </c>
      <c r="I221" s="36">
        <v>1.0091882540186149E-2</v>
      </c>
      <c r="J221" s="36">
        <v>4</v>
      </c>
    </row>
    <row r="222" spans="1:10" x14ac:dyDescent="0.2">
      <c r="A222" s="3" t="s">
        <v>325</v>
      </c>
      <c r="B222" s="36">
        <v>0.66175977185036072</v>
      </c>
      <c r="C222" s="36">
        <v>0.7038099863140701</v>
      </c>
      <c r="D222" s="36">
        <v>0.68192359574421046</v>
      </c>
      <c r="E222" s="36">
        <v>2.2533734499525615E-2</v>
      </c>
      <c r="F222" s="36">
        <v>0.25557067129521038</v>
      </c>
      <c r="G222" s="36">
        <v>0.37636307447794798</v>
      </c>
      <c r="H222" s="36">
        <v>0.32294721731337894</v>
      </c>
      <c r="I222" s="36">
        <v>5.2462103987281891E-2</v>
      </c>
      <c r="J222" s="36">
        <v>4</v>
      </c>
    </row>
    <row r="223" spans="1:10" x14ac:dyDescent="0.2">
      <c r="A223" s="3" t="s">
        <v>326</v>
      </c>
      <c r="B223" s="36">
        <v>0.39483551467987266</v>
      </c>
      <c r="C223" s="36">
        <v>0.41936907125523937</v>
      </c>
      <c r="D223" s="36">
        <v>0.40674219030468223</v>
      </c>
      <c r="E223" s="36">
        <v>1.0880364354860495E-2</v>
      </c>
      <c r="F223" s="36">
        <v>0.17799787760877256</v>
      </c>
      <c r="G223" s="36">
        <v>0.22531068460916243</v>
      </c>
      <c r="H223" s="36">
        <v>0.20414410371675745</v>
      </c>
      <c r="I223" s="36">
        <v>2.0403644853179952E-2</v>
      </c>
      <c r="J223" s="36">
        <v>4</v>
      </c>
    </row>
    <row r="224" spans="1:10" x14ac:dyDescent="0.2">
      <c r="A224" s="3" t="s">
        <v>327</v>
      </c>
      <c r="B224" s="36">
        <v>1</v>
      </c>
      <c r="C224" s="36">
        <v>1</v>
      </c>
      <c r="D224" s="36">
        <v>1</v>
      </c>
      <c r="E224" s="36">
        <v>0</v>
      </c>
      <c r="F224" s="36">
        <v>0.20802883665810784</v>
      </c>
      <c r="G224" s="36">
        <v>0.26516231041011928</v>
      </c>
      <c r="H224" s="36">
        <v>0.24061397515950508</v>
      </c>
      <c r="I224" s="36">
        <v>2.3947854783403152E-2</v>
      </c>
      <c r="J224" s="36">
        <v>4</v>
      </c>
    </row>
    <row r="225" spans="1:10" x14ac:dyDescent="0.2">
      <c r="A225" s="3" t="s">
        <v>328</v>
      </c>
      <c r="B225" s="36">
        <v>0.36059529013061165</v>
      </c>
      <c r="C225" s="36">
        <v>0.40759733184477587</v>
      </c>
      <c r="D225" s="36">
        <v>0.37418752734769994</v>
      </c>
      <c r="E225" s="36">
        <v>2.2514837986515393E-2</v>
      </c>
      <c r="F225" s="36">
        <v>0.10243257538268552</v>
      </c>
      <c r="G225" s="36">
        <v>0.11566498794533495</v>
      </c>
      <c r="H225" s="36">
        <v>0.10656308075327198</v>
      </c>
      <c r="I225" s="36">
        <v>6.1528610163767757E-3</v>
      </c>
      <c r="J225" s="36">
        <v>4</v>
      </c>
    </row>
    <row r="226" spans="1:10" x14ac:dyDescent="0.2">
      <c r="A226" s="3" t="s">
        <v>330</v>
      </c>
      <c r="B226" s="36">
        <v>0.1558859694428405</v>
      </c>
      <c r="C226" s="36">
        <v>0.16335237130190672</v>
      </c>
      <c r="D226" s="36">
        <v>0.16073725968217381</v>
      </c>
      <c r="E226" s="36">
        <v>3.3485349236266637E-3</v>
      </c>
      <c r="F226" s="36">
        <v>3.0882264819812412E-2</v>
      </c>
      <c r="G226" s="36">
        <v>5.6604985321164258E-2</v>
      </c>
      <c r="H226" s="36">
        <v>4.1464651088392673E-2</v>
      </c>
      <c r="I226" s="36">
        <v>1.1003386856954565E-2</v>
      </c>
      <c r="J226" s="36">
        <v>4</v>
      </c>
    </row>
    <row r="227" spans="1:10" x14ac:dyDescent="0.2">
      <c r="A227" s="3" t="s">
        <v>331</v>
      </c>
      <c r="B227" s="36">
        <v>0.61770871604244559</v>
      </c>
      <c r="C227" s="36">
        <v>0.6337436699740624</v>
      </c>
      <c r="D227" s="36">
        <v>0.62548494392584975</v>
      </c>
      <c r="E227" s="36">
        <v>7.6047625945446402E-3</v>
      </c>
      <c r="F227" s="36">
        <v>8.1298391899940439E-2</v>
      </c>
      <c r="G227" s="36">
        <v>0.18761579315739635</v>
      </c>
      <c r="H227" s="36">
        <v>0.13189420281481473</v>
      </c>
      <c r="I227" s="36">
        <v>4.3505124495393448E-2</v>
      </c>
      <c r="J227" s="36">
        <v>4</v>
      </c>
    </row>
    <row r="228" spans="1:10" x14ac:dyDescent="0.2">
      <c r="A228" s="3" t="s">
        <v>332</v>
      </c>
      <c r="B228" s="36">
        <v>1</v>
      </c>
      <c r="C228" s="36">
        <v>1</v>
      </c>
      <c r="D228" s="36">
        <v>1</v>
      </c>
      <c r="E228" s="36">
        <v>0</v>
      </c>
      <c r="F228" s="36">
        <v>0.27228181425130221</v>
      </c>
      <c r="G228" s="36">
        <v>0.29965315907929502</v>
      </c>
      <c r="H228" s="36">
        <v>0.28603378435191651</v>
      </c>
      <c r="I228" s="36">
        <v>1.5671169252229594E-2</v>
      </c>
      <c r="J228" s="36">
        <v>4</v>
      </c>
    </row>
    <row r="229" spans="1:10" x14ac:dyDescent="0.2">
      <c r="A229" s="3" t="s">
        <v>333</v>
      </c>
      <c r="B229" s="36">
        <v>0.36496502043360812</v>
      </c>
      <c r="C229" s="36">
        <v>0.38750618097906708</v>
      </c>
      <c r="D229" s="36">
        <v>0.37827387665312268</v>
      </c>
      <c r="E229" s="36">
        <v>9.751478866415992E-3</v>
      </c>
      <c r="F229" s="36">
        <v>7.6262381381173375E-2</v>
      </c>
      <c r="G229" s="36">
        <v>0.11084555793637713</v>
      </c>
      <c r="H229" s="36">
        <v>9.81799763759411E-2</v>
      </c>
      <c r="I229" s="36">
        <v>1.5605912103864155E-2</v>
      </c>
      <c r="J229" s="36">
        <v>4</v>
      </c>
    </row>
    <row r="230" spans="1:10" x14ac:dyDescent="0.2">
      <c r="A230" s="3" t="s">
        <v>335</v>
      </c>
      <c r="B230" s="36">
        <v>0.34609981515711641</v>
      </c>
      <c r="C230" s="36">
        <v>0.41258788534342883</v>
      </c>
      <c r="D230" s="36">
        <v>0.37217528418793411</v>
      </c>
      <c r="E230" s="36">
        <v>3.1864423542472459E-2</v>
      </c>
      <c r="F230" s="36">
        <v>7.0233196159122088E-2</v>
      </c>
      <c r="G230" s="36">
        <v>0.19179286100594917</v>
      </c>
      <c r="H230" s="36">
        <v>0.11317868397331124</v>
      </c>
      <c r="I230" s="36">
        <v>5.5050195132614679E-2</v>
      </c>
      <c r="J230" s="36">
        <v>4</v>
      </c>
    </row>
    <row r="231" spans="1:10" x14ac:dyDescent="0.2">
      <c r="A231" s="3" t="s">
        <v>336</v>
      </c>
      <c r="B231" s="36">
        <v>0.16311108964642174</v>
      </c>
      <c r="C231" s="36">
        <v>0.17998697880195413</v>
      </c>
      <c r="D231" s="36">
        <v>0.16920298546404999</v>
      </c>
      <c r="E231" s="36">
        <v>7.4167313190286301E-3</v>
      </c>
      <c r="F231" s="36">
        <v>2.1172326004580695E-2</v>
      </c>
      <c r="G231" s="36">
        <v>3.8044989400635484E-2</v>
      </c>
      <c r="H231" s="36">
        <v>3.0868606850437252E-2</v>
      </c>
      <c r="I231" s="36">
        <v>7.0489406841810391E-3</v>
      </c>
      <c r="J231" s="36">
        <v>4</v>
      </c>
    </row>
    <row r="232" spans="1:10" x14ac:dyDescent="0.2">
      <c r="A232" s="3" t="s">
        <v>337</v>
      </c>
      <c r="B232" s="36">
        <v>0.73904260397730825</v>
      </c>
      <c r="C232" s="36">
        <v>0.74290068680377974</v>
      </c>
      <c r="D232" s="36">
        <v>0.74021492669100175</v>
      </c>
      <c r="E232" s="36">
        <v>1.8220601756501387E-3</v>
      </c>
      <c r="F232" s="36">
        <v>0.31264991372280126</v>
      </c>
      <c r="G232" s="36">
        <v>0.35718489944129017</v>
      </c>
      <c r="H232" s="36">
        <v>0.3356284169950709</v>
      </c>
      <c r="I232" s="36">
        <v>1.8290550842116199E-2</v>
      </c>
      <c r="J232" s="36">
        <v>4</v>
      </c>
    </row>
    <row r="233" spans="1:10" x14ac:dyDescent="0.2">
      <c r="A233" s="3" t="s">
        <v>338</v>
      </c>
      <c r="B233" s="36">
        <v>0.56470371794380214</v>
      </c>
      <c r="C233" s="36">
        <v>0.61018806209295851</v>
      </c>
      <c r="D233" s="36">
        <v>0.58053925364795655</v>
      </c>
      <c r="E233" s="36">
        <v>2.06978002177126E-2</v>
      </c>
      <c r="F233" s="36">
        <v>0.2350136760234097</v>
      </c>
      <c r="G233" s="36">
        <v>0.32181177841596548</v>
      </c>
      <c r="H233" s="36">
        <v>0.26926595393788971</v>
      </c>
      <c r="I233" s="36">
        <v>3.7082184372751764E-2</v>
      </c>
      <c r="J233" s="36">
        <v>4</v>
      </c>
    </row>
    <row r="234" spans="1:10" x14ac:dyDescent="0.2">
      <c r="A234" s="3" t="s">
        <v>339</v>
      </c>
      <c r="B234" s="36">
        <v>0.33786616226164301</v>
      </c>
      <c r="C234" s="36">
        <v>0.36539940665860893</v>
      </c>
      <c r="D234" s="36">
        <v>0.34959820027090882</v>
      </c>
      <c r="E234" s="36">
        <v>1.3519084102388728E-2</v>
      </c>
      <c r="F234" s="36">
        <v>8.676241191974611E-2</v>
      </c>
      <c r="G234" s="36">
        <v>0.18223272167893639</v>
      </c>
      <c r="H234" s="36">
        <v>0.13630412752278359</v>
      </c>
      <c r="I234" s="36">
        <v>3.9926579339112284E-2</v>
      </c>
      <c r="J234" s="36">
        <v>4</v>
      </c>
    </row>
    <row r="235" spans="1:10" x14ac:dyDescent="0.2">
      <c r="A235" s="3" t="s">
        <v>340</v>
      </c>
      <c r="B235" s="36">
        <v>0.47654584221748397</v>
      </c>
      <c r="C235" s="36">
        <v>0.5557512635931996</v>
      </c>
      <c r="D235" s="36">
        <v>0.51612254550456593</v>
      </c>
      <c r="E235" s="36">
        <v>4.3666525625282164E-2</v>
      </c>
      <c r="F235" s="36">
        <v>0.27661691542288558</v>
      </c>
      <c r="G235" s="36">
        <v>0.31354578907172115</v>
      </c>
      <c r="H235" s="36">
        <v>0.29609072807119907</v>
      </c>
      <c r="I235" s="36">
        <v>1.5916629438194961E-2</v>
      </c>
      <c r="J235" s="36">
        <v>4</v>
      </c>
    </row>
    <row r="236" spans="1:10" x14ac:dyDescent="0.2">
      <c r="A236" s="3" t="s">
        <v>342</v>
      </c>
      <c r="B236" s="36">
        <v>0.13111673263058243</v>
      </c>
      <c r="C236" s="36">
        <v>0.13357532707375053</v>
      </c>
      <c r="D236" s="36">
        <v>0.13255767396956533</v>
      </c>
      <c r="E236" s="36">
        <v>1.1063477476219066E-3</v>
      </c>
      <c r="F236" s="36">
        <v>6.5980059802936128E-2</v>
      </c>
      <c r="G236" s="36">
        <v>6.9893314543051255E-2</v>
      </c>
      <c r="H236" s="36">
        <v>6.81446676384619E-2</v>
      </c>
      <c r="I236" s="36">
        <v>2.0408013188335547E-3</v>
      </c>
      <c r="J236" s="36">
        <v>4</v>
      </c>
    </row>
    <row r="237" spans="1:10" x14ac:dyDescent="0.2">
      <c r="A237" s="3" t="s">
        <v>343</v>
      </c>
      <c r="B237" s="36">
        <v>0.60320303225940819</v>
      </c>
      <c r="C237" s="36">
        <v>0.61109178659941743</v>
      </c>
      <c r="D237" s="36">
        <v>0.60661408895280911</v>
      </c>
      <c r="E237" s="36">
        <v>3.3373898555154827E-3</v>
      </c>
      <c r="F237" s="36">
        <v>0.19704700410890866</v>
      </c>
      <c r="G237" s="36">
        <v>0.22448299560572296</v>
      </c>
      <c r="H237" s="36">
        <v>0.21271944593231037</v>
      </c>
      <c r="I237" s="36">
        <v>1.1802160469563854E-2</v>
      </c>
      <c r="J237" s="36">
        <v>4</v>
      </c>
    </row>
    <row r="238" spans="1:10" x14ac:dyDescent="0.2">
      <c r="A238" s="3" t="s">
        <v>344</v>
      </c>
      <c r="B238" s="36">
        <v>0.59362067867829627</v>
      </c>
      <c r="C238" s="36">
        <v>0.60894647819258185</v>
      </c>
      <c r="D238" s="36">
        <v>0.60177666800259733</v>
      </c>
      <c r="E238" s="36">
        <v>6.869697447317212E-3</v>
      </c>
      <c r="F238" s="36">
        <v>0.25169245134865559</v>
      </c>
      <c r="G238" s="36">
        <v>0.30491119971003988</v>
      </c>
      <c r="H238" s="36">
        <v>0.2833577758909982</v>
      </c>
      <c r="I238" s="36">
        <v>2.250415086860301E-2</v>
      </c>
      <c r="J238" s="36">
        <v>4</v>
      </c>
    </row>
    <row r="239" spans="1:10" x14ac:dyDescent="0.2">
      <c r="A239" s="3" t="s">
        <v>345</v>
      </c>
      <c r="B239" s="36">
        <v>0.20571283354510805</v>
      </c>
      <c r="C239" s="36">
        <v>0.22156059364472369</v>
      </c>
      <c r="D239" s="36">
        <v>0.21119531463647728</v>
      </c>
      <c r="E239" s="36">
        <v>7.4343340270584405E-3</v>
      </c>
      <c r="F239" s="36">
        <v>2.770012706480305E-2</v>
      </c>
      <c r="G239" s="36">
        <v>3.2559409997268508E-2</v>
      </c>
      <c r="H239" s="36">
        <v>2.9447129706077761E-2</v>
      </c>
      <c r="I239" s="36">
        <v>2.1385176385418218E-3</v>
      </c>
      <c r="J239" s="36">
        <v>4</v>
      </c>
    </row>
    <row r="240" spans="1:10" x14ac:dyDescent="0.2">
      <c r="A240" s="3" t="s">
        <v>347</v>
      </c>
      <c r="B240" s="36">
        <v>0.36133097271401793</v>
      </c>
      <c r="C240" s="36">
        <v>0.36487835636592925</v>
      </c>
      <c r="D240" s="36">
        <v>0.36320325362538947</v>
      </c>
      <c r="E240" s="36">
        <v>1.5705692845896714E-3</v>
      </c>
      <c r="F240" s="36">
        <v>8.0868569048114972E-2</v>
      </c>
      <c r="G240" s="36">
        <v>9.8034130400954406E-2</v>
      </c>
      <c r="H240" s="36">
        <v>8.9806205287103702E-2</v>
      </c>
      <c r="I240" s="36">
        <v>7.1088350963317351E-3</v>
      </c>
      <c r="J240" s="36">
        <v>4</v>
      </c>
    </row>
    <row r="241" spans="1:10" x14ac:dyDescent="0.2">
      <c r="A241" s="3" t="s">
        <v>348</v>
      </c>
      <c r="B241" s="36">
        <v>0.65934577626013735</v>
      </c>
      <c r="C241" s="36">
        <v>0.70392425670465264</v>
      </c>
      <c r="D241" s="36">
        <v>0.67737649139075762</v>
      </c>
      <c r="E241" s="36">
        <v>2.1637504001501013E-2</v>
      </c>
      <c r="F241" s="36">
        <v>0.31173764402988224</v>
      </c>
      <c r="G241" s="36">
        <v>0.35065547082512211</v>
      </c>
      <c r="H241" s="36">
        <v>0.32716605198606596</v>
      </c>
      <c r="I241" s="36">
        <v>1.817277990859845E-2</v>
      </c>
      <c r="J241" s="36">
        <v>4</v>
      </c>
    </row>
    <row r="242" spans="1:10" x14ac:dyDescent="0.2">
      <c r="A242" s="3" t="s">
        <v>349</v>
      </c>
      <c r="B242" s="36">
        <v>0.41112039357653396</v>
      </c>
      <c r="C242" s="36">
        <v>0.42817179529373051</v>
      </c>
      <c r="D242" s="36">
        <v>0.41960249098606373</v>
      </c>
      <c r="E242" s="36">
        <v>6.9634417620099715E-3</v>
      </c>
      <c r="F242" s="36">
        <v>0.15928865092265035</v>
      </c>
      <c r="G242" s="36">
        <v>0.18035214744117162</v>
      </c>
      <c r="H242" s="36">
        <v>0.16798557252944224</v>
      </c>
      <c r="I242" s="36">
        <v>9.5441990550410912E-3</v>
      </c>
      <c r="J242" s="36">
        <v>4</v>
      </c>
    </row>
    <row r="243" spans="1:10" x14ac:dyDescent="0.2">
      <c r="A243" s="3" t="s">
        <v>350</v>
      </c>
      <c r="B243" s="36">
        <v>0.20371943183482211</v>
      </c>
      <c r="C243" s="36">
        <v>0.23567854590013271</v>
      </c>
      <c r="D243" s="36">
        <v>0.21313246801780159</v>
      </c>
      <c r="E243" s="36">
        <v>1.5217979467762204E-2</v>
      </c>
      <c r="F243" s="36">
        <v>8.7645083679242786E-2</v>
      </c>
      <c r="G243" s="36">
        <v>0.12524252016746656</v>
      </c>
      <c r="H243" s="36">
        <v>0.10124595143076495</v>
      </c>
      <c r="I243" s="36">
        <v>1.6502764477325307E-2</v>
      </c>
      <c r="J243" s="36">
        <v>4</v>
      </c>
    </row>
    <row r="244" spans="1:10" x14ac:dyDescent="0.2">
      <c r="A244" s="3" t="s">
        <v>351</v>
      </c>
      <c r="B244" s="36">
        <v>0.17092076874927864</v>
      </c>
      <c r="C244" s="36">
        <v>0.18554947086124962</v>
      </c>
      <c r="D244" s="36">
        <v>0.18067754804741137</v>
      </c>
      <c r="E244" s="36">
        <v>6.7931490995547326E-3</v>
      </c>
      <c r="F244" s="36">
        <v>0.1146311043858101</v>
      </c>
      <c r="G244" s="36">
        <v>0.11851674564886658</v>
      </c>
      <c r="H244" s="36">
        <v>0.11599704503149026</v>
      </c>
      <c r="I244" s="36">
        <v>1.7240633402029928E-3</v>
      </c>
      <c r="J244" s="36">
        <v>4</v>
      </c>
    </row>
    <row r="245" spans="1:10" x14ac:dyDescent="0.2">
      <c r="A245" s="3" t="s">
        <v>352</v>
      </c>
      <c r="B245" s="36">
        <v>0.33447771339039878</v>
      </c>
      <c r="C245" s="36">
        <v>0.39667454244101985</v>
      </c>
      <c r="D245" s="36">
        <v>0.37009741738475788</v>
      </c>
      <c r="E245" s="36">
        <v>2.6762143307614946E-2</v>
      </c>
      <c r="F245" s="36">
        <v>0.12866211218764761</v>
      </c>
      <c r="G245" s="36">
        <v>0.18492788376767641</v>
      </c>
      <c r="H245" s="36">
        <v>0.16058635704502433</v>
      </c>
      <c r="I245" s="36">
        <v>2.4761975533202914E-2</v>
      </c>
      <c r="J245" s="36">
        <v>4</v>
      </c>
    </row>
    <row r="246" spans="1:10" x14ac:dyDescent="0.2">
      <c r="A246" s="3" t="s">
        <v>353</v>
      </c>
      <c r="B246" s="36">
        <v>0.39345516600435837</v>
      </c>
      <c r="C246" s="36">
        <v>0.41818318525902698</v>
      </c>
      <c r="D246" s="36">
        <v>0.40388520378267989</v>
      </c>
      <c r="E246" s="36">
        <v>1.2230793238561542E-2</v>
      </c>
      <c r="F246" s="36">
        <v>9.8615384067569686E-2</v>
      </c>
      <c r="G246" s="36">
        <v>0.10689097316714084</v>
      </c>
      <c r="H246" s="36">
        <v>0.10322997426916894</v>
      </c>
      <c r="I246" s="36">
        <v>4.2230371172122944E-3</v>
      </c>
      <c r="J246" s="36">
        <v>4</v>
      </c>
    </row>
    <row r="247" spans="1:10" x14ac:dyDescent="0.2">
      <c r="A247" s="3" t="s">
        <v>355</v>
      </c>
      <c r="B247" s="36">
        <v>8.503726351996943E-2</v>
      </c>
      <c r="C247" s="36">
        <v>9.9794003204394577E-2</v>
      </c>
      <c r="D247" s="36">
        <v>9.3689841247941413E-2</v>
      </c>
      <c r="E247" s="36">
        <v>6.6227826246286047E-3</v>
      </c>
      <c r="F247" s="36">
        <v>8.503726351996943E-2</v>
      </c>
      <c r="G247" s="36">
        <v>9.9794003204394605E-2</v>
      </c>
      <c r="H247" s="36">
        <v>9.3689841247941413E-2</v>
      </c>
      <c r="I247" s="36">
        <v>6.6227826246286047E-3</v>
      </c>
      <c r="J247" s="36">
        <v>4</v>
      </c>
    </row>
    <row r="248" spans="1:10" x14ac:dyDescent="0.2">
      <c r="A248" s="3" t="s">
        <v>356</v>
      </c>
      <c r="B248" s="36">
        <v>0.74847375990067344</v>
      </c>
      <c r="C248" s="36">
        <v>0.75885187768745865</v>
      </c>
      <c r="D248" s="36">
        <v>0.75550390017116276</v>
      </c>
      <c r="E248" s="36">
        <v>4.842294572490408E-3</v>
      </c>
      <c r="F248" s="36">
        <v>0.44493081149714592</v>
      </c>
      <c r="G248" s="36">
        <v>0.46280316634567997</v>
      </c>
      <c r="H248" s="36">
        <v>0.45387553279593579</v>
      </c>
      <c r="I248" s="36">
        <v>9.2124884033084782E-3</v>
      </c>
      <c r="J248" s="36">
        <v>4</v>
      </c>
    </row>
    <row r="249" spans="1:10" x14ac:dyDescent="0.2">
      <c r="A249" s="3" t="s">
        <v>357</v>
      </c>
      <c r="B249" s="36">
        <v>0.74761883288991771</v>
      </c>
      <c r="C249" s="36">
        <v>0.78779741100896328</v>
      </c>
      <c r="D249" s="36">
        <v>0.76790169590725788</v>
      </c>
      <c r="E249" s="36">
        <v>2.2890838729292536E-2</v>
      </c>
      <c r="F249" s="36">
        <v>0.18501706022937367</v>
      </c>
      <c r="G249" s="36">
        <v>0.26249183363547079</v>
      </c>
      <c r="H249" s="36">
        <v>0.2215662915868894</v>
      </c>
      <c r="I249" s="36">
        <v>4.1270920523253492E-2</v>
      </c>
      <c r="J249" s="36">
        <v>4</v>
      </c>
    </row>
    <row r="250" spans="1:10" x14ac:dyDescent="0.2">
      <c r="A250" s="3" t="s">
        <v>358</v>
      </c>
      <c r="B250" s="36">
        <v>9.2310066581418937E-2</v>
      </c>
      <c r="C250" s="36">
        <v>0.11723326490762531</v>
      </c>
      <c r="D250" s="36">
        <v>0.10687380486703665</v>
      </c>
      <c r="E250" s="36">
        <v>1.0567618628842803E-2</v>
      </c>
      <c r="F250" s="36">
        <v>9.9320957714184935E-2</v>
      </c>
      <c r="G250" s="36">
        <v>0.12546938366795174</v>
      </c>
      <c r="H250" s="36">
        <v>0.11461920461949472</v>
      </c>
      <c r="I250" s="36">
        <v>1.0990564524929162E-2</v>
      </c>
      <c r="J250" s="36">
        <v>4</v>
      </c>
    </row>
    <row r="251" spans="1:10" x14ac:dyDescent="0.2">
      <c r="A251" s="3" t="s">
        <v>359</v>
      </c>
      <c r="B251" s="36">
        <v>0.3065185546875</v>
      </c>
      <c r="C251" s="36">
        <v>0.33255470863044012</v>
      </c>
      <c r="D251" s="36">
        <v>0.31360934858883305</v>
      </c>
      <c r="E251" s="36">
        <v>1.2651282532604604E-2</v>
      </c>
      <c r="F251" s="36">
        <v>0.16225412649613469</v>
      </c>
      <c r="G251" s="36">
        <v>0.17734202114580772</v>
      </c>
      <c r="H251" s="36">
        <v>0.16761815553758297</v>
      </c>
      <c r="I251" s="36">
        <v>6.9613069078330288E-3</v>
      </c>
      <c r="J251" s="36">
        <v>4</v>
      </c>
    </row>
    <row r="252" spans="1:10" x14ac:dyDescent="0.2">
      <c r="A252" s="3" t="s">
        <v>360</v>
      </c>
      <c r="B252" s="36">
        <v>0.34296629124522471</v>
      </c>
      <c r="C252" s="36">
        <v>0.34820733317533936</v>
      </c>
      <c r="D252" s="36">
        <v>0.34623019356735918</v>
      </c>
      <c r="E252" s="36">
        <v>2.4051947901453925E-3</v>
      </c>
      <c r="F252" s="36">
        <v>7.0465746917123567E-2</v>
      </c>
      <c r="G252" s="36">
        <v>8.5232022481902425E-2</v>
      </c>
      <c r="H252" s="36">
        <v>7.9379591614935505E-2</v>
      </c>
      <c r="I252" s="36">
        <v>6.8158668612743785E-3</v>
      </c>
      <c r="J252" s="36">
        <v>4</v>
      </c>
    </row>
    <row r="253" spans="1:10" x14ac:dyDescent="0.2">
      <c r="A253" s="3" t="s">
        <v>361</v>
      </c>
      <c r="B253" s="36">
        <v>0.38985600108477103</v>
      </c>
      <c r="C253" s="36">
        <v>0.44494896526321492</v>
      </c>
      <c r="D253" s="36">
        <v>0.42621569635610657</v>
      </c>
      <c r="E253" s="36">
        <v>2.4693144029328026E-2</v>
      </c>
      <c r="F253" s="36">
        <v>3.2807378666242837E-2</v>
      </c>
      <c r="G253" s="36">
        <v>0.18251368144137176</v>
      </c>
      <c r="H253" s="36">
        <v>0.13183724956859011</v>
      </c>
      <c r="I253" s="36">
        <v>6.7585683091967094E-2</v>
      </c>
      <c r="J253" s="36">
        <v>4</v>
      </c>
    </row>
    <row r="254" spans="1:10" x14ac:dyDescent="0.2">
      <c r="A254" s="3" t="s">
        <v>362</v>
      </c>
      <c r="B254" s="36">
        <v>4.2360839934396877E-2</v>
      </c>
      <c r="C254" s="36">
        <v>0.24879578973659833</v>
      </c>
      <c r="D254" s="36">
        <v>0.18458237738458402</v>
      </c>
      <c r="E254" s="36">
        <v>9.6622393955706196E-2</v>
      </c>
      <c r="F254" s="36">
        <v>-4.0027274249538031E-2</v>
      </c>
      <c r="G254" s="36">
        <v>-1.8706605502003044E-2</v>
      </c>
      <c r="H254" s="36">
        <v>-3.3686705655227134E-2</v>
      </c>
      <c r="I254" s="36">
        <v>1.0159156135897008E-2</v>
      </c>
      <c r="J254" s="36">
        <v>4</v>
      </c>
    </row>
    <row r="255" spans="1:10" x14ac:dyDescent="0.2">
      <c r="A255" s="3" t="s">
        <v>364</v>
      </c>
      <c r="B255" s="36">
        <v>0.53065144923442009</v>
      </c>
      <c r="C255" s="36">
        <v>0.6997796817625459</v>
      </c>
      <c r="D255" s="36">
        <v>0.62845356124319041</v>
      </c>
      <c r="E255" s="36">
        <v>8.347662527355687E-2</v>
      </c>
      <c r="F255" s="36">
        <v>7.706650093225606E-2</v>
      </c>
      <c r="G255" s="36">
        <v>0.20963673057517659</v>
      </c>
      <c r="H255" s="36">
        <v>0.14928880986991289</v>
      </c>
      <c r="I255" s="36">
        <v>5.9426364276795089E-2</v>
      </c>
      <c r="J255" s="36">
        <v>4</v>
      </c>
    </row>
    <row r="256" spans="1:10" x14ac:dyDescent="0.2">
      <c r="A256" s="3" t="s">
        <v>365</v>
      </c>
      <c r="B256" s="36">
        <v>0.39601631116687575</v>
      </c>
      <c r="C256" s="36">
        <v>0.48171102199538218</v>
      </c>
      <c r="D256" s="36">
        <v>0.43424501428653528</v>
      </c>
      <c r="E256" s="36">
        <v>3.7027756777979884E-2</v>
      </c>
      <c r="F256" s="36">
        <v>9.0181932245922206E-2</v>
      </c>
      <c r="G256" s="36">
        <v>0.16174504800097217</v>
      </c>
      <c r="H256" s="36">
        <v>0.12672493599313611</v>
      </c>
      <c r="I256" s="36">
        <v>3.4302869068959366E-2</v>
      </c>
      <c r="J256" s="36">
        <v>4</v>
      </c>
    </row>
    <row r="257" spans="1:10" x14ac:dyDescent="0.2">
      <c r="A257" s="3" t="s">
        <v>367</v>
      </c>
      <c r="B257" s="36">
        <v>0.12694037749162113</v>
      </c>
      <c r="C257" s="36">
        <v>0.21542691308996487</v>
      </c>
      <c r="D257" s="36">
        <v>0.1568830552275951</v>
      </c>
      <c r="E257" s="36">
        <v>3.9830840632974936E-2</v>
      </c>
      <c r="F257" s="36">
        <v>0.10310460398659375</v>
      </c>
      <c r="G257" s="36">
        <v>0.18701695433022758</v>
      </c>
      <c r="H257" s="36">
        <v>0.13292008810251288</v>
      </c>
      <c r="I257" s="36">
        <v>3.723791669059813E-2</v>
      </c>
      <c r="J257" s="36">
        <v>4</v>
      </c>
    </row>
    <row r="258" spans="1:10" x14ac:dyDescent="0.2">
      <c r="A258" s="3" t="s">
        <v>368</v>
      </c>
      <c r="B258" s="36">
        <v>0.39081945418959341</v>
      </c>
      <c r="C258" s="36">
        <v>0.40265838329841797</v>
      </c>
      <c r="D258" s="36">
        <v>0.3986702004840289</v>
      </c>
      <c r="E258" s="36">
        <v>5.3454990284968551E-3</v>
      </c>
      <c r="F258" s="36">
        <v>8.5933749399903989E-2</v>
      </c>
      <c r="G258" s="36">
        <v>0.10272193559864792</v>
      </c>
      <c r="H258" s="36">
        <v>9.5994898194549635E-2</v>
      </c>
      <c r="I258" s="36">
        <v>7.2060076653037691E-3</v>
      </c>
      <c r="J258" s="36">
        <v>4</v>
      </c>
    </row>
    <row r="259" spans="1:10" x14ac:dyDescent="0.2">
      <c r="A259" s="3" t="s">
        <v>369</v>
      </c>
      <c r="B259" s="36">
        <v>1</v>
      </c>
      <c r="C259" s="36">
        <v>1</v>
      </c>
      <c r="D259" s="36">
        <v>1</v>
      </c>
      <c r="E259" s="36">
        <v>0</v>
      </c>
      <c r="F259" s="36">
        <v>0.53160235853936066</v>
      </c>
      <c r="G259" s="36">
        <v>0.55317613089509143</v>
      </c>
      <c r="H259" s="36">
        <v>0.54277061158156581</v>
      </c>
      <c r="I259" s="36">
        <v>9.0195193689882047E-3</v>
      </c>
      <c r="J259" s="36">
        <v>4</v>
      </c>
    </row>
    <row r="260" spans="1:10" x14ac:dyDescent="0.2">
      <c r="A260" s="3" t="s">
        <v>370</v>
      </c>
      <c r="B260" s="36">
        <v>0.72249307691377485</v>
      </c>
      <c r="C260" s="36">
        <v>0.75356596510103224</v>
      </c>
      <c r="D260" s="36">
        <v>0.73398644158960025</v>
      </c>
      <c r="E260" s="36">
        <v>1.3528625608031912E-2</v>
      </c>
      <c r="F260" s="36">
        <v>0.36023931506794099</v>
      </c>
      <c r="G260" s="36">
        <v>0.39985668896883303</v>
      </c>
      <c r="H260" s="36">
        <v>0.38068567853614121</v>
      </c>
      <c r="I260" s="36">
        <v>2.034282270086385E-2</v>
      </c>
      <c r="J260" s="36">
        <v>4</v>
      </c>
    </row>
    <row r="261" spans="1:10" x14ac:dyDescent="0.2">
      <c r="A261" s="3" t="s">
        <v>371</v>
      </c>
      <c r="B261" s="36">
        <v>0.57677015035416179</v>
      </c>
      <c r="C261" s="36">
        <v>0.61389637378905704</v>
      </c>
      <c r="D261" s="36">
        <v>0.59492060978363892</v>
      </c>
      <c r="E261" s="36">
        <v>1.5849359770695112E-2</v>
      </c>
      <c r="F261" s="36">
        <v>0.20306902548785793</v>
      </c>
      <c r="G261" s="36">
        <v>0.23088956586174855</v>
      </c>
      <c r="H261" s="36">
        <v>0.2197599781443296</v>
      </c>
      <c r="I261" s="36">
        <v>1.3332466427355827E-2</v>
      </c>
      <c r="J261" s="36">
        <v>4</v>
      </c>
    </row>
    <row r="262" spans="1:10" x14ac:dyDescent="0.2">
      <c r="A262" s="3" t="s">
        <v>373</v>
      </c>
      <c r="B262" s="36">
        <v>0.28975003697677859</v>
      </c>
      <c r="C262" s="36">
        <v>0.33383172488786195</v>
      </c>
      <c r="D262" s="36">
        <v>0.30826832555493433</v>
      </c>
      <c r="E262" s="36">
        <v>2.0418363549502834E-2</v>
      </c>
      <c r="F262" s="36">
        <v>9.0519153971306027E-2</v>
      </c>
      <c r="G262" s="36">
        <v>0.14312899279597663</v>
      </c>
      <c r="H262" s="36">
        <v>0.11616950712581199</v>
      </c>
      <c r="I262" s="36">
        <v>2.3777688008046648E-2</v>
      </c>
      <c r="J262" s="36">
        <v>4</v>
      </c>
    </row>
    <row r="263" spans="1:10" x14ac:dyDescent="0.2">
      <c r="A263" s="3" t="s">
        <v>374</v>
      </c>
      <c r="B263" s="36">
        <v>0.49211791156089324</v>
      </c>
      <c r="C263" s="36">
        <v>0.53645966656036825</v>
      </c>
      <c r="D263" s="36">
        <v>0.51443121961225491</v>
      </c>
      <c r="E263" s="36">
        <v>2.2508183044345906E-2</v>
      </c>
      <c r="F263" s="36">
        <v>9.4855112910520137E-2</v>
      </c>
      <c r="G263" s="36">
        <v>0.18012682400878843</v>
      </c>
      <c r="H263" s="36">
        <v>0.13562956026877482</v>
      </c>
      <c r="I263" s="36">
        <v>4.0514509672521563E-2</v>
      </c>
      <c r="J263" s="36">
        <v>4</v>
      </c>
    </row>
    <row r="264" spans="1:10" x14ac:dyDescent="0.2">
      <c r="A264" s="3" t="s">
        <v>375</v>
      </c>
      <c r="B264" s="36">
        <v>0.38102057847113657</v>
      </c>
      <c r="C264" s="36">
        <v>0.39236405847571376</v>
      </c>
      <c r="D264" s="36">
        <v>0.38662670330457138</v>
      </c>
      <c r="E264" s="36">
        <v>4.7621973797981618E-3</v>
      </c>
      <c r="F264" s="36">
        <v>0.28117498917876677</v>
      </c>
      <c r="G264" s="36">
        <v>0.31213407334856896</v>
      </c>
      <c r="H264" s="36">
        <v>0.29870568970663414</v>
      </c>
      <c r="I264" s="36">
        <v>1.5720981445172637E-2</v>
      </c>
      <c r="J264" s="36">
        <v>4</v>
      </c>
    </row>
    <row r="265" spans="1:10" x14ac:dyDescent="0.2">
      <c r="A265" s="3" t="s">
        <v>376</v>
      </c>
      <c r="B265" s="36">
        <v>0.53012569999298187</v>
      </c>
      <c r="C265" s="36">
        <v>0.58447238192290141</v>
      </c>
      <c r="D265" s="36">
        <v>0.56048474824182004</v>
      </c>
      <c r="E265" s="36">
        <v>2.3662276229886484E-2</v>
      </c>
      <c r="F265" s="36">
        <v>0.13323529058441866</v>
      </c>
      <c r="G265" s="36">
        <v>0.23916939422136405</v>
      </c>
      <c r="H265" s="36">
        <v>0.18397652655499025</v>
      </c>
      <c r="I265" s="36">
        <v>4.5698623860068295E-2</v>
      </c>
      <c r="J265" s="36">
        <v>4</v>
      </c>
    </row>
    <row r="266" spans="1:10" x14ac:dyDescent="0.2">
      <c r="A266" s="3" t="s">
        <v>377</v>
      </c>
      <c r="B266" s="36">
        <v>5.6311172215129823E-2</v>
      </c>
      <c r="C266" s="36">
        <v>6.3732581194671734E-2</v>
      </c>
      <c r="D266" s="36">
        <v>6.0159818620409228E-2</v>
      </c>
      <c r="E266" s="36">
        <v>3.060420014492098E-3</v>
      </c>
      <c r="F266" s="36">
        <v>1.7414616437208524E-2</v>
      </c>
      <c r="G266" s="36">
        <v>1.9634961547327173E-2</v>
      </c>
      <c r="H266" s="36">
        <v>1.8607458335596613E-2</v>
      </c>
      <c r="I266" s="36">
        <v>9.8063277063032339E-4</v>
      </c>
      <c r="J266" s="36">
        <v>4</v>
      </c>
    </row>
    <row r="267" spans="1:10" x14ac:dyDescent="0.2">
      <c r="A267" s="3" t="s">
        <v>378</v>
      </c>
      <c r="B267" s="36">
        <v>0.70882320624107242</v>
      </c>
      <c r="C267" s="36">
        <v>0.72333052985702273</v>
      </c>
      <c r="D267" s="36">
        <v>0.71824024454811586</v>
      </c>
      <c r="E267" s="36">
        <v>6.4457177923443578E-3</v>
      </c>
      <c r="F267" s="36">
        <v>0.39907702450280191</v>
      </c>
      <c r="G267" s="36">
        <v>0.43160483459796661</v>
      </c>
      <c r="H267" s="36">
        <v>0.41721662625132439</v>
      </c>
      <c r="I267" s="36">
        <v>1.3799186953598323E-2</v>
      </c>
      <c r="J267" s="36">
        <v>4</v>
      </c>
    </row>
    <row r="268" spans="1:10" x14ac:dyDescent="0.2">
      <c r="A268" s="3" t="s">
        <v>380</v>
      </c>
      <c r="B268" s="36">
        <v>0.36786006307674335</v>
      </c>
      <c r="C268" s="36">
        <v>0.38844648400593873</v>
      </c>
      <c r="D268" s="36">
        <v>0.37528628114460966</v>
      </c>
      <c r="E268" s="36">
        <v>9.0712450690590297E-3</v>
      </c>
      <c r="F268" s="36">
        <v>0.1051834927888048</v>
      </c>
      <c r="G268" s="36">
        <v>0.12667026589283303</v>
      </c>
      <c r="H268" s="36">
        <v>0.11652883754452664</v>
      </c>
      <c r="I268" s="36">
        <v>8.9890550992480014E-3</v>
      </c>
      <c r="J268" s="36">
        <v>4</v>
      </c>
    </row>
    <row r="269" spans="1:10" x14ac:dyDescent="0.2">
      <c r="A269" s="3" t="s">
        <v>381</v>
      </c>
      <c r="B269" s="36">
        <v>0.44123814132172023</v>
      </c>
      <c r="C269" s="36">
        <v>0.46666484805499486</v>
      </c>
      <c r="D269" s="36">
        <v>0.44926391184100561</v>
      </c>
      <c r="E269" s="36">
        <v>1.1817871316310138E-2</v>
      </c>
      <c r="F269" s="36">
        <v>4.8569332355099047E-2</v>
      </c>
      <c r="G269" s="36">
        <v>0.12008292869223634</v>
      </c>
      <c r="H269" s="36">
        <v>8.3713915000658168E-2</v>
      </c>
      <c r="I269" s="36">
        <v>3.5027496239114372E-2</v>
      </c>
      <c r="J269" s="36">
        <v>4</v>
      </c>
    </row>
    <row r="270" spans="1:10" x14ac:dyDescent="0.2">
      <c r="A270" s="3" t="s">
        <v>382</v>
      </c>
      <c r="B270" s="36">
        <v>0.25744007408456837</v>
      </c>
      <c r="C270" s="36">
        <v>0.29866408773616704</v>
      </c>
      <c r="D270" s="36">
        <v>0.27338488269429162</v>
      </c>
      <c r="E270" s="36">
        <v>1.8659734448275175E-2</v>
      </c>
      <c r="F270" s="36">
        <v>6.5568298439179121E-2</v>
      </c>
      <c r="G270" s="36">
        <v>0.10376751070393678</v>
      </c>
      <c r="H270" s="36">
        <v>8.5698366260136688E-2</v>
      </c>
      <c r="I270" s="36">
        <v>1.8588578828059515E-2</v>
      </c>
      <c r="J270" s="36">
        <v>4</v>
      </c>
    </row>
    <row r="271" spans="1:10" x14ac:dyDescent="0.2">
      <c r="A271" s="3" t="s">
        <v>384</v>
      </c>
      <c r="B271" s="36">
        <v>0.61431519742362739</v>
      </c>
      <c r="C271" s="36">
        <v>0.64254660673494945</v>
      </c>
      <c r="D271" s="36">
        <v>0.62688315522005644</v>
      </c>
      <c r="E271" s="36">
        <v>1.4619898103037548E-2</v>
      </c>
      <c r="F271" s="36">
        <v>0.21533847691795044</v>
      </c>
      <c r="G271" s="36">
        <v>0.24362606232294617</v>
      </c>
      <c r="H271" s="36">
        <v>0.22996130952296032</v>
      </c>
      <c r="I271" s="36">
        <v>1.3738857913201567E-2</v>
      </c>
      <c r="J271" s="36">
        <v>4</v>
      </c>
    </row>
    <row r="272" spans="1:10" x14ac:dyDescent="0.2">
      <c r="A272" s="3" t="s">
        <v>385</v>
      </c>
      <c r="B272" s="36">
        <v>0.40398700101857687</v>
      </c>
      <c r="C272" s="36">
        <v>0.4152102459480902</v>
      </c>
      <c r="D272" s="36">
        <v>0.40783168643022072</v>
      </c>
      <c r="E272" s="36">
        <v>5.2027261240757136E-3</v>
      </c>
      <c r="F272" s="36">
        <v>0.13956928748120484</v>
      </c>
      <c r="G272" s="36">
        <v>0.14886093165589936</v>
      </c>
      <c r="H272" s="36">
        <v>0.14343119955495792</v>
      </c>
      <c r="I272" s="36">
        <v>3.9400456188014334E-3</v>
      </c>
      <c r="J272" s="36">
        <v>4</v>
      </c>
    </row>
    <row r="273" spans="1:10" x14ac:dyDescent="0.2">
      <c r="A273" s="3" t="s">
        <v>386</v>
      </c>
      <c r="B273" s="36">
        <v>0.16099898567892823</v>
      </c>
      <c r="C273" s="36">
        <v>0.20391375223544106</v>
      </c>
      <c r="D273" s="36">
        <v>0.17758858577877906</v>
      </c>
      <c r="E273" s="36">
        <v>1.8669422658207376E-2</v>
      </c>
      <c r="F273" s="36">
        <v>9.4153209236079907E-2</v>
      </c>
      <c r="G273" s="36">
        <v>0.13783595182465666</v>
      </c>
      <c r="H273" s="36">
        <v>0.11359476476840674</v>
      </c>
      <c r="I273" s="36">
        <v>1.9726861673761954E-2</v>
      </c>
      <c r="J273" s="36">
        <v>4</v>
      </c>
    </row>
    <row r="274" spans="1:10" x14ac:dyDescent="0.2">
      <c r="A274" s="3" t="s">
        <v>388</v>
      </c>
      <c r="B274" s="36">
        <v>1</v>
      </c>
      <c r="C274" s="36">
        <v>1</v>
      </c>
      <c r="D274" s="36">
        <v>1</v>
      </c>
      <c r="E274" s="36">
        <v>0</v>
      </c>
      <c r="F274" s="36">
        <v>0.15338812479033881</v>
      </c>
      <c r="G274" s="36">
        <v>0.18762118979291087</v>
      </c>
      <c r="H274" s="36">
        <v>0.17201947492605407</v>
      </c>
      <c r="I274" s="36">
        <v>1.4483702166547723E-2</v>
      </c>
      <c r="J274" s="36">
        <v>4</v>
      </c>
    </row>
    <row r="275" spans="1:10" x14ac:dyDescent="0.2">
      <c r="A275" s="3" t="s">
        <v>390</v>
      </c>
      <c r="B275" s="36">
        <v>0.47828058695863429</v>
      </c>
      <c r="C275" s="36">
        <v>0.50048158357966055</v>
      </c>
      <c r="D275" s="36">
        <v>0.48844411269346638</v>
      </c>
      <c r="E275" s="36">
        <v>9.7996001733832057E-3</v>
      </c>
      <c r="F275" s="36">
        <v>0.21593080884972951</v>
      </c>
      <c r="G275" s="36">
        <v>0.23989504799229466</v>
      </c>
      <c r="H275" s="36">
        <v>0.22737166391185953</v>
      </c>
      <c r="I275" s="36">
        <v>1.0031805062083858E-2</v>
      </c>
      <c r="J275" s="36">
        <v>4</v>
      </c>
    </row>
    <row r="276" spans="1:10" x14ac:dyDescent="0.2">
      <c r="A276" s="3" t="s">
        <v>391</v>
      </c>
      <c r="B276" s="36">
        <v>0.51713251115396597</v>
      </c>
      <c r="C276" s="36">
        <v>0.59954550196065182</v>
      </c>
      <c r="D276" s="36">
        <v>0.54559309734141193</v>
      </c>
      <c r="E276" s="36">
        <v>3.7751078871199814E-2</v>
      </c>
      <c r="F276" s="36">
        <v>0.51713251115396597</v>
      </c>
      <c r="G276" s="36">
        <v>0.59954550196065182</v>
      </c>
      <c r="H276" s="36">
        <v>0.54559309734141193</v>
      </c>
      <c r="I276" s="36">
        <v>3.7751078871199814E-2</v>
      </c>
      <c r="J276" s="36">
        <v>4</v>
      </c>
    </row>
    <row r="277" spans="1:10" x14ac:dyDescent="0.2">
      <c r="A277" s="3" t="s">
        <v>392</v>
      </c>
      <c r="B277" s="36">
        <v>0.38845560159233083</v>
      </c>
      <c r="C277" s="36">
        <v>0.43697412911850275</v>
      </c>
      <c r="D277" s="36">
        <v>0.41679025759112376</v>
      </c>
      <c r="E277" s="36">
        <v>2.1048373726190596E-2</v>
      </c>
      <c r="F277" s="36">
        <v>0.29709968315866442</v>
      </c>
      <c r="G277" s="36">
        <v>0.33086732608517944</v>
      </c>
      <c r="H277" s="36">
        <v>0.31688951655360831</v>
      </c>
      <c r="I277" s="36">
        <v>1.601397402310736E-2</v>
      </c>
      <c r="J277" s="36">
        <v>4</v>
      </c>
    </row>
    <row r="278" spans="1:10" x14ac:dyDescent="0.2">
      <c r="A278" s="3" t="s">
        <v>395</v>
      </c>
      <c r="B278" s="36">
        <v>0.11308426872172894</v>
      </c>
      <c r="C278" s="36">
        <v>0.27673674817778049</v>
      </c>
      <c r="D278" s="36">
        <v>0.19892327680893743</v>
      </c>
      <c r="E278" s="36">
        <v>6.7448772419204717E-2</v>
      </c>
      <c r="F278" s="36">
        <v>4.4535656447199416E-2</v>
      </c>
      <c r="G278" s="36">
        <v>0.22153377247069911</v>
      </c>
      <c r="H278" s="36">
        <v>0.14168116635182312</v>
      </c>
      <c r="I278" s="36">
        <v>7.3142426836597371E-2</v>
      </c>
      <c r="J278" s="36">
        <v>4</v>
      </c>
    </row>
    <row r="279" spans="1:10" x14ac:dyDescent="0.2">
      <c r="A279" s="3" t="s">
        <v>396</v>
      </c>
      <c r="B279" s="36">
        <v>0.12382188498402558</v>
      </c>
      <c r="C279" s="36">
        <v>0.22428557549513539</v>
      </c>
      <c r="D279" s="36">
        <v>0.16205118720511272</v>
      </c>
      <c r="E279" s="36">
        <v>4.4317566595397359E-2</v>
      </c>
      <c r="F279" s="36">
        <v>3.3256789137380192E-2</v>
      </c>
      <c r="G279" s="36">
        <v>6.2247574634633804E-2</v>
      </c>
      <c r="H279" s="36">
        <v>4.8997966834224152E-2</v>
      </c>
      <c r="I279" s="36">
        <v>1.5299785446024875E-2</v>
      </c>
      <c r="J279" s="36">
        <v>4</v>
      </c>
    </row>
    <row r="280" spans="1:10" x14ac:dyDescent="0.2">
      <c r="A280" s="3" t="s">
        <v>397</v>
      </c>
      <c r="B280" s="36">
        <v>0.60300210715723179</v>
      </c>
      <c r="C280" s="36">
        <v>0.65206169208961851</v>
      </c>
      <c r="D280" s="36">
        <v>0.62298482401588429</v>
      </c>
      <c r="E280" s="36">
        <v>2.0897905754185372E-2</v>
      </c>
      <c r="F280" s="36">
        <v>0.15822619977744631</v>
      </c>
      <c r="G280" s="36">
        <v>0.20896185499397044</v>
      </c>
      <c r="H280" s="36">
        <v>0.1830837526133185</v>
      </c>
      <c r="I280" s="36">
        <v>2.1852364211559498E-2</v>
      </c>
      <c r="J280" s="36">
        <v>4</v>
      </c>
    </row>
    <row r="281" spans="1:10" x14ac:dyDescent="0.2">
      <c r="A281" s="3" t="s">
        <v>398</v>
      </c>
      <c r="B281" s="36">
        <v>0.69322709163346619</v>
      </c>
      <c r="C281" s="36">
        <v>0.82625773023566773</v>
      </c>
      <c r="D281" s="36">
        <v>0.78050714860702142</v>
      </c>
      <c r="E281" s="36">
        <v>5.9757321793831676E-2</v>
      </c>
      <c r="F281" s="36">
        <v>-0.17385005432814199</v>
      </c>
      <c r="G281" s="36">
        <v>0.32274778539194382</v>
      </c>
      <c r="H281" s="36">
        <v>0.15654615094854207</v>
      </c>
      <c r="I281" s="36">
        <v>0.22665834605810428</v>
      </c>
      <c r="J281" s="36">
        <v>4</v>
      </c>
    </row>
    <row r="282" spans="1:10" x14ac:dyDescent="0.2">
      <c r="A282" s="3" t="s">
        <v>399</v>
      </c>
      <c r="B282" s="36">
        <v>0.61579934364744493</v>
      </c>
      <c r="C282" s="36">
        <v>0.73814692545825888</v>
      </c>
      <c r="D282" s="36">
        <v>0.67226519447066191</v>
      </c>
      <c r="E282" s="36">
        <v>5.298450409222652E-2</v>
      </c>
      <c r="F282" s="36">
        <v>0.24955461790904829</v>
      </c>
      <c r="G282" s="36">
        <v>0.34379375457616668</v>
      </c>
      <c r="H282" s="36">
        <v>0.30388519788439328</v>
      </c>
      <c r="I282" s="36">
        <v>4.0209725529493277E-2</v>
      </c>
      <c r="J282" s="36">
        <v>4</v>
      </c>
    </row>
    <row r="283" spans="1:10" x14ac:dyDescent="0.2">
      <c r="A283" s="3" t="s">
        <v>401</v>
      </c>
      <c r="B283" s="36">
        <v>0.97470446120649912</v>
      </c>
      <c r="C283" s="36">
        <v>0.98668053165545855</v>
      </c>
      <c r="D283" s="36">
        <v>0.982313919349452</v>
      </c>
      <c r="E283" s="36">
        <v>5.3402796852110111E-3</v>
      </c>
      <c r="F283" s="36">
        <v>0.38601136266246905</v>
      </c>
      <c r="G283" s="36">
        <v>0.40766513241261504</v>
      </c>
      <c r="H283" s="36">
        <v>0.39311492866227987</v>
      </c>
      <c r="I283" s="36">
        <v>1.0181271290380677E-2</v>
      </c>
      <c r="J283" s="36">
        <v>4</v>
      </c>
    </row>
    <row r="284" spans="1:10" x14ac:dyDescent="0.2">
      <c r="A284" s="3" t="s">
        <v>402</v>
      </c>
      <c r="B284" s="36">
        <v>0.53885922154611321</v>
      </c>
      <c r="C284" s="36">
        <v>0.57234446071514999</v>
      </c>
      <c r="D284" s="36">
        <v>0.55554232315590935</v>
      </c>
      <c r="E284" s="36">
        <v>1.5488898393121732E-2</v>
      </c>
      <c r="F284" s="36">
        <v>0.18846501766309146</v>
      </c>
      <c r="G284" s="36">
        <v>0.21805779870244557</v>
      </c>
      <c r="H284" s="36">
        <v>0.20197161630697472</v>
      </c>
      <c r="I284" s="36">
        <v>1.4024320732930751E-2</v>
      </c>
      <c r="J284" s="36">
        <v>4</v>
      </c>
    </row>
    <row r="285" spans="1:10" x14ac:dyDescent="0.2">
      <c r="A285" s="3" t="s">
        <v>403</v>
      </c>
      <c r="B285" s="36">
        <v>0.20203242196951365</v>
      </c>
      <c r="C285" s="36">
        <v>0.33237559603863553</v>
      </c>
      <c r="D285" s="36">
        <v>0.26501292035136914</v>
      </c>
      <c r="E285" s="36">
        <v>7.1961074719816942E-2</v>
      </c>
      <c r="F285" s="36">
        <v>1.8953141382369545E-2</v>
      </c>
      <c r="G285" s="36">
        <v>0.19116028854383177</v>
      </c>
      <c r="H285" s="36">
        <v>0.1088376172259642</v>
      </c>
      <c r="I285" s="36">
        <v>9.2125286005564938E-2</v>
      </c>
      <c r="J285" s="36">
        <v>4</v>
      </c>
    </row>
    <row r="286" spans="1:10" x14ac:dyDescent="0.2">
      <c r="A286" s="3" t="s">
        <v>404</v>
      </c>
      <c r="B286" s="36">
        <v>0.70137374978292977</v>
      </c>
      <c r="C286" s="36">
        <v>0.79393045818504415</v>
      </c>
      <c r="D286" s="36">
        <v>0.75633253455906257</v>
      </c>
      <c r="E286" s="36">
        <v>3.9098777817080231E-2</v>
      </c>
      <c r="F286" s="36">
        <v>-3.0905064590063709E-2</v>
      </c>
      <c r="G286" s="36">
        <v>0.42373880968970157</v>
      </c>
      <c r="H286" s="36">
        <v>0.27560174550921901</v>
      </c>
      <c r="I286" s="36">
        <v>0.20754873454831671</v>
      </c>
      <c r="J286" s="36">
        <v>4</v>
      </c>
    </row>
    <row r="287" spans="1:10" x14ac:dyDescent="0.2">
      <c r="A287" s="3" t="s">
        <v>405</v>
      </c>
      <c r="B287" s="36">
        <v>0.44712757044531404</v>
      </c>
      <c r="C287" s="36">
        <v>0.45701849836779107</v>
      </c>
      <c r="D287" s="36">
        <v>0.45207303440655255</v>
      </c>
      <c r="E287" s="36">
        <v>6.9939422062112715E-3</v>
      </c>
      <c r="F287" s="36">
        <v>0.14460246253698578</v>
      </c>
      <c r="G287" s="36">
        <v>0.18142131716669258</v>
      </c>
      <c r="H287" s="36">
        <v>0.16301188985183918</v>
      </c>
      <c r="I287" s="36">
        <v>2.6034861784187503E-2</v>
      </c>
      <c r="J287" s="36">
        <v>2</v>
      </c>
    </row>
    <row r="288" spans="1:10" x14ac:dyDescent="0.2">
      <c r="A288" s="3" t="s">
        <v>406</v>
      </c>
      <c r="B288" s="36">
        <v>0.68977370380979663</v>
      </c>
      <c r="C288" s="36">
        <v>0.83170488534396814</v>
      </c>
      <c r="D288" s="36">
        <v>0.75728909564080427</v>
      </c>
      <c r="E288" s="36">
        <v>7.6729639562961235E-2</v>
      </c>
      <c r="F288" s="36">
        <v>-0.21112158341187559</v>
      </c>
      <c r="G288" s="36">
        <v>0.43010967098703889</v>
      </c>
      <c r="H288" s="36">
        <v>0.1284132122623772</v>
      </c>
      <c r="I288" s="36">
        <v>0.32161447012185906</v>
      </c>
      <c r="J288" s="36">
        <v>4</v>
      </c>
    </row>
    <row r="289" spans="1:10" x14ac:dyDescent="0.2">
      <c r="A289" s="3" t="s">
        <v>407</v>
      </c>
      <c r="B289" s="36">
        <v>0.52166721799536886</v>
      </c>
      <c r="C289" s="36">
        <v>0.6011543134872418</v>
      </c>
      <c r="D289" s="36">
        <v>0.56867921789015241</v>
      </c>
      <c r="E289" s="36">
        <v>3.3520396679157981E-2</v>
      </c>
      <c r="F289" s="36">
        <v>0.19612903225806452</v>
      </c>
      <c r="G289" s="36">
        <v>0.24027946537059539</v>
      </c>
      <c r="H289" s="36">
        <v>0.21517179384168753</v>
      </c>
      <c r="I289" s="36">
        <v>1.8361489030999725E-2</v>
      </c>
      <c r="J289" s="36">
        <v>4</v>
      </c>
    </row>
    <row r="290" spans="1:10" x14ac:dyDescent="0.2">
      <c r="A290" s="3" t="s">
        <v>408</v>
      </c>
      <c r="B290" s="36">
        <v>0.41947250280583614</v>
      </c>
      <c r="C290" s="36">
        <v>0.50840672538030418</v>
      </c>
      <c r="D290" s="36">
        <v>0.46879152851658085</v>
      </c>
      <c r="E290" s="36">
        <v>3.8069274572247382E-2</v>
      </c>
      <c r="F290" s="36">
        <v>0.22979797979797981</v>
      </c>
      <c r="G290" s="36">
        <v>0.26649891341644744</v>
      </c>
      <c r="H290" s="36">
        <v>0.24711322484696829</v>
      </c>
      <c r="I290" s="36">
        <v>1.8001466040282417E-2</v>
      </c>
      <c r="J290" s="36">
        <v>4</v>
      </c>
    </row>
    <row r="291" spans="1:10" x14ac:dyDescent="0.2">
      <c r="A291" s="3" t="s">
        <v>409</v>
      </c>
      <c r="B291" s="36">
        <v>0.37021630615640599</v>
      </c>
      <c r="C291" s="36">
        <v>0.56503412284223198</v>
      </c>
      <c r="D291" s="36">
        <v>0.44153345837017666</v>
      </c>
      <c r="E291" s="36">
        <v>8.7790593707432668E-2</v>
      </c>
      <c r="F291" s="36">
        <v>8.3194675540765387E-2</v>
      </c>
      <c r="G291" s="36">
        <v>0.31483340024086715</v>
      </c>
      <c r="H291" s="36">
        <v>0.16416957280376704</v>
      </c>
      <c r="I291" s="36">
        <v>0.10535190783652788</v>
      </c>
      <c r="J291" s="36">
        <v>4</v>
      </c>
    </row>
    <row r="292" spans="1:10" x14ac:dyDescent="0.2">
      <c r="A292" s="3" t="s">
        <v>411</v>
      </c>
      <c r="B292" s="36">
        <v>0.28742511821754957</v>
      </c>
      <c r="C292" s="36">
        <v>0.32274230398033132</v>
      </c>
      <c r="D292" s="36">
        <v>0.31139707194131794</v>
      </c>
      <c r="E292" s="36">
        <v>1.6162545728470985E-2</v>
      </c>
      <c r="F292" s="36">
        <v>4.3008406271370835E-2</v>
      </c>
      <c r="G292" s="36">
        <v>7.3146805177289914E-2</v>
      </c>
      <c r="H292" s="36">
        <v>5.3366092618930765E-2</v>
      </c>
      <c r="I292" s="36">
        <v>1.376079372028486E-2</v>
      </c>
      <c r="J292" s="36">
        <v>4</v>
      </c>
    </row>
    <row r="293" spans="1:10" x14ac:dyDescent="0.2">
      <c r="A293" s="3" t="s">
        <v>412</v>
      </c>
      <c r="B293" s="36">
        <v>0.680796403339756</v>
      </c>
      <c r="C293" s="36">
        <v>0.78802447552447552</v>
      </c>
      <c r="D293" s="36">
        <v>0.74577288802581365</v>
      </c>
      <c r="E293" s="36">
        <v>4.89669590639603E-2</v>
      </c>
      <c r="F293" s="36">
        <v>-3.2504816955684008</v>
      </c>
      <c r="G293" s="36">
        <v>0.2513111888111888</v>
      </c>
      <c r="H293" s="36">
        <v>-0.66776418049443664</v>
      </c>
      <c r="I293" s="36">
        <v>1.7234881396289619</v>
      </c>
      <c r="J293" s="36">
        <v>4</v>
      </c>
    </row>
    <row r="294" spans="1:10" x14ac:dyDescent="0.2">
      <c r="A294" s="3" t="s">
        <v>413</v>
      </c>
      <c r="B294" s="36">
        <v>0.4359025006913444</v>
      </c>
      <c r="C294" s="36">
        <v>0.46241042747714356</v>
      </c>
      <c r="D294" s="36">
        <v>0.45142943362228805</v>
      </c>
      <c r="E294" s="36">
        <v>1.2161741632338397E-2</v>
      </c>
      <c r="F294" s="36">
        <v>0.12791846086990874</v>
      </c>
      <c r="G294" s="36">
        <v>0.13905361996540647</v>
      </c>
      <c r="H294" s="36">
        <v>0.13394609831789658</v>
      </c>
      <c r="I294" s="36">
        <v>4.866974980041178E-3</v>
      </c>
      <c r="J294" s="36">
        <v>4</v>
      </c>
    </row>
    <row r="295" spans="1:10" x14ac:dyDescent="0.2">
      <c r="A295" s="3" t="s">
        <v>414</v>
      </c>
      <c r="B295" s="36">
        <v>0.57951955111344899</v>
      </c>
      <c r="C295" s="36">
        <v>0.58862605314322747</v>
      </c>
      <c r="D295" s="36">
        <v>0.58456493173463986</v>
      </c>
      <c r="E295" s="36">
        <v>4.015612543365377E-3</v>
      </c>
      <c r="F295" s="36">
        <v>0.17183938278099245</v>
      </c>
      <c r="G295" s="36">
        <v>0.19781264859724204</v>
      </c>
      <c r="H295" s="36">
        <v>0.18558655158391174</v>
      </c>
      <c r="I295" s="36">
        <v>1.0670746938272977E-2</v>
      </c>
      <c r="J295" s="36">
        <v>4</v>
      </c>
    </row>
    <row r="296" spans="1:10" x14ac:dyDescent="0.2">
      <c r="A296" s="3" t="s">
        <v>416</v>
      </c>
      <c r="B296" s="36">
        <v>0.63806136060471319</v>
      </c>
      <c r="C296" s="36">
        <v>0.69205097087378642</v>
      </c>
      <c r="D296" s="36">
        <v>0.65507699526651542</v>
      </c>
      <c r="E296" s="36">
        <v>2.5432335959415818E-2</v>
      </c>
      <c r="F296" s="36">
        <v>0.27437922176767199</v>
      </c>
      <c r="G296" s="36">
        <v>0.31088187702265374</v>
      </c>
      <c r="H296" s="36">
        <v>0.29561356916018117</v>
      </c>
      <c r="I296" s="36">
        <v>1.6953487872932275E-2</v>
      </c>
      <c r="J296" s="36">
        <v>4</v>
      </c>
    </row>
    <row r="297" spans="1:10" x14ac:dyDescent="0.2">
      <c r="A297" s="3" t="s">
        <v>417</v>
      </c>
      <c r="B297" s="36">
        <v>0.59394542353610014</v>
      </c>
      <c r="C297" s="36">
        <v>0.62600032663726934</v>
      </c>
      <c r="D297" s="36">
        <v>0.61193414332851814</v>
      </c>
      <c r="E297" s="36">
        <v>1.4075245782589932E-2</v>
      </c>
      <c r="F297" s="36">
        <v>7.4468085106382975E-2</v>
      </c>
      <c r="G297" s="36">
        <v>0.12996047430830041</v>
      </c>
      <c r="H297" s="36">
        <v>0.10440393207389777</v>
      </c>
      <c r="I297" s="36">
        <v>2.4309243444144913E-2</v>
      </c>
      <c r="J297" s="36">
        <v>4</v>
      </c>
    </row>
    <row r="298" spans="1:10" x14ac:dyDescent="0.2">
      <c r="A298" s="3" t="s">
        <v>418</v>
      </c>
      <c r="B298" s="36">
        <v>7.4040604352939354E-2</v>
      </c>
      <c r="C298" s="36">
        <v>9.6188055970348074E-2</v>
      </c>
      <c r="D298" s="36">
        <v>8.4615802749491931E-2</v>
      </c>
      <c r="E298" s="36">
        <v>1.0385261664121707E-2</v>
      </c>
      <c r="F298" s="36">
        <v>4.9481352291507172E-2</v>
      </c>
      <c r="G298" s="36">
        <v>6.8267787462172907E-2</v>
      </c>
      <c r="H298" s="36">
        <v>5.9473469082720574E-2</v>
      </c>
      <c r="I298" s="36">
        <v>8.9498228904125975E-3</v>
      </c>
      <c r="J298" s="36">
        <v>4</v>
      </c>
    </row>
    <row r="299" spans="1:10" x14ac:dyDescent="0.2">
      <c r="A299" s="3" t="s">
        <v>420</v>
      </c>
      <c r="B299" s="36">
        <v>0.52015427464260089</v>
      </c>
      <c r="C299" s="36">
        <v>0.56107784431137731</v>
      </c>
      <c r="D299" s="36">
        <v>0.54637232936417968</v>
      </c>
      <c r="E299" s="36">
        <v>1.8144068620922136E-2</v>
      </c>
      <c r="F299" s="36">
        <v>0.12009685230024213</v>
      </c>
      <c r="G299" s="36">
        <v>0.17524950099800399</v>
      </c>
      <c r="H299" s="36">
        <v>0.15222716162918365</v>
      </c>
      <c r="I299" s="36">
        <v>2.3527716028612953E-2</v>
      </c>
      <c r="J299" s="36">
        <v>4</v>
      </c>
    </row>
    <row r="300" spans="1:10" x14ac:dyDescent="0.2">
      <c r="A300" s="3" t="s">
        <v>421</v>
      </c>
      <c r="B300" s="36">
        <v>0.37897271268057786</v>
      </c>
      <c r="C300" s="36">
        <v>0.38957350778437039</v>
      </c>
      <c r="D300" s="36">
        <v>0.38336077850520911</v>
      </c>
      <c r="E300" s="36">
        <v>4.8308276900310421E-3</v>
      </c>
      <c r="F300" s="36">
        <v>0.11471169937623611</v>
      </c>
      <c r="G300" s="36">
        <v>0.12937399678972714</v>
      </c>
      <c r="H300" s="36">
        <v>0.12106565834459229</v>
      </c>
      <c r="I300" s="36">
        <v>7.4631931485895928E-3</v>
      </c>
      <c r="J300" s="36">
        <v>4</v>
      </c>
    </row>
    <row r="301" spans="1:10" x14ac:dyDescent="0.2">
      <c r="A301" s="3" t="s">
        <v>423</v>
      </c>
      <c r="B301" s="36">
        <v>0.94229168563639187</v>
      </c>
      <c r="C301" s="36">
        <v>0.95603211846935809</v>
      </c>
      <c r="D301" s="36">
        <v>0.94860892882171166</v>
      </c>
      <c r="E301" s="36">
        <v>5.9119714501037566E-3</v>
      </c>
      <c r="F301" s="36">
        <v>0.48411130863653201</v>
      </c>
      <c r="G301" s="36">
        <v>0.57294239765900845</v>
      </c>
      <c r="H301" s="36">
        <v>0.51027523036121536</v>
      </c>
      <c r="I301" s="36">
        <v>4.2211182447480664E-2</v>
      </c>
      <c r="J301" s="36">
        <v>4</v>
      </c>
    </row>
    <row r="302" spans="1:10" x14ac:dyDescent="0.2">
      <c r="A302" s="3" t="s">
        <v>424</v>
      </c>
      <c r="B302" s="36">
        <v>0.13895576260506026</v>
      </c>
      <c r="C302" s="36">
        <v>0.27336051626093649</v>
      </c>
      <c r="D302" s="36">
        <v>0.18661539422323939</v>
      </c>
      <c r="E302" s="36">
        <v>5.950956058125989E-2</v>
      </c>
      <c r="F302" s="36">
        <v>7.3176032201810681E-2</v>
      </c>
      <c r="G302" s="36">
        <v>0.13837105443292372</v>
      </c>
      <c r="H302" s="36">
        <v>9.9435422356324549E-2</v>
      </c>
      <c r="I302" s="36">
        <v>2.7603857378803574E-2</v>
      </c>
      <c r="J302" s="36">
        <v>4</v>
      </c>
    </row>
    <row r="303" spans="1:10" x14ac:dyDescent="0.2">
      <c r="A303" s="3" t="s">
        <v>425</v>
      </c>
      <c r="B303" s="36">
        <v>0.17463526799873141</v>
      </c>
      <c r="C303" s="36">
        <v>0.17809676394087004</v>
      </c>
      <c r="D303" s="36">
        <v>0.17667416815392176</v>
      </c>
      <c r="E303" s="36">
        <v>1.81117692263812E-3</v>
      </c>
      <c r="F303" s="36">
        <v>0.12686991225288086</v>
      </c>
      <c r="G303" s="36">
        <v>0.1303050548424132</v>
      </c>
      <c r="H303" s="36">
        <v>0.12803089022732364</v>
      </c>
      <c r="I303" s="36">
        <v>1.9696292862608441E-3</v>
      </c>
      <c r="J303" s="36">
        <v>3</v>
      </c>
    </row>
    <row r="304" spans="1:10" x14ac:dyDescent="0.2">
      <c r="A304" s="3" t="s">
        <v>426</v>
      </c>
      <c r="B304" s="36">
        <v>0.50102326297632027</v>
      </c>
      <c r="C304" s="36">
        <v>0.52250700857095445</v>
      </c>
      <c r="D304" s="36">
        <v>0.51104557066729206</v>
      </c>
      <c r="E304" s="36">
        <v>9.3006985856959046E-3</v>
      </c>
      <c r="F304" s="36">
        <v>0.15809833547497129</v>
      </c>
      <c r="G304" s="36">
        <v>0.19004430205127007</v>
      </c>
      <c r="H304" s="36">
        <v>0.17253672717009724</v>
      </c>
      <c r="I304" s="36">
        <v>1.379137920658296E-2</v>
      </c>
      <c r="J304" s="36">
        <v>4</v>
      </c>
    </row>
    <row r="305" spans="1:10" x14ac:dyDescent="0.2">
      <c r="A305" s="3" t="s">
        <v>427</v>
      </c>
      <c r="B305" s="36">
        <v>0.53493589743589742</v>
      </c>
      <c r="C305" s="36">
        <v>0.67788795240456123</v>
      </c>
      <c r="D305" s="36">
        <v>0.63392005201647539</v>
      </c>
      <c r="E305" s="36">
        <v>6.7378544975807114E-2</v>
      </c>
      <c r="F305" s="36">
        <v>4.158653846153846E-2</v>
      </c>
      <c r="G305" s="36">
        <v>0.40328358208955223</v>
      </c>
      <c r="H305" s="36">
        <v>0.28266316144112252</v>
      </c>
      <c r="I305" s="36">
        <v>0.16421474323908766</v>
      </c>
      <c r="J305" s="36">
        <v>4</v>
      </c>
    </row>
    <row r="306" spans="1:10" x14ac:dyDescent="0.2">
      <c r="A306" s="3" t="s">
        <v>428</v>
      </c>
      <c r="B306" s="36">
        <v>0.93280799268275527</v>
      </c>
      <c r="C306" s="36">
        <v>0.94143622412045747</v>
      </c>
      <c r="D306" s="36">
        <v>0.93674996389925758</v>
      </c>
      <c r="E306" s="36">
        <v>4.4924257765301566E-3</v>
      </c>
      <c r="F306" s="36">
        <v>0.28384859440714233</v>
      </c>
      <c r="G306" s="36">
        <v>0.30380637444592978</v>
      </c>
      <c r="H306" s="36">
        <v>0.29363543746838722</v>
      </c>
      <c r="I306" s="36">
        <v>1.1216744407599677E-2</v>
      </c>
      <c r="J306" s="36">
        <v>4</v>
      </c>
    </row>
    <row r="307" spans="1:10" x14ac:dyDescent="0.2">
      <c r="A307" s="3" t="s">
        <v>430</v>
      </c>
      <c r="B307" s="36">
        <v>0.56017552251678926</v>
      </c>
      <c r="C307" s="36">
        <v>0.58616193213245871</v>
      </c>
      <c r="D307" s="36">
        <v>0.56884345719144291</v>
      </c>
      <c r="E307" s="36">
        <v>1.1726110051793715E-2</v>
      </c>
      <c r="F307" s="36">
        <v>0.16094726527727041</v>
      </c>
      <c r="G307" s="36">
        <v>0.17589196380161318</v>
      </c>
      <c r="H307" s="36">
        <v>0.16855773727484494</v>
      </c>
      <c r="I307" s="36">
        <v>6.3216395148102695E-3</v>
      </c>
      <c r="J307" s="36">
        <v>4</v>
      </c>
    </row>
    <row r="308" spans="1:10" x14ac:dyDescent="0.2">
      <c r="A308" s="3" t="s">
        <v>432</v>
      </c>
      <c r="B308" s="36">
        <v>0.16198905813168807</v>
      </c>
      <c r="C308" s="36">
        <v>0.18098364870148298</v>
      </c>
      <c r="D308" s="36">
        <v>0.16833924521412619</v>
      </c>
      <c r="E308" s="36">
        <v>8.5728138974469261E-3</v>
      </c>
      <c r="F308" s="36">
        <v>7.9545454545454544E-2</v>
      </c>
      <c r="G308" s="36">
        <v>0.10787679486698837</v>
      </c>
      <c r="H308" s="36">
        <v>9.0287122867136818E-2</v>
      </c>
      <c r="I308" s="36">
        <v>1.2689307063167033E-2</v>
      </c>
      <c r="J308" s="36">
        <v>4</v>
      </c>
    </row>
    <row r="309" spans="1:10" x14ac:dyDescent="0.2">
      <c r="A309" s="3" t="s">
        <v>433</v>
      </c>
      <c r="B309" s="36">
        <v>0.24475732192716693</v>
      </c>
      <c r="C309" s="36">
        <v>0.28572264482153309</v>
      </c>
      <c r="D309" s="36">
        <v>0.26394540269478095</v>
      </c>
      <c r="E309" s="36">
        <v>2.1542461567026716E-2</v>
      </c>
      <c r="F309" s="36">
        <v>8.958593239470089E-2</v>
      </c>
      <c r="G309" s="36">
        <v>0.14335868929198362</v>
      </c>
      <c r="H309" s="36">
        <v>0.11728472185505333</v>
      </c>
      <c r="I309" s="36">
        <v>2.2368946210537883E-2</v>
      </c>
      <c r="J309" s="36">
        <v>4</v>
      </c>
    </row>
    <row r="310" spans="1:10" x14ac:dyDescent="0.2">
      <c r="A310" s="3" t="s">
        <v>434</v>
      </c>
      <c r="B310" s="36">
        <v>0.77622413112749844</v>
      </c>
      <c r="C310" s="36">
        <v>0.93146347669397189</v>
      </c>
      <c r="D310" s="36">
        <v>0.8618677909573732</v>
      </c>
      <c r="E310" s="36">
        <v>6.8143856401859632E-2</v>
      </c>
      <c r="F310" s="36">
        <v>0.3478061781927087</v>
      </c>
      <c r="G310" s="36">
        <v>0.36405147565657359</v>
      </c>
      <c r="H310" s="36">
        <v>0.35507046189852298</v>
      </c>
      <c r="I310" s="36">
        <v>6.7462912716893886E-3</v>
      </c>
      <c r="J310" s="36">
        <v>4</v>
      </c>
    </row>
    <row r="311" spans="1:10" x14ac:dyDescent="0.2">
      <c r="A311" s="3" t="s">
        <v>435</v>
      </c>
      <c r="B311" s="36">
        <v>0.24555799716449933</v>
      </c>
      <c r="C311" s="36">
        <v>0.32738509605708987</v>
      </c>
      <c r="D311" s="36">
        <v>0.28206686204552811</v>
      </c>
      <c r="E311" s="36">
        <v>3.4202705149754917E-2</v>
      </c>
      <c r="F311" s="36">
        <v>0.24555799716449933</v>
      </c>
      <c r="G311" s="36">
        <v>0.32738509605708987</v>
      </c>
      <c r="H311" s="36">
        <v>0.28206686204552811</v>
      </c>
      <c r="I311" s="36">
        <v>3.4202705149754917E-2</v>
      </c>
      <c r="J311" s="36">
        <v>4</v>
      </c>
    </row>
    <row r="312" spans="1:10" x14ac:dyDescent="0.2">
      <c r="A312" s="3" t="s">
        <v>436</v>
      </c>
      <c r="B312" s="36">
        <v>0.35067988958184237</v>
      </c>
      <c r="C312" s="36">
        <v>0.40096015362457993</v>
      </c>
      <c r="D312" s="36">
        <v>0.36523583576741941</v>
      </c>
      <c r="E312" s="36">
        <v>2.3903265975620046E-2</v>
      </c>
      <c r="F312" s="36">
        <v>0.23063804173354735</v>
      </c>
      <c r="G312" s="36">
        <v>0.28439750360057608</v>
      </c>
      <c r="H312" s="36">
        <v>0.24722193695286032</v>
      </c>
      <c r="I312" s="36">
        <v>2.5175830923719455E-2</v>
      </c>
      <c r="J312" s="36">
        <v>4</v>
      </c>
    </row>
    <row r="313" spans="1:10" x14ac:dyDescent="0.2">
      <c r="A313" s="3" t="s">
        <v>437</v>
      </c>
      <c r="B313" s="36">
        <v>0.52957916133403593</v>
      </c>
      <c r="C313" s="36">
        <v>0.55080494912339373</v>
      </c>
      <c r="D313" s="36">
        <v>0.53907156964706315</v>
      </c>
      <c r="E313" s="36">
        <v>1.0204095027186584E-2</v>
      </c>
      <c r="F313" s="36">
        <v>0.14367979844937989</v>
      </c>
      <c r="G313" s="36">
        <v>0.1558145830347617</v>
      </c>
      <c r="H313" s="36">
        <v>0.14991070784438529</v>
      </c>
      <c r="I313" s="36">
        <v>5.913275821316624E-3</v>
      </c>
      <c r="J313" s="36">
        <v>4</v>
      </c>
    </row>
    <row r="314" spans="1:10" x14ac:dyDescent="0.2">
      <c r="A314" s="3" t="s">
        <v>438</v>
      </c>
      <c r="B314" s="36">
        <v>0.80250148410472666</v>
      </c>
      <c r="C314" s="36">
        <v>0.8203157875477981</v>
      </c>
      <c r="D314" s="36">
        <v>0.81097981001881814</v>
      </c>
      <c r="E314" s="36">
        <v>7.8647751873131243E-3</v>
      </c>
      <c r="F314" s="36">
        <v>0.2656240404495302</v>
      </c>
      <c r="G314" s="36">
        <v>0.31726892059553352</v>
      </c>
      <c r="H314" s="36">
        <v>0.29185182342099136</v>
      </c>
      <c r="I314" s="36">
        <v>2.6736203427673494E-2</v>
      </c>
      <c r="J314" s="36">
        <v>4</v>
      </c>
    </row>
    <row r="315" spans="1:10" x14ac:dyDescent="0.2">
      <c r="A315" s="3" t="s">
        <v>439</v>
      </c>
      <c r="B315" s="36">
        <v>0.44019758617231119</v>
      </c>
      <c r="C315" s="36">
        <v>0.50074444529281514</v>
      </c>
      <c r="D315" s="36">
        <v>0.46974459131439139</v>
      </c>
      <c r="E315" s="36">
        <v>3.3022814459665539E-2</v>
      </c>
      <c r="F315" s="36">
        <v>0.11958811139714487</v>
      </c>
      <c r="G315" s="36">
        <v>0.14267580361914942</v>
      </c>
      <c r="H315" s="36">
        <v>0.12792118689633636</v>
      </c>
      <c r="I315" s="36">
        <v>1.0572582269674899E-2</v>
      </c>
      <c r="J315" s="36">
        <v>4</v>
      </c>
    </row>
    <row r="316" spans="1:10" x14ac:dyDescent="0.2">
      <c r="A316" s="3" t="s">
        <v>440</v>
      </c>
      <c r="B316" s="36">
        <v>0.90430433011154732</v>
      </c>
      <c r="C316" s="36">
        <v>0.93833998535519614</v>
      </c>
      <c r="D316" s="36">
        <v>0.92402992061991795</v>
      </c>
      <c r="E316" s="36">
        <v>1.4249499170561834E-2</v>
      </c>
      <c r="F316" s="36">
        <v>0.27379096527938801</v>
      </c>
      <c r="G316" s="36">
        <v>0.35303564089711581</v>
      </c>
      <c r="H316" s="36">
        <v>0.30602758659101548</v>
      </c>
      <c r="I316" s="36">
        <v>3.3865637673276681E-2</v>
      </c>
      <c r="J316" s="36">
        <v>4</v>
      </c>
    </row>
    <row r="317" spans="1:10" x14ac:dyDescent="0.2">
      <c r="A317" s="3" t="s">
        <v>441</v>
      </c>
      <c r="B317" s="36">
        <v>8.7392223087234155E-2</v>
      </c>
      <c r="C317" s="36">
        <v>0.10799117134399783</v>
      </c>
      <c r="D317" s="36">
        <v>0.10067826508451522</v>
      </c>
      <c r="E317" s="36">
        <v>9.1054192328261594E-3</v>
      </c>
      <c r="F317" s="36">
        <v>8.4377688935196302E-2</v>
      </c>
      <c r="G317" s="36">
        <v>0.10439163753003909</v>
      </c>
      <c r="H317" s="36">
        <v>9.7029853467422975E-2</v>
      </c>
      <c r="I317" s="36">
        <v>8.8069626210589488E-3</v>
      </c>
      <c r="J317" s="36">
        <v>4</v>
      </c>
    </row>
    <row r="318" spans="1:10" x14ac:dyDescent="0.2">
      <c r="A318" s="3" t="s">
        <v>442</v>
      </c>
      <c r="B318" s="36">
        <v>0.22334514270312888</v>
      </c>
      <c r="C318" s="36">
        <v>0.24044686551271011</v>
      </c>
      <c r="D318" s="36">
        <v>0.22948186007662308</v>
      </c>
      <c r="E318" s="36">
        <v>7.6981750175810744E-3</v>
      </c>
      <c r="F318" s="36">
        <v>0.10369110216549907</v>
      </c>
      <c r="G318" s="36">
        <v>0.11892569579752393</v>
      </c>
      <c r="H318" s="36">
        <v>0.10841139009997691</v>
      </c>
      <c r="I318" s="36">
        <v>7.0621774039128834E-3</v>
      </c>
      <c r="J318" s="36">
        <v>4</v>
      </c>
    </row>
    <row r="319" spans="1:10" x14ac:dyDescent="0.2">
      <c r="A319" s="3" t="s">
        <v>443</v>
      </c>
      <c r="B319" s="36">
        <v>0.20642299318877488</v>
      </c>
      <c r="C319" s="36">
        <v>0.27217047778956882</v>
      </c>
      <c r="D319" s="36">
        <v>0.25063926197439423</v>
      </c>
      <c r="E319" s="36">
        <v>3.0761340393056079E-2</v>
      </c>
      <c r="F319" s="36">
        <v>0.10632782795252126</v>
      </c>
      <c r="G319" s="36">
        <v>0.13931645192114162</v>
      </c>
      <c r="H319" s="36">
        <v>0.12421164358521222</v>
      </c>
      <c r="I319" s="36">
        <v>1.3720700376664468E-2</v>
      </c>
      <c r="J319" s="36">
        <v>4</v>
      </c>
    </row>
    <row r="320" spans="1:10" x14ac:dyDescent="0.2">
      <c r="A320" s="3" t="s">
        <v>444</v>
      </c>
      <c r="B320" s="36">
        <v>0.44904320944887377</v>
      </c>
      <c r="C320" s="36">
        <v>0.4567425807101313</v>
      </c>
      <c r="D320" s="36">
        <v>0.45276372717570867</v>
      </c>
      <c r="E320" s="36">
        <v>3.1515195830898162E-3</v>
      </c>
      <c r="F320" s="36">
        <v>9.6107331031717827E-2</v>
      </c>
      <c r="G320" s="36">
        <v>0.13248295252875428</v>
      </c>
      <c r="H320" s="36">
        <v>0.11253332406971728</v>
      </c>
      <c r="I320" s="36">
        <v>1.7303456474305826E-2</v>
      </c>
      <c r="J320" s="36">
        <v>4</v>
      </c>
    </row>
    <row r="321" spans="1:10" x14ac:dyDescent="0.2">
      <c r="A321" s="3" t="s">
        <v>445</v>
      </c>
      <c r="B321" s="36">
        <v>0.23073125825517327</v>
      </c>
      <c r="C321" s="36">
        <v>0.25999325244598837</v>
      </c>
      <c r="D321" s="36">
        <v>0.24196561839637901</v>
      </c>
      <c r="E321" s="36">
        <v>1.2772264525022517E-2</v>
      </c>
      <c r="F321" s="36">
        <v>0.14429042199778527</v>
      </c>
      <c r="G321" s="36">
        <v>0.1727373826987717</v>
      </c>
      <c r="H321" s="36">
        <v>0.15361017729427759</v>
      </c>
      <c r="I321" s="36">
        <v>1.3337476885391424E-2</v>
      </c>
      <c r="J321" s="36">
        <v>4</v>
      </c>
    </row>
    <row r="322" spans="1:10" x14ac:dyDescent="0.2">
      <c r="A322" s="3" t="s">
        <v>446</v>
      </c>
      <c r="B322" s="36">
        <v>0.97523048555623848</v>
      </c>
      <c r="C322" s="36">
        <v>0.98003808119894353</v>
      </c>
      <c r="D322" s="36">
        <v>0.97790878662772462</v>
      </c>
      <c r="E322" s="36">
        <v>2.3047555453946599E-3</v>
      </c>
      <c r="F322" s="36">
        <v>0.28586053233770925</v>
      </c>
      <c r="G322" s="36">
        <v>0.38050488299244517</v>
      </c>
      <c r="H322" s="36">
        <v>0.35300251995612342</v>
      </c>
      <c r="I322" s="36">
        <v>4.5101190139665827E-2</v>
      </c>
      <c r="J322" s="36">
        <v>4</v>
      </c>
    </row>
    <row r="323" spans="1:10" x14ac:dyDescent="0.2">
      <c r="A323" s="3" t="s">
        <v>447</v>
      </c>
      <c r="B323" s="36">
        <v>0.29393052846661094</v>
      </c>
      <c r="C323" s="36">
        <v>0.34990765733769003</v>
      </c>
      <c r="D323" s="36">
        <v>0.33034367017932054</v>
      </c>
      <c r="E323" s="36">
        <v>2.4837270046752652E-2</v>
      </c>
      <c r="F323" s="36">
        <v>1.2979474319680506E-2</v>
      </c>
      <c r="G323" s="36">
        <v>0.12102571387981248</v>
      </c>
      <c r="H323" s="36">
        <v>8.8789352192426563E-2</v>
      </c>
      <c r="I323" s="36">
        <v>5.0835136028889019E-2</v>
      </c>
      <c r="J323" s="36">
        <v>4</v>
      </c>
    </row>
    <row r="324" spans="1:10" x14ac:dyDescent="0.2">
      <c r="A324" s="3" t="s">
        <v>448</v>
      </c>
      <c r="B324" s="36">
        <v>0.40204065033199377</v>
      </c>
      <c r="C324" s="36">
        <v>0.43650203994171843</v>
      </c>
      <c r="D324" s="36">
        <v>0.42111036757366382</v>
      </c>
      <c r="E324" s="36">
        <v>1.5587964394730813E-2</v>
      </c>
      <c r="F324" s="36">
        <v>0.23233891773245291</v>
      </c>
      <c r="G324" s="36">
        <v>0.25796655404136648</v>
      </c>
      <c r="H324" s="36">
        <v>0.24494454530783247</v>
      </c>
      <c r="I324" s="36">
        <v>1.0467127981321505E-2</v>
      </c>
      <c r="J324" s="36">
        <v>4</v>
      </c>
    </row>
    <row r="325" spans="1:10" x14ac:dyDescent="0.2">
      <c r="A325" s="3" t="s">
        <v>449</v>
      </c>
      <c r="B325" s="36">
        <v>0.41717490361023479</v>
      </c>
      <c r="C325" s="36">
        <v>0.45339299030574198</v>
      </c>
      <c r="D325" s="36">
        <v>0.4376086186726017</v>
      </c>
      <c r="E325" s="36">
        <v>1.543803505101218E-2</v>
      </c>
      <c r="F325" s="36">
        <v>7.6604975933835001E-2</v>
      </c>
      <c r="G325" s="36">
        <v>0.13470134091832589</v>
      </c>
      <c r="H325" s="36">
        <v>0.10529351642343873</v>
      </c>
      <c r="I325" s="36">
        <v>2.3915425654782132E-2</v>
      </c>
      <c r="J325" s="36">
        <v>4</v>
      </c>
    </row>
    <row r="326" spans="1:10" x14ac:dyDescent="0.2">
      <c r="A326" s="3" t="s">
        <v>450</v>
      </c>
      <c r="B326" s="36">
        <v>0.59808770194526872</v>
      </c>
      <c r="C326" s="36">
        <v>0.77598122310601125</v>
      </c>
      <c r="D326" s="36">
        <v>0.72310208110327678</v>
      </c>
      <c r="E326" s="36">
        <v>8.3719122803564361E-2</v>
      </c>
      <c r="F326" s="36">
        <v>0.249423013517969</v>
      </c>
      <c r="G326" s="36">
        <v>0.36914852001564741</v>
      </c>
      <c r="H326" s="36">
        <v>0.33407763785847222</v>
      </c>
      <c r="I326" s="36">
        <v>5.6874220916356924E-2</v>
      </c>
      <c r="J326" s="36">
        <v>4</v>
      </c>
    </row>
    <row r="327" spans="1:10" x14ac:dyDescent="0.2">
      <c r="A327" s="3" t="s">
        <v>451</v>
      </c>
      <c r="B327" s="36">
        <v>0.21464518486216366</v>
      </c>
      <c r="C327" s="36">
        <v>0.42668814229940999</v>
      </c>
      <c r="D327" s="36">
        <v>0.34262368921532488</v>
      </c>
      <c r="E327" s="36">
        <v>9.1046191375478036E-2</v>
      </c>
      <c r="F327" s="36">
        <v>-4.0616482959890017E-2</v>
      </c>
      <c r="G327" s="36">
        <v>0.13601428596439014</v>
      </c>
      <c r="H327" s="36">
        <v>3.4063273315547531E-2</v>
      </c>
      <c r="I327" s="36">
        <v>7.4464630935514045E-2</v>
      </c>
      <c r="J327" s="36">
        <v>4</v>
      </c>
    </row>
    <row r="328" spans="1:10" x14ac:dyDescent="0.2">
      <c r="A328" s="3" t="s">
        <v>452</v>
      </c>
      <c r="B328" s="36">
        <v>0.11157019977155647</v>
      </c>
      <c r="C328" s="36">
        <v>0.21502399595857535</v>
      </c>
      <c r="D328" s="36">
        <v>0.14332397860317109</v>
      </c>
      <c r="E328" s="36">
        <v>4.8468707861682288E-2</v>
      </c>
      <c r="F328" s="36">
        <v>1.5017832583510105E-2</v>
      </c>
      <c r="G328" s="36">
        <v>4.4819398838090427E-2</v>
      </c>
      <c r="H328" s="36">
        <v>2.6320566912470846E-2</v>
      </c>
      <c r="I328" s="36">
        <v>1.2982183226722038E-2</v>
      </c>
      <c r="J328" s="36">
        <v>4</v>
      </c>
    </row>
    <row r="329" spans="1:10" x14ac:dyDescent="0.2">
      <c r="A329" s="3" t="s">
        <v>453</v>
      </c>
      <c r="B329" s="36">
        <v>0.51540359620834553</v>
      </c>
      <c r="C329" s="36">
        <v>0.53767996028462683</v>
      </c>
      <c r="D329" s="36">
        <v>0.52424384598569151</v>
      </c>
      <c r="E329" s="36">
        <v>9.797941343192354E-3</v>
      </c>
      <c r="F329" s="36">
        <v>6.6671552819310073E-2</v>
      </c>
      <c r="G329" s="36">
        <v>0.10837332450769485</v>
      </c>
      <c r="H329" s="36">
        <v>8.5547881105653617E-2</v>
      </c>
      <c r="I329" s="36">
        <v>1.8740471241037209E-2</v>
      </c>
      <c r="J329" s="36">
        <v>4</v>
      </c>
    </row>
    <row r="330" spans="1:10" x14ac:dyDescent="0.2">
      <c r="A330" s="3" t="s">
        <v>454</v>
      </c>
      <c r="B330" s="36">
        <v>0.12197726068599324</v>
      </c>
      <c r="C330" s="36">
        <v>0.15838925562335093</v>
      </c>
      <c r="D330" s="36">
        <v>0.14629060596710999</v>
      </c>
      <c r="E330" s="36">
        <v>1.6500593997979499E-2</v>
      </c>
      <c r="F330" s="36">
        <v>3.9083063891196965E-2</v>
      </c>
      <c r="G330" s="36">
        <v>7.8564335505700841E-2</v>
      </c>
      <c r="H330" s="36">
        <v>6.1817582869877499E-2</v>
      </c>
      <c r="I330" s="36">
        <v>1.8193899909734634E-2</v>
      </c>
      <c r="J330" s="36">
        <v>4</v>
      </c>
    </row>
    <row r="331" spans="1:10" x14ac:dyDescent="0.2">
      <c r="A331" s="3" t="s">
        <v>455</v>
      </c>
      <c r="B331" s="36">
        <v>0.43014967925873127</v>
      </c>
      <c r="C331" s="36">
        <v>0.44691907943578324</v>
      </c>
      <c r="D331" s="36">
        <v>0.43606817480896942</v>
      </c>
      <c r="E331" s="36">
        <v>7.4481788076669903E-3</v>
      </c>
      <c r="F331" s="36">
        <v>0.21249898150411473</v>
      </c>
      <c r="G331" s="36">
        <v>0.22291518175338559</v>
      </c>
      <c r="H331" s="36">
        <v>0.21773149811991779</v>
      </c>
      <c r="I331" s="36">
        <v>4.6720295670688756E-3</v>
      </c>
      <c r="J331" s="36">
        <v>4</v>
      </c>
    </row>
    <row r="332" spans="1:10" x14ac:dyDescent="0.2">
      <c r="A332" s="3" t="s">
        <v>456</v>
      </c>
      <c r="B332" s="36">
        <v>0.58610002547338036</v>
      </c>
      <c r="C332" s="36">
        <v>0.60508324619963005</v>
      </c>
      <c r="D332" s="36">
        <v>0.59430853989771926</v>
      </c>
      <c r="E332" s="36">
        <v>8.4005485292996934E-3</v>
      </c>
      <c r="F332" s="36">
        <v>0.2284719750009889</v>
      </c>
      <c r="G332" s="36">
        <v>0.2907584653744068</v>
      </c>
      <c r="H332" s="36">
        <v>0.27000631908225081</v>
      </c>
      <c r="I332" s="36">
        <v>2.8372007379313557E-2</v>
      </c>
      <c r="J332" s="36">
        <v>4</v>
      </c>
    </row>
    <row r="333" spans="1:10" x14ac:dyDescent="0.2">
      <c r="A333" s="3" t="s">
        <v>457</v>
      </c>
      <c r="B333" s="36">
        <v>0.35265290694990814</v>
      </c>
      <c r="C333" s="36">
        <v>0.40287650368271488</v>
      </c>
      <c r="D333" s="36">
        <v>0.38584839058857767</v>
      </c>
      <c r="E333" s="36">
        <v>2.8751353358375132E-2</v>
      </c>
      <c r="F333" s="36">
        <v>4.5841654773423179E-3</v>
      </c>
      <c r="G333" s="36">
        <v>7.1577109071717382E-2</v>
      </c>
      <c r="H333" s="36">
        <v>3.3324228439730728E-2</v>
      </c>
      <c r="I333" s="36">
        <v>3.4494693763984112E-2</v>
      </c>
      <c r="J333" s="36">
        <v>3</v>
      </c>
    </row>
    <row r="334" spans="1:10" x14ac:dyDescent="0.2">
      <c r="A334" s="3" t="s">
        <v>458</v>
      </c>
      <c r="B334" s="36">
        <v>0.20559937750076529</v>
      </c>
      <c r="C334" s="36">
        <v>0.22602985167287415</v>
      </c>
      <c r="D334" s="36">
        <v>0.2153956401133294</v>
      </c>
      <c r="E334" s="36">
        <v>9.7870753930147068E-3</v>
      </c>
      <c r="F334" s="36">
        <v>5.3582182493333859E-2</v>
      </c>
      <c r="G334" s="36">
        <v>8.0338777872468833E-2</v>
      </c>
      <c r="H334" s="36">
        <v>6.888765562208167E-2</v>
      </c>
      <c r="I334" s="36">
        <v>1.3306225092796064E-2</v>
      </c>
      <c r="J334" s="36">
        <v>4</v>
      </c>
    </row>
    <row r="335" spans="1:10" x14ac:dyDescent="0.2">
      <c r="A335" s="3" t="s">
        <v>459</v>
      </c>
      <c r="B335" s="36">
        <v>0.32916000262226031</v>
      </c>
      <c r="C335" s="36">
        <v>0.38554674895054553</v>
      </c>
      <c r="D335" s="36">
        <v>0.34774722434104244</v>
      </c>
      <c r="E335" s="36">
        <v>2.5832316917546384E-2</v>
      </c>
      <c r="F335" s="36">
        <v>0.10256913870196034</v>
      </c>
      <c r="G335" s="36">
        <v>0.15497741073281188</v>
      </c>
      <c r="H335" s="36">
        <v>0.12054052216960909</v>
      </c>
      <c r="I335" s="36">
        <v>2.3749409593718671E-2</v>
      </c>
      <c r="J335" s="36">
        <v>4</v>
      </c>
    </row>
    <row r="336" spans="1:10" x14ac:dyDescent="0.2">
      <c r="A336" s="3" t="s">
        <v>460</v>
      </c>
      <c r="B336" s="36">
        <v>0.90430433011154732</v>
      </c>
      <c r="C336" s="36">
        <v>0.93833998535519614</v>
      </c>
      <c r="D336" s="36">
        <v>0.92402992061991795</v>
      </c>
      <c r="E336" s="36">
        <v>1.4249499170561834E-2</v>
      </c>
      <c r="F336" s="36">
        <v>0.27379096527938801</v>
      </c>
      <c r="G336" s="36">
        <v>0.35303564089711581</v>
      </c>
      <c r="H336" s="36">
        <v>0.30602758659101548</v>
      </c>
      <c r="I336" s="36">
        <v>3.3865637673276681E-2</v>
      </c>
      <c r="J336" s="36">
        <v>4</v>
      </c>
    </row>
    <row r="337" spans="1:10" x14ac:dyDescent="0.2">
      <c r="A337" s="3" t="s">
        <v>461</v>
      </c>
      <c r="B337" s="36">
        <v>0.40582539134858497</v>
      </c>
      <c r="C337" s="36">
        <v>0.41501448596085566</v>
      </c>
      <c r="D337" s="36">
        <v>0.41048287163590591</v>
      </c>
      <c r="E337" s="36">
        <v>3.8365506638759483E-3</v>
      </c>
      <c r="F337" s="36">
        <v>9.3402451073330825E-2</v>
      </c>
      <c r="G337" s="36">
        <v>0.11393280343431406</v>
      </c>
      <c r="H337" s="36">
        <v>0.10461999324768184</v>
      </c>
      <c r="I337" s="36">
        <v>8.4549695756108347E-3</v>
      </c>
      <c r="J337" s="36">
        <v>4</v>
      </c>
    </row>
    <row r="338" spans="1:10" x14ac:dyDescent="0.2">
      <c r="A338" s="3" t="s">
        <v>463</v>
      </c>
      <c r="B338" s="36">
        <v>0.84733127725289181</v>
      </c>
      <c r="C338" s="36">
        <v>0.84912558533887528</v>
      </c>
      <c r="D338" s="36">
        <v>0.84848163962174206</v>
      </c>
      <c r="E338" s="36">
        <v>8.2680660228227172E-4</v>
      </c>
      <c r="F338" s="36">
        <v>0.13970133373270247</v>
      </c>
      <c r="G338" s="36">
        <v>0.1536554694890267</v>
      </c>
      <c r="H338" s="36">
        <v>0.14662408267620819</v>
      </c>
      <c r="I338" s="36">
        <v>7.6273506650050412E-3</v>
      </c>
      <c r="J338" s="36">
        <v>4</v>
      </c>
    </row>
    <row r="339" spans="1:10" x14ac:dyDescent="0.2">
      <c r="A339" s="3" t="s">
        <v>464</v>
      </c>
      <c r="B339" s="36">
        <v>0.56542876434841327</v>
      </c>
      <c r="C339" s="36">
        <v>0.59841612670986322</v>
      </c>
      <c r="D339" s="36">
        <v>0.57922726585146522</v>
      </c>
      <c r="E339" s="36">
        <v>1.3917260142542742E-2</v>
      </c>
      <c r="F339" s="36">
        <v>0.10452397029034437</v>
      </c>
      <c r="G339" s="36">
        <v>0.16673866090712744</v>
      </c>
      <c r="H339" s="36">
        <v>0.14035022772309391</v>
      </c>
      <c r="I339" s="36">
        <v>2.6600286768098821E-2</v>
      </c>
      <c r="J339" s="36">
        <v>4</v>
      </c>
    </row>
    <row r="340" spans="1:10" x14ac:dyDescent="0.2">
      <c r="A340" s="3" t="s">
        <v>465</v>
      </c>
      <c r="B340" s="36">
        <v>0.40520159322407467</v>
      </c>
      <c r="C340" s="36">
        <v>0.42852613389559124</v>
      </c>
      <c r="D340" s="36">
        <v>0.41763602205644612</v>
      </c>
      <c r="E340" s="36">
        <v>9.8021525297220784E-3</v>
      </c>
      <c r="F340" s="36">
        <v>0.16311654780459389</v>
      </c>
      <c r="G340" s="36">
        <v>0.18971448501085938</v>
      </c>
      <c r="H340" s="36">
        <v>0.17575461249855179</v>
      </c>
      <c r="I340" s="36">
        <v>1.1282400526566309E-2</v>
      </c>
      <c r="J340" s="36">
        <v>4</v>
      </c>
    </row>
    <row r="341" spans="1:10" x14ac:dyDescent="0.2">
      <c r="A341" s="3" t="s">
        <v>466</v>
      </c>
      <c r="B341" s="36">
        <v>0.55845102487431886</v>
      </c>
      <c r="C341" s="36">
        <v>0.60424548381739029</v>
      </c>
      <c r="D341" s="36">
        <v>0.58408793155920335</v>
      </c>
      <c r="E341" s="36">
        <v>1.9456297869482969E-2</v>
      </c>
      <c r="F341" s="36">
        <v>0.25307826419271962</v>
      </c>
      <c r="G341" s="36">
        <v>0.28693597439701651</v>
      </c>
      <c r="H341" s="36">
        <v>0.27043358228180853</v>
      </c>
      <c r="I341" s="36">
        <v>1.6368800547025518E-2</v>
      </c>
      <c r="J341" s="36">
        <v>4</v>
      </c>
    </row>
    <row r="342" spans="1:10" x14ac:dyDescent="0.2">
      <c r="A342" s="3" t="s">
        <v>467</v>
      </c>
      <c r="B342" s="36">
        <v>0.27873869786900918</v>
      </c>
      <c r="C342" s="36">
        <v>0.28166886781146294</v>
      </c>
      <c r="D342" s="36">
        <v>0.28049523269338145</v>
      </c>
      <c r="E342" s="36">
        <v>1.2673445461107765E-3</v>
      </c>
      <c r="F342" s="36">
        <v>0.13082424610883683</v>
      </c>
      <c r="G342" s="36">
        <v>0.1360444837558194</v>
      </c>
      <c r="H342" s="36">
        <v>0.13323618542006588</v>
      </c>
      <c r="I342" s="36">
        <v>2.5786573038515735E-3</v>
      </c>
      <c r="J342" s="36">
        <v>4</v>
      </c>
    </row>
    <row r="343" spans="1:10" x14ac:dyDescent="0.2">
      <c r="A343" s="3" t="s">
        <v>468</v>
      </c>
      <c r="B343" s="36">
        <v>0.45082017154888199</v>
      </c>
      <c r="C343" s="36">
        <v>0.75950875370757098</v>
      </c>
      <c r="D343" s="36">
        <v>0.65801876172627449</v>
      </c>
      <c r="E343" s="36">
        <v>0.14015393894835276</v>
      </c>
      <c r="F343" s="36">
        <v>-0.18087185961966787</v>
      </c>
      <c r="G343" s="36">
        <v>0.33974953697289206</v>
      </c>
      <c r="H343" s="36">
        <v>0.16175309719305081</v>
      </c>
      <c r="I343" s="36">
        <v>0.23292548291116386</v>
      </c>
      <c r="J343" s="36">
        <v>4</v>
      </c>
    </row>
    <row r="344" spans="1:10" x14ac:dyDescent="0.2">
      <c r="A344" s="3" t="s">
        <v>469</v>
      </c>
      <c r="B344" s="36">
        <v>0.35897901923142461</v>
      </c>
      <c r="C344" s="36">
        <v>0.39455842018650578</v>
      </c>
      <c r="D344" s="36">
        <v>0.37940934614559385</v>
      </c>
      <c r="E344" s="36">
        <v>1.5189079998869806E-2</v>
      </c>
      <c r="F344" s="36">
        <v>0.14254881692092738</v>
      </c>
      <c r="G344" s="36">
        <v>0.17101481075150851</v>
      </c>
      <c r="H344" s="36">
        <v>0.15656286711900277</v>
      </c>
      <c r="I344" s="36">
        <v>1.5076442860603221E-2</v>
      </c>
      <c r="J344" s="36">
        <v>4</v>
      </c>
    </row>
    <row r="345" spans="1:10" x14ac:dyDescent="0.2">
      <c r="A345" s="3" t="s">
        <v>470</v>
      </c>
      <c r="B345" s="36">
        <v>0.57070115963085533</v>
      </c>
      <c r="C345" s="36">
        <v>0.60071589752250665</v>
      </c>
      <c r="D345" s="36">
        <v>0.5870061266935459</v>
      </c>
      <c r="E345" s="36">
        <v>1.3083364129506305E-2</v>
      </c>
      <c r="F345" s="36">
        <v>0.14847176258508893</v>
      </c>
      <c r="G345" s="36">
        <v>0.18078992676828096</v>
      </c>
      <c r="H345" s="36">
        <v>0.16848087648673946</v>
      </c>
      <c r="I345" s="36">
        <v>1.4076928923373104E-2</v>
      </c>
      <c r="J345" s="36">
        <v>4</v>
      </c>
    </row>
    <row r="346" spans="1:10" x14ac:dyDescent="0.2">
      <c r="A346" s="3" t="s">
        <v>471</v>
      </c>
      <c r="B346" s="36">
        <v>0.32720662492425767</v>
      </c>
      <c r="C346" s="36">
        <v>0.38036529680365294</v>
      </c>
      <c r="D346" s="36">
        <v>0.34589325851874075</v>
      </c>
      <c r="E346" s="36">
        <v>2.3627445962137547E-2</v>
      </c>
      <c r="F346" s="36">
        <v>0.20244716351501668</v>
      </c>
      <c r="G346" s="36">
        <v>0.24520547945205479</v>
      </c>
      <c r="H346" s="36">
        <v>0.21418628264291251</v>
      </c>
      <c r="I346" s="36">
        <v>2.0724518150933423E-2</v>
      </c>
      <c r="J346" s="36">
        <v>4</v>
      </c>
    </row>
    <row r="347" spans="1:10" x14ac:dyDescent="0.2">
      <c r="A347" s="3" t="s">
        <v>472</v>
      </c>
      <c r="B347" s="36">
        <v>0.50942370424066685</v>
      </c>
      <c r="C347" s="36">
        <v>0.55387848681696594</v>
      </c>
      <c r="D347" s="36">
        <v>0.52860125085935283</v>
      </c>
      <c r="E347" s="36">
        <v>1.8545930649334651E-2</v>
      </c>
      <c r="F347" s="36">
        <v>0.30192098586444366</v>
      </c>
      <c r="G347" s="36">
        <v>0.34046618265189149</v>
      </c>
      <c r="H347" s="36">
        <v>0.31966699021655537</v>
      </c>
      <c r="I347" s="36">
        <v>1.7065851227978966E-2</v>
      </c>
      <c r="J347" s="36">
        <v>4</v>
      </c>
    </row>
    <row r="348" spans="1:10" x14ac:dyDescent="0.2">
      <c r="A348" s="3" t="s">
        <v>473</v>
      </c>
      <c r="B348" s="36">
        <v>0.33675300358870341</v>
      </c>
      <c r="C348" s="36">
        <v>0.37348597730994493</v>
      </c>
      <c r="D348" s="36">
        <v>0.35621565658170562</v>
      </c>
      <c r="E348" s="36">
        <v>1.7339209386035635E-2</v>
      </c>
      <c r="F348" s="36">
        <v>8.8209289020648049E-2</v>
      </c>
      <c r="G348" s="36">
        <v>0.12278889987164923</v>
      </c>
      <c r="H348" s="36">
        <v>0.10587732321767093</v>
      </c>
      <c r="I348" s="36">
        <v>1.7890207827354981E-2</v>
      </c>
      <c r="J348" s="36">
        <v>4</v>
      </c>
    </row>
    <row r="349" spans="1:10" x14ac:dyDescent="0.2">
      <c r="A349" s="3" t="s">
        <v>474</v>
      </c>
      <c r="B349" s="36">
        <v>0.44116028780648553</v>
      </c>
      <c r="C349" s="36">
        <v>0.49026165979852021</v>
      </c>
      <c r="D349" s="36">
        <v>0.46217589074095011</v>
      </c>
      <c r="E349" s="36">
        <v>2.0925559240465384E-2</v>
      </c>
      <c r="F349" s="36">
        <v>9.8729220379713087E-2</v>
      </c>
      <c r="G349" s="36">
        <v>0.14246377026314844</v>
      </c>
      <c r="H349" s="36">
        <v>0.11772760844943107</v>
      </c>
      <c r="I349" s="36">
        <v>1.8256980744962386E-2</v>
      </c>
      <c r="J349" s="36">
        <v>4</v>
      </c>
    </row>
    <row r="350" spans="1:10" x14ac:dyDescent="0.2">
      <c r="A350" s="3" t="s">
        <v>475</v>
      </c>
      <c r="B350" s="36">
        <v>0.36159196694733542</v>
      </c>
      <c r="C350" s="36">
        <v>0.38595169955314557</v>
      </c>
      <c r="D350" s="36">
        <v>0.37389986786008472</v>
      </c>
      <c r="E350" s="36">
        <v>1.0017018099210824E-2</v>
      </c>
      <c r="F350" s="36">
        <v>0.10051775534752366</v>
      </c>
      <c r="G350" s="36">
        <v>0.14070894210975549</v>
      </c>
      <c r="H350" s="36">
        <v>0.12104874389490043</v>
      </c>
      <c r="I350" s="36">
        <v>2.0027968523519984E-2</v>
      </c>
      <c r="J350" s="36">
        <v>4</v>
      </c>
    </row>
    <row r="351" spans="1:10" x14ac:dyDescent="0.2">
      <c r="A351" s="3" t="s">
        <v>476</v>
      </c>
      <c r="B351" s="36">
        <v>0.34379503874391715</v>
      </c>
      <c r="C351" s="36">
        <v>0.37994162228594841</v>
      </c>
      <c r="D351" s="36">
        <v>0.35788972481847442</v>
      </c>
      <c r="E351" s="36">
        <v>1.6805262197886466E-2</v>
      </c>
      <c r="F351" s="36">
        <v>0.13561227537021098</v>
      </c>
      <c r="G351" s="36">
        <v>0.16379709834955264</v>
      </c>
      <c r="H351" s="36">
        <v>0.15009935819682968</v>
      </c>
      <c r="I351" s="36">
        <v>1.1941357428440623E-2</v>
      </c>
      <c r="J351" s="36">
        <v>4</v>
      </c>
    </row>
    <row r="352" spans="1:10" x14ac:dyDescent="0.2">
      <c r="A352" s="3" t="s">
        <v>477</v>
      </c>
      <c r="B352" s="36">
        <v>0.63548523625404241</v>
      </c>
      <c r="C352" s="36">
        <v>0.6786644928612624</v>
      </c>
      <c r="D352" s="36">
        <v>0.65881655703828623</v>
      </c>
      <c r="E352" s="36">
        <v>1.9671959068165878E-2</v>
      </c>
      <c r="F352" s="36">
        <v>0.24123406555935697</v>
      </c>
      <c r="G352" s="36">
        <v>0.32392771474323973</v>
      </c>
      <c r="H352" s="36">
        <v>0.29103072701284638</v>
      </c>
      <c r="I352" s="36">
        <v>3.6800892830317289E-2</v>
      </c>
      <c r="J352" s="36">
        <v>4</v>
      </c>
    </row>
    <row r="353" spans="1:10" x14ac:dyDescent="0.2">
      <c r="A353" s="3" t="s">
        <v>479</v>
      </c>
      <c r="B353" s="36">
        <v>0.49377606177606181</v>
      </c>
      <c r="C353" s="36">
        <v>0.51411713993210839</v>
      </c>
      <c r="D353" s="36">
        <v>0.50257715231631073</v>
      </c>
      <c r="E353" s="36">
        <v>9.3528131979773079E-3</v>
      </c>
      <c r="F353" s="36">
        <v>0.18106563706563705</v>
      </c>
      <c r="G353" s="36">
        <v>0.23013093377875962</v>
      </c>
      <c r="H353" s="36">
        <v>0.20502301122148936</v>
      </c>
      <c r="I353" s="36">
        <v>2.1184133534638386E-2</v>
      </c>
      <c r="J353" s="36">
        <v>4</v>
      </c>
    </row>
    <row r="354" spans="1:10" x14ac:dyDescent="0.2">
      <c r="A354" s="3" t="s">
        <v>481</v>
      </c>
      <c r="B354" s="36">
        <v>0.67286854169683064</v>
      </c>
      <c r="C354" s="36">
        <v>0.73524585403318854</v>
      </c>
      <c r="D354" s="36">
        <v>0.70989582309803545</v>
      </c>
      <c r="E354" s="36">
        <v>2.7131327656942591E-2</v>
      </c>
      <c r="F354" s="36">
        <v>0.3671344136806145</v>
      </c>
      <c r="G354" s="36">
        <v>0.40451165100975994</v>
      </c>
      <c r="H354" s="36">
        <v>0.38335338748375924</v>
      </c>
      <c r="I354" s="36">
        <v>1.6929190229911469E-2</v>
      </c>
      <c r="J354" s="36">
        <v>4</v>
      </c>
    </row>
    <row r="355" spans="1:10" x14ac:dyDescent="0.2">
      <c r="A355" s="3" t="s">
        <v>482</v>
      </c>
      <c r="B355" s="36">
        <v>0.40266421183733148</v>
      </c>
      <c r="C355" s="36">
        <v>0.43901881182457547</v>
      </c>
      <c r="D355" s="36">
        <v>0.42509076392159295</v>
      </c>
      <c r="E355" s="36">
        <v>1.5947961495876618E-2</v>
      </c>
      <c r="F355" s="36">
        <v>0.24421941842205014</v>
      </c>
      <c r="G355" s="36">
        <v>0.26987966378424139</v>
      </c>
      <c r="H355" s="36">
        <v>0.25984075098024773</v>
      </c>
      <c r="I355" s="36">
        <v>1.1244770852079214E-2</v>
      </c>
      <c r="J355" s="36">
        <v>4</v>
      </c>
    </row>
    <row r="356" spans="1:10" x14ac:dyDescent="0.2">
      <c r="A356" s="3" t="s">
        <v>483</v>
      </c>
      <c r="B356" s="36">
        <v>0.81194772655238046</v>
      </c>
      <c r="C356" s="36">
        <v>0.8187567262829365</v>
      </c>
      <c r="D356" s="36">
        <v>0.81598918581824376</v>
      </c>
      <c r="E356" s="36">
        <v>2.9980453496430515E-3</v>
      </c>
      <c r="F356" s="36">
        <v>0.47242336220209924</v>
      </c>
      <c r="G356" s="36">
        <v>0.50806222362152809</v>
      </c>
      <c r="H356" s="36">
        <v>0.48898116161026894</v>
      </c>
      <c r="I356" s="36">
        <v>1.5069946595323033E-2</v>
      </c>
      <c r="J356" s="36">
        <v>4</v>
      </c>
    </row>
    <row r="357" spans="1:10" x14ac:dyDescent="0.2">
      <c r="A357" s="3" t="s">
        <v>484</v>
      </c>
      <c r="B357" s="36">
        <v>0.25791392495109378</v>
      </c>
      <c r="C357" s="36">
        <v>0.26624795789751732</v>
      </c>
      <c r="D357" s="36">
        <v>0.26174126414958454</v>
      </c>
      <c r="E357" s="36">
        <v>3.4431888321822808E-3</v>
      </c>
      <c r="F357" s="36">
        <v>4.0220333349161877E-2</v>
      </c>
      <c r="G357" s="36">
        <v>6.2676170432858044E-2</v>
      </c>
      <c r="H357" s="36">
        <v>4.9416746194503633E-2</v>
      </c>
      <c r="I357" s="36">
        <v>1.0789584982389584E-2</v>
      </c>
      <c r="J357" s="36">
        <v>4</v>
      </c>
    </row>
    <row r="358" spans="1:10" x14ac:dyDescent="0.2">
      <c r="A358" s="3" t="s">
        <v>485</v>
      </c>
      <c r="B358" s="36">
        <v>0.42405358771938051</v>
      </c>
      <c r="C358" s="36">
        <v>0.45017306738311014</v>
      </c>
      <c r="D358" s="36">
        <v>0.43764470239487074</v>
      </c>
      <c r="E358" s="36">
        <v>1.341252716962137E-2</v>
      </c>
      <c r="F358" s="36">
        <v>0.16330442866960401</v>
      </c>
      <c r="G358" s="36">
        <v>0.24996138242968219</v>
      </c>
      <c r="H358" s="36">
        <v>0.21900462049079158</v>
      </c>
      <c r="I358" s="36">
        <v>3.9755201262881137E-2</v>
      </c>
      <c r="J358" s="36">
        <v>4</v>
      </c>
    </row>
    <row r="359" spans="1:10" x14ac:dyDescent="0.2">
      <c r="A359" s="3" t="s">
        <v>486</v>
      </c>
      <c r="B359" s="36">
        <v>0.30321703670140465</v>
      </c>
      <c r="C359" s="36">
        <v>0.35021014563581276</v>
      </c>
      <c r="D359" s="36">
        <v>0.3209556366439672</v>
      </c>
      <c r="E359" s="36">
        <v>2.0580603563827047E-2</v>
      </c>
      <c r="F359" s="36">
        <v>0.15951501373496257</v>
      </c>
      <c r="G359" s="36">
        <v>0.18922881438764538</v>
      </c>
      <c r="H359" s="36">
        <v>0.16764132842379317</v>
      </c>
      <c r="I359" s="36">
        <v>1.4406712765726942E-2</v>
      </c>
      <c r="J359" s="36">
        <v>4</v>
      </c>
    </row>
    <row r="360" spans="1:10" x14ac:dyDescent="0.2">
      <c r="A360" s="3" t="s">
        <v>487</v>
      </c>
      <c r="B360" s="36">
        <v>0.96183274021352316</v>
      </c>
      <c r="C360" s="36">
        <v>0.97433493495839685</v>
      </c>
      <c r="D360" s="36">
        <v>0.96883713870479182</v>
      </c>
      <c r="E360" s="36">
        <v>5.8825193766309115E-3</v>
      </c>
      <c r="F360" s="36">
        <v>0.22401767030923042</v>
      </c>
      <c r="G360" s="36">
        <v>0.35028712059064809</v>
      </c>
      <c r="H360" s="36">
        <v>0.29118736375205873</v>
      </c>
      <c r="I360" s="36">
        <v>5.1782533840339123E-2</v>
      </c>
      <c r="J360" s="36">
        <v>4</v>
      </c>
    </row>
    <row r="361" spans="1:10" x14ac:dyDescent="0.2">
      <c r="A361" s="3" t="s">
        <v>488</v>
      </c>
      <c r="B361" s="36">
        <v>0.23431899641577059</v>
      </c>
      <c r="C361" s="36">
        <v>0.28023899737685809</v>
      </c>
      <c r="D361" s="36">
        <v>0.26658582386039148</v>
      </c>
      <c r="E361" s="36">
        <v>2.1636557913833857E-2</v>
      </c>
      <c r="F361" s="36">
        <v>5.5555555555555552E-2</v>
      </c>
      <c r="G361" s="36">
        <v>0.1521216973578863</v>
      </c>
      <c r="H361" s="36">
        <v>0.12116946129912678</v>
      </c>
      <c r="I361" s="36">
        <v>4.4616089632347707E-2</v>
      </c>
      <c r="J361" s="36">
        <v>4</v>
      </c>
    </row>
    <row r="362" spans="1:10" x14ac:dyDescent="0.2">
      <c r="A362" s="3" t="s">
        <v>490</v>
      </c>
      <c r="B362" s="36">
        <v>0.39637352026036266</v>
      </c>
      <c r="C362" s="36">
        <v>0.4493158634170179</v>
      </c>
      <c r="D362" s="36">
        <v>0.42065658382104565</v>
      </c>
      <c r="E362" s="36">
        <v>2.3048129942448016E-2</v>
      </c>
      <c r="F362" s="36">
        <v>0.18701047888129896</v>
      </c>
      <c r="G362" s="36">
        <v>0.26954675951377438</v>
      </c>
      <c r="H362" s="36">
        <v>0.23267752572105344</v>
      </c>
      <c r="I362" s="36">
        <v>3.54108641802598E-2</v>
      </c>
      <c r="J362" s="36">
        <v>4</v>
      </c>
    </row>
    <row r="363" spans="1:10" x14ac:dyDescent="0.2">
      <c r="A363" s="3" t="s">
        <v>492</v>
      </c>
      <c r="B363" s="36">
        <v>0.35848294228385147</v>
      </c>
      <c r="C363" s="36">
        <v>0.37408936696210193</v>
      </c>
      <c r="D363" s="36">
        <v>0.36472406596799178</v>
      </c>
      <c r="E363" s="36">
        <v>6.7097828666066112E-3</v>
      </c>
      <c r="F363" s="36">
        <v>8.6633913402819229E-2</v>
      </c>
      <c r="G363" s="36">
        <v>0.12872033593702056</v>
      </c>
      <c r="H363" s="36">
        <v>0.11336457883483436</v>
      </c>
      <c r="I363" s="36">
        <v>1.892444603189521E-2</v>
      </c>
      <c r="J363" s="36">
        <v>4</v>
      </c>
    </row>
    <row r="364" spans="1:10" x14ac:dyDescent="0.2">
      <c r="A364" s="3" t="s">
        <v>493</v>
      </c>
      <c r="B364" s="36">
        <v>0.42779017857142854</v>
      </c>
      <c r="C364" s="36">
        <v>0.50629370629370629</v>
      </c>
      <c r="D364" s="36">
        <v>0.46436501798194629</v>
      </c>
      <c r="E364" s="36">
        <v>3.4561814782492387E-2</v>
      </c>
      <c r="F364" s="36">
        <v>0.19614955357142858</v>
      </c>
      <c r="G364" s="36">
        <v>0.34159318941927636</v>
      </c>
      <c r="H364" s="36">
        <v>0.27488906115285938</v>
      </c>
      <c r="I364" s="36">
        <v>6.5956627070425419E-2</v>
      </c>
      <c r="J364" s="36">
        <v>4</v>
      </c>
    </row>
    <row r="365" spans="1:10" x14ac:dyDescent="0.2">
      <c r="A365" s="3" t="s">
        <v>494</v>
      </c>
      <c r="B365" s="36">
        <v>0.78008298755186722</v>
      </c>
      <c r="C365" s="36">
        <v>0.91025641025641024</v>
      </c>
      <c r="D365" s="36">
        <v>0.87182336874571531</v>
      </c>
      <c r="E365" s="36">
        <v>6.1508510905719502E-2</v>
      </c>
      <c r="F365" s="36">
        <v>4.6281519310564956E-2</v>
      </c>
      <c r="G365" s="36">
        <v>0.3571640462770691</v>
      </c>
      <c r="H365" s="36">
        <v>0.26269784617541386</v>
      </c>
      <c r="I365" s="36">
        <v>0.14575121340741154</v>
      </c>
      <c r="J365" s="36">
        <v>4</v>
      </c>
    </row>
    <row r="366" spans="1:10" x14ac:dyDescent="0.2">
      <c r="A366" s="3" t="s">
        <v>495</v>
      </c>
      <c r="B366" s="36">
        <v>0.95543318649045517</v>
      </c>
      <c r="C366" s="36">
        <v>0.96833996444594939</v>
      </c>
      <c r="D366" s="36">
        <v>0.96332588264749786</v>
      </c>
      <c r="E366" s="36">
        <v>5.6956678344714353E-3</v>
      </c>
      <c r="F366" s="36">
        <v>0.29713028019977988</v>
      </c>
      <c r="G366" s="36">
        <v>0.34828129343092745</v>
      </c>
      <c r="H366" s="36">
        <v>0.31124819992761832</v>
      </c>
      <c r="I366" s="36">
        <v>2.4762910888143946E-2</v>
      </c>
      <c r="J366" s="36">
        <v>4</v>
      </c>
    </row>
    <row r="367" spans="1:10" x14ac:dyDescent="0.2">
      <c r="A367" s="3" t="s">
        <v>496</v>
      </c>
      <c r="B367" s="36">
        <v>0.65695090439276482</v>
      </c>
      <c r="C367" s="36">
        <v>0.6672209289435761</v>
      </c>
      <c r="D367" s="36">
        <v>0.66244160595396995</v>
      </c>
      <c r="E367" s="36">
        <v>4.2891978733001898E-3</v>
      </c>
      <c r="F367" s="36">
        <v>0.12878552971576226</v>
      </c>
      <c r="G367" s="36">
        <v>0.19125827814569538</v>
      </c>
      <c r="H367" s="36">
        <v>0.16159622199006468</v>
      </c>
      <c r="I367" s="36">
        <v>3.2184724517482131E-2</v>
      </c>
      <c r="J367" s="36">
        <v>4</v>
      </c>
    </row>
    <row r="368" spans="1:10" x14ac:dyDescent="0.2">
      <c r="A368" s="3" t="s">
        <v>497</v>
      </c>
      <c r="B368" s="36">
        <v>0.81090126703322973</v>
      </c>
      <c r="C368" s="36">
        <v>0.82985809441065739</v>
      </c>
      <c r="D368" s="36">
        <v>0.82153863544017636</v>
      </c>
      <c r="E368" s="36">
        <v>9.4648693951813016E-3</v>
      </c>
      <c r="F368" s="36">
        <v>8.0384226491405461E-2</v>
      </c>
      <c r="G368" s="36">
        <v>0.17130031856356792</v>
      </c>
      <c r="H368" s="36">
        <v>0.12747008770741747</v>
      </c>
      <c r="I368" s="36">
        <v>4.7193400965329806E-2</v>
      </c>
      <c r="J368" s="36">
        <v>4</v>
      </c>
    </row>
    <row r="369" spans="1:10" x14ac:dyDescent="0.2">
      <c r="A369" s="3" t="s">
        <v>498</v>
      </c>
      <c r="B369" s="36">
        <v>0.17566524033975484</v>
      </c>
      <c r="C369" s="36">
        <v>0.18005820734587574</v>
      </c>
      <c r="D369" s="36">
        <v>0.17777218336582298</v>
      </c>
      <c r="E369" s="36">
        <v>2.3259808253870331E-3</v>
      </c>
      <c r="F369" s="36">
        <v>3.7343660330259237E-2</v>
      </c>
      <c r="G369" s="36">
        <v>0.17949225760662471</v>
      </c>
      <c r="H369" s="36">
        <v>0.14209354661191886</v>
      </c>
      <c r="I369" s="36">
        <v>6.9855360696810656E-2</v>
      </c>
      <c r="J369" s="36">
        <v>4</v>
      </c>
    </row>
    <row r="370" spans="1:10" x14ac:dyDescent="0.2">
      <c r="A370" s="3" t="s">
        <v>500</v>
      </c>
      <c r="B370" s="36">
        <v>0.54328648987404726</v>
      </c>
      <c r="C370" s="36">
        <v>0.60240617621473835</v>
      </c>
      <c r="D370" s="36">
        <v>0.56455034261741233</v>
      </c>
      <c r="E370" s="36">
        <v>2.7310213945240254E-2</v>
      </c>
      <c r="F370" s="36">
        <v>9.2202918903410425E-2</v>
      </c>
      <c r="G370" s="36">
        <v>0.23884677519572511</v>
      </c>
      <c r="H370" s="36">
        <v>0.1504684359046933</v>
      </c>
      <c r="I370" s="36">
        <v>6.8051571589352183E-2</v>
      </c>
      <c r="J370" s="36">
        <v>4</v>
      </c>
    </row>
    <row r="371" spans="1:10" x14ac:dyDescent="0.2">
      <c r="A371" s="3" t="s">
        <v>501</v>
      </c>
      <c r="B371" s="36">
        <v>0.38524053224155574</v>
      </c>
      <c r="C371" s="36">
        <v>0.39866869256927862</v>
      </c>
      <c r="D371" s="36">
        <v>0.39306147486107934</v>
      </c>
      <c r="E371" s="36">
        <v>5.6514254507019045E-3</v>
      </c>
      <c r="F371" s="36">
        <v>5.8259979529170933E-2</v>
      </c>
      <c r="G371" s="36">
        <v>0.11796059137061959</v>
      </c>
      <c r="H371" s="36">
        <v>9.6475765610782999E-2</v>
      </c>
      <c r="I371" s="36">
        <v>2.6688532764801542E-2</v>
      </c>
      <c r="J371" s="36">
        <v>4</v>
      </c>
    </row>
    <row r="372" spans="1:10" x14ac:dyDescent="0.2">
      <c r="A372" s="3" t="s">
        <v>503</v>
      </c>
      <c r="B372" s="36">
        <v>0.5043478260869565</v>
      </c>
      <c r="C372" s="36">
        <v>0.55947467166979359</v>
      </c>
      <c r="D372" s="36">
        <v>0.53809023944726952</v>
      </c>
      <c r="E372" s="36">
        <v>2.372841061685927E-2</v>
      </c>
      <c r="F372" s="36">
        <v>0.11185770750988143</v>
      </c>
      <c r="G372" s="36">
        <v>0.2176360225140713</v>
      </c>
      <c r="H372" s="36">
        <v>0.17780762937801722</v>
      </c>
      <c r="I372" s="36">
        <v>4.6072762874789973E-2</v>
      </c>
      <c r="J372" s="36">
        <v>4</v>
      </c>
    </row>
    <row r="373" spans="1:10" x14ac:dyDescent="0.2">
      <c r="A373" s="3" t="s">
        <v>504</v>
      </c>
      <c r="B373" s="36">
        <v>0.53431277935156296</v>
      </c>
      <c r="C373" s="36">
        <v>0.54539700685928083</v>
      </c>
      <c r="D373" s="36">
        <v>0.54004146071801928</v>
      </c>
      <c r="E373" s="36">
        <v>5.9159464586220701E-3</v>
      </c>
      <c r="F373" s="36">
        <v>0.3894486593223862</v>
      </c>
      <c r="G373" s="36">
        <v>0.39974635895505189</v>
      </c>
      <c r="H373" s="36">
        <v>0.39423346699984885</v>
      </c>
      <c r="I373" s="36">
        <v>4.8288077552247118E-3</v>
      </c>
      <c r="J373" s="36">
        <v>4</v>
      </c>
    </row>
    <row r="374" spans="1:10" x14ac:dyDescent="0.2">
      <c r="A374" s="3" t="s">
        <v>505</v>
      </c>
      <c r="B374" s="36">
        <v>0.32054433713784025</v>
      </c>
      <c r="C374" s="36">
        <v>0.33409629690182296</v>
      </c>
      <c r="D374" s="36">
        <v>0.32898359378954828</v>
      </c>
      <c r="E374" s="36">
        <v>5.9248579379057968E-3</v>
      </c>
      <c r="F374" s="36">
        <v>0.14231782265144863</v>
      </c>
      <c r="G374" s="36">
        <v>0.15989536499632143</v>
      </c>
      <c r="H374" s="36">
        <v>0.15363094361681057</v>
      </c>
      <c r="I374" s="36">
        <v>7.8095582494200153E-3</v>
      </c>
      <c r="J374" s="36">
        <v>4</v>
      </c>
    </row>
    <row r="375" spans="1:10" x14ac:dyDescent="0.2">
      <c r="A375" s="3" t="s">
        <v>507</v>
      </c>
      <c r="B375" s="36">
        <v>0.45007684193202679</v>
      </c>
      <c r="C375" s="36">
        <v>0.69736065383020673</v>
      </c>
      <c r="D375" s="36">
        <v>0.59259154333022301</v>
      </c>
      <c r="E375" s="36">
        <v>0.10525872532757179</v>
      </c>
      <c r="F375" s="36">
        <v>0.17034381510712196</v>
      </c>
      <c r="G375" s="36">
        <v>0.28652688488546502</v>
      </c>
      <c r="H375" s="36">
        <v>0.23624239899423488</v>
      </c>
      <c r="I375" s="36">
        <v>5.6508563472192047E-2</v>
      </c>
      <c r="J375" s="36">
        <v>4</v>
      </c>
    </row>
    <row r="376" spans="1:10" x14ac:dyDescent="0.2">
      <c r="A376" s="3" t="s">
        <v>509</v>
      </c>
      <c r="B376" s="36">
        <v>0.29386653446803823</v>
      </c>
      <c r="C376" s="36">
        <v>0.31013219464945907</v>
      </c>
      <c r="D376" s="36">
        <v>0.29931826955997975</v>
      </c>
      <c r="E376" s="36">
        <v>7.4087041955819624E-3</v>
      </c>
      <c r="F376" s="36">
        <v>6.2450081247073727E-2</v>
      </c>
      <c r="G376" s="36">
        <v>7.6110830684438135E-2</v>
      </c>
      <c r="H376" s="36">
        <v>6.8037999434560306E-2</v>
      </c>
      <c r="I376" s="36">
        <v>5.7621953057148253E-3</v>
      </c>
      <c r="J376" s="36">
        <v>4</v>
      </c>
    </row>
    <row r="377" spans="1:10" x14ac:dyDescent="0.2">
      <c r="A377" s="3" t="s">
        <v>510</v>
      </c>
      <c r="B377" s="36">
        <v>0.57014813735208203</v>
      </c>
      <c r="C377" s="36">
        <v>0.60690881629272331</v>
      </c>
      <c r="D377" s="36">
        <v>0.58866129508366216</v>
      </c>
      <c r="E377" s="36">
        <v>1.6436670379996944E-2</v>
      </c>
      <c r="F377" s="36">
        <v>7.5488080176626726E-2</v>
      </c>
      <c r="G377" s="36">
        <v>0.20974611167321583</v>
      </c>
      <c r="H377" s="36">
        <v>0.16353984869174679</v>
      </c>
      <c r="I377" s="36">
        <v>5.9901735324972935E-2</v>
      </c>
      <c r="J377" s="36">
        <v>4</v>
      </c>
    </row>
    <row r="378" spans="1:10" x14ac:dyDescent="0.2">
      <c r="A378" s="3" t="s">
        <v>511</v>
      </c>
      <c r="B378" s="36">
        <v>0.28429037189820128</v>
      </c>
      <c r="C378" s="36">
        <v>0.28794418654191523</v>
      </c>
      <c r="D378" s="36">
        <v>0.28570360895223479</v>
      </c>
      <c r="E378" s="36">
        <v>1.5756394325304015E-3</v>
      </c>
      <c r="F378" s="36">
        <v>0.11971909589865716</v>
      </c>
      <c r="G378" s="36">
        <v>0.1240267735436814</v>
      </c>
      <c r="H378" s="36">
        <v>0.12149289294462605</v>
      </c>
      <c r="I378" s="36">
        <v>2.011923882196536E-3</v>
      </c>
      <c r="J378" s="36">
        <v>4</v>
      </c>
    </row>
    <row r="379" spans="1:10" x14ac:dyDescent="0.2">
      <c r="A379" s="3" t="s">
        <v>512</v>
      </c>
      <c r="B379" s="36">
        <v>0.45516832910063643</v>
      </c>
      <c r="C379" s="36">
        <v>0.47421711308681125</v>
      </c>
      <c r="D379" s="36">
        <v>0.46694915677441851</v>
      </c>
      <c r="E379" s="36">
        <v>9.0099734276426688E-3</v>
      </c>
      <c r="F379" s="36">
        <v>0.22379565939515117</v>
      </c>
      <c r="G379" s="36">
        <v>0.23918588608208965</v>
      </c>
      <c r="H379" s="36">
        <v>0.2341483119571931</v>
      </c>
      <c r="I379" s="36">
        <v>7.0378895375470315E-3</v>
      </c>
      <c r="J379" s="36">
        <v>4</v>
      </c>
    </row>
    <row r="380" spans="1:10" x14ac:dyDescent="0.2">
      <c r="A380" s="3" t="s">
        <v>513</v>
      </c>
      <c r="B380" s="36">
        <v>0.422381458026172</v>
      </c>
      <c r="C380" s="36">
        <v>0.45715986655192331</v>
      </c>
      <c r="D380" s="36">
        <v>0.43660816326247165</v>
      </c>
      <c r="E380" s="36">
        <v>1.6836973517009021E-2</v>
      </c>
      <c r="F380" s="36">
        <v>0.11277946191739295</v>
      </c>
      <c r="G380" s="36">
        <v>0.14449998231695096</v>
      </c>
      <c r="H380" s="36">
        <v>0.12780334611632754</v>
      </c>
      <c r="I380" s="36">
        <v>1.3081075412058983E-2</v>
      </c>
      <c r="J380" s="36">
        <v>4</v>
      </c>
    </row>
    <row r="381" spans="1:10" x14ac:dyDescent="0.2">
      <c r="A381" s="3" t="s">
        <v>514</v>
      </c>
      <c r="B381" s="36">
        <v>0.96112600536193027</v>
      </c>
      <c r="C381" s="36">
        <v>0.98427260812581918</v>
      </c>
      <c r="D381" s="36">
        <v>0.97356206642704701</v>
      </c>
      <c r="E381" s="36">
        <v>1.0894615968043737E-2</v>
      </c>
      <c r="F381" s="36">
        <v>0.15549597855227881</v>
      </c>
      <c r="G381" s="36">
        <v>0.38794233289646135</v>
      </c>
      <c r="H381" s="36">
        <v>0.28185565419533998</v>
      </c>
      <c r="I381" s="36">
        <v>9.6880884548994461E-2</v>
      </c>
      <c r="J381" s="36">
        <v>4</v>
      </c>
    </row>
    <row r="382" spans="1:10" x14ac:dyDescent="0.2">
      <c r="A382" s="3" t="s">
        <v>515</v>
      </c>
      <c r="B382" s="36">
        <v>0.45447963800904978</v>
      </c>
      <c r="C382" s="36">
        <v>0.49192470696040624</v>
      </c>
      <c r="D382" s="36">
        <v>0.48105604389326806</v>
      </c>
      <c r="E382" s="36">
        <v>1.7783072180119059E-2</v>
      </c>
      <c r="F382" s="36">
        <v>0.15985520361990951</v>
      </c>
      <c r="G382" s="36">
        <v>0.2025886754992173</v>
      </c>
      <c r="H382" s="36">
        <v>0.18849362408838505</v>
      </c>
      <c r="I382" s="36">
        <v>1.9802095952362243E-2</v>
      </c>
      <c r="J382" s="36">
        <v>4</v>
      </c>
    </row>
    <row r="383" spans="1:10" x14ac:dyDescent="0.2">
      <c r="A383" s="3" t="s">
        <v>516</v>
      </c>
      <c r="B383" s="36">
        <v>0.33576623242969739</v>
      </c>
      <c r="C383" s="36">
        <v>0.34420165270833225</v>
      </c>
      <c r="D383" s="36">
        <v>0.34024401159037249</v>
      </c>
      <c r="E383" s="36">
        <v>3.5467785732247147E-3</v>
      </c>
      <c r="F383" s="36">
        <v>9.3649391525089401E-2</v>
      </c>
      <c r="G383" s="36">
        <v>0.10447398517338854</v>
      </c>
      <c r="H383" s="36">
        <v>0.10024334818557395</v>
      </c>
      <c r="I383" s="36">
        <v>4.847715075476094E-3</v>
      </c>
      <c r="J383" s="36">
        <v>4</v>
      </c>
    </row>
    <row r="384" spans="1:10" x14ac:dyDescent="0.2">
      <c r="A384" s="3" t="s">
        <v>518</v>
      </c>
      <c r="B384" s="36">
        <v>6.8598359224995686E-2</v>
      </c>
      <c r="C384" s="36">
        <v>0.12735554892763212</v>
      </c>
      <c r="D384" s="36">
        <v>9.0519189491009483E-2</v>
      </c>
      <c r="E384" s="36">
        <v>2.7193378716290365E-2</v>
      </c>
      <c r="F384" s="36">
        <v>3.8052155401809472E-2</v>
      </c>
      <c r="G384" s="36">
        <v>7.6814619994034869E-2</v>
      </c>
      <c r="H384" s="36">
        <v>5.1823358488507651E-2</v>
      </c>
      <c r="I384" s="36">
        <v>1.7835694965040724E-2</v>
      </c>
      <c r="J384" s="36">
        <v>4</v>
      </c>
    </row>
    <row r="385" spans="1:10" x14ac:dyDescent="0.2">
      <c r="A385" s="3" t="s">
        <v>519</v>
      </c>
      <c r="B385" s="36">
        <v>9.3508151378952742E-2</v>
      </c>
      <c r="C385" s="36">
        <v>0.21751245167357458</v>
      </c>
      <c r="D385" s="36">
        <v>0.13983986552622177</v>
      </c>
      <c r="E385" s="36">
        <v>5.3788515655599278E-2</v>
      </c>
      <c r="F385" s="36">
        <v>2.0717534108135423E-2</v>
      </c>
      <c r="G385" s="36">
        <v>9.9926857302079342E-2</v>
      </c>
      <c r="H385" s="36">
        <v>5.4014590203059862E-2</v>
      </c>
      <c r="I385" s="36">
        <v>3.3699814803799827E-2</v>
      </c>
      <c r="J385" s="36">
        <v>4</v>
      </c>
    </row>
    <row r="386" spans="1:10" x14ac:dyDescent="0.2">
      <c r="A386" s="3" t="s">
        <v>520</v>
      </c>
      <c r="B386" s="36">
        <v>0.31795018711606671</v>
      </c>
      <c r="C386" s="36">
        <v>0.33688140382491327</v>
      </c>
      <c r="D386" s="36">
        <v>0.33100018073134402</v>
      </c>
      <c r="E386" s="36">
        <v>8.9218196723288932E-3</v>
      </c>
      <c r="F386" s="36">
        <v>0.17640445351360121</v>
      </c>
      <c r="G386" s="36">
        <v>0.19883337970301473</v>
      </c>
      <c r="H386" s="36">
        <v>0.18817169161718589</v>
      </c>
      <c r="I386" s="36">
        <v>9.5970299790709406E-3</v>
      </c>
      <c r="J386" s="36">
        <v>4</v>
      </c>
    </row>
    <row r="387" spans="1:10" x14ac:dyDescent="0.2">
      <c r="A387" s="3" t="s">
        <v>521</v>
      </c>
      <c r="B387" s="36">
        <v>0.49653021442495127</v>
      </c>
      <c r="C387" s="36">
        <v>0.58153846153846156</v>
      </c>
      <c r="D387" s="36">
        <v>0.54220780797113277</v>
      </c>
      <c r="E387" s="36">
        <v>4.0005122026419412E-2</v>
      </c>
      <c r="F387" s="36">
        <v>0.20951267056530215</v>
      </c>
      <c r="G387" s="36">
        <v>0.3486153846153846</v>
      </c>
      <c r="H387" s="36">
        <v>0.28164338920776438</v>
      </c>
      <c r="I387" s="36">
        <v>6.5469544546926606E-2</v>
      </c>
      <c r="J387" s="36">
        <v>4</v>
      </c>
    </row>
    <row r="388" spans="1:10" x14ac:dyDescent="0.2">
      <c r="A388" s="3" t="s">
        <v>522</v>
      </c>
      <c r="B388" s="36">
        <v>0.16300396563119635</v>
      </c>
      <c r="C388" s="36">
        <v>0.18207554198018328</v>
      </c>
      <c r="D388" s="36">
        <v>0.17584397109762129</v>
      </c>
      <c r="E388" s="36">
        <v>8.8392915873969028E-3</v>
      </c>
      <c r="F388" s="36">
        <v>6.9976867151354927E-2</v>
      </c>
      <c r="G388" s="36">
        <v>8.6050502574160331E-2</v>
      </c>
      <c r="H388" s="36">
        <v>7.9982534683946144E-2</v>
      </c>
      <c r="I388" s="36">
        <v>7.3579208812969612E-3</v>
      </c>
      <c r="J388" s="36">
        <v>4</v>
      </c>
    </row>
    <row r="389" spans="1:10" x14ac:dyDescent="0.2">
      <c r="A389" s="3" t="s">
        <v>523</v>
      </c>
      <c r="B389" s="36">
        <v>0.47920155690626465</v>
      </c>
      <c r="C389" s="36">
        <v>0.49028034898536821</v>
      </c>
      <c r="D389" s="36">
        <v>0.48442263866369584</v>
      </c>
      <c r="E389" s="36">
        <v>5.2807379519401974E-3</v>
      </c>
      <c r="F389" s="36">
        <v>0.10308219411386384</v>
      </c>
      <c r="G389" s="36">
        <v>0.11475763283912112</v>
      </c>
      <c r="H389" s="36">
        <v>0.11131271757073671</v>
      </c>
      <c r="I389" s="36">
        <v>5.5094384209875991E-3</v>
      </c>
      <c r="J389" s="36">
        <v>4</v>
      </c>
    </row>
    <row r="390" spans="1:10" x14ac:dyDescent="0.2">
      <c r="A390" s="3" t="s">
        <v>524</v>
      </c>
      <c r="B390" s="36">
        <v>0.47920155690626465</v>
      </c>
      <c r="C390" s="36">
        <v>0.49028034898536821</v>
      </c>
      <c r="D390" s="36">
        <v>0.48442263866369584</v>
      </c>
      <c r="E390" s="36">
        <v>5.2807379519401974E-3</v>
      </c>
      <c r="F390" s="36">
        <v>0.10308219411386384</v>
      </c>
      <c r="G390" s="36">
        <v>0.11475763283912112</v>
      </c>
      <c r="H390" s="36">
        <v>0.11131271757073671</v>
      </c>
      <c r="I390" s="36">
        <v>5.5094384209875991E-3</v>
      </c>
      <c r="J390" s="36">
        <v>4</v>
      </c>
    </row>
    <row r="391" spans="1:10" x14ac:dyDescent="0.2">
      <c r="A391" s="3" t="s">
        <v>525</v>
      </c>
      <c r="B391" s="36">
        <v>0.52034883720930236</v>
      </c>
      <c r="C391" s="36">
        <v>0.67964293260088737</v>
      </c>
      <c r="D391" s="36">
        <v>0.58096530291834192</v>
      </c>
      <c r="E391" s="36">
        <v>6.9235171457507752E-2</v>
      </c>
      <c r="F391" s="36">
        <v>3.6660206718346251E-2</v>
      </c>
      <c r="G391" s="36">
        <v>0.14504542573420665</v>
      </c>
      <c r="H391" s="36">
        <v>7.5076961378479509E-2</v>
      </c>
      <c r="I391" s="36">
        <v>4.9029814416306959E-2</v>
      </c>
      <c r="J391" s="36">
        <v>4</v>
      </c>
    </row>
    <row r="392" spans="1:10" x14ac:dyDescent="0.2">
      <c r="A392" s="3" t="s">
        <v>526</v>
      </c>
      <c r="B392" s="36">
        <v>0.65767249222731405</v>
      </c>
      <c r="C392" s="36">
        <v>0.68474735032493594</v>
      </c>
      <c r="D392" s="36">
        <v>0.66767468516793926</v>
      </c>
      <c r="E392" s="36">
        <v>1.2443665941698439E-2</v>
      </c>
      <c r="F392" s="36">
        <v>9.3858322216206255E-2</v>
      </c>
      <c r="G392" s="36">
        <v>0.17838611818411471</v>
      </c>
      <c r="H392" s="36">
        <v>0.14531593939095683</v>
      </c>
      <c r="I392" s="36">
        <v>3.6106217157780583E-2</v>
      </c>
      <c r="J392" s="36">
        <v>4</v>
      </c>
    </row>
    <row r="393" spans="1:10" x14ac:dyDescent="0.2">
      <c r="A393" s="3" t="s">
        <v>527</v>
      </c>
      <c r="B393" s="36">
        <v>0.35071199854135704</v>
      </c>
      <c r="C393" s="36">
        <v>0.35296560396638943</v>
      </c>
      <c r="D393" s="36">
        <v>0.3522262659357101</v>
      </c>
      <c r="E393" s="36">
        <v>1.0315668612658334E-3</v>
      </c>
      <c r="F393" s="36">
        <v>0.12913258690176227</v>
      </c>
      <c r="G393" s="36">
        <v>0.13277477912456942</v>
      </c>
      <c r="H393" s="36">
        <v>0.13143016121773654</v>
      </c>
      <c r="I393" s="36">
        <v>1.7329167100349169E-3</v>
      </c>
      <c r="J393" s="36">
        <v>4</v>
      </c>
    </row>
    <row r="394" spans="1:10" x14ac:dyDescent="0.2">
      <c r="A394" s="3" t="s">
        <v>528</v>
      </c>
      <c r="B394" s="36">
        <v>0.2680240674672828</v>
      </c>
      <c r="C394" s="36">
        <v>0.36681454230685995</v>
      </c>
      <c r="D394" s="36">
        <v>0.31400694607557544</v>
      </c>
      <c r="E394" s="36">
        <v>4.662054907465786E-2</v>
      </c>
      <c r="F394" s="36">
        <v>6.9952391257303612E-2</v>
      </c>
      <c r="G394" s="36">
        <v>7.8743657740239434E-2</v>
      </c>
      <c r="H394" s="36">
        <v>7.4351962209033826E-2</v>
      </c>
      <c r="I394" s="36">
        <v>4.9675089588158963E-3</v>
      </c>
      <c r="J394" s="36">
        <v>4</v>
      </c>
    </row>
    <row r="395" spans="1:10" x14ac:dyDescent="0.2">
      <c r="A395" s="3" t="s">
        <v>529</v>
      </c>
      <c r="B395" s="36">
        <v>0.26627393225331375</v>
      </c>
      <c r="C395" s="36">
        <v>0.32818950173790684</v>
      </c>
      <c r="D395" s="36">
        <v>0.30839697497439972</v>
      </c>
      <c r="E395" s="36">
        <v>2.8405769980889745E-2</v>
      </c>
      <c r="F395" s="36">
        <v>6.7414128937241677E-2</v>
      </c>
      <c r="G395" s="36">
        <v>0.1326530612244898</v>
      </c>
      <c r="H395" s="36">
        <v>0.11544229243764279</v>
      </c>
      <c r="I395" s="36">
        <v>3.2045550250574185E-2</v>
      </c>
      <c r="J395" s="36">
        <v>4</v>
      </c>
    </row>
    <row r="396" spans="1:10" x14ac:dyDescent="0.2">
      <c r="A396" s="3" t="s">
        <v>530</v>
      </c>
      <c r="B396" s="36">
        <v>0.73368847607339616</v>
      </c>
      <c r="C396" s="36">
        <v>0.81209568226267492</v>
      </c>
      <c r="D396" s="36">
        <v>0.77208553247262501</v>
      </c>
      <c r="E396" s="36">
        <v>3.817338374640343E-2</v>
      </c>
      <c r="F396" s="36">
        <v>0.33902472339844286</v>
      </c>
      <c r="G396" s="36">
        <v>0.36913767019667171</v>
      </c>
      <c r="H396" s="36">
        <v>0.35943224147722574</v>
      </c>
      <c r="I396" s="36">
        <v>1.3759270915701885E-2</v>
      </c>
      <c r="J396" s="36">
        <v>4</v>
      </c>
    </row>
    <row r="397" spans="1:10" x14ac:dyDescent="0.2">
      <c r="A397" s="3" t="s">
        <v>531</v>
      </c>
      <c r="B397" s="36">
        <v>0.74656546228877585</v>
      </c>
      <c r="C397" s="36">
        <v>0.77816424789678396</v>
      </c>
      <c r="D397" s="36">
        <v>0.75669302799467453</v>
      </c>
      <c r="E397" s="36">
        <v>1.4542041177989034E-2</v>
      </c>
      <c r="F397" s="36">
        <v>2.4812016184159475E-2</v>
      </c>
      <c r="G397" s="36">
        <v>0.13138461011257133</v>
      </c>
      <c r="H397" s="36">
        <v>9.2097755534324782E-2</v>
      </c>
      <c r="I397" s="36">
        <v>4.9418909975359186E-2</v>
      </c>
      <c r="J397" s="36">
        <v>4</v>
      </c>
    </row>
    <row r="398" spans="1:10" x14ac:dyDescent="0.2">
      <c r="A398" s="3" t="s">
        <v>532</v>
      </c>
      <c r="B398" s="36">
        <v>0.34886944890967952</v>
      </c>
      <c r="C398" s="36">
        <v>0.37625185964657648</v>
      </c>
      <c r="D398" s="36">
        <v>0.36194026791850142</v>
      </c>
      <c r="E398" s="36">
        <v>1.286669451428497E-2</v>
      </c>
      <c r="F398" s="36">
        <v>0.10263142159347068</v>
      </c>
      <c r="G398" s="36">
        <v>0.13828480973288476</v>
      </c>
      <c r="H398" s="36">
        <v>0.12119649628673923</v>
      </c>
      <c r="I398" s="36">
        <v>1.7558041506854055E-2</v>
      </c>
      <c r="J398" s="36">
        <v>4</v>
      </c>
    </row>
    <row r="399" spans="1:10" x14ac:dyDescent="0.2">
      <c r="A399" s="3" t="s">
        <v>533</v>
      </c>
      <c r="B399" s="36">
        <v>0.33995406026212671</v>
      </c>
      <c r="C399" s="36">
        <v>0.35488174651303817</v>
      </c>
      <c r="D399" s="36">
        <v>0.34586564571607259</v>
      </c>
      <c r="E399" s="36">
        <v>6.901615734726088E-3</v>
      </c>
      <c r="F399" s="36">
        <v>0.12158400809716599</v>
      </c>
      <c r="G399" s="36">
        <v>0.14380432585405295</v>
      </c>
      <c r="H399" s="36">
        <v>0.1324424966941162</v>
      </c>
      <c r="I399" s="36">
        <v>1.1522383174088751E-2</v>
      </c>
      <c r="J399" s="36">
        <v>4</v>
      </c>
    </row>
    <row r="400" spans="1:10" x14ac:dyDescent="0.2">
      <c r="A400" s="3" t="s">
        <v>534</v>
      </c>
      <c r="B400" s="36">
        <v>0.27573195444064003</v>
      </c>
      <c r="C400" s="36">
        <v>0.29364421416234887</v>
      </c>
      <c r="D400" s="36">
        <v>0.28341823878316752</v>
      </c>
      <c r="E400" s="36">
        <v>7.8175023282766928E-3</v>
      </c>
      <c r="F400" s="36">
        <v>0.12996898285143854</v>
      </c>
      <c r="G400" s="36">
        <v>0.16568221070811745</v>
      </c>
      <c r="H400" s="36">
        <v>0.14736272898270439</v>
      </c>
      <c r="I400" s="36">
        <v>1.4976599645895983E-2</v>
      </c>
      <c r="J400" s="36">
        <v>4</v>
      </c>
    </row>
    <row r="401" spans="1:10" x14ac:dyDescent="0.2">
      <c r="A401" s="3" t="s">
        <v>535</v>
      </c>
      <c r="B401" s="36">
        <v>0.83596535914416714</v>
      </c>
      <c r="C401" s="36">
        <v>0.85240684259382049</v>
      </c>
      <c r="D401" s="36">
        <v>0.84774344779414479</v>
      </c>
      <c r="E401" s="36">
        <v>7.9190280668043171E-3</v>
      </c>
      <c r="F401" s="36">
        <v>0.52280864606816069</v>
      </c>
      <c r="G401" s="36">
        <v>0.65403458213256482</v>
      </c>
      <c r="H401" s="36">
        <v>0.6083374146024475</v>
      </c>
      <c r="I401" s="36">
        <v>5.9314480083145042E-2</v>
      </c>
      <c r="J401" s="36">
        <v>4</v>
      </c>
    </row>
    <row r="402" spans="1:10" x14ac:dyDescent="0.2">
      <c r="A402" s="3" t="s">
        <v>536</v>
      </c>
      <c r="B402" s="36">
        <v>0.41389435642605921</v>
      </c>
      <c r="C402" s="36">
        <v>0.42681487310643318</v>
      </c>
      <c r="D402" s="36">
        <v>0.42210185454749471</v>
      </c>
      <c r="E402" s="36">
        <v>5.6847380298909959E-3</v>
      </c>
      <c r="F402" s="36">
        <v>0.17117285101622226</v>
      </c>
      <c r="G402" s="36">
        <v>0.20690156672149926</v>
      </c>
      <c r="H402" s="36">
        <v>0.18768590995669027</v>
      </c>
      <c r="I402" s="36">
        <v>1.6475787640121843E-2</v>
      </c>
      <c r="J402" s="36">
        <v>4</v>
      </c>
    </row>
    <row r="403" spans="1:10" x14ac:dyDescent="0.2">
      <c r="A403" s="3" t="s">
        <v>537</v>
      </c>
      <c r="B403" s="36">
        <v>0.46526125577960364</v>
      </c>
      <c r="C403" s="36">
        <v>0.48802250678850412</v>
      </c>
      <c r="D403" s="36">
        <v>0.4793191917888785</v>
      </c>
      <c r="E403" s="36">
        <v>9.8600309534485377E-3</v>
      </c>
      <c r="F403" s="36">
        <v>0.1346770706043417</v>
      </c>
      <c r="G403" s="36">
        <v>0.1493292589146161</v>
      </c>
      <c r="H403" s="36">
        <v>0.14351165847634234</v>
      </c>
      <c r="I403" s="36">
        <v>6.2628294987060193E-3</v>
      </c>
      <c r="J403" s="36">
        <v>4</v>
      </c>
    </row>
    <row r="404" spans="1:10" x14ac:dyDescent="0.2">
      <c r="A404" s="3" t="s">
        <v>538</v>
      </c>
      <c r="B404" s="36">
        <v>0.46476617552850741</v>
      </c>
      <c r="C404" s="36">
        <v>0.52535732424000581</v>
      </c>
      <c r="D404" s="36">
        <v>0.49489790488078078</v>
      </c>
      <c r="E404" s="36">
        <v>2.671958395348881E-2</v>
      </c>
      <c r="F404" s="36">
        <v>0.21877001921844971</v>
      </c>
      <c r="G404" s="36">
        <v>0.29928172386272944</v>
      </c>
      <c r="H404" s="36">
        <v>0.26324027454542998</v>
      </c>
      <c r="I404" s="36">
        <v>3.6130286339671754E-2</v>
      </c>
      <c r="J404" s="36">
        <v>4</v>
      </c>
    </row>
    <row r="405" spans="1:10" x14ac:dyDescent="0.2">
      <c r="A405" s="3" t="s">
        <v>539</v>
      </c>
      <c r="B405" s="36">
        <v>7.7914741370569418E-2</v>
      </c>
      <c r="C405" s="36">
        <v>0.14979955355109109</v>
      </c>
      <c r="D405" s="36">
        <v>0.10271104693525063</v>
      </c>
      <c r="E405" s="36">
        <v>3.2360464837565474E-2</v>
      </c>
      <c r="F405" s="36">
        <v>2.8658545417674579E-2</v>
      </c>
      <c r="G405" s="36">
        <v>7.2411279668352244E-2</v>
      </c>
      <c r="H405" s="36">
        <v>4.5811331104632716E-2</v>
      </c>
      <c r="I405" s="36">
        <v>1.8962339252205796E-2</v>
      </c>
      <c r="J405" s="36">
        <v>4</v>
      </c>
    </row>
    <row r="406" spans="1:10" x14ac:dyDescent="0.2">
      <c r="A406" s="3" t="s">
        <v>540</v>
      </c>
      <c r="B406" s="36">
        <v>0.13010738866751581</v>
      </c>
      <c r="C406" s="36">
        <v>0.25058084303547945</v>
      </c>
      <c r="D406" s="36">
        <v>0.1827497989708281</v>
      </c>
      <c r="E406" s="36">
        <v>5.2842255068106893E-2</v>
      </c>
      <c r="F406" s="36">
        <v>1.0081758728007135E-2</v>
      </c>
      <c r="G406" s="36">
        <v>0.15920811903286239</v>
      </c>
      <c r="H406" s="36">
        <v>8.0747104016004406E-2</v>
      </c>
      <c r="I406" s="36">
        <v>6.3577422147716584E-2</v>
      </c>
      <c r="J406" s="36">
        <v>4</v>
      </c>
    </row>
    <row r="407" spans="1:10" x14ac:dyDescent="0.2">
      <c r="A407" s="3" t="s">
        <v>541</v>
      </c>
      <c r="B407" s="36">
        <v>0.58762981554257876</v>
      </c>
      <c r="C407" s="36">
        <v>0.59613139663949166</v>
      </c>
      <c r="D407" s="36">
        <v>0.59272690844736486</v>
      </c>
      <c r="E407" s="36">
        <v>4.063048004459946E-3</v>
      </c>
      <c r="F407" s="36">
        <v>0.29428114732970445</v>
      </c>
      <c r="G407" s="36">
        <v>0.308823558796883</v>
      </c>
      <c r="H407" s="36">
        <v>0.30340163354897109</v>
      </c>
      <c r="I407" s="36">
        <v>6.3674041988834073E-3</v>
      </c>
      <c r="J407" s="36">
        <v>4</v>
      </c>
    </row>
    <row r="408" spans="1:10" x14ac:dyDescent="0.2">
      <c r="A408" s="3" t="s">
        <v>542</v>
      </c>
      <c r="B408" s="36">
        <v>0.58974790551008005</v>
      </c>
      <c r="C408" s="36">
        <v>0.6329802649149624</v>
      </c>
      <c r="D408" s="36">
        <v>0.6110437694532822</v>
      </c>
      <c r="E408" s="36">
        <v>1.7666986728807781E-2</v>
      </c>
      <c r="F408" s="36">
        <v>0.35616945759449908</v>
      </c>
      <c r="G408" s="36">
        <v>0.40645581057045932</v>
      </c>
      <c r="H408" s="36">
        <v>0.38142026782851396</v>
      </c>
      <c r="I408" s="36">
        <v>2.0719042762013855E-2</v>
      </c>
      <c r="J408" s="36">
        <v>4</v>
      </c>
    </row>
    <row r="409" spans="1:10" x14ac:dyDescent="0.2">
      <c r="A409" s="3" t="s">
        <v>543</v>
      </c>
      <c r="B409" s="36">
        <v>0.80622161525333991</v>
      </c>
      <c r="C409" s="36">
        <v>0.8180156810771726</v>
      </c>
      <c r="D409" s="36">
        <v>0.81146198137287007</v>
      </c>
      <c r="E409" s="36">
        <v>5.3351960428718688E-3</v>
      </c>
      <c r="F409" s="36">
        <v>0.52350181778221416</v>
      </c>
      <c r="G409" s="36">
        <v>0.57198928415675032</v>
      </c>
      <c r="H409" s="36">
        <v>0.55040157858125949</v>
      </c>
      <c r="I409" s="36">
        <v>2.0567667233436497E-2</v>
      </c>
      <c r="J409" s="36">
        <v>4</v>
      </c>
    </row>
    <row r="410" spans="1:10" x14ac:dyDescent="0.2">
      <c r="A410" s="3" t="s">
        <v>544</v>
      </c>
      <c r="B410" s="36">
        <v>0.81671427504940919</v>
      </c>
      <c r="C410" s="36">
        <v>0.89492518284331035</v>
      </c>
      <c r="D410" s="36">
        <v>0.87088401823239503</v>
      </c>
      <c r="E410" s="36">
        <v>3.6752672367579203E-2</v>
      </c>
      <c r="F410" s="36">
        <v>-1.1052212640955179</v>
      </c>
      <c r="G410" s="36">
        <v>3.1807245642228567E-2</v>
      </c>
      <c r="H410" s="36">
        <v>-0.41318296575712848</v>
      </c>
      <c r="I410" s="36">
        <v>0.50297246271547658</v>
      </c>
      <c r="J410" s="36">
        <v>4</v>
      </c>
    </row>
    <row r="411" spans="1:10" x14ac:dyDescent="0.2">
      <c r="A411" s="3" t="s">
        <v>545</v>
      </c>
      <c r="B411" s="36">
        <v>0.55530015767946728</v>
      </c>
      <c r="C411" s="36">
        <v>0.58111493310668594</v>
      </c>
      <c r="D411" s="36">
        <v>0.56746458099994235</v>
      </c>
      <c r="E411" s="36">
        <v>1.1075667379819699E-2</v>
      </c>
      <c r="F411" s="36">
        <v>0.24792086707182917</v>
      </c>
      <c r="G411" s="36">
        <v>0.28024548559451073</v>
      </c>
      <c r="H411" s="36">
        <v>0.2586203386946167</v>
      </c>
      <c r="I411" s="36">
        <v>1.465071434293295E-2</v>
      </c>
      <c r="J411" s="36">
        <v>4</v>
      </c>
    </row>
    <row r="412" spans="1:10" x14ac:dyDescent="0.2">
      <c r="A412" s="3" t="s">
        <v>546</v>
      </c>
      <c r="B412" s="36">
        <v>0.60054727828323817</v>
      </c>
      <c r="C412" s="36">
        <v>0.62764827872252171</v>
      </c>
      <c r="D412" s="36">
        <v>0.6089934678677883</v>
      </c>
      <c r="E412" s="36">
        <v>1.2804941289121564E-2</v>
      </c>
      <c r="F412" s="36">
        <v>0.11359908844500458</v>
      </c>
      <c r="G412" s="36">
        <v>0.26518457071754459</v>
      </c>
      <c r="H412" s="36">
        <v>0.19604704749246138</v>
      </c>
      <c r="I412" s="36">
        <v>7.3860159231664432E-2</v>
      </c>
      <c r="J412" s="36">
        <v>4</v>
      </c>
    </row>
    <row r="413" spans="1:10" x14ac:dyDescent="0.2">
      <c r="A413" s="3" t="s">
        <v>547</v>
      </c>
      <c r="B413" s="36">
        <v>0.58533416040664665</v>
      </c>
      <c r="C413" s="36">
        <v>0.59991451698025811</v>
      </c>
      <c r="D413" s="36">
        <v>0.59030348622389028</v>
      </c>
      <c r="E413" s="36">
        <v>6.5453393518107731E-3</v>
      </c>
      <c r="F413" s="36">
        <v>0.26811049270513293</v>
      </c>
      <c r="G413" s="36">
        <v>0.28166086610795893</v>
      </c>
      <c r="H413" s="36">
        <v>0.27573023945595554</v>
      </c>
      <c r="I413" s="36">
        <v>6.8926437122683627E-3</v>
      </c>
      <c r="J413" s="36">
        <v>4</v>
      </c>
    </row>
    <row r="414" spans="1:10" x14ac:dyDescent="0.2">
      <c r="A414" s="3" t="s">
        <v>548</v>
      </c>
      <c r="B414" s="36">
        <v>0.26435277820532554</v>
      </c>
      <c r="C414" s="36">
        <v>0.28966511117211091</v>
      </c>
      <c r="D414" s="36">
        <v>0.28160077540700046</v>
      </c>
      <c r="E414" s="36">
        <v>1.1726189865332094E-2</v>
      </c>
      <c r="F414" s="36">
        <v>3.5862705864245038E-2</v>
      </c>
      <c r="G414" s="36">
        <v>0.11837409120951752</v>
      </c>
      <c r="H414" s="36">
        <v>8.6815370628583119E-2</v>
      </c>
      <c r="I414" s="36">
        <v>3.7303052235398343E-2</v>
      </c>
      <c r="J414" s="36">
        <v>4</v>
      </c>
    </row>
    <row r="415" spans="1:10" x14ac:dyDescent="0.2">
      <c r="A415" s="3" t="s">
        <v>549</v>
      </c>
      <c r="B415" s="36">
        <v>0.32524864421364397</v>
      </c>
      <c r="C415" s="36">
        <v>0.34991993217784478</v>
      </c>
      <c r="D415" s="36">
        <v>0.3372060674474211</v>
      </c>
      <c r="E415" s="36">
        <v>1.042893331677207E-2</v>
      </c>
      <c r="F415" s="36">
        <v>0.21101567641450533</v>
      </c>
      <c r="G415" s="36">
        <v>0.23901305598583758</v>
      </c>
      <c r="H415" s="36">
        <v>0.2270355133796132</v>
      </c>
      <c r="I415" s="36">
        <v>1.2818788613111665E-2</v>
      </c>
      <c r="J415" s="36">
        <v>4</v>
      </c>
    </row>
    <row r="416" spans="1:10" x14ac:dyDescent="0.2">
      <c r="A416" s="3" t="s">
        <v>550</v>
      </c>
      <c r="B416" s="36">
        <v>0.98107335035672405</v>
      </c>
      <c r="C416" s="36">
        <v>0.98930392189530503</v>
      </c>
      <c r="D416" s="36">
        <v>0.98569846890453594</v>
      </c>
      <c r="E416" s="36">
        <v>3.5950306869853908E-3</v>
      </c>
      <c r="F416" s="36">
        <v>0.3496553311341743</v>
      </c>
      <c r="G416" s="36">
        <v>0.41691938623093289</v>
      </c>
      <c r="H416" s="36">
        <v>0.39442621759386853</v>
      </c>
      <c r="I416" s="36">
        <v>3.0349863380191949E-2</v>
      </c>
      <c r="J416" s="36">
        <v>4</v>
      </c>
    </row>
    <row r="417" spans="1:10" x14ac:dyDescent="0.2">
      <c r="A417" s="3" t="s">
        <v>551</v>
      </c>
      <c r="B417" s="36">
        <v>0.34412363266344437</v>
      </c>
      <c r="C417" s="36">
        <v>0.35836494542076336</v>
      </c>
      <c r="D417" s="36">
        <v>0.35244742389723849</v>
      </c>
      <c r="E417" s="36">
        <v>6.1387219908014138E-3</v>
      </c>
      <c r="F417" s="36">
        <v>5.9399643856525054E-2</v>
      </c>
      <c r="G417" s="36">
        <v>7.3314237051947048E-2</v>
      </c>
      <c r="H417" s="36">
        <v>6.6338532431709007E-2</v>
      </c>
      <c r="I417" s="36">
        <v>6.9848037610574813E-3</v>
      </c>
      <c r="J417" s="36">
        <v>4</v>
      </c>
    </row>
    <row r="418" spans="1:10" x14ac:dyDescent="0.2">
      <c r="A418" s="3" t="s">
        <v>552</v>
      </c>
      <c r="B418" s="36">
        <v>0.17084339774557167</v>
      </c>
      <c r="C418" s="36">
        <v>0.17771985712906646</v>
      </c>
      <c r="D418" s="36">
        <v>0.17522740380468382</v>
      </c>
      <c r="E418" s="36">
        <v>3.0353567897841178E-3</v>
      </c>
      <c r="F418" s="36">
        <v>6.662640901771337E-2</v>
      </c>
      <c r="G418" s="36">
        <v>7.6988651499813529E-2</v>
      </c>
      <c r="H418" s="36">
        <v>7.2112548773162768E-2</v>
      </c>
      <c r="I418" s="36">
        <v>4.373028286873192E-3</v>
      </c>
      <c r="J418" s="36">
        <v>4</v>
      </c>
    </row>
    <row r="419" spans="1:10" x14ac:dyDescent="0.2">
      <c r="A419" s="3" t="s">
        <v>553</v>
      </c>
      <c r="B419" s="36">
        <v>0.34835156976328396</v>
      </c>
      <c r="C419" s="36">
        <v>0.37644206040120509</v>
      </c>
      <c r="D419" s="36">
        <v>0.36163771003761519</v>
      </c>
      <c r="E419" s="36">
        <v>1.1970081077829117E-2</v>
      </c>
      <c r="F419" s="36">
        <v>0.14803690195237074</v>
      </c>
      <c r="G419" s="36">
        <v>0.17723565287677273</v>
      </c>
      <c r="H419" s="36">
        <v>0.16230644432588059</v>
      </c>
      <c r="I419" s="36">
        <v>1.2224920293226894E-2</v>
      </c>
      <c r="J419" s="36">
        <v>4</v>
      </c>
    </row>
    <row r="420" spans="1:10" x14ac:dyDescent="0.2">
      <c r="A420" s="3" t="s">
        <v>555</v>
      </c>
      <c r="B420" s="36">
        <v>0.39580550360673261</v>
      </c>
      <c r="C420" s="36">
        <v>0.53342391304347825</v>
      </c>
      <c r="D420" s="36">
        <v>0.43444477322602726</v>
      </c>
      <c r="E420" s="36">
        <v>6.625587424647289E-2</v>
      </c>
      <c r="F420" s="36">
        <v>0.17989130434782608</v>
      </c>
      <c r="G420" s="36">
        <v>0.21533529254608602</v>
      </c>
      <c r="H420" s="36">
        <v>0.20027776994884031</v>
      </c>
      <c r="I420" s="36">
        <v>1.493413392630322E-2</v>
      </c>
      <c r="J420" s="36">
        <v>4</v>
      </c>
    </row>
    <row r="421" spans="1:10" x14ac:dyDescent="0.2">
      <c r="A421" s="3" t="s">
        <v>556</v>
      </c>
      <c r="B421" s="36">
        <v>0.2482185372899931</v>
      </c>
      <c r="C421" s="36">
        <v>0.25127247837720112</v>
      </c>
      <c r="D421" s="36">
        <v>0.2490049306946637</v>
      </c>
      <c r="E421" s="36">
        <v>1.511874556955937E-3</v>
      </c>
      <c r="F421" s="36">
        <v>4.9996888805923713E-2</v>
      </c>
      <c r="G421" s="36">
        <v>5.9159161081487076E-2</v>
      </c>
      <c r="H421" s="36">
        <v>5.5368287491536404E-2</v>
      </c>
      <c r="I421" s="36">
        <v>3.8560461772429106E-3</v>
      </c>
      <c r="J421" s="36">
        <v>4</v>
      </c>
    </row>
    <row r="422" spans="1:10" x14ac:dyDescent="0.2">
      <c r="A422" s="3" t="s">
        <v>557</v>
      </c>
      <c r="B422" s="36">
        <v>0.19221019703725006</v>
      </c>
      <c r="C422" s="36">
        <v>0.19540984931936012</v>
      </c>
      <c r="D422" s="36">
        <v>0.19409140624236412</v>
      </c>
      <c r="E422" s="36">
        <v>1.672415309611736E-3</v>
      </c>
      <c r="F422" s="36">
        <v>5.6217276563315884E-2</v>
      </c>
      <c r="G422" s="36">
        <v>9.1964709805863507E-2</v>
      </c>
      <c r="H422" s="36">
        <v>7.915632826237616E-2</v>
      </c>
      <c r="I422" s="36">
        <v>1.9910866485624439E-2</v>
      </c>
      <c r="J422" s="36">
        <v>3</v>
      </c>
    </row>
    <row r="423" spans="1:10" x14ac:dyDescent="0.2">
      <c r="A423" s="3" t="s">
        <v>558</v>
      </c>
      <c r="B423" s="36">
        <v>0.4119346554430019</v>
      </c>
      <c r="C423" s="36">
        <v>0.43613190227369014</v>
      </c>
      <c r="D423" s="36">
        <v>0.42022602022805478</v>
      </c>
      <c r="E423" s="36">
        <v>1.0813189109544836E-2</v>
      </c>
      <c r="F423" s="36">
        <v>0.19981955972573079</v>
      </c>
      <c r="G423" s="36">
        <v>0.23478322270865698</v>
      </c>
      <c r="H423" s="36">
        <v>0.2100776609182024</v>
      </c>
      <c r="I423" s="36">
        <v>1.6538365718916568E-2</v>
      </c>
      <c r="J423" s="36">
        <v>4</v>
      </c>
    </row>
    <row r="424" spans="1:10" x14ac:dyDescent="0.2">
      <c r="A424" s="3" t="s">
        <v>559</v>
      </c>
      <c r="B424" s="36">
        <v>0.16630489230255463</v>
      </c>
      <c r="C424" s="36">
        <v>0.22153181142779954</v>
      </c>
      <c r="D424" s="36">
        <v>0.19896187276679825</v>
      </c>
      <c r="E424" s="36">
        <v>2.4188517412436505E-2</v>
      </c>
      <c r="F424" s="36">
        <v>0.10753047253297712</v>
      </c>
      <c r="G424" s="36">
        <v>0.18424962852897475</v>
      </c>
      <c r="H424" s="36">
        <v>0.14111179038887187</v>
      </c>
      <c r="I424" s="36">
        <v>3.1899313505874841E-2</v>
      </c>
      <c r="J424" s="36">
        <v>4</v>
      </c>
    </row>
    <row r="425" spans="1:10" x14ac:dyDescent="0.2">
      <c r="A425" s="3" t="s">
        <v>560</v>
      </c>
      <c r="B425" s="36">
        <v>0.51228323699421963</v>
      </c>
      <c r="C425" s="36">
        <v>0.53837670930745474</v>
      </c>
      <c r="D425" s="36">
        <v>0.52464190379191611</v>
      </c>
      <c r="E425" s="36">
        <v>1.0793507559585016E-2</v>
      </c>
      <c r="F425" s="36">
        <v>0.18526652026352566</v>
      </c>
      <c r="G425" s="36">
        <v>0.19122187913542127</v>
      </c>
      <c r="H425" s="36">
        <v>0.18726961553745133</v>
      </c>
      <c r="I425" s="36">
        <v>2.7237074048358659E-3</v>
      </c>
      <c r="J425" s="36">
        <v>4</v>
      </c>
    </row>
    <row r="426" spans="1:10" x14ac:dyDescent="0.2">
      <c r="A426" s="3" t="s">
        <v>561</v>
      </c>
      <c r="B426" s="36">
        <v>0.36915098197926233</v>
      </c>
      <c r="C426" s="36">
        <v>0.38967281911771823</v>
      </c>
      <c r="D426" s="36">
        <v>0.37977581327960264</v>
      </c>
      <c r="E426" s="36">
        <v>8.4247657762977473E-3</v>
      </c>
      <c r="F426" s="36">
        <v>0.18340860127731831</v>
      </c>
      <c r="G426" s="36">
        <v>0.23931010786282031</v>
      </c>
      <c r="H426" s="36">
        <v>0.21455110766485649</v>
      </c>
      <c r="I426" s="36">
        <v>2.5953805632490896E-2</v>
      </c>
      <c r="J426" s="36">
        <v>4</v>
      </c>
    </row>
    <row r="427" spans="1:10" x14ac:dyDescent="0.2">
      <c r="A427" s="3" t="s">
        <v>563</v>
      </c>
      <c r="B427" s="36">
        <v>0.6421126255404892</v>
      </c>
      <c r="C427" s="36">
        <v>0.79670288696334579</v>
      </c>
      <c r="D427" s="36">
        <v>0.74860998921274369</v>
      </c>
      <c r="E427" s="36">
        <v>7.2476258365022694E-2</v>
      </c>
      <c r="F427" s="36">
        <v>-1.7929684246178797E-2</v>
      </c>
      <c r="G427" s="36">
        <v>0.45235882367366997</v>
      </c>
      <c r="H427" s="36">
        <v>0.28307503430560765</v>
      </c>
      <c r="I427" s="36">
        <v>0.20668781188957017</v>
      </c>
      <c r="J427" s="36">
        <v>4</v>
      </c>
    </row>
    <row r="428" spans="1:10" x14ac:dyDescent="0.2">
      <c r="A428" s="3" t="s">
        <v>564</v>
      </c>
      <c r="B428" s="36">
        <v>0.31959095115707636</v>
      </c>
      <c r="C428" s="36">
        <v>0.36199900838914389</v>
      </c>
      <c r="D428" s="36">
        <v>0.33508797179755145</v>
      </c>
      <c r="E428" s="36">
        <v>1.9672790467635901E-2</v>
      </c>
      <c r="F428" s="36">
        <v>0.16670438943243424</v>
      </c>
      <c r="G428" s="36">
        <v>0.1814607955418511</v>
      </c>
      <c r="H428" s="36">
        <v>0.17434867628190107</v>
      </c>
      <c r="I428" s="36">
        <v>7.4457819989700129E-3</v>
      </c>
      <c r="J428" s="36">
        <v>4</v>
      </c>
    </row>
    <row r="429" spans="1:10" x14ac:dyDescent="0.2">
      <c r="A429" s="3" t="s">
        <v>565</v>
      </c>
      <c r="B429" s="36">
        <v>0.28582888909444548</v>
      </c>
      <c r="C429" s="36">
        <v>0.35787601440535499</v>
      </c>
      <c r="D429" s="36">
        <v>0.32514331344689373</v>
      </c>
      <c r="E429" s="36">
        <v>3.0005048127056243E-2</v>
      </c>
      <c r="F429" s="36">
        <v>0.12271469340286946</v>
      </c>
      <c r="G429" s="36">
        <v>0.16198502791452965</v>
      </c>
      <c r="H429" s="36">
        <v>0.14073148092388177</v>
      </c>
      <c r="I429" s="36">
        <v>2.0562690987326764E-2</v>
      </c>
      <c r="J429" s="36">
        <v>4</v>
      </c>
    </row>
    <row r="430" spans="1:10" x14ac:dyDescent="0.2">
      <c r="A430" s="3" t="s">
        <v>566</v>
      </c>
      <c r="B430" s="36">
        <v>0.66006256421039433</v>
      </c>
      <c r="C430" s="36">
        <v>0.70184247630969687</v>
      </c>
      <c r="D430" s="36">
        <v>0.6866120683520196</v>
      </c>
      <c r="E430" s="36">
        <v>1.8589476266782552E-2</v>
      </c>
      <c r="F430" s="36">
        <v>0.26778478059181465</v>
      </c>
      <c r="G430" s="36">
        <v>0.32791594317019329</v>
      </c>
      <c r="H430" s="36">
        <v>0.30414335955869809</v>
      </c>
      <c r="I430" s="36">
        <v>2.6392303003582085E-2</v>
      </c>
      <c r="J430" s="36">
        <v>4</v>
      </c>
    </row>
    <row r="431" spans="1:10" x14ac:dyDescent="0.2">
      <c r="A431" s="3" t="s">
        <v>567</v>
      </c>
      <c r="B431" s="36">
        <v>0.3229443929917154</v>
      </c>
      <c r="C431" s="36">
        <v>0.36185873720557404</v>
      </c>
      <c r="D431" s="36">
        <v>0.33483637800867178</v>
      </c>
      <c r="E431" s="36">
        <v>1.8384919408574001E-2</v>
      </c>
      <c r="F431" s="36">
        <v>5.551701812800592E-2</v>
      </c>
      <c r="G431" s="36">
        <v>0.11455142643889712</v>
      </c>
      <c r="H431" s="36">
        <v>9.0310602383292554E-2</v>
      </c>
      <c r="I431" s="36">
        <v>2.5175222485659284E-2</v>
      </c>
      <c r="J431" s="36">
        <v>4</v>
      </c>
    </row>
    <row r="432" spans="1:10" x14ac:dyDescent="0.2">
      <c r="A432" s="3" t="s">
        <v>568</v>
      </c>
      <c r="B432" s="36">
        <v>0.53147506734839745</v>
      </c>
      <c r="C432" s="36">
        <v>0.56732602924129671</v>
      </c>
      <c r="D432" s="36">
        <v>0.54518932614747684</v>
      </c>
      <c r="E432" s="36">
        <v>1.6286911408946978E-2</v>
      </c>
      <c r="F432" s="36">
        <v>0.13920637993955121</v>
      </c>
      <c r="G432" s="36">
        <v>0.16449164267284896</v>
      </c>
      <c r="H432" s="36">
        <v>0.15164182571386697</v>
      </c>
      <c r="I432" s="36">
        <v>1.1053025588113259E-2</v>
      </c>
      <c r="J432" s="36">
        <v>4</v>
      </c>
    </row>
    <row r="433" spans="1:10" x14ac:dyDescent="0.2">
      <c r="A433" s="3" t="s">
        <v>569</v>
      </c>
      <c r="B433" s="36">
        <v>0.29165973954003876</v>
      </c>
      <c r="C433" s="36">
        <v>0.33235394936584883</v>
      </c>
      <c r="D433" s="36">
        <v>0.31695460974636741</v>
      </c>
      <c r="E433" s="36">
        <v>1.7664081207937863E-2</v>
      </c>
      <c r="F433" s="36">
        <v>3.3139373787752842E-2</v>
      </c>
      <c r="G433" s="36">
        <v>7.0172861270261011E-2</v>
      </c>
      <c r="H433" s="36">
        <v>5.986552152772158E-2</v>
      </c>
      <c r="I433" s="36">
        <v>1.7845570220907183E-2</v>
      </c>
      <c r="J433" s="36">
        <v>4</v>
      </c>
    </row>
    <row r="434" spans="1:10" x14ac:dyDescent="0.2">
      <c r="A434" s="3" t="s">
        <v>570</v>
      </c>
      <c r="B434" s="36">
        <v>0.38434163701067614</v>
      </c>
      <c r="C434" s="36">
        <v>0.39620152993933</v>
      </c>
      <c r="D434" s="36">
        <v>0.38939414935590611</v>
      </c>
      <c r="E434" s="36">
        <v>5.2497488810105599E-3</v>
      </c>
      <c r="F434" s="36">
        <v>0.1055512118842846</v>
      </c>
      <c r="G434" s="36">
        <v>0.12487231869254341</v>
      </c>
      <c r="H434" s="36">
        <v>0.11907967663653383</v>
      </c>
      <c r="I434" s="36">
        <v>9.1590413148269177E-3</v>
      </c>
      <c r="J434" s="36">
        <v>4</v>
      </c>
    </row>
    <row r="435" spans="1:10" x14ac:dyDescent="0.2">
      <c r="A435" s="3" t="s">
        <v>571</v>
      </c>
      <c r="B435" s="36">
        <v>0.58179908986995754</v>
      </c>
      <c r="C435" s="36">
        <v>0.71169434960409195</v>
      </c>
      <c r="D435" s="36">
        <v>0.66702201098501701</v>
      </c>
      <c r="E435" s="36">
        <v>5.8828894162047653E-2</v>
      </c>
      <c r="F435" s="36">
        <v>-2.7158982517363581E-2</v>
      </c>
      <c r="G435" s="36">
        <v>0.16094001362861737</v>
      </c>
      <c r="H435" s="36">
        <v>7.7106365158689433E-2</v>
      </c>
      <c r="I435" s="36">
        <v>8.3072689002414463E-2</v>
      </c>
      <c r="J435" s="36">
        <v>4</v>
      </c>
    </row>
    <row r="436" spans="1:10" x14ac:dyDescent="0.2">
      <c r="A436" s="3" t="s">
        <v>572</v>
      </c>
      <c r="B436" s="36">
        <v>0.27087883123729195</v>
      </c>
      <c r="C436" s="36">
        <v>0.28584509729111029</v>
      </c>
      <c r="D436" s="36">
        <v>0.27697789787615795</v>
      </c>
      <c r="E436" s="36">
        <v>6.4747591264656809E-3</v>
      </c>
      <c r="F436" s="36">
        <v>0.15261350629530712</v>
      </c>
      <c r="G436" s="36">
        <v>0.17098217560331549</v>
      </c>
      <c r="H436" s="36">
        <v>0.160963872194338</v>
      </c>
      <c r="I436" s="36">
        <v>7.8502798246405867E-3</v>
      </c>
      <c r="J436" s="36">
        <v>4</v>
      </c>
    </row>
    <row r="437" spans="1:10" x14ac:dyDescent="0.2">
      <c r="A437" s="3" t="s">
        <v>573</v>
      </c>
      <c r="B437" s="36">
        <v>0.69978992297175635</v>
      </c>
      <c r="C437" s="36">
        <v>0.74837310195227769</v>
      </c>
      <c r="D437" s="36">
        <v>0.72706272167781283</v>
      </c>
      <c r="E437" s="36">
        <v>2.0396327627012378E-2</v>
      </c>
      <c r="F437" s="36">
        <v>0.21659608523125146</v>
      </c>
      <c r="G437" s="36">
        <v>0.29495217512250443</v>
      </c>
      <c r="H437" s="36">
        <v>0.26965292389298362</v>
      </c>
      <c r="I437" s="36">
        <v>3.6221608441942617E-2</v>
      </c>
      <c r="J437" s="36">
        <v>4</v>
      </c>
    </row>
    <row r="438" spans="1:10" x14ac:dyDescent="0.2">
      <c r="A438" s="3" t="s">
        <v>574</v>
      </c>
      <c r="B438" s="36">
        <v>0.96740166729575305</v>
      </c>
      <c r="C438" s="36">
        <v>0.97893997834547397</v>
      </c>
      <c r="D438" s="36">
        <v>0.97454187687415739</v>
      </c>
      <c r="E438" s="36">
        <v>5.1742632359475065E-3</v>
      </c>
      <c r="F438" s="36">
        <v>0.23555963088603907</v>
      </c>
      <c r="G438" s="36">
        <v>0.31532656879927473</v>
      </c>
      <c r="H438" s="36">
        <v>0.28084707402122883</v>
      </c>
      <c r="I438" s="36">
        <v>3.9461375750398292E-2</v>
      </c>
      <c r="J438" s="36">
        <v>4</v>
      </c>
    </row>
    <row r="439" spans="1:10" x14ac:dyDescent="0.2">
      <c r="A439" s="3" t="s">
        <v>575</v>
      </c>
      <c r="B439" s="36">
        <v>0.63407147555360666</v>
      </c>
      <c r="C439" s="36">
        <v>0.6591653027823241</v>
      </c>
      <c r="D439" s="36">
        <v>0.64241604629024818</v>
      </c>
      <c r="E439" s="36">
        <v>1.158982362385734E-2</v>
      </c>
      <c r="F439" s="36">
        <v>0.17978513483885114</v>
      </c>
      <c r="G439" s="36">
        <v>0.28580196399345337</v>
      </c>
      <c r="H439" s="36">
        <v>0.2231622439242455</v>
      </c>
      <c r="I439" s="36">
        <v>4.5584535918451297E-2</v>
      </c>
      <c r="J439" s="36">
        <v>4</v>
      </c>
    </row>
    <row r="440" spans="1:10" x14ac:dyDescent="0.2">
      <c r="A440" s="3" t="s">
        <v>617</v>
      </c>
      <c r="B440" s="36">
        <v>-0.79656106317314346</v>
      </c>
      <c r="C440" s="36">
        <v>1</v>
      </c>
      <c r="D440" s="36">
        <v>0.48481739967244486</v>
      </c>
      <c r="E440" s="36">
        <v>0.24014836712653601</v>
      </c>
      <c r="F440" s="36">
        <v>-4.0490365032116555</v>
      </c>
      <c r="G440" s="36">
        <v>0.67995342994577035</v>
      </c>
      <c r="H440" s="36">
        <v>0.17303118166836048</v>
      </c>
      <c r="I440" s="36">
        <v>0.18654937283734294</v>
      </c>
      <c r="J440" s="36">
        <v>1710</v>
      </c>
    </row>
    <row r="447" spans="1:10" x14ac:dyDescent="0.2">
      <c r="A447" s="27" t="s">
        <v>616</v>
      </c>
      <c r="B447" s="25" t="s">
        <v>626</v>
      </c>
      <c r="C447" s="25" t="s">
        <v>627</v>
      </c>
      <c r="D447" s="25" t="s">
        <v>632</v>
      </c>
      <c r="E447" s="25" t="s">
        <v>634</v>
      </c>
      <c r="F447" s="25" t="s">
        <v>635</v>
      </c>
      <c r="G447" s="25" t="s">
        <v>636</v>
      </c>
      <c r="H447" s="25" t="s">
        <v>629</v>
      </c>
    </row>
    <row r="448" spans="1:10" x14ac:dyDescent="0.2">
      <c r="A448" s="28" t="s">
        <v>394</v>
      </c>
      <c r="B448" s="25">
        <v>59219000000</v>
      </c>
      <c r="C448" s="25">
        <v>27793000000</v>
      </c>
      <c r="D448" s="25">
        <v>31426000000</v>
      </c>
      <c r="E448" s="25">
        <v>10843000000</v>
      </c>
      <c r="F448" s="25">
        <v>6350000000</v>
      </c>
      <c r="G448" s="25">
        <v>0</v>
      </c>
      <c r="H448" s="25">
        <v>14233000000</v>
      </c>
    </row>
    <row r="449" spans="1:8" x14ac:dyDescent="0.2">
      <c r="A449" s="28" t="s">
        <v>372</v>
      </c>
      <c r="B449" s="25">
        <v>52880000000</v>
      </c>
      <c r="C449" s="25">
        <v>45403000000</v>
      </c>
      <c r="D449" s="25">
        <v>7477000000</v>
      </c>
      <c r="E449" s="25">
        <v>2524000000</v>
      </c>
      <c r="F449" s="25">
        <v>0</v>
      </c>
      <c r="G449" s="25">
        <v>516000000</v>
      </c>
      <c r="H449" s="25">
        <v>4437000000</v>
      </c>
    </row>
    <row r="450" spans="1:8" x14ac:dyDescent="0.2">
      <c r="A450" s="28" t="s">
        <v>415</v>
      </c>
      <c r="B450" s="25">
        <v>72612000000</v>
      </c>
      <c r="C450" s="25">
        <v>53593000000</v>
      </c>
      <c r="D450" s="25">
        <v>19019000000</v>
      </c>
      <c r="E450" s="25">
        <v>7415000000</v>
      </c>
      <c r="F450" s="25">
        <v>0</v>
      </c>
      <c r="G450" s="25">
        <v>0</v>
      </c>
      <c r="H450" s="25">
        <v>11604000000</v>
      </c>
    </row>
    <row r="451" spans="1:8" x14ac:dyDescent="0.2">
      <c r="A451" s="28" t="s">
        <v>10</v>
      </c>
      <c r="B451" s="25">
        <v>135238000000</v>
      </c>
      <c r="C451" s="25">
        <v>48234000000</v>
      </c>
      <c r="D451" s="25">
        <v>87004000000</v>
      </c>
      <c r="E451" s="25">
        <v>67851000000</v>
      </c>
      <c r="F451" s="25">
        <v>0</v>
      </c>
      <c r="G451" s="25">
        <v>4357000000</v>
      </c>
      <c r="H451" s="25">
        <v>14796000000</v>
      </c>
    </row>
    <row r="452" spans="1:8" x14ac:dyDescent="0.2">
      <c r="A452" s="28" t="s">
        <v>18</v>
      </c>
      <c r="B452" s="25">
        <v>32279696000</v>
      </c>
      <c r="C452" s="25">
        <v>17053129000</v>
      </c>
      <c r="D452" s="25">
        <v>15226567000</v>
      </c>
      <c r="E452" s="25">
        <v>12231444000</v>
      </c>
      <c r="F452" s="25">
        <v>0</v>
      </c>
      <c r="G452" s="25">
        <v>0</v>
      </c>
      <c r="H452" s="25">
        <v>2995123000</v>
      </c>
    </row>
    <row r="453" spans="1:8" x14ac:dyDescent="0.2">
      <c r="A453" s="28" t="s">
        <v>21</v>
      </c>
      <c r="B453" s="25">
        <v>803059000000</v>
      </c>
      <c r="C453" s="25">
        <v>490329000000</v>
      </c>
      <c r="D453" s="25">
        <v>312730000000</v>
      </c>
      <c r="E453" s="25">
        <v>51346000000</v>
      </c>
      <c r="F453" s="25">
        <v>28628000000</v>
      </c>
      <c r="G453" s="25">
        <v>0</v>
      </c>
      <c r="H453" s="25">
        <v>232756000000</v>
      </c>
    </row>
    <row r="454" spans="1:8" x14ac:dyDescent="0.2">
      <c r="A454" s="28" t="s">
        <v>24</v>
      </c>
      <c r="B454" s="25">
        <v>79989000000</v>
      </c>
      <c r="C454" s="25">
        <v>18015000000</v>
      </c>
      <c r="D454" s="25">
        <v>61974000000</v>
      </c>
      <c r="E454" s="25">
        <v>25202000000</v>
      </c>
      <c r="F454" s="25">
        <v>13215000000</v>
      </c>
      <c r="G454" s="25">
        <v>0</v>
      </c>
      <c r="H454" s="25">
        <v>23557000000</v>
      </c>
    </row>
    <row r="455" spans="1:8" x14ac:dyDescent="0.2">
      <c r="A455" s="28" t="s">
        <v>27</v>
      </c>
      <c r="B455" s="25">
        <v>490339783000</v>
      </c>
      <c r="C455" s="25">
        <v>477047679000</v>
      </c>
      <c r="D455" s="25">
        <v>13292104000</v>
      </c>
      <c r="E455" s="25">
        <v>8699384000</v>
      </c>
      <c r="F455" s="25">
        <v>0</v>
      </c>
      <c r="G455" s="25">
        <v>964236000</v>
      </c>
      <c r="H455" s="25">
        <v>3628484000</v>
      </c>
    </row>
    <row r="456" spans="1:8" x14ac:dyDescent="0.2">
      <c r="A456" s="28" t="s">
        <v>29</v>
      </c>
      <c r="B456" s="25">
        <v>79359000000</v>
      </c>
      <c r="C456" s="25">
        <v>36057000000</v>
      </c>
      <c r="D456" s="25">
        <v>43302000000</v>
      </c>
      <c r="E456" s="25">
        <v>26422000000</v>
      </c>
      <c r="F456" s="25">
        <v>5582000000</v>
      </c>
      <c r="G456" s="25">
        <v>2339000000</v>
      </c>
      <c r="H456" s="25">
        <v>8959000000</v>
      </c>
    </row>
    <row r="457" spans="1:8" x14ac:dyDescent="0.2">
      <c r="A457" s="28" t="s">
        <v>31</v>
      </c>
      <c r="B457" s="25">
        <v>18852246000</v>
      </c>
      <c r="C457" s="25">
        <v>2772862000</v>
      </c>
      <c r="D457" s="25">
        <v>16079384000</v>
      </c>
      <c r="E457" s="25">
        <v>9039286000</v>
      </c>
      <c r="F457" s="25">
        <v>3509701000</v>
      </c>
      <c r="G457" s="25">
        <v>251861000</v>
      </c>
      <c r="H457" s="25">
        <v>3278536000</v>
      </c>
    </row>
    <row r="458" spans="1:8" x14ac:dyDescent="0.2">
      <c r="A458" s="28" t="s">
        <v>33</v>
      </c>
      <c r="B458" s="25">
        <v>12354963000</v>
      </c>
      <c r="C458" s="25">
        <v>4345929000</v>
      </c>
      <c r="D458" s="25">
        <v>8009034000</v>
      </c>
      <c r="E458" s="25">
        <v>2014991000</v>
      </c>
      <c r="F458" s="25">
        <v>2363996000</v>
      </c>
      <c r="G458" s="25">
        <v>184681000</v>
      </c>
      <c r="H458" s="25">
        <v>3445366000</v>
      </c>
    </row>
    <row r="459" spans="1:8" x14ac:dyDescent="0.2">
      <c r="A459" s="28" t="s">
        <v>35</v>
      </c>
      <c r="B459" s="25">
        <v>329266000000</v>
      </c>
      <c r="C459" s="25">
        <v>312966000000</v>
      </c>
      <c r="D459" s="25">
        <v>16300000000</v>
      </c>
      <c r="E459" s="25">
        <v>7341000000</v>
      </c>
      <c r="F459" s="25">
        <v>0</v>
      </c>
      <c r="G459" s="25">
        <v>0</v>
      </c>
      <c r="H459" s="25">
        <v>8959000000</v>
      </c>
    </row>
    <row r="460" spans="1:8" x14ac:dyDescent="0.2">
      <c r="A460" s="28" t="s">
        <v>38</v>
      </c>
      <c r="B460" s="25">
        <v>19703139000</v>
      </c>
      <c r="C460" s="25">
        <v>13413687000</v>
      </c>
      <c r="D460" s="25">
        <v>6289452000</v>
      </c>
      <c r="E460" s="25">
        <v>667632000</v>
      </c>
      <c r="F460" s="25">
        <v>0</v>
      </c>
      <c r="G460" s="25">
        <v>1188217000</v>
      </c>
      <c r="H460" s="25">
        <v>4433603000</v>
      </c>
    </row>
    <row r="461" spans="1:8" x14ac:dyDescent="0.2">
      <c r="A461" s="28" t="s">
        <v>40</v>
      </c>
      <c r="B461" s="25">
        <v>9602400000</v>
      </c>
      <c r="C461" s="25">
        <v>1225600000</v>
      </c>
      <c r="D461" s="25">
        <v>8376800000</v>
      </c>
      <c r="E461" s="25">
        <v>4726400000</v>
      </c>
      <c r="F461" s="25">
        <v>2726300000</v>
      </c>
      <c r="G461" s="25">
        <v>151600000</v>
      </c>
      <c r="H461" s="25">
        <v>772500000</v>
      </c>
    </row>
    <row r="462" spans="1:8" x14ac:dyDescent="0.2">
      <c r="A462" s="28" t="s">
        <v>41</v>
      </c>
      <c r="B462" s="25">
        <v>23770000000</v>
      </c>
      <c r="C462" s="25">
        <v>14054000000</v>
      </c>
      <c r="D462" s="25">
        <v>9716000000</v>
      </c>
      <c r="E462" s="25">
        <v>1911000000</v>
      </c>
      <c r="F462" s="25">
        <v>0</v>
      </c>
      <c r="G462" s="25">
        <v>2920000000</v>
      </c>
      <c r="H462" s="25">
        <v>4885000000</v>
      </c>
    </row>
    <row r="463" spans="1:8" x14ac:dyDescent="0.2">
      <c r="A463" s="28" t="s">
        <v>44</v>
      </c>
      <c r="B463" s="25">
        <v>62590300000</v>
      </c>
      <c r="C463" s="25">
        <v>28236500000</v>
      </c>
      <c r="D463" s="25">
        <v>34353800000</v>
      </c>
      <c r="E463" s="25">
        <v>14486200000</v>
      </c>
      <c r="F463" s="25">
        <v>0</v>
      </c>
      <c r="G463" s="25">
        <v>7401800000</v>
      </c>
      <c r="H463" s="25">
        <v>12465800000</v>
      </c>
    </row>
    <row r="464" spans="1:8" x14ac:dyDescent="0.2">
      <c r="A464" s="28" t="s">
        <v>46</v>
      </c>
      <c r="B464" s="25">
        <v>92903000000</v>
      </c>
      <c r="C464" s="25">
        <v>59837000000</v>
      </c>
      <c r="D464" s="25">
        <v>33066000000</v>
      </c>
      <c r="E464" s="25">
        <v>0</v>
      </c>
      <c r="F464" s="25">
        <v>0</v>
      </c>
      <c r="G464" s="25">
        <v>14435000000</v>
      </c>
      <c r="H464" s="25">
        <v>18631000000</v>
      </c>
    </row>
    <row r="465" spans="1:8" x14ac:dyDescent="0.2">
      <c r="A465" s="28" t="s">
        <v>49</v>
      </c>
      <c r="B465" s="25">
        <v>262821000000</v>
      </c>
      <c r="C465" s="25">
        <v>142597000000</v>
      </c>
      <c r="D465" s="25">
        <v>120224000000</v>
      </c>
      <c r="E465" s="25">
        <v>78404000000</v>
      </c>
      <c r="F465" s="25">
        <v>0</v>
      </c>
      <c r="G465" s="25">
        <v>0</v>
      </c>
      <c r="H465" s="25">
        <v>41820000000</v>
      </c>
    </row>
    <row r="466" spans="1:8" x14ac:dyDescent="0.2">
      <c r="A466" s="28" t="s">
        <v>51</v>
      </c>
      <c r="B466" s="25">
        <v>3898237000</v>
      </c>
      <c r="C466" s="25">
        <v>1512618000</v>
      </c>
      <c r="D466" s="25">
        <v>2385619000</v>
      </c>
      <c r="E466" s="25">
        <v>224972000</v>
      </c>
      <c r="F466" s="25">
        <v>0</v>
      </c>
      <c r="G466" s="25">
        <v>1205992000</v>
      </c>
      <c r="H466" s="25">
        <v>954655000</v>
      </c>
    </row>
    <row r="467" spans="1:8" x14ac:dyDescent="0.2">
      <c r="A467" s="28" t="s">
        <v>54</v>
      </c>
      <c r="B467" s="25">
        <v>37286584000</v>
      </c>
      <c r="C467" s="25">
        <v>28721351000</v>
      </c>
      <c r="D467" s="25">
        <v>8565233000</v>
      </c>
      <c r="E467" s="25">
        <v>0</v>
      </c>
      <c r="F467" s="25">
        <v>0</v>
      </c>
      <c r="G467" s="25">
        <v>5709732000</v>
      </c>
      <c r="H467" s="25">
        <v>2855501000</v>
      </c>
    </row>
    <row r="468" spans="1:8" x14ac:dyDescent="0.2">
      <c r="A468" s="28" t="s">
        <v>56</v>
      </c>
      <c r="B468" s="25">
        <v>7113191000</v>
      </c>
      <c r="C468" s="25">
        <v>2377550000</v>
      </c>
      <c r="D468" s="25">
        <v>4735641000</v>
      </c>
      <c r="E468" s="25">
        <v>2503179000</v>
      </c>
      <c r="F468" s="25">
        <v>442500000</v>
      </c>
      <c r="G468" s="25">
        <v>101633000</v>
      </c>
      <c r="H468" s="25">
        <v>1688329000</v>
      </c>
    </row>
    <row r="469" spans="1:8" x14ac:dyDescent="0.2">
      <c r="A469" s="28" t="s">
        <v>58</v>
      </c>
      <c r="B469" s="25">
        <v>11010307000</v>
      </c>
      <c r="C469" s="25">
        <v>7293273000</v>
      </c>
      <c r="D469" s="25">
        <v>3717034000</v>
      </c>
      <c r="E469" s="25">
        <v>1334054000</v>
      </c>
      <c r="F469" s="25">
        <v>352346000</v>
      </c>
      <c r="G469" s="25">
        <v>0</v>
      </c>
      <c r="H469" s="25">
        <v>2030634000</v>
      </c>
    </row>
    <row r="470" spans="1:8" x14ac:dyDescent="0.2">
      <c r="A470" s="28" t="s">
        <v>61</v>
      </c>
      <c r="B470" s="25">
        <v>20779000000</v>
      </c>
      <c r="C470" s="25">
        <v>8934000000</v>
      </c>
      <c r="D470" s="25">
        <v>11845000000</v>
      </c>
      <c r="E470" s="25">
        <v>7065000000</v>
      </c>
      <c r="F470" s="25">
        <v>0</v>
      </c>
      <c r="G470" s="25">
        <v>1148000000</v>
      </c>
      <c r="H470" s="25">
        <v>3632000000</v>
      </c>
    </row>
    <row r="471" spans="1:8" x14ac:dyDescent="0.2">
      <c r="A471" s="28" t="s">
        <v>62</v>
      </c>
      <c r="B471" s="25">
        <v>138714000000</v>
      </c>
      <c r="C471" s="25">
        <v>85476000000</v>
      </c>
      <c r="D471" s="25">
        <v>53238000000</v>
      </c>
      <c r="E471" s="25">
        <v>2958000000</v>
      </c>
      <c r="F471" s="25">
        <v>0</v>
      </c>
      <c r="G471" s="25">
        <v>33312000000</v>
      </c>
      <c r="H471" s="25">
        <v>16968000000</v>
      </c>
    </row>
    <row r="472" spans="1:8" x14ac:dyDescent="0.2">
      <c r="A472" s="28" t="s">
        <v>63</v>
      </c>
      <c r="B472" s="25">
        <v>8494000000</v>
      </c>
      <c r="C472" s="25">
        <v>4924400000</v>
      </c>
      <c r="D472" s="25">
        <v>3569600000</v>
      </c>
      <c r="E472" s="25">
        <v>2080800000</v>
      </c>
      <c r="F472" s="25">
        <v>0</v>
      </c>
      <c r="G472" s="25">
        <v>0</v>
      </c>
      <c r="H472" s="25">
        <v>1488800000</v>
      </c>
    </row>
    <row r="473" spans="1:8" x14ac:dyDescent="0.2">
      <c r="A473" s="28" t="s">
        <v>65</v>
      </c>
      <c r="B473" s="25">
        <v>9473346000</v>
      </c>
      <c r="C473" s="25">
        <v>842556000</v>
      </c>
      <c r="D473" s="25">
        <v>8630790000</v>
      </c>
      <c r="E473" s="25">
        <v>3060726000</v>
      </c>
      <c r="F473" s="25">
        <v>2297093000</v>
      </c>
      <c r="G473" s="25">
        <v>439417000</v>
      </c>
      <c r="H473" s="25">
        <v>2833554000</v>
      </c>
    </row>
    <row r="474" spans="1:8" x14ac:dyDescent="0.2">
      <c r="A474" s="28" t="s">
        <v>67</v>
      </c>
      <c r="B474" s="25">
        <v>37065000000</v>
      </c>
      <c r="C474" s="25">
        <v>21768000000</v>
      </c>
      <c r="D474" s="25">
        <v>15297000000</v>
      </c>
      <c r="E474" s="25">
        <v>3420000000</v>
      </c>
      <c r="F474" s="25">
        <v>5739000000</v>
      </c>
      <c r="G474" s="25">
        <v>0</v>
      </c>
      <c r="H474" s="25">
        <v>6138000000</v>
      </c>
    </row>
    <row r="475" spans="1:8" x14ac:dyDescent="0.2">
      <c r="A475" s="28" t="s">
        <v>69</v>
      </c>
      <c r="B475" s="25">
        <v>14924608000</v>
      </c>
      <c r="C475" s="25">
        <v>9624071000</v>
      </c>
      <c r="D475" s="25">
        <v>5300537000</v>
      </c>
      <c r="E475" s="25">
        <v>1689938000</v>
      </c>
      <c r="F475" s="25">
        <v>0</v>
      </c>
      <c r="G475" s="25">
        <v>243346000</v>
      </c>
      <c r="H475" s="25">
        <v>3367253000</v>
      </c>
    </row>
    <row r="476" spans="1:8" x14ac:dyDescent="0.2">
      <c r="A476" s="28" t="s">
        <v>71</v>
      </c>
      <c r="B476" s="25">
        <v>83392000000</v>
      </c>
      <c r="C476" s="25">
        <v>16157000000</v>
      </c>
      <c r="D476" s="25">
        <v>67235000000</v>
      </c>
      <c r="E476" s="25">
        <v>20623000000</v>
      </c>
      <c r="F476" s="25">
        <v>16290000000</v>
      </c>
      <c r="G476" s="25">
        <v>0</v>
      </c>
      <c r="H476" s="25">
        <v>30322000000</v>
      </c>
    </row>
    <row r="477" spans="1:8" x14ac:dyDescent="0.2">
      <c r="A477" s="28" t="s">
        <v>72</v>
      </c>
      <c r="B477" s="25">
        <v>45985000000</v>
      </c>
      <c r="C477" s="25">
        <v>8096000000</v>
      </c>
      <c r="D477" s="25">
        <v>37889000000</v>
      </c>
      <c r="E477" s="25">
        <v>15347000000</v>
      </c>
      <c r="F477" s="25">
        <v>0</v>
      </c>
      <c r="G477" s="25">
        <v>13242000000</v>
      </c>
      <c r="H477" s="25">
        <v>9300000000</v>
      </c>
    </row>
    <row r="478" spans="1:8" x14ac:dyDescent="0.2">
      <c r="A478" s="28" t="s">
        <v>74</v>
      </c>
      <c r="B478" s="25">
        <v>15108931000</v>
      </c>
      <c r="C478" s="25">
        <v>3985485000</v>
      </c>
      <c r="D478" s="25">
        <v>11123446000</v>
      </c>
      <c r="E478" s="25">
        <v>1956160000</v>
      </c>
      <c r="F478" s="25">
        <v>0</v>
      </c>
      <c r="G478" s="25">
        <v>3733551000</v>
      </c>
      <c r="H478" s="25">
        <v>5433735000</v>
      </c>
    </row>
    <row r="479" spans="1:8" x14ac:dyDescent="0.2">
      <c r="A479" s="28" t="s">
        <v>76</v>
      </c>
      <c r="B479" s="25">
        <v>406433000000</v>
      </c>
      <c r="C479" s="25">
        <v>276849000000</v>
      </c>
      <c r="D479" s="25">
        <v>129584000000</v>
      </c>
      <c r="E479" s="25">
        <v>122242000000</v>
      </c>
      <c r="F479" s="25">
        <v>0</v>
      </c>
      <c r="G479" s="25">
        <v>0</v>
      </c>
      <c r="H479" s="25">
        <v>7342000000</v>
      </c>
    </row>
    <row r="480" spans="1:8" x14ac:dyDescent="0.2">
      <c r="A480" s="28" t="s">
        <v>78</v>
      </c>
      <c r="B480" s="25">
        <v>79097400000</v>
      </c>
      <c r="C480" s="25">
        <v>66774100000</v>
      </c>
      <c r="D480" s="25">
        <v>12323300000</v>
      </c>
      <c r="E480" s="25">
        <v>8511200000</v>
      </c>
      <c r="F480" s="25">
        <v>0</v>
      </c>
      <c r="G480" s="25">
        <v>473000000</v>
      </c>
      <c r="H480" s="25">
        <v>3339100000</v>
      </c>
    </row>
    <row r="481" spans="1:8" x14ac:dyDescent="0.2">
      <c r="A481" s="28" t="s">
        <v>80</v>
      </c>
      <c r="B481" s="25">
        <v>285551300000</v>
      </c>
      <c r="C481" s="25">
        <v>222422500000</v>
      </c>
      <c r="D481" s="25">
        <v>63128800000</v>
      </c>
      <c r="E481" s="25">
        <v>42916600000</v>
      </c>
      <c r="F481" s="25">
        <v>0</v>
      </c>
      <c r="G481" s="25">
        <v>929300000</v>
      </c>
      <c r="H481" s="25">
        <v>19282900000</v>
      </c>
    </row>
    <row r="482" spans="1:8" x14ac:dyDescent="0.2">
      <c r="A482" s="28" t="s">
        <v>82</v>
      </c>
      <c r="B482" s="25">
        <v>50273000000</v>
      </c>
      <c r="C482" s="25">
        <v>10593000000</v>
      </c>
      <c r="D482" s="25">
        <v>39680000000</v>
      </c>
      <c r="E482" s="25">
        <v>4505000000</v>
      </c>
      <c r="F482" s="25">
        <v>0</v>
      </c>
      <c r="G482" s="25">
        <v>51839000000</v>
      </c>
      <c r="H482" s="25">
        <v>-16664000000</v>
      </c>
    </row>
    <row r="483" spans="1:8" x14ac:dyDescent="0.2">
      <c r="A483" s="28" t="s">
        <v>85</v>
      </c>
      <c r="B483" s="25">
        <v>49618000000</v>
      </c>
      <c r="C483" s="25">
        <v>12344000000</v>
      </c>
      <c r="D483" s="25">
        <v>37274000000</v>
      </c>
      <c r="E483" s="25">
        <v>9075000000</v>
      </c>
      <c r="F483" s="25">
        <v>0</v>
      </c>
      <c r="G483" s="25">
        <v>17381000000</v>
      </c>
      <c r="H483" s="25">
        <v>10818000000</v>
      </c>
    </row>
    <row r="484" spans="1:8" x14ac:dyDescent="0.2">
      <c r="A484" s="28" t="s">
        <v>86</v>
      </c>
      <c r="B484" s="25">
        <v>40038700000</v>
      </c>
      <c r="C484" s="25">
        <v>28443700000</v>
      </c>
      <c r="D484" s="25">
        <v>11595000000</v>
      </c>
      <c r="E484" s="25">
        <v>3718900000</v>
      </c>
      <c r="F484" s="25">
        <v>542600000</v>
      </c>
      <c r="G484" s="25">
        <v>0</v>
      </c>
      <c r="H484" s="25">
        <v>7333500000</v>
      </c>
    </row>
    <row r="485" spans="1:8" x14ac:dyDescent="0.2">
      <c r="A485" s="28" t="s">
        <v>88</v>
      </c>
      <c r="B485" s="25">
        <v>19821000000</v>
      </c>
      <c r="C485" s="25">
        <v>13553700000</v>
      </c>
      <c r="D485" s="25">
        <v>6267300000</v>
      </c>
      <c r="E485" s="25">
        <v>2375100000</v>
      </c>
      <c r="F485" s="25">
        <v>0</v>
      </c>
      <c r="G485" s="25">
        <v>0</v>
      </c>
      <c r="H485" s="25">
        <v>3892200000</v>
      </c>
    </row>
    <row r="486" spans="1:8" x14ac:dyDescent="0.2">
      <c r="A486" s="28" t="s">
        <v>90</v>
      </c>
      <c r="B486" s="25">
        <v>93172000000</v>
      </c>
      <c r="C486" s="25">
        <v>76893000000</v>
      </c>
      <c r="D486" s="25">
        <v>16279000000</v>
      </c>
      <c r="E486" s="25">
        <v>3979000000</v>
      </c>
      <c r="F486" s="25">
        <v>845000000</v>
      </c>
      <c r="G486" s="25">
        <v>5532000000</v>
      </c>
      <c r="H486" s="25">
        <v>5923000000</v>
      </c>
    </row>
    <row r="487" spans="1:8" x14ac:dyDescent="0.2">
      <c r="A487" s="28" t="s">
        <v>92</v>
      </c>
      <c r="B487" s="25">
        <v>18511000000</v>
      </c>
      <c r="C487" s="25">
        <v>6303000000</v>
      </c>
      <c r="D487" s="25">
        <v>12208000000</v>
      </c>
      <c r="E487" s="25">
        <v>4478000000</v>
      </c>
      <c r="F487" s="25">
        <v>2405000000</v>
      </c>
      <c r="G487" s="25">
        <v>0</v>
      </c>
      <c r="H487" s="25">
        <v>5325000000</v>
      </c>
    </row>
    <row r="488" spans="1:8" x14ac:dyDescent="0.2">
      <c r="A488" s="28" t="s">
        <v>94</v>
      </c>
      <c r="B488" s="25">
        <v>20064000000</v>
      </c>
      <c r="C488" s="25">
        <v>10571000000</v>
      </c>
      <c r="D488" s="25">
        <v>9493000000</v>
      </c>
      <c r="E488" s="25">
        <v>1292000000</v>
      </c>
      <c r="F488" s="25">
        <v>3723000000</v>
      </c>
      <c r="G488" s="25">
        <v>2122000000</v>
      </c>
      <c r="H488" s="25">
        <v>2356000000</v>
      </c>
    </row>
    <row r="489" spans="1:8" x14ac:dyDescent="0.2">
      <c r="A489" s="28" t="s">
        <v>95</v>
      </c>
      <c r="B489" s="25">
        <v>24300700000</v>
      </c>
      <c r="C489" s="25">
        <v>17837800000</v>
      </c>
      <c r="D489" s="25">
        <v>6462900000</v>
      </c>
      <c r="E489" s="25">
        <v>4590100000</v>
      </c>
      <c r="F489" s="25">
        <v>0</v>
      </c>
      <c r="G489" s="25">
        <v>0</v>
      </c>
      <c r="H489" s="25">
        <v>1872800000</v>
      </c>
    </row>
    <row r="490" spans="1:8" x14ac:dyDescent="0.2">
      <c r="A490" s="28" t="s">
        <v>97</v>
      </c>
      <c r="B490" s="25">
        <v>11902926000</v>
      </c>
      <c r="C490" s="25">
        <v>5372500000</v>
      </c>
      <c r="D490" s="25">
        <v>6530426000</v>
      </c>
      <c r="E490" s="25">
        <v>933758000</v>
      </c>
      <c r="F490" s="25">
        <v>0</v>
      </c>
      <c r="G490" s="25">
        <v>1651402000</v>
      </c>
      <c r="H490" s="25">
        <v>3945266000</v>
      </c>
    </row>
    <row r="491" spans="1:8" x14ac:dyDescent="0.2">
      <c r="A491" s="28" t="s">
        <v>99</v>
      </c>
      <c r="B491" s="25">
        <v>138945000000</v>
      </c>
      <c r="C491" s="25">
        <v>1770000000</v>
      </c>
      <c r="D491" s="25">
        <v>137175000000</v>
      </c>
      <c r="E491" s="25">
        <v>92587000000</v>
      </c>
      <c r="F491" s="25">
        <v>0</v>
      </c>
      <c r="G491" s="25">
        <v>7576000000</v>
      </c>
      <c r="H491" s="25">
        <v>37012000000</v>
      </c>
    </row>
    <row r="492" spans="1:8" x14ac:dyDescent="0.2">
      <c r="A492" s="28" t="s">
        <v>101</v>
      </c>
      <c r="B492" s="25">
        <v>10480600000</v>
      </c>
      <c r="C492" s="25">
        <v>6082000000</v>
      </c>
      <c r="D492" s="25">
        <v>4398600000</v>
      </c>
      <c r="E492" s="25">
        <v>2990800000</v>
      </c>
      <c r="F492" s="25">
        <v>0</v>
      </c>
      <c r="G492" s="25">
        <v>0</v>
      </c>
      <c r="H492" s="25">
        <v>1407800000</v>
      </c>
    </row>
    <row r="493" spans="1:8" x14ac:dyDescent="0.2">
      <c r="A493" s="28" t="s">
        <v>102</v>
      </c>
      <c r="B493" s="25">
        <v>39445859000</v>
      </c>
      <c r="C493" s="25">
        <v>18834250000</v>
      </c>
      <c r="D493" s="25">
        <v>20611609000</v>
      </c>
      <c r="E493" s="25">
        <v>12994842000</v>
      </c>
      <c r="F493" s="25">
        <v>0</v>
      </c>
      <c r="G493" s="25">
        <v>0</v>
      </c>
      <c r="H493" s="25">
        <v>7616767000</v>
      </c>
    </row>
    <row r="494" spans="1:8" x14ac:dyDescent="0.2">
      <c r="A494" s="28" t="s">
        <v>103</v>
      </c>
      <c r="B494" s="25">
        <v>368070000000</v>
      </c>
      <c r="C494" s="25">
        <v>312898000000</v>
      </c>
      <c r="D494" s="25">
        <v>55172000000</v>
      </c>
      <c r="E494" s="25">
        <v>13786000000</v>
      </c>
      <c r="F494" s="25">
        <v>14076000000</v>
      </c>
      <c r="G494" s="25">
        <v>0</v>
      </c>
      <c r="H494" s="25">
        <v>27310000000</v>
      </c>
    </row>
    <row r="495" spans="1:8" x14ac:dyDescent="0.2">
      <c r="A495" s="28" t="s">
        <v>104</v>
      </c>
      <c r="B495" s="25">
        <v>390012000000</v>
      </c>
      <c r="C495" s="25">
        <v>11647000000</v>
      </c>
      <c r="D495" s="25">
        <v>378365000000</v>
      </c>
      <c r="E495" s="25">
        <v>269496000000</v>
      </c>
      <c r="F495" s="25">
        <v>0</v>
      </c>
      <c r="G495" s="25">
        <v>21281000000</v>
      </c>
      <c r="H495" s="25">
        <v>87588000000</v>
      </c>
    </row>
    <row r="496" spans="1:8" x14ac:dyDescent="0.2">
      <c r="A496" s="28" t="s">
        <v>106</v>
      </c>
      <c r="B496" s="25">
        <v>44036000000</v>
      </c>
      <c r="C496" s="25">
        <v>24013000000</v>
      </c>
      <c r="D496" s="25">
        <v>20023000000</v>
      </c>
      <c r="E496" s="25">
        <v>12776000000</v>
      </c>
      <c r="F496" s="25">
        <v>2876000000</v>
      </c>
      <c r="G496" s="25">
        <v>0</v>
      </c>
      <c r="H496" s="25">
        <v>4371000000</v>
      </c>
    </row>
    <row r="497" spans="1:8" x14ac:dyDescent="0.2">
      <c r="A497" s="28" t="s">
        <v>107</v>
      </c>
      <c r="B497" s="25">
        <v>46403611000</v>
      </c>
      <c r="C497" s="25">
        <v>28209185000</v>
      </c>
      <c r="D497" s="25">
        <v>18194426000</v>
      </c>
      <c r="E497" s="25">
        <v>11972425000</v>
      </c>
      <c r="F497" s="25">
        <v>0</v>
      </c>
      <c r="G497" s="25">
        <v>0</v>
      </c>
      <c r="H497" s="25">
        <v>6222001000</v>
      </c>
    </row>
    <row r="498" spans="1:8" x14ac:dyDescent="0.2">
      <c r="A498" s="28" t="s">
        <v>108</v>
      </c>
      <c r="B498" s="25">
        <v>41624000000</v>
      </c>
      <c r="C498" s="25">
        <v>1202000000</v>
      </c>
      <c r="D498" s="25">
        <v>40422000000</v>
      </c>
      <c r="E498" s="25">
        <v>22986000000</v>
      </c>
      <c r="F498" s="25">
        <v>0</v>
      </c>
      <c r="G498" s="25">
        <v>2740000000</v>
      </c>
      <c r="H498" s="25">
        <v>14696000000</v>
      </c>
    </row>
    <row r="499" spans="1:8" x14ac:dyDescent="0.2">
      <c r="A499" s="28" t="s">
        <v>109</v>
      </c>
      <c r="B499" s="25">
        <v>165935000000</v>
      </c>
      <c r="C499" s="25">
        <v>127314000000</v>
      </c>
      <c r="D499" s="25">
        <v>38621000000</v>
      </c>
      <c r="E499" s="25">
        <v>32071000000</v>
      </c>
      <c r="F499" s="25">
        <v>0</v>
      </c>
      <c r="G499" s="25">
        <v>0</v>
      </c>
      <c r="H499" s="25">
        <v>6550000000</v>
      </c>
    </row>
    <row r="500" spans="1:8" x14ac:dyDescent="0.2">
      <c r="A500" s="28" t="s">
        <v>111</v>
      </c>
      <c r="B500" s="25">
        <v>13503100000</v>
      </c>
      <c r="C500" s="25">
        <v>5125900000</v>
      </c>
      <c r="D500" s="25">
        <v>8377200000</v>
      </c>
      <c r="E500" s="25">
        <v>4015800000</v>
      </c>
      <c r="F500" s="25">
        <v>1149700000</v>
      </c>
      <c r="G500" s="25">
        <v>0</v>
      </c>
      <c r="H500" s="25">
        <v>3211700000</v>
      </c>
    </row>
    <row r="501" spans="1:8" x14ac:dyDescent="0.2">
      <c r="A501" s="28" t="s">
        <v>112</v>
      </c>
      <c r="B501" s="25">
        <v>39265000000</v>
      </c>
      <c r="C501" s="25">
        <v>20107000000</v>
      </c>
      <c r="D501" s="25">
        <v>19158000000</v>
      </c>
      <c r="E501" s="25">
        <v>10135000000</v>
      </c>
      <c r="F501" s="25">
        <v>2504000000</v>
      </c>
      <c r="G501" s="25">
        <v>0</v>
      </c>
      <c r="H501" s="25">
        <v>6519000000</v>
      </c>
    </row>
    <row r="502" spans="1:8" x14ac:dyDescent="0.2">
      <c r="A502" s="28" t="s">
        <v>113</v>
      </c>
      <c r="B502" s="25">
        <v>72498000000</v>
      </c>
      <c r="C502" s="25">
        <v>62687000000</v>
      </c>
      <c r="D502" s="25">
        <v>9811000000</v>
      </c>
      <c r="E502" s="25">
        <v>4423000000</v>
      </c>
      <c r="F502" s="25">
        <v>2019000000</v>
      </c>
      <c r="G502" s="25">
        <v>0</v>
      </c>
      <c r="H502" s="25">
        <v>3369000000</v>
      </c>
    </row>
    <row r="503" spans="1:8" x14ac:dyDescent="0.2">
      <c r="A503" s="28" t="s">
        <v>115</v>
      </c>
      <c r="B503" s="25">
        <v>38848100000</v>
      </c>
      <c r="C503" s="25">
        <v>4747800000</v>
      </c>
      <c r="D503" s="25">
        <v>34100300000</v>
      </c>
      <c r="E503" s="25">
        <v>8106900000</v>
      </c>
      <c r="F503" s="25">
        <v>7323600000</v>
      </c>
      <c r="G503" s="25">
        <v>1600900000</v>
      </c>
      <c r="H503" s="25">
        <v>17068900000</v>
      </c>
    </row>
    <row r="504" spans="1:8" x14ac:dyDescent="0.2">
      <c r="A504" s="28" t="s">
        <v>116</v>
      </c>
      <c r="B504" s="25">
        <v>33770800000</v>
      </c>
      <c r="C504" s="25">
        <v>27413200000</v>
      </c>
      <c r="D504" s="25">
        <v>6357600000</v>
      </c>
      <c r="E504" s="25">
        <v>2178700000</v>
      </c>
      <c r="F504" s="25">
        <v>0</v>
      </c>
      <c r="G504" s="25">
        <v>1149200000</v>
      </c>
      <c r="H504" s="25">
        <v>3029700000</v>
      </c>
    </row>
    <row r="505" spans="1:8" x14ac:dyDescent="0.2">
      <c r="A505" s="28" t="s">
        <v>118</v>
      </c>
      <c r="B505" s="25">
        <v>66445000000</v>
      </c>
      <c r="C505" s="25">
        <v>17070000000</v>
      </c>
      <c r="D505" s="25">
        <v>49375000000</v>
      </c>
      <c r="E505" s="25">
        <v>19619000000</v>
      </c>
      <c r="F505" s="25">
        <v>18089000000</v>
      </c>
      <c r="G505" s="25">
        <v>0</v>
      </c>
      <c r="H505" s="25">
        <v>11667000000</v>
      </c>
    </row>
    <row r="506" spans="1:8" x14ac:dyDescent="0.2">
      <c r="A506" s="28" t="s">
        <v>119</v>
      </c>
      <c r="B506" s="25">
        <v>29249000000</v>
      </c>
      <c r="C506" s="25">
        <v>8906000000</v>
      </c>
      <c r="D506" s="25">
        <v>20343000000</v>
      </c>
      <c r="E506" s="25">
        <v>11020000000</v>
      </c>
      <c r="F506" s="25">
        <v>3440000000</v>
      </c>
      <c r="G506" s="25">
        <v>1738000000</v>
      </c>
      <c r="H506" s="25">
        <v>4145000000</v>
      </c>
    </row>
    <row r="507" spans="1:8" x14ac:dyDescent="0.2">
      <c r="A507" s="28" t="s">
        <v>120</v>
      </c>
      <c r="B507" s="25">
        <v>32835900000</v>
      </c>
      <c r="C507" s="25">
        <v>25885800000</v>
      </c>
      <c r="D507" s="25">
        <v>6950100000</v>
      </c>
      <c r="E507" s="25">
        <v>3965600000</v>
      </c>
      <c r="F507" s="25">
        <v>0</v>
      </c>
      <c r="G507" s="25">
        <v>0</v>
      </c>
      <c r="H507" s="25">
        <v>2984500000</v>
      </c>
    </row>
    <row r="508" spans="1:8" x14ac:dyDescent="0.2">
      <c r="A508" s="28" t="s">
        <v>122</v>
      </c>
      <c r="B508" s="25">
        <v>8870544000</v>
      </c>
      <c r="C508" s="25">
        <v>3207473000</v>
      </c>
      <c r="D508" s="25">
        <v>5663071000</v>
      </c>
      <c r="E508" s="25">
        <v>410510000</v>
      </c>
      <c r="F508" s="25">
        <v>0</v>
      </c>
      <c r="G508" s="25">
        <v>2274627000</v>
      </c>
      <c r="H508" s="25">
        <v>2977934000</v>
      </c>
    </row>
    <row r="509" spans="1:8" x14ac:dyDescent="0.2">
      <c r="A509" s="28" t="s">
        <v>123</v>
      </c>
      <c r="B509" s="25">
        <v>48887400000</v>
      </c>
      <c r="C509" s="25">
        <v>36628700000</v>
      </c>
      <c r="D509" s="25">
        <v>12258700000</v>
      </c>
      <c r="E509" s="25">
        <v>7599500000</v>
      </c>
      <c r="F509" s="25">
        <v>0</v>
      </c>
      <c r="G509" s="25">
        <v>0</v>
      </c>
      <c r="H509" s="25">
        <v>4659200000</v>
      </c>
    </row>
    <row r="510" spans="1:8" x14ac:dyDescent="0.2">
      <c r="A510" s="28" t="s">
        <v>125</v>
      </c>
      <c r="B510" s="25">
        <v>416254000000</v>
      </c>
      <c r="C510" s="25">
        <v>393917000000</v>
      </c>
      <c r="D510" s="25">
        <v>22337000000</v>
      </c>
      <c r="E510" s="25">
        <v>12791000000</v>
      </c>
      <c r="F510" s="25">
        <v>0</v>
      </c>
      <c r="G510" s="25">
        <v>1121000000</v>
      </c>
      <c r="H510" s="25">
        <v>8425000000</v>
      </c>
    </row>
    <row r="511" spans="1:8" x14ac:dyDescent="0.2">
      <c r="A511" s="28" t="s">
        <v>126</v>
      </c>
      <c r="B511" s="25">
        <v>196388000000</v>
      </c>
      <c r="C511" s="25">
        <v>145834000000</v>
      </c>
      <c r="D511" s="25">
        <v>50554000000</v>
      </c>
      <c r="E511" s="25">
        <v>28238000000</v>
      </c>
      <c r="F511" s="25">
        <v>8496000000</v>
      </c>
      <c r="G511" s="25">
        <v>0</v>
      </c>
      <c r="H511" s="25">
        <v>13820000000</v>
      </c>
    </row>
    <row r="512" spans="1:8" x14ac:dyDescent="0.2">
      <c r="A512" s="28" t="s">
        <v>128</v>
      </c>
      <c r="B512" s="25">
        <v>75355000000</v>
      </c>
      <c r="C512" s="25">
        <v>51351000000</v>
      </c>
      <c r="D512" s="25">
        <v>24004000000</v>
      </c>
      <c r="E512" s="25">
        <v>8822000000</v>
      </c>
      <c r="F512" s="25">
        <v>0</v>
      </c>
      <c r="G512" s="25">
        <v>47000000</v>
      </c>
      <c r="H512" s="25">
        <v>15135000000</v>
      </c>
    </row>
    <row r="513" spans="1:8" x14ac:dyDescent="0.2">
      <c r="A513" s="28" t="s">
        <v>129</v>
      </c>
      <c r="B513" s="25">
        <v>33604621000</v>
      </c>
      <c r="C513" s="25">
        <v>29805890000</v>
      </c>
      <c r="D513" s="25">
        <v>3798731000</v>
      </c>
      <c r="E513" s="25">
        <v>0</v>
      </c>
      <c r="F513" s="25">
        <v>0</v>
      </c>
      <c r="G513" s="25">
        <v>939232000</v>
      </c>
      <c r="H513" s="25">
        <v>2859499000</v>
      </c>
    </row>
    <row r="514" spans="1:8" x14ac:dyDescent="0.2">
      <c r="A514" s="28" t="s">
        <v>131</v>
      </c>
      <c r="B514" s="25">
        <v>12501038000</v>
      </c>
      <c r="C514" s="25">
        <v>4348038000</v>
      </c>
      <c r="D514" s="25">
        <v>8153000000</v>
      </c>
      <c r="E514" s="25">
        <v>994308000</v>
      </c>
      <c r="F514" s="25">
        <v>0</v>
      </c>
      <c r="G514" s="25">
        <v>3385893000</v>
      </c>
      <c r="H514" s="25">
        <v>3772799000</v>
      </c>
    </row>
    <row r="515" spans="1:8" x14ac:dyDescent="0.2">
      <c r="A515" s="28" t="s">
        <v>132</v>
      </c>
      <c r="B515" s="25">
        <v>63443000000</v>
      </c>
      <c r="C515" s="25">
        <v>39896000000</v>
      </c>
      <c r="D515" s="25">
        <v>23547000000</v>
      </c>
      <c r="E515" s="25">
        <v>8197000000</v>
      </c>
      <c r="F515" s="25">
        <v>0</v>
      </c>
      <c r="G515" s="25">
        <v>6591000000</v>
      </c>
      <c r="H515" s="25">
        <v>8759000000</v>
      </c>
    </row>
    <row r="516" spans="1:8" x14ac:dyDescent="0.2">
      <c r="A516" s="28" t="s">
        <v>134</v>
      </c>
      <c r="B516" s="25">
        <v>34649500000</v>
      </c>
      <c r="C516" s="25">
        <v>1584400000</v>
      </c>
      <c r="D516" s="25">
        <v>33065100000</v>
      </c>
      <c r="E516" s="25">
        <v>8675500000</v>
      </c>
      <c r="F516" s="25">
        <v>12824200000</v>
      </c>
      <c r="G516" s="25">
        <v>1259100000</v>
      </c>
      <c r="H516" s="25">
        <v>10306300000</v>
      </c>
    </row>
    <row r="517" spans="1:8" x14ac:dyDescent="0.2">
      <c r="A517" s="28" t="s">
        <v>135</v>
      </c>
      <c r="B517" s="25">
        <v>15535191000</v>
      </c>
      <c r="C517" s="25">
        <v>2648996000</v>
      </c>
      <c r="D517" s="25">
        <v>12886195000</v>
      </c>
      <c r="E517" s="25">
        <v>7823799000</v>
      </c>
      <c r="F517" s="25">
        <v>1822808000</v>
      </c>
      <c r="G517" s="25">
        <v>208343000</v>
      </c>
      <c r="H517" s="25">
        <v>3031245000</v>
      </c>
    </row>
    <row r="518" spans="1:8" x14ac:dyDescent="0.2">
      <c r="A518" s="28" t="s">
        <v>137</v>
      </c>
      <c r="B518" s="25">
        <v>20630200000</v>
      </c>
      <c r="C518" s="25">
        <v>11671100000</v>
      </c>
      <c r="D518" s="25">
        <v>8959100000</v>
      </c>
      <c r="E518" s="25">
        <v>875300000</v>
      </c>
      <c r="F518" s="25">
        <v>0</v>
      </c>
      <c r="G518" s="25">
        <v>0</v>
      </c>
      <c r="H518" s="25">
        <v>8083800000</v>
      </c>
    </row>
    <row r="519" spans="1:8" x14ac:dyDescent="0.2">
      <c r="A519" s="28" t="s">
        <v>139</v>
      </c>
      <c r="B519" s="25">
        <v>21264000000</v>
      </c>
      <c r="C519" s="25">
        <v>988000000</v>
      </c>
      <c r="D519" s="25">
        <v>20276000000</v>
      </c>
      <c r="E519" s="25">
        <v>12882000000</v>
      </c>
      <c r="F519" s="25">
        <v>0</v>
      </c>
      <c r="G519" s="25">
        <v>1983000000</v>
      </c>
      <c r="H519" s="25">
        <v>5411000000</v>
      </c>
    </row>
    <row r="520" spans="1:8" x14ac:dyDescent="0.2">
      <c r="A520" s="28" t="s">
        <v>141</v>
      </c>
      <c r="B520" s="25">
        <v>12808600000</v>
      </c>
      <c r="C520" s="25">
        <v>7114500000</v>
      </c>
      <c r="D520" s="25">
        <v>5694100000</v>
      </c>
      <c r="E520" s="25">
        <v>3211400000</v>
      </c>
      <c r="F520" s="25">
        <v>0</v>
      </c>
      <c r="G520" s="25">
        <v>0</v>
      </c>
      <c r="H520" s="25">
        <v>2482700000</v>
      </c>
    </row>
    <row r="521" spans="1:8" x14ac:dyDescent="0.2">
      <c r="A521" s="28" t="s">
        <v>143</v>
      </c>
      <c r="B521" s="25">
        <v>67285000000</v>
      </c>
      <c r="C521" s="25">
        <v>46355000000</v>
      </c>
      <c r="D521" s="25">
        <v>20930000000</v>
      </c>
      <c r="E521" s="25">
        <v>2297000000</v>
      </c>
      <c r="F521" s="25">
        <v>0</v>
      </c>
      <c r="G521" s="25">
        <v>10858000000</v>
      </c>
      <c r="H521" s="25">
        <v>7775000000</v>
      </c>
    </row>
    <row r="522" spans="1:8" x14ac:dyDescent="0.2">
      <c r="A522" s="28" t="s">
        <v>145</v>
      </c>
      <c r="B522" s="25">
        <v>51057340000</v>
      </c>
      <c r="C522" s="25">
        <v>43227542000</v>
      </c>
      <c r="D522" s="25">
        <v>7829798000</v>
      </c>
      <c r="E522" s="25">
        <v>4865100000</v>
      </c>
      <c r="F522" s="25">
        <v>0</v>
      </c>
      <c r="G522" s="25">
        <v>0</v>
      </c>
      <c r="H522" s="25">
        <v>2964698000</v>
      </c>
    </row>
    <row r="523" spans="1:8" x14ac:dyDescent="0.2">
      <c r="A523" s="28" t="s">
        <v>147</v>
      </c>
      <c r="B523" s="25">
        <v>56020000000</v>
      </c>
      <c r="C523" s="25">
        <v>36399000000</v>
      </c>
      <c r="D523" s="25">
        <v>19621000000</v>
      </c>
      <c r="E523" s="25">
        <v>284000000</v>
      </c>
      <c r="F523" s="25">
        <v>0</v>
      </c>
      <c r="G523" s="25">
        <v>12988000000</v>
      </c>
      <c r="H523" s="25">
        <v>6349000000</v>
      </c>
    </row>
    <row r="524" spans="1:8" x14ac:dyDescent="0.2">
      <c r="A524" s="28" t="s">
        <v>149</v>
      </c>
      <c r="B524" s="25">
        <v>134289000000</v>
      </c>
      <c r="C524" s="25">
        <v>83389000000</v>
      </c>
      <c r="D524" s="25">
        <v>50900000000</v>
      </c>
      <c r="E524" s="25">
        <v>0</v>
      </c>
      <c r="F524" s="25">
        <v>0</v>
      </c>
      <c r="G524" s="25">
        <v>39616000000</v>
      </c>
      <c r="H524" s="25">
        <v>11284000000</v>
      </c>
    </row>
    <row r="525" spans="1:8" x14ac:dyDescent="0.2">
      <c r="A525" s="28" t="s">
        <v>150</v>
      </c>
      <c r="B525" s="25">
        <v>18729000000</v>
      </c>
      <c r="C525" s="25">
        <v>15577000000</v>
      </c>
      <c r="D525" s="25">
        <v>3152000000</v>
      </c>
      <c r="E525" s="25">
        <v>0</v>
      </c>
      <c r="F525" s="25">
        <v>0</v>
      </c>
      <c r="G525" s="25">
        <v>56000000</v>
      </c>
      <c r="H525" s="25">
        <v>3096000000</v>
      </c>
    </row>
    <row r="526" spans="1:8" x14ac:dyDescent="0.2">
      <c r="A526" s="28" t="s">
        <v>151</v>
      </c>
      <c r="B526" s="25">
        <v>67816000000</v>
      </c>
      <c r="C526" s="25">
        <v>28175000000</v>
      </c>
      <c r="D526" s="25">
        <v>39641000000</v>
      </c>
      <c r="E526" s="25">
        <v>25850000000</v>
      </c>
      <c r="F526" s="25">
        <v>0</v>
      </c>
      <c r="G526" s="25">
        <v>0</v>
      </c>
      <c r="H526" s="25">
        <v>13791000000</v>
      </c>
    </row>
    <row r="527" spans="1:8" x14ac:dyDescent="0.2">
      <c r="A527" s="28" t="s">
        <v>152</v>
      </c>
      <c r="B527" s="25">
        <v>22463000000</v>
      </c>
      <c r="C527" s="25">
        <v>12653000000</v>
      </c>
      <c r="D527" s="25">
        <v>9810000000</v>
      </c>
      <c r="E527" s="25">
        <v>5259000000</v>
      </c>
      <c r="F527" s="25">
        <v>532000000</v>
      </c>
      <c r="G527" s="25">
        <v>0</v>
      </c>
      <c r="H527" s="25">
        <v>4019000000</v>
      </c>
    </row>
    <row r="528" spans="1:8" x14ac:dyDescent="0.2">
      <c r="A528" s="28" t="s">
        <v>153</v>
      </c>
      <c r="B528" s="25">
        <v>11052000000</v>
      </c>
      <c r="C528" s="25">
        <v>183000000</v>
      </c>
      <c r="D528" s="25">
        <v>10869000000</v>
      </c>
      <c r="E528" s="25">
        <v>6976000000</v>
      </c>
      <c r="F528" s="25">
        <v>0</v>
      </c>
      <c r="G528" s="25">
        <v>468000000</v>
      </c>
      <c r="H528" s="25">
        <v>3425000000</v>
      </c>
    </row>
    <row r="529" spans="1:8" x14ac:dyDescent="0.2">
      <c r="A529" s="28" t="s">
        <v>154</v>
      </c>
      <c r="B529" s="25">
        <v>15728467000</v>
      </c>
      <c r="C529" s="25">
        <v>12083441000</v>
      </c>
      <c r="D529" s="25">
        <v>3645026000</v>
      </c>
      <c r="E529" s="25">
        <v>1004084000</v>
      </c>
      <c r="F529" s="25">
        <v>0</v>
      </c>
      <c r="G529" s="25">
        <v>483264000</v>
      </c>
      <c r="H529" s="25">
        <v>2157678000</v>
      </c>
    </row>
    <row r="530" spans="1:8" x14ac:dyDescent="0.2">
      <c r="A530" s="28" t="s">
        <v>156</v>
      </c>
      <c r="B530" s="25">
        <v>73141000000</v>
      </c>
      <c r="C530" s="25">
        <v>54601000000</v>
      </c>
      <c r="D530" s="25">
        <v>18540000000</v>
      </c>
      <c r="E530" s="25">
        <v>8297000000</v>
      </c>
      <c r="F530" s="25">
        <v>2838000000</v>
      </c>
      <c r="G530" s="25">
        <v>0</v>
      </c>
      <c r="H530" s="25">
        <v>7405000000</v>
      </c>
    </row>
    <row r="531" spans="1:8" x14ac:dyDescent="0.2">
      <c r="A531" s="28" t="s">
        <v>158</v>
      </c>
      <c r="B531" s="25">
        <v>26600000000</v>
      </c>
      <c r="C531" s="25">
        <v>17943000000</v>
      </c>
      <c r="D531" s="25">
        <v>8657000000</v>
      </c>
      <c r="E531" s="25">
        <v>1029000000</v>
      </c>
      <c r="F531" s="25">
        <v>0</v>
      </c>
      <c r="G531" s="25">
        <v>2874000000</v>
      </c>
      <c r="H531" s="25">
        <v>4754000000</v>
      </c>
    </row>
    <row r="532" spans="1:8" x14ac:dyDescent="0.2">
      <c r="A532" s="28" t="s">
        <v>159</v>
      </c>
      <c r="B532" s="25">
        <v>58293000000</v>
      </c>
      <c r="C532" s="25">
        <v>45696000000</v>
      </c>
      <c r="D532" s="25">
        <v>12597000000</v>
      </c>
      <c r="E532" s="25">
        <v>7358000000</v>
      </c>
      <c r="F532" s="25">
        <v>0</v>
      </c>
      <c r="G532" s="25">
        <v>3657000000</v>
      </c>
      <c r="H532" s="25">
        <v>1582000000</v>
      </c>
    </row>
    <row r="533" spans="1:8" x14ac:dyDescent="0.2">
      <c r="A533" s="28" t="s">
        <v>160</v>
      </c>
      <c r="B533" s="25">
        <v>32170000000</v>
      </c>
      <c r="C533" s="25">
        <v>22501000000</v>
      </c>
      <c r="D533" s="25">
        <v>9669000000</v>
      </c>
      <c r="E533" s="25">
        <v>1514000000</v>
      </c>
      <c r="F533" s="25">
        <v>0</v>
      </c>
      <c r="G533" s="25">
        <v>3987000000</v>
      </c>
      <c r="H533" s="25">
        <v>4168000000</v>
      </c>
    </row>
    <row r="534" spans="1:8" x14ac:dyDescent="0.2">
      <c r="A534" s="28" t="s">
        <v>161</v>
      </c>
      <c r="B534" s="25">
        <v>96854000000</v>
      </c>
      <c r="C534" s="25">
        <v>4823000000</v>
      </c>
      <c r="D534" s="25">
        <v>92031000000</v>
      </c>
      <c r="E534" s="25">
        <v>47084000000</v>
      </c>
      <c r="F534" s="25">
        <v>0</v>
      </c>
      <c r="G534" s="25">
        <v>18187000000</v>
      </c>
      <c r="H534" s="25">
        <v>26760000000</v>
      </c>
    </row>
    <row r="535" spans="1:8" x14ac:dyDescent="0.2">
      <c r="A535" s="28" t="s">
        <v>162</v>
      </c>
      <c r="B535" s="25">
        <v>6480985000</v>
      </c>
      <c r="C535" s="25">
        <v>1796209000</v>
      </c>
      <c r="D535" s="25">
        <v>4684776000</v>
      </c>
      <c r="E535" s="25">
        <v>559619000</v>
      </c>
      <c r="F535" s="25">
        <v>0</v>
      </c>
      <c r="G535" s="25">
        <v>2357428000</v>
      </c>
      <c r="H535" s="25">
        <v>1767729000</v>
      </c>
    </row>
    <row r="536" spans="1:8" x14ac:dyDescent="0.2">
      <c r="A536" s="28" t="s">
        <v>163</v>
      </c>
      <c r="B536" s="25">
        <v>19956000000</v>
      </c>
      <c r="C536" s="25">
        <v>13844000000</v>
      </c>
      <c r="D536" s="25">
        <v>6112000000</v>
      </c>
      <c r="E536" s="25">
        <v>2333000000</v>
      </c>
      <c r="F536" s="25">
        <v>0</v>
      </c>
      <c r="G536" s="25">
        <v>0</v>
      </c>
      <c r="H536" s="25">
        <v>3779000000</v>
      </c>
    </row>
    <row r="537" spans="1:8" x14ac:dyDescent="0.2">
      <c r="A537" s="28" t="s">
        <v>165</v>
      </c>
      <c r="B537" s="25">
        <v>7069375000</v>
      </c>
      <c r="C537" s="25">
        <v>2707656000</v>
      </c>
      <c r="D537" s="25">
        <v>4361719000</v>
      </c>
      <c r="E537" s="25">
        <v>2729191000</v>
      </c>
      <c r="F537" s="25">
        <v>260086000</v>
      </c>
      <c r="G537" s="25">
        <v>178198000</v>
      </c>
      <c r="H537" s="25">
        <v>1194244000</v>
      </c>
    </row>
    <row r="538" spans="1:8" x14ac:dyDescent="0.2">
      <c r="A538" s="28" t="s">
        <v>167</v>
      </c>
      <c r="B538" s="25">
        <v>452714000000</v>
      </c>
      <c r="C538" s="25">
        <v>394372000000</v>
      </c>
      <c r="D538" s="25">
        <v>58342000000</v>
      </c>
      <c r="E538" s="25">
        <v>44516000000</v>
      </c>
      <c r="F538" s="25">
        <v>0</v>
      </c>
      <c r="G538" s="25">
        <v>0</v>
      </c>
      <c r="H538" s="25">
        <v>13826000000</v>
      </c>
    </row>
    <row r="539" spans="1:8" x14ac:dyDescent="0.2">
      <c r="A539" s="28" t="s">
        <v>169</v>
      </c>
      <c r="B539" s="25">
        <v>182295000</v>
      </c>
      <c r="C539" s="25">
        <v>160385000</v>
      </c>
      <c r="D539" s="25">
        <v>21910000</v>
      </c>
      <c r="E539" s="25">
        <v>47562000</v>
      </c>
      <c r="F539" s="25">
        <v>95000</v>
      </c>
      <c r="G539" s="25">
        <v>163000</v>
      </c>
      <c r="H539" s="25">
        <v>-25910000</v>
      </c>
    </row>
    <row r="540" spans="1:8" x14ac:dyDescent="0.2">
      <c r="A540" s="28" t="s">
        <v>171</v>
      </c>
      <c r="B540" s="25">
        <v>32363000000</v>
      </c>
      <c r="C540" s="25">
        <v>20918000000</v>
      </c>
      <c r="D540" s="25">
        <v>11445000000</v>
      </c>
      <c r="E540" s="25">
        <v>6354000000</v>
      </c>
      <c r="F540" s="25">
        <v>491000000</v>
      </c>
      <c r="G540" s="25">
        <v>0</v>
      </c>
      <c r="H540" s="25">
        <v>4600000000</v>
      </c>
    </row>
    <row r="541" spans="1:8" x14ac:dyDescent="0.2">
      <c r="A541" s="28" t="s">
        <v>172</v>
      </c>
      <c r="B541" s="25">
        <v>19162000000</v>
      </c>
      <c r="C541" s="25">
        <v>4595825000</v>
      </c>
      <c r="D541" s="25">
        <v>14566175000</v>
      </c>
      <c r="E541" s="25">
        <v>12201175000</v>
      </c>
      <c r="F541" s="25">
        <v>2792494000</v>
      </c>
      <c r="G541" s="25">
        <v>0</v>
      </c>
      <c r="H541" s="25">
        <v>-427494000</v>
      </c>
    </row>
    <row r="542" spans="1:8" x14ac:dyDescent="0.2">
      <c r="A542" s="28" t="s">
        <v>173</v>
      </c>
      <c r="B542" s="25">
        <v>194157000000</v>
      </c>
      <c r="C542" s="25">
        <v>76307000000</v>
      </c>
      <c r="D542" s="25">
        <v>117850000000</v>
      </c>
      <c r="E542" s="25">
        <v>46533000000</v>
      </c>
      <c r="F542" s="25">
        <v>24739000000</v>
      </c>
      <c r="G542" s="25">
        <v>1332000000</v>
      </c>
      <c r="H542" s="25">
        <v>45246000000</v>
      </c>
    </row>
    <row r="543" spans="1:8" x14ac:dyDescent="0.2">
      <c r="A543" s="28" t="s">
        <v>175</v>
      </c>
      <c r="B543" s="25">
        <v>8320193000</v>
      </c>
      <c r="C543" s="25">
        <v>6857932000</v>
      </c>
      <c r="D543" s="25">
        <v>1462261000</v>
      </c>
      <c r="E543" s="25">
        <v>381451000</v>
      </c>
      <c r="F543" s="25">
        <v>0</v>
      </c>
      <c r="G543" s="25">
        <v>319300000</v>
      </c>
      <c r="H543" s="25">
        <v>761510000</v>
      </c>
    </row>
    <row r="544" spans="1:8" x14ac:dyDescent="0.2">
      <c r="A544" s="28" t="s">
        <v>177</v>
      </c>
      <c r="B544" s="25">
        <v>47575000000</v>
      </c>
      <c r="C544" s="25">
        <v>14106000000</v>
      </c>
      <c r="D544" s="25">
        <v>33469000000</v>
      </c>
      <c r="E544" s="25">
        <v>14646000000</v>
      </c>
      <c r="F544" s="25">
        <v>0</v>
      </c>
      <c r="G544" s="25">
        <v>4764000000</v>
      </c>
      <c r="H544" s="25">
        <v>14059000000</v>
      </c>
    </row>
    <row r="545" spans="1:8" x14ac:dyDescent="0.2">
      <c r="A545" s="28" t="s">
        <v>179</v>
      </c>
      <c r="B545" s="25">
        <v>17822152000</v>
      </c>
      <c r="C545" s="25">
        <v>10267877000</v>
      </c>
      <c r="D545" s="25">
        <v>7554275000</v>
      </c>
      <c r="E545" s="25">
        <v>4907422000</v>
      </c>
      <c r="F545" s="25">
        <v>0</v>
      </c>
      <c r="G545" s="25">
        <v>0</v>
      </c>
      <c r="H545" s="25">
        <v>2646853000</v>
      </c>
    </row>
    <row r="546" spans="1:8" x14ac:dyDescent="0.2">
      <c r="A546" s="28" t="s">
        <v>181</v>
      </c>
      <c r="B546" s="25">
        <v>72402000000</v>
      </c>
      <c r="C546" s="25">
        <v>30770000000</v>
      </c>
      <c r="D546" s="25">
        <v>41632000000</v>
      </c>
      <c r="E546" s="25">
        <v>13421000000</v>
      </c>
      <c r="F546" s="25">
        <v>0</v>
      </c>
      <c r="G546" s="25">
        <v>17938000000</v>
      </c>
      <c r="H546" s="25">
        <v>10273000000</v>
      </c>
    </row>
    <row r="547" spans="1:8" x14ac:dyDescent="0.2">
      <c r="A547" s="28" t="s">
        <v>184</v>
      </c>
      <c r="B547" s="25">
        <v>38868372000</v>
      </c>
      <c r="C547" s="25">
        <v>23125041000</v>
      </c>
      <c r="D547" s="25">
        <v>15743331000</v>
      </c>
      <c r="E547" s="25">
        <v>7830846000</v>
      </c>
      <c r="F547" s="25">
        <v>0</v>
      </c>
      <c r="G547" s="25">
        <v>846189000</v>
      </c>
      <c r="H547" s="25">
        <v>7066296000</v>
      </c>
    </row>
    <row r="548" spans="1:8" x14ac:dyDescent="0.2">
      <c r="A548" s="28" t="s">
        <v>185</v>
      </c>
      <c r="B548" s="25">
        <v>12755149000</v>
      </c>
      <c r="C548" s="25">
        <v>2296919000</v>
      </c>
      <c r="D548" s="25">
        <v>10458230000</v>
      </c>
      <c r="E548" s="25">
        <v>6235136000</v>
      </c>
      <c r="F548" s="25">
        <v>2123395000</v>
      </c>
      <c r="G548" s="25">
        <v>152013000</v>
      </c>
      <c r="H548" s="25">
        <v>1947686000</v>
      </c>
    </row>
    <row r="549" spans="1:8" x14ac:dyDescent="0.2">
      <c r="A549" s="28" t="s">
        <v>186</v>
      </c>
      <c r="B549" s="25">
        <v>596944000000</v>
      </c>
      <c r="C549" s="25">
        <v>492409000000</v>
      </c>
      <c r="D549" s="25">
        <v>104535000000</v>
      </c>
      <c r="E549" s="25">
        <v>0</v>
      </c>
      <c r="F549" s="25">
        <v>0</v>
      </c>
      <c r="G549" s="25">
        <v>0</v>
      </c>
      <c r="H549" s="25">
        <v>104535000000</v>
      </c>
    </row>
    <row r="550" spans="1:8" x14ac:dyDescent="0.2">
      <c r="A550" s="28" t="s">
        <v>188</v>
      </c>
      <c r="B550" s="25">
        <v>781165000000</v>
      </c>
      <c r="C550" s="25">
        <v>560400000000</v>
      </c>
      <c r="D550" s="25">
        <v>220765000000</v>
      </c>
      <c r="E550" s="25">
        <v>68180000000</v>
      </c>
      <c r="F550" s="25">
        <v>0</v>
      </c>
      <c r="G550" s="25">
        <v>65429000000</v>
      </c>
      <c r="H550" s="25">
        <v>87156000000</v>
      </c>
    </row>
    <row r="551" spans="1:8" x14ac:dyDescent="0.2">
      <c r="A551" s="28" t="s">
        <v>189</v>
      </c>
      <c r="B551" s="25">
        <v>8603453000</v>
      </c>
      <c r="C551" s="25">
        <v>1878912000</v>
      </c>
      <c r="D551" s="25">
        <v>6724541000</v>
      </c>
      <c r="E551" s="25">
        <v>738506000</v>
      </c>
      <c r="F551" s="25">
        <v>0</v>
      </c>
      <c r="G551" s="25">
        <v>3575635000</v>
      </c>
      <c r="H551" s="25">
        <v>2410400000</v>
      </c>
    </row>
    <row r="552" spans="1:8" x14ac:dyDescent="0.2">
      <c r="A552" s="28" t="s">
        <v>190</v>
      </c>
      <c r="B552" s="25">
        <v>50074000000</v>
      </c>
      <c r="C552" s="25">
        <v>30415000000</v>
      </c>
      <c r="D552" s="25">
        <v>19659000000</v>
      </c>
      <c r="E552" s="25">
        <v>2206000000</v>
      </c>
      <c r="F552" s="25">
        <v>0</v>
      </c>
      <c r="G552" s="25">
        <v>5022000000</v>
      </c>
      <c r="H552" s="25">
        <v>12431000000</v>
      </c>
    </row>
    <row r="553" spans="1:8" x14ac:dyDescent="0.2">
      <c r="A553" s="28" t="s">
        <v>191</v>
      </c>
      <c r="B553" s="25">
        <v>158478000000</v>
      </c>
      <c r="C553" s="25">
        <v>76967000000</v>
      </c>
      <c r="D553" s="25">
        <v>81511000000</v>
      </c>
      <c r="E553" s="25">
        <v>52832000000</v>
      </c>
      <c r="F553" s="25">
        <v>0</v>
      </c>
      <c r="G553" s="25">
        <v>7166000000</v>
      </c>
      <c r="H553" s="25">
        <v>21513000000</v>
      </c>
    </row>
    <row r="554" spans="1:8" x14ac:dyDescent="0.2">
      <c r="A554" s="28" t="s">
        <v>192</v>
      </c>
      <c r="B554" s="25">
        <v>107128000000</v>
      </c>
      <c r="C554" s="25">
        <v>64246000000</v>
      </c>
      <c r="D554" s="25">
        <v>42882000000</v>
      </c>
      <c r="E554" s="25">
        <v>22179000000</v>
      </c>
      <c r="F554" s="25">
        <v>7534000000</v>
      </c>
      <c r="G554" s="25">
        <v>0</v>
      </c>
      <c r="H554" s="25">
        <v>13169000000</v>
      </c>
    </row>
    <row r="555" spans="1:8" x14ac:dyDescent="0.2">
      <c r="A555" s="28" t="s">
        <v>194</v>
      </c>
      <c r="B555" s="25">
        <v>129369100000</v>
      </c>
      <c r="C555" s="25">
        <v>88835200000</v>
      </c>
      <c r="D555" s="25">
        <v>40533900000</v>
      </c>
      <c r="E555" s="25">
        <v>16656500000</v>
      </c>
      <c r="F555" s="25">
        <v>5743500000</v>
      </c>
      <c r="G555" s="25">
        <v>0</v>
      </c>
      <c r="H555" s="25">
        <v>18133900000</v>
      </c>
    </row>
    <row r="556" spans="1:8" x14ac:dyDescent="0.2">
      <c r="A556" s="28" t="s">
        <v>195</v>
      </c>
      <c r="B556" s="25">
        <v>37967000000</v>
      </c>
      <c r="C556" s="25">
        <v>2780000000</v>
      </c>
      <c r="D556" s="25">
        <v>35187000000</v>
      </c>
      <c r="E556" s="25">
        <v>13201000000</v>
      </c>
      <c r="F556" s="25">
        <v>0</v>
      </c>
      <c r="G556" s="25">
        <v>4889000000</v>
      </c>
      <c r="H556" s="25">
        <v>17097000000</v>
      </c>
    </row>
    <row r="557" spans="1:8" x14ac:dyDescent="0.2">
      <c r="A557" s="28" t="s">
        <v>196</v>
      </c>
      <c r="B557" s="25">
        <v>72804445000</v>
      </c>
      <c r="C557" s="25">
        <v>50174704000</v>
      </c>
      <c r="D557" s="25">
        <v>22629741000</v>
      </c>
      <c r="E557" s="25">
        <v>15528893000</v>
      </c>
      <c r="F557" s="25">
        <v>0</v>
      </c>
      <c r="G557" s="25">
        <v>0</v>
      </c>
      <c r="H557" s="25">
        <v>7100848000</v>
      </c>
    </row>
    <row r="558" spans="1:8" x14ac:dyDescent="0.2">
      <c r="A558" s="28" t="s">
        <v>198</v>
      </c>
      <c r="B558" s="25">
        <v>29457000000</v>
      </c>
      <c r="C558" s="25">
        <v>17985000000</v>
      </c>
      <c r="D558" s="25">
        <v>11472000000</v>
      </c>
      <c r="E558" s="25">
        <v>6559000000</v>
      </c>
      <c r="F558" s="25">
        <v>0</v>
      </c>
      <c r="G558" s="25">
        <v>329000000</v>
      </c>
      <c r="H558" s="25">
        <v>4584000000</v>
      </c>
    </row>
    <row r="559" spans="1:8" x14ac:dyDescent="0.2">
      <c r="A559" s="28" t="s">
        <v>200</v>
      </c>
      <c r="B559" s="25">
        <v>37265600000</v>
      </c>
      <c r="C559" s="25">
        <v>29160400000</v>
      </c>
      <c r="D559" s="25">
        <v>8105200000</v>
      </c>
      <c r="E559" s="25">
        <v>3580100000</v>
      </c>
      <c r="F559" s="25">
        <v>0</v>
      </c>
      <c r="G559" s="25">
        <v>0</v>
      </c>
      <c r="H559" s="25">
        <v>4525100000</v>
      </c>
    </row>
    <row r="560" spans="1:8" x14ac:dyDescent="0.2">
      <c r="A560" s="28" t="s">
        <v>202</v>
      </c>
      <c r="B560" s="25">
        <v>76260600000</v>
      </c>
      <c r="C560" s="25">
        <v>36849200000</v>
      </c>
      <c r="D560" s="25">
        <v>39411400000</v>
      </c>
      <c r="E560" s="25">
        <v>21741600000</v>
      </c>
      <c r="F560" s="25">
        <v>4638400000</v>
      </c>
      <c r="G560" s="25">
        <v>0</v>
      </c>
      <c r="H560" s="25">
        <v>13031400000</v>
      </c>
    </row>
    <row r="561" spans="1:8" x14ac:dyDescent="0.2">
      <c r="A561" s="28" t="s">
        <v>203</v>
      </c>
      <c r="B561" s="25">
        <v>201951000000</v>
      </c>
      <c r="C561" s="25">
        <v>109811000000</v>
      </c>
      <c r="D561" s="25">
        <v>92140000000</v>
      </c>
      <c r="E561" s="25">
        <v>34207000000</v>
      </c>
      <c r="F561" s="25">
        <v>0</v>
      </c>
      <c r="G561" s="25">
        <v>9361000000</v>
      </c>
      <c r="H561" s="25">
        <v>48572000000</v>
      </c>
    </row>
    <row r="562" spans="1:8" x14ac:dyDescent="0.2">
      <c r="A562" s="28" t="s">
        <v>205</v>
      </c>
      <c r="B562" s="25">
        <v>24691000000</v>
      </c>
      <c r="C562" s="25">
        <v>8588000000</v>
      </c>
      <c r="D562" s="25">
        <v>16103000000</v>
      </c>
      <c r="E562" s="25">
        <v>6649000000</v>
      </c>
      <c r="F562" s="25">
        <v>0</v>
      </c>
      <c r="G562" s="25">
        <v>1257000000</v>
      </c>
      <c r="H562" s="25">
        <v>8197000000</v>
      </c>
    </row>
    <row r="563" spans="1:8" x14ac:dyDescent="0.2">
      <c r="A563" s="28" t="s">
        <v>206</v>
      </c>
      <c r="B563" s="25">
        <v>24691000000</v>
      </c>
      <c r="C563" s="25">
        <v>8588000000</v>
      </c>
      <c r="D563" s="25">
        <v>16103000000</v>
      </c>
      <c r="E563" s="25">
        <v>6649000000</v>
      </c>
      <c r="F563" s="25">
        <v>0</v>
      </c>
      <c r="G563" s="25">
        <v>1257000000</v>
      </c>
      <c r="H563" s="25">
        <v>8197000000</v>
      </c>
    </row>
    <row r="564" spans="1:8" x14ac:dyDescent="0.2">
      <c r="A564" s="28" t="s">
        <v>207</v>
      </c>
      <c r="B564" s="25">
        <v>62376000000</v>
      </c>
      <c r="C564" s="25">
        <v>50007000000</v>
      </c>
      <c r="D564" s="25">
        <v>12369000000</v>
      </c>
      <c r="E564" s="25">
        <v>4114000000</v>
      </c>
      <c r="F564" s="25">
        <v>0</v>
      </c>
      <c r="G564" s="25">
        <v>418000000</v>
      </c>
      <c r="H564" s="25">
        <v>7837000000</v>
      </c>
    </row>
    <row r="565" spans="1:8" x14ac:dyDescent="0.2">
      <c r="A565" s="28" t="s">
        <v>208</v>
      </c>
      <c r="B565" s="25">
        <v>6141100000</v>
      </c>
      <c r="C565" s="25">
        <v>2272161000</v>
      </c>
      <c r="D565" s="25">
        <v>3868939000</v>
      </c>
      <c r="E565" s="25">
        <v>366945000</v>
      </c>
      <c r="F565" s="25">
        <v>0</v>
      </c>
      <c r="G565" s="25">
        <v>1967057000</v>
      </c>
      <c r="H565" s="25">
        <v>1534937000</v>
      </c>
    </row>
    <row r="566" spans="1:8" x14ac:dyDescent="0.2">
      <c r="A566" s="28" t="s">
        <v>209</v>
      </c>
      <c r="B566" s="25">
        <v>39335400000</v>
      </c>
      <c r="C566" s="25">
        <v>26202200000</v>
      </c>
      <c r="D566" s="25">
        <v>13133200000</v>
      </c>
      <c r="E566" s="25">
        <v>9152900000</v>
      </c>
      <c r="F566" s="25">
        <v>0</v>
      </c>
      <c r="G566" s="25">
        <v>0</v>
      </c>
      <c r="H566" s="25">
        <v>3980300000</v>
      </c>
    </row>
    <row r="567" spans="1:8" x14ac:dyDescent="0.2">
      <c r="A567" s="28" t="s">
        <v>210</v>
      </c>
      <c r="B567" s="25">
        <v>6443000000</v>
      </c>
      <c r="C567" s="25">
        <v>0</v>
      </c>
      <c r="D567" s="25">
        <v>6443000000</v>
      </c>
      <c r="E567" s="25">
        <v>4496000000</v>
      </c>
      <c r="F567" s="25">
        <v>0</v>
      </c>
      <c r="G567" s="25">
        <v>249900000</v>
      </c>
      <c r="H567" s="25">
        <v>1697100000</v>
      </c>
    </row>
    <row r="568" spans="1:8" x14ac:dyDescent="0.2">
      <c r="A568" s="28" t="s">
        <v>212</v>
      </c>
      <c r="B568" s="25">
        <v>28658477000</v>
      </c>
      <c r="C568" s="25">
        <v>17865524000</v>
      </c>
      <c r="D568" s="25">
        <v>10792953000</v>
      </c>
      <c r="E568" s="25">
        <v>6780591000</v>
      </c>
      <c r="F568" s="25">
        <v>0</v>
      </c>
      <c r="G568" s="25">
        <v>0</v>
      </c>
      <c r="H568" s="25">
        <v>4012362000</v>
      </c>
    </row>
    <row r="569" spans="1:8" x14ac:dyDescent="0.2">
      <c r="A569" s="28" t="s">
        <v>213</v>
      </c>
      <c r="B569" s="25">
        <v>24840000000</v>
      </c>
      <c r="C569" s="25">
        <v>10131000000</v>
      </c>
      <c r="D569" s="25">
        <v>14709000000</v>
      </c>
      <c r="E569" s="25">
        <v>9318000000</v>
      </c>
      <c r="F569" s="25">
        <v>0</v>
      </c>
      <c r="G569" s="25">
        <v>434000000</v>
      </c>
      <c r="H569" s="25">
        <v>4957000000</v>
      </c>
    </row>
    <row r="570" spans="1:8" x14ac:dyDescent="0.2">
      <c r="A570" s="28" t="s">
        <v>215</v>
      </c>
      <c r="B570" s="25">
        <v>25904100000</v>
      </c>
      <c r="C570" s="25">
        <v>20341000000</v>
      </c>
      <c r="D570" s="25">
        <v>5563100000</v>
      </c>
      <c r="E570" s="25">
        <v>2587000000</v>
      </c>
      <c r="F570" s="25">
        <v>0</v>
      </c>
      <c r="G570" s="25">
        <v>1192200000</v>
      </c>
      <c r="H570" s="25">
        <v>1783900000</v>
      </c>
    </row>
    <row r="571" spans="1:8" x14ac:dyDescent="0.2">
      <c r="A571" s="28" t="s">
        <v>216</v>
      </c>
      <c r="B571" s="25">
        <v>88052000000</v>
      </c>
      <c r="C571" s="25">
        <v>52831000000</v>
      </c>
      <c r="D571" s="25">
        <v>35221000000</v>
      </c>
      <c r="E571" s="25">
        <v>4587000000</v>
      </c>
      <c r="F571" s="25">
        <v>0</v>
      </c>
      <c r="G571" s="25">
        <v>11023000000</v>
      </c>
      <c r="H571" s="25">
        <v>19611000000</v>
      </c>
    </row>
    <row r="572" spans="1:8" x14ac:dyDescent="0.2">
      <c r="A572" s="28" t="s">
        <v>217</v>
      </c>
      <c r="B572" s="25">
        <v>46527273000</v>
      </c>
      <c r="C572" s="25">
        <v>32726065000</v>
      </c>
      <c r="D572" s="25">
        <v>13801208000</v>
      </c>
      <c r="E572" s="25">
        <v>5632028000</v>
      </c>
      <c r="F572" s="25">
        <v>0</v>
      </c>
      <c r="G572" s="25">
        <v>2099665000</v>
      </c>
      <c r="H572" s="25">
        <v>6069515000</v>
      </c>
    </row>
    <row r="573" spans="1:8" x14ac:dyDescent="0.2">
      <c r="A573" s="28" t="s">
        <v>218</v>
      </c>
      <c r="B573" s="25">
        <v>56377000000</v>
      </c>
      <c r="C573" s="25">
        <v>8286000000</v>
      </c>
      <c r="D573" s="25">
        <v>48091000000</v>
      </c>
      <c r="E573" s="25">
        <v>25250000000</v>
      </c>
      <c r="F573" s="25">
        <v>0</v>
      </c>
      <c r="G573" s="25">
        <v>11020000000</v>
      </c>
      <c r="H573" s="25">
        <v>11821000000</v>
      </c>
    </row>
    <row r="574" spans="1:8" x14ac:dyDescent="0.2">
      <c r="A574" s="28" t="s">
        <v>219</v>
      </c>
      <c r="B574" s="25">
        <v>16283000000</v>
      </c>
      <c r="C574" s="25">
        <v>5518000000</v>
      </c>
      <c r="D574" s="25">
        <v>10765000000</v>
      </c>
      <c r="E574" s="25">
        <v>4191000000</v>
      </c>
      <c r="F574" s="25">
        <v>4481000000</v>
      </c>
      <c r="G574" s="25">
        <v>67000000</v>
      </c>
      <c r="H574" s="25">
        <v>2026000000</v>
      </c>
    </row>
    <row r="575" spans="1:8" x14ac:dyDescent="0.2">
      <c r="A575" s="28" t="s">
        <v>220</v>
      </c>
      <c r="B575" s="25">
        <v>34618000000</v>
      </c>
      <c r="C575" s="25">
        <v>6933000000</v>
      </c>
      <c r="D575" s="25">
        <v>27685000000</v>
      </c>
      <c r="E575" s="25">
        <v>14012000000</v>
      </c>
      <c r="F575" s="25">
        <v>3935000000</v>
      </c>
      <c r="G575" s="25">
        <v>286000000</v>
      </c>
      <c r="H575" s="25">
        <v>9452000000</v>
      </c>
    </row>
    <row r="576" spans="1:8" x14ac:dyDescent="0.2">
      <c r="A576" s="28" t="s">
        <v>221</v>
      </c>
      <c r="B576" s="25">
        <v>52917700000</v>
      </c>
      <c r="C576" s="25">
        <v>28449200000</v>
      </c>
      <c r="D576" s="25">
        <v>24468500000</v>
      </c>
      <c r="E576" s="25">
        <v>17301700000</v>
      </c>
      <c r="F576" s="25">
        <v>0</v>
      </c>
      <c r="G576" s="25">
        <v>0</v>
      </c>
      <c r="H576" s="25">
        <v>7166800000</v>
      </c>
    </row>
    <row r="577" spans="1:8" x14ac:dyDescent="0.2">
      <c r="A577" s="28" t="s">
        <v>222</v>
      </c>
      <c r="B577" s="25">
        <v>49902000000</v>
      </c>
      <c r="C577" s="25">
        <v>28415000000</v>
      </c>
      <c r="D577" s="25">
        <v>21487000000</v>
      </c>
      <c r="E577" s="25">
        <v>7740000000</v>
      </c>
      <c r="F577" s="25">
        <v>0</v>
      </c>
      <c r="G577" s="25">
        <v>4441000000</v>
      </c>
      <c r="H577" s="25">
        <v>9306000000</v>
      </c>
    </row>
    <row r="578" spans="1:8" x14ac:dyDescent="0.2">
      <c r="A578" s="28" t="s">
        <v>223</v>
      </c>
      <c r="B578" s="25">
        <v>9476900000</v>
      </c>
      <c r="C578" s="25">
        <v>3278900000</v>
      </c>
      <c r="D578" s="25">
        <v>6198000000</v>
      </c>
      <c r="E578" s="25">
        <v>3025300000</v>
      </c>
      <c r="F578" s="25">
        <v>0</v>
      </c>
      <c r="G578" s="25">
        <v>749400000</v>
      </c>
      <c r="H578" s="25">
        <v>2423300000</v>
      </c>
    </row>
    <row r="579" spans="1:8" x14ac:dyDescent="0.2">
      <c r="A579" s="28" t="s">
        <v>224</v>
      </c>
      <c r="B579" s="25">
        <v>49380000000</v>
      </c>
      <c r="C579" s="25">
        <v>32109000000</v>
      </c>
      <c r="D579" s="25">
        <v>17271000000</v>
      </c>
      <c r="E579" s="25">
        <v>1263000000</v>
      </c>
      <c r="F579" s="25">
        <v>0</v>
      </c>
      <c r="G579" s="25">
        <v>6823000000</v>
      </c>
      <c r="H579" s="25">
        <v>9185000000</v>
      </c>
    </row>
    <row r="580" spans="1:8" x14ac:dyDescent="0.2">
      <c r="A580" s="28" t="s">
        <v>225</v>
      </c>
      <c r="B580" s="25">
        <v>43193200000</v>
      </c>
      <c r="C580" s="25">
        <v>8465800000</v>
      </c>
      <c r="D580" s="25">
        <v>34727400000</v>
      </c>
      <c r="E580" s="25">
        <v>27994200000</v>
      </c>
      <c r="F580" s="25">
        <v>0</v>
      </c>
      <c r="G580" s="25">
        <v>0</v>
      </c>
      <c r="H580" s="25">
        <v>6733200000</v>
      </c>
    </row>
    <row r="581" spans="1:8" x14ac:dyDescent="0.2">
      <c r="A581" s="28" t="s">
        <v>226</v>
      </c>
      <c r="B581" s="25">
        <v>36627000000</v>
      </c>
      <c r="C581" s="25">
        <v>27288000000</v>
      </c>
      <c r="D581" s="25">
        <v>9339000000</v>
      </c>
      <c r="E581" s="25">
        <v>2806000000</v>
      </c>
      <c r="F581" s="25">
        <v>869000000</v>
      </c>
      <c r="G581" s="25">
        <v>0</v>
      </c>
      <c r="H581" s="25">
        <v>5664000000</v>
      </c>
    </row>
    <row r="582" spans="1:8" x14ac:dyDescent="0.2">
      <c r="A582" s="28" t="s">
        <v>227</v>
      </c>
      <c r="B582" s="25">
        <v>73173000000</v>
      </c>
      <c r="C582" s="25">
        <v>42189000000</v>
      </c>
      <c r="D582" s="25">
        <v>30984000000</v>
      </c>
      <c r="E582" s="25">
        <v>18208000000</v>
      </c>
      <c r="F582" s="25">
        <v>0</v>
      </c>
      <c r="G582" s="25">
        <v>0</v>
      </c>
      <c r="H582" s="25">
        <v>12776000000</v>
      </c>
    </row>
    <row r="583" spans="1:8" x14ac:dyDescent="0.2">
      <c r="A583" s="28" t="s">
        <v>228</v>
      </c>
      <c r="B583" s="25">
        <v>52962522000</v>
      </c>
      <c r="C583" s="25">
        <v>8478467000</v>
      </c>
      <c r="D583" s="25">
        <v>44484055000</v>
      </c>
      <c r="E583" s="25">
        <v>16943484000</v>
      </c>
      <c r="F583" s="25">
        <v>0</v>
      </c>
      <c r="G583" s="25">
        <v>14081364000</v>
      </c>
      <c r="H583" s="25">
        <v>13459207000</v>
      </c>
    </row>
    <row r="584" spans="1:8" x14ac:dyDescent="0.2">
      <c r="A584" s="28" t="s">
        <v>229</v>
      </c>
      <c r="B584" s="25">
        <v>9209785000</v>
      </c>
      <c r="C584" s="25">
        <v>4498411000</v>
      </c>
      <c r="D584" s="25">
        <v>4711374000</v>
      </c>
      <c r="E584" s="25">
        <v>2712008000</v>
      </c>
      <c r="F584" s="25">
        <v>0</v>
      </c>
      <c r="G584" s="25">
        <v>0</v>
      </c>
      <c r="H584" s="25">
        <v>1999366000</v>
      </c>
    </row>
    <row r="585" spans="1:8" x14ac:dyDescent="0.2">
      <c r="A585" s="28" t="s">
        <v>230</v>
      </c>
      <c r="B585" s="25">
        <v>9494917000</v>
      </c>
      <c r="C585" s="25">
        <v>3248467000</v>
      </c>
      <c r="D585" s="25">
        <v>6246450000</v>
      </c>
      <c r="E585" s="25">
        <v>225442000</v>
      </c>
      <c r="F585" s="25">
        <v>0</v>
      </c>
      <c r="G585" s="25">
        <v>3064398000</v>
      </c>
      <c r="H585" s="25">
        <v>2956610000</v>
      </c>
    </row>
    <row r="586" spans="1:8" x14ac:dyDescent="0.2">
      <c r="A586" s="28" t="s">
        <v>231</v>
      </c>
      <c r="B586" s="25">
        <v>8059284000</v>
      </c>
      <c r="C586" s="25">
        <v>1935487000</v>
      </c>
      <c r="D586" s="25">
        <v>6123797000</v>
      </c>
      <c r="E586" s="25">
        <v>961655000</v>
      </c>
      <c r="F586" s="25">
        <v>0</v>
      </c>
      <c r="G586" s="25">
        <v>3079566000</v>
      </c>
      <c r="H586" s="25">
        <v>2082576000</v>
      </c>
    </row>
    <row r="587" spans="1:8" x14ac:dyDescent="0.2">
      <c r="A587" s="28" t="s">
        <v>232</v>
      </c>
      <c r="B587" s="25">
        <v>29271674000</v>
      </c>
      <c r="C587" s="25">
        <v>16530707000</v>
      </c>
      <c r="D587" s="25">
        <v>12740967000</v>
      </c>
      <c r="E587" s="25">
        <v>3782286000</v>
      </c>
      <c r="F587" s="25">
        <v>0</v>
      </c>
      <c r="G587" s="25">
        <v>2914027000</v>
      </c>
      <c r="H587" s="25">
        <v>6044654000</v>
      </c>
    </row>
    <row r="588" spans="1:8" x14ac:dyDescent="0.2">
      <c r="A588" s="28" t="s">
        <v>233</v>
      </c>
      <c r="B588" s="25">
        <v>3311088000</v>
      </c>
      <c r="C588" s="25">
        <v>1045557000</v>
      </c>
      <c r="D588" s="25">
        <v>2265531000</v>
      </c>
      <c r="E588" s="25">
        <v>132225000</v>
      </c>
      <c r="F588" s="25">
        <v>0</v>
      </c>
      <c r="G588" s="25">
        <v>1175608000</v>
      </c>
      <c r="H588" s="25">
        <v>957698000</v>
      </c>
    </row>
    <row r="589" spans="1:8" x14ac:dyDescent="0.2">
      <c r="A589" s="28" t="s">
        <v>235</v>
      </c>
      <c r="B589" s="25">
        <v>5899000000</v>
      </c>
      <c r="C589" s="25">
        <v>0</v>
      </c>
      <c r="D589" s="25">
        <v>5899000000</v>
      </c>
      <c r="E589" s="25">
        <v>3815000000</v>
      </c>
      <c r="F589" s="25">
        <v>0</v>
      </c>
      <c r="G589" s="25">
        <v>924000000</v>
      </c>
      <c r="H589" s="25">
        <v>1160000000</v>
      </c>
    </row>
    <row r="590" spans="1:8" x14ac:dyDescent="0.2">
      <c r="A590" s="28" t="s">
        <v>237</v>
      </c>
      <c r="B590" s="25">
        <v>81764000000</v>
      </c>
      <c r="C590" s="25">
        <v>56755000000</v>
      </c>
      <c r="D590" s="25">
        <v>25009000000</v>
      </c>
      <c r="E590" s="25">
        <v>14186000000</v>
      </c>
      <c r="F590" s="25">
        <v>2355000000</v>
      </c>
      <c r="G590" s="25">
        <v>0</v>
      </c>
      <c r="H590" s="25">
        <v>8468000000</v>
      </c>
    </row>
    <row r="591" spans="1:8" x14ac:dyDescent="0.2">
      <c r="A591" s="28" t="s">
        <v>238</v>
      </c>
      <c r="B591" s="25">
        <v>45701198000</v>
      </c>
      <c r="C591" s="25">
        <v>29747972000</v>
      </c>
      <c r="D591" s="25">
        <v>15953226000</v>
      </c>
      <c r="E591" s="25">
        <v>3743666000</v>
      </c>
      <c r="F591" s="25">
        <v>0</v>
      </c>
      <c r="G591" s="25">
        <v>5061543000</v>
      </c>
      <c r="H591" s="25">
        <v>7148017000</v>
      </c>
    </row>
    <row r="592" spans="1:8" x14ac:dyDescent="0.2">
      <c r="A592" s="28" t="s">
        <v>239</v>
      </c>
      <c r="B592" s="25">
        <v>8761700000</v>
      </c>
      <c r="C592" s="25">
        <v>2250400000</v>
      </c>
      <c r="D592" s="25">
        <v>6511300000</v>
      </c>
      <c r="E592" s="25">
        <v>3226500000</v>
      </c>
      <c r="F592" s="25">
        <v>1343900000</v>
      </c>
      <c r="G592" s="25">
        <v>0</v>
      </c>
      <c r="H592" s="25">
        <v>1940900000</v>
      </c>
    </row>
    <row r="593" spans="1:8" x14ac:dyDescent="0.2">
      <c r="A593" s="28" t="s">
        <v>240</v>
      </c>
      <c r="B593" s="25">
        <v>113124000000</v>
      </c>
      <c r="C593" s="25">
        <v>83659000000</v>
      </c>
      <c r="D593" s="25">
        <v>29465000000</v>
      </c>
      <c r="E593" s="25">
        <v>5025000000</v>
      </c>
      <c r="F593" s="25">
        <v>0</v>
      </c>
      <c r="G593" s="25">
        <v>10853000000</v>
      </c>
      <c r="H593" s="25">
        <v>13587000000</v>
      </c>
    </row>
    <row r="594" spans="1:8" x14ac:dyDescent="0.2">
      <c r="A594" s="28" t="s">
        <v>241</v>
      </c>
      <c r="B594" s="25">
        <v>25253825000</v>
      </c>
      <c r="C594" s="25">
        <v>17366398000</v>
      </c>
      <c r="D594" s="25">
        <v>7887427000</v>
      </c>
      <c r="E594" s="25">
        <v>5305109000</v>
      </c>
      <c r="F594" s="25">
        <v>0</v>
      </c>
      <c r="G594" s="25">
        <v>183315000</v>
      </c>
      <c r="H594" s="25">
        <v>2399003000</v>
      </c>
    </row>
    <row r="595" spans="1:8" x14ac:dyDescent="0.2">
      <c r="A595" s="28" t="s">
        <v>242</v>
      </c>
      <c r="B595" s="25">
        <v>25980625000</v>
      </c>
      <c r="C595" s="25">
        <v>5123372000</v>
      </c>
      <c r="D595" s="25">
        <v>20857253000</v>
      </c>
      <c r="E595" s="25">
        <v>18136870000</v>
      </c>
      <c r="F595" s="25">
        <v>0</v>
      </c>
      <c r="G595" s="25">
        <v>622103000</v>
      </c>
      <c r="H595" s="25">
        <v>2098280000</v>
      </c>
    </row>
    <row r="596" spans="1:8" x14ac:dyDescent="0.2">
      <c r="A596" s="28" t="s">
        <v>243</v>
      </c>
      <c r="B596" s="25">
        <v>2359434000</v>
      </c>
      <c r="C596" s="25">
        <v>630421000</v>
      </c>
      <c r="D596" s="25">
        <v>1729013000</v>
      </c>
      <c r="E596" s="25">
        <v>273751000</v>
      </c>
      <c r="F596" s="25">
        <v>0</v>
      </c>
      <c r="G596" s="25">
        <v>418218000</v>
      </c>
      <c r="H596" s="25">
        <v>1037044000</v>
      </c>
    </row>
    <row r="597" spans="1:8" x14ac:dyDescent="0.2">
      <c r="A597" s="28" t="s">
        <v>244</v>
      </c>
      <c r="B597" s="25">
        <v>592352000000</v>
      </c>
      <c r="C597" s="25">
        <v>521850000000</v>
      </c>
      <c r="D597" s="25">
        <v>70502000000</v>
      </c>
      <c r="E597" s="25">
        <v>45390000000</v>
      </c>
      <c r="F597" s="25">
        <v>0</v>
      </c>
      <c r="G597" s="25">
        <v>0</v>
      </c>
      <c r="H597" s="25">
        <v>25112000000</v>
      </c>
    </row>
    <row r="598" spans="1:8" x14ac:dyDescent="0.2">
      <c r="A598" s="28" t="s">
        <v>246</v>
      </c>
      <c r="B598" s="25">
        <v>14890836000</v>
      </c>
      <c r="C598" s="25">
        <v>7360278000</v>
      </c>
      <c r="D598" s="25">
        <v>7530558000</v>
      </c>
      <c r="E598" s="25">
        <v>4409267000</v>
      </c>
      <c r="F598" s="25">
        <v>0</v>
      </c>
      <c r="G598" s="25">
        <v>0</v>
      </c>
      <c r="H598" s="25">
        <v>3121291000</v>
      </c>
    </row>
    <row r="599" spans="1:8" x14ac:dyDescent="0.2">
      <c r="A599" s="28" t="s">
        <v>247</v>
      </c>
      <c r="B599" s="25">
        <v>65904000000</v>
      </c>
      <c r="C599" s="25">
        <v>10684000000</v>
      </c>
      <c r="D599" s="25">
        <v>55220000000</v>
      </c>
      <c r="E599" s="25">
        <v>13954000000</v>
      </c>
      <c r="F599" s="25">
        <v>14816000000</v>
      </c>
      <c r="G599" s="25">
        <v>0</v>
      </c>
      <c r="H599" s="25">
        <v>26450000000</v>
      </c>
    </row>
    <row r="600" spans="1:8" x14ac:dyDescent="0.2">
      <c r="A600" s="28" t="s">
        <v>248</v>
      </c>
      <c r="B600" s="25">
        <v>15431400000</v>
      </c>
      <c r="C600" s="25">
        <v>10145900000</v>
      </c>
      <c r="D600" s="25">
        <v>5285500000</v>
      </c>
      <c r="E600" s="25">
        <v>3802700000</v>
      </c>
      <c r="F600" s="25">
        <v>0</v>
      </c>
      <c r="G600" s="25">
        <v>51500000</v>
      </c>
      <c r="H600" s="25">
        <v>1431300000</v>
      </c>
    </row>
    <row r="601" spans="1:8" x14ac:dyDescent="0.2">
      <c r="A601" s="28" t="s">
        <v>249</v>
      </c>
      <c r="B601" s="25">
        <v>76246000000</v>
      </c>
      <c r="C601" s="25">
        <v>74226000000</v>
      </c>
      <c r="D601" s="25">
        <v>2020000000</v>
      </c>
      <c r="E601" s="25">
        <v>2249000000</v>
      </c>
      <c r="F601" s="25">
        <v>748000000</v>
      </c>
      <c r="G601" s="25">
        <v>0</v>
      </c>
      <c r="H601" s="25">
        <v>-977000000</v>
      </c>
    </row>
    <row r="602" spans="1:8" x14ac:dyDescent="0.2">
      <c r="A602" s="28" t="s">
        <v>251</v>
      </c>
      <c r="B602" s="25">
        <v>187672000000</v>
      </c>
      <c r="C602" s="25">
        <v>67811000000</v>
      </c>
      <c r="D602" s="25">
        <v>119861000000</v>
      </c>
      <c r="E602" s="25">
        <v>95517000000</v>
      </c>
      <c r="F602" s="25">
        <v>0</v>
      </c>
      <c r="G602" s="25">
        <v>10215000000</v>
      </c>
      <c r="H602" s="25">
        <v>14129000000</v>
      </c>
    </row>
    <row r="603" spans="1:8" x14ac:dyDescent="0.2">
      <c r="A603" s="28" t="s">
        <v>252</v>
      </c>
      <c r="B603" s="25">
        <v>60222000000</v>
      </c>
      <c r="C603" s="25">
        <v>26345000000</v>
      </c>
      <c r="D603" s="25">
        <v>33877000000</v>
      </c>
      <c r="E603" s="25">
        <v>20396000000</v>
      </c>
      <c r="F603" s="25">
        <v>0</v>
      </c>
      <c r="G603" s="25">
        <v>5574000000</v>
      </c>
      <c r="H603" s="25">
        <v>7907000000</v>
      </c>
    </row>
    <row r="604" spans="1:8" x14ac:dyDescent="0.2">
      <c r="A604" s="28" t="s">
        <v>253</v>
      </c>
      <c r="B604" s="25">
        <v>7128217000</v>
      </c>
      <c r="C604" s="25">
        <v>1232472000</v>
      </c>
      <c r="D604" s="25">
        <v>5895745000</v>
      </c>
      <c r="E604" s="25">
        <v>2757827000</v>
      </c>
      <c r="F604" s="25">
        <v>1104216000</v>
      </c>
      <c r="G604" s="25">
        <v>0</v>
      </c>
      <c r="H604" s="25">
        <v>2033702000</v>
      </c>
    </row>
    <row r="605" spans="1:8" x14ac:dyDescent="0.2">
      <c r="A605" s="28" t="s">
        <v>254</v>
      </c>
      <c r="B605" s="25">
        <v>24868200000</v>
      </c>
      <c r="C605" s="25">
        <v>16770400000</v>
      </c>
      <c r="D605" s="25">
        <v>8097800000</v>
      </c>
      <c r="E605" s="25">
        <v>3588800000</v>
      </c>
      <c r="F605" s="25">
        <v>0</v>
      </c>
      <c r="G605" s="25">
        <v>0</v>
      </c>
      <c r="H605" s="25">
        <v>4509000000</v>
      </c>
    </row>
    <row r="606" spans="1:8" x14ac:dyDescent="0.2">
      <c r="A606" s="28" t="s">
        <v>255</v>
      </c>
      <c r="B606" s="25">
        <v>19570000000</v>
      </c>
      <c r="C606" s="25">
        <v>11130000000</v>
      </c>
      <c r="D606" s="25">
        <v>8440000000</v>
      </c>
      <c r="E606" s="25">
        <v>3810000000</v>
      </c>
      <c r="F606" s="25">
        <v>0</v>
      </c>
      <c r="G606" s="25">
        <v>0</v>
      </c>
      <c r="H606" s="25">
        <v>4630000000</v>
      </c>
    </row>
    <row r="607" spans="1:8" x14ac:dyDescent="0.2">
      <c r="A607" s="28" t="s">
        <v>256</v>
      </c>
      <c r="B607" s="25">
        <v>27250000000</v>
      </c>
      <c r="C607" s="25">
        <v>18204000000</v>
      </c>
      <c r="D607" s="25">
        <v>9046000000</v>
      </c>
      <c r="E607" s="25">
        <v>5469000000</v>
      </c>
      <c r="F607" s="25">
        <v>0</v>
      </c>
      <c r="G607" s="25">
        <v>538000000</v>
      </c>
      <c r="H607" s="25">
        <v>3039000000</v>
      </c>
    </row>
    <row r="608" spans="1:8" x14ac:dyDescent="0.2">
      <c r="A608" s="28" t="s">
        <v>258</v>
      </c>
      <c r="B608" s="25">
        <v>5989451000</v>
      </c>
      <c r="C608" s="25">
        <v>3013323000</v>
      </c>
      <c r="D608" s="25">
        <v>2976128000</v>
      </c>
      <c r="E608" s="25">
        <v>1260778000</v>
      </c>
      <c r="F608" s="25">
        <v>560693000</v>
      </c>
      <c r="G608" s="25">
        <v>0</v>
      </c>
      <c r="H608" s="25">
        <v>1154657000</v>
      </c>
    </row>
    <row r="609" spans="1:8" x14ac:dyDescent="0.2">
      <c r="A609" s="28" t="s">
        <v>260</v>
      </c>
      <c r="B609" s="25">
        <v>86033723000</v>
      </c>
      <c r="C609" s="25">
        <v>81384487000</v>
      </c>
      <c r="D609" s="25">
        <v>4649236000</v>
      </c>
      <c r="E609" s="25">
        <v>957157000</v>
      </c>
      <c r="F609" s="25">
        <v>0</v>
      </c>
      <c r="G609" s="25">
        <v>0</v>
      </c>
      <c r="H609" s="25">
        <v>3692079000</v>
      </c>
    </row>
    <row r="610" spans="1:8" x14ac:dyDescent="0.2">
      <c r="A610" s="28" t="s">
        <v>262</v>
      </c>
      <c r="B610" s="25">
        <v>18384996000</v>
      </c>
      <c r="C610" s="25">
        <v>12263412000</v>
      </c>
      <c r="D610" s="25">
        <v>6121584000</v>
      </c>
      <c r="E610" s="25">
        <v>3840662000</v>
      </c>
      <c r="F610" s="25">
        <v>0</v>
      </c>
      <c r="G610" s="25">
        <v>0</v>
      </c>
      <c r="H610" s="25">
        <v>2280922000</v>
      </c>
    </row>
    <row r="611" spans="1:8" x14ac:dyDescent="0.2">
      <c r="A611" s="28" t="s">
        <v>263</v>
      </c>
      <c r="B611" s="25">
        <v>13075800000</v>
      </c>
      <c r="C611" s="25">
        <v>8320300000</v>
      </c>
      <c r="D611" s="25">
        <v>4755500000</v>
      </c>
      <c r="E611" s="25">
        <v>2313500000</v>
      </c>
      <c r="F611" s="25">
        <v>497600000</v>
      </c>
      <c r="G611" s="25">
        <v>0</v>
      </c>
      <c r="H611" s="25">
        <v>1944400000</v>
      </c>
    </row>
    <row r="612" spans="1:8" x14ac:dyDescent="0.2">
      <c r="A612" s="28" t="s">
        <v>264</v>
      </c>
      <c r="B612" s="25">
        <v>2869106000</v>
      </c>
      <c r="C612" s="25">
        <v>889406000</v>
      </c>
      <c r="D612" s="25">
        <v>1979700000</v>
      </c>
      <c r="E612" s="25">
        <v>133330000</v>
      </c>
      <c r="F612" s="25">
        <v>0</v>
      </c>
      <c r="G612" s="25">
        <v>700023000</v>
      </c>
      <c r="H612" s="25">
        <v>1146347000</v>
      </c>
    </row>
    <row r="613" spans="1:8" x14ac:dyDescent="0.2">
      <c r="A613" s="28" t="s">
        <v>266</v>
      </c>
      <c r="B613" s="25">
        <v>13648343000</v>
      </c>
      <c r="C613" s="25">
        <v>10186754000</v>
      </c>
      <c r="D613" s="25">
        <v>3461589000</v>
      </c>
      <c r="E613" s="25">
        <v>1060208000</v>
      </c>
      <c r="F613" s="25">
        <v>541322000</v>
      </c>
      <c r="G613" s="25">
        <v>0</v>
      </c>
      <c r="H613" s="25">
        <v>1860059000</v>
      </c>
    </row>
    <row r="614" spans="1:8" x14ac:dyDescent="0.2">
      <c r="A614" s="28" t="s">
        <v>267</v>
      </c>
      <c r="B614" s="25">
        <v>20121853000</v>
      </c>
      <c r="C614" s="25">
        <v>0</v>
      </c>
      <c r="D614" s="25">
        <v>20121853000</v>
      </c>
      <c r="E614" s="25">
        <v>11238141000</v>
      </c>
      <c r="F614" s="25">
        <v>0</v>
      </c>
      <c r="G614" s="25">
        <v>4895807000</v>
      </c>
      <c r="H614" s="25">
        <v>3987905000</v>
      </c>
    </row>
    <row r="615" spans="1:8" x14ac:dyDescent="0.2">
      <c r="A615" s="28" t="s">
        <v>268</v>
      </c>
      <c r="B615" s="25">
        <v>124604000000</v>
      </c>
      <c r="C615" s="25">
        <v>100624000000</v>
      </c>
      <c r="D615" s="25">
        <v>23980000000</v>
      </c>
      <c r="E615" s="25">
        <v>7915000000</v>
      </c>
      <c r="F615" s="25">
        <v>0</v>
      </c>
      <c r="G615" s="25">
        <v>0</v>
      </c>
      <c r="H615" s="25">
        <v>16065000000</v>
      </c>
    </row>
    <row r="616" spans="1:8" x14ac:dyDescent="0.2">
      <c r="A616" s="28" t="s">
        <v>269</v>
      </c>
      <c r="B616" s="25">
        <v>9851783000</v>
      </c>
      <c r="C616" s="25">
        <v>3146309000</v>
      </c>
      <c r="D616" s="25">
        <v>6705474000</v>
      </c>
      <c r="E616" s="25">
        <v>310095000</v>
      </c>
      <c r="F616" s="25">
        <v>0</v>
      </c>
      <c r="G616" s="25">
        <v>2870637000</v>
      </c>
      <c r="H616" s="25">
        <v>3524742000</v>
      </c>
    </row>
    <row r="617" spans="1:8" x14ac:dyDescent="0.2">
      <c r="A617" s="28" t="s">
        <v>270</v>
      </c>
      <c r="B617" s="25">
        <v>78433000000</v>
      </c>
      <c r="C617" s="25">
        <v>13124000000</v>
      </c>
      <c r="D617" s="25">
        <v>65309000000</v>
      </c>
      <c r="E617" s="25">
        <v>9569000000</v>
      </c>
      <c r="F617" s="25">
        <v>9748000000</v>
      </c>
      <c r="G617" s="25">
        <v>0</v>
      </c>
      <c r="H617" s="25">
        <v>45992000000</v>
      </c>
    </row>
    <row r="618" spans="1:8" x14ac:dyDescent="0.2">
      <c r="A618" s="28" t="s">
        <v>271</v>
      </c>
      <c r="B618" s="25">
        <v>69877100000</v>
      </c>
      <c r="C618" s="25">
        <v>45304700000</v>
      </c>
      <c r="D618" s="25">
        <v>24572400000</v>
      </c>
      <c r="E618" s="25">
        <v>13473500000</v>
      </c>
      <c r="F618" s="25">
        <v>0</v>
      </c>
      <c r="G618" s="25">
        <v>0</v>
      </c>
      <c r="H618" s="25">
        <v>11098900000</v>
      </c>
    </row>
    <row r="619" spans="1:8" x14ac:dyDescent="0.2">
      <c r="A619" s="28" t="s">
        <v>272</v>
      </c>
      <c r="B619" s="25">
        <v>36035000000</v>
      </c>
      <c r="C619" s="25">
        <v>21260000000</v>
      </c>
      <c r="D619" s="25">
        <v>14775000000</v>
      </c>
      <c r="E619" s="25">
        <v>5308000000</v>
      </c>
      <c r="F619" s="25">
        <v>3036000000</v>
      </c>
      <c r="G619" s="25">
        <v>182000000</v>
      </c>
      <c r="H619" s="25">
        <v>6249000000</v>
      </c>
    </row>
    <row r="620" spans="1:8" x14ac:dyDescent="0.2">
      <c r="A620" s="28" t="s">
        <v>273</v>
      </c>
      <c r="B620" s="25">
        <v>630092000000</v>
      </c>
      <c r="C620" s="25">
        <v>558673000000</v>
      </c>
      <c r="D620" s="25">
        <v>71419000000</v>
      </c>
      <c r="E620" s="25">
        <v>49655000000</v>
      </c>
      <c r="F620" s="25">
        <v>0</v>
      </c>
      <c r="G620" s="25">
        <v>0</v>
      </c>
      <c r="H620" s="25">
        <v>21764000000</v>
      </c>
    </row>
    <row r="621" spans="1:8" x14ac:dyDescent="0.2">
      <c r="A621" s="28" t="s">
        <v>274</v>
      </c>
      <c r="B621" s="25">
        <v>57713402000</v>
      </c>
      <c r="C621" s="25">
        <v>40565778000</v>
      </c>
      <c r="D621" s="25">
        <v>17147624000</v>
      </c>
      <c r="E621" s="25">
        <v>12275978000</v>
      </c>
      <c r="F621" s="25">
        <v>0</v>
      </c>
      <c r="G621" s="25">
        <v>522328000</v>
      </c>
      <c r="H621" s="25">
        <v>4349318000</v>
      </c>
    </row>
    <row r="622" spans="1:8" x14ac:dyDescent="0.2">
      <c r="A622" s="28" t="s">
        <v>275</v>
      </c>
      <c r="B622" s="25">
        <v>10602027000</v>
      </c>
      <c r="C622" s="25">
        <v>3984046000</v>
      </c>
      <c r="D622" s="25">
        <v>6617981000</v>
      </c>
      <c r="E622" s="25">
        <v>4973728000</v>
      </c>
      <c r="F622" s="25">
        <v>0</v>
      </c>
      <c r="G622" s="25">
        <v>0</v>
      </c>
      <c r="H622" s="25">
        <v>1644253000</v>
      </c>
    </row>
    <row r="623" spans="1:8" x14ac:dyDescent="0.2">
      <c r="A623" s="28" t="s">
        <v>276</v>
      </c>
      <c r="B623" s="25">
        <v>64031000000</v>
      </c>
      <c r="C623" s="25">
        <v>39558000000</v>
      </c>
      <c r="D623" s="25">
        <v>24473000000</v>
      </c>
      <c r="E623" s="25">
        <v>0</v>
      </c>
      <c r="F623" s="25">
        <v>0</v>
      </c>
      <c r="G623" s="25">
        <v>0</v>
      </c>
      <c r="H623" s="25">
        <v>24473000000</v>
      </c>
    </row>
    <row r="624" spans="1:8" x14ac:dyDescent="0.2">
      <c r="A624" s="28" t="s">
        <v>277</v>
      </c>
      <c r="B624" s="25">
        <v>11038454000</v>
      </c>
      <c r="C624" s="25">
        <v>5049558000</v>
      </c>
      <c r="D624" s="25">
        <v>5988896000</v>
      </c>
      <c r="E624" s="25">
        <v>2057637000</v>
      </c>
      <c r="F624" s="25">
        <v>1512860000</v>
      </c>
      <c r="G624" s="25">
        <v>0</v>
      </c>
      <c r="H624" s="25">
        <v>2418399000</v>
      </c>
    </row>
    <row r="625" spans="1:8" x14ac:dyDescent="0.2">
      <c r="A625" s="28" t="s">
        <v>279</v>
      </c>
      <c r="B625" s="25">
        <v>69279000000</v>
      </c>
      <c r="C625" s="25">
        <v>52464000000</v>
      </c>
      <c r="D625" s="25">
        <v>16815000000</v>
      </c>
      <c r="E625" s="25">
        <v>10976000000</v>
      </c>
      <c r="F625" s="25">
        <v>0</v>
      </c>
      <c r="G625" s="25">
        <v>0</v>
      </c>
      <c r="H625" s="25">
        <v>5839000000</v>
      </c>
    </row>
    <row r="626" spans="1:8" x14ac:dyDescent="0.2">
      <c r="A626" s="28" t="s">
        <v>281</v>
      </c>
      <c r="B626" s="25">
        <v>38326140000</v>
      </c>
      <c r="C626" s="25">
        <v>21727827000</v>
      </c>
      <c r="D626" s="25">
        <v>16598313000</v>
      </c>
      <c r="E626" s="25">
        <v>11522897000</v>
      </c>
      <c r="F626" s="25">
        <v>0</v>
      </c>
      <c r="G626" s="25">
        <v>0</v>
      </c>
      <c r="H626" s="25">
        <v>5075416000</v>
      </c>
    </row>
    <row r="627" spans="1:8" x14ac:dyDescent="0.2">
      <c r="A627" s="28" t="s">
        <v>283</v>
      </c>
      <c r="B627" s="25">
        <v>101792000000</v>
      </c>
      <c r="C627" s="25">
        <v>88401000000</v>
      </c>
      <c r="D627" s="25">
        <v>13391000000</v>
      </c>
      <c r="E627" s="25">
        <v>2054000000</v>
      </c>
      <c r="F627" s="25">
        <v>0</v>
      </c>
      <c r="G627" s="25">
        <v>0</v>
      </c>
      <c r="H627" s="25">
        <v>11337000000</v>
      </c>
    </row>
    <row r="628" spans="1:8" x14ac:dyDescent="0.2">
      <c r="A628" s="28" t="s">
        <v>284</v>
      </c>
      <c r="B628" s="25">
        <v>22713298000</v>
      </c>
      <c r="C628" s="25">
        <v>16242316000</v>
      </c>
      <c r="D628" s="25">
        <v>6470982000</v>
      </c>
      <c r="E628" s="25">
        <v>4890383000</v>
      </c>
      <c r="F628" s="25">
        <v>0</v>
      </c>
      <c r="G628" s="25">
        <v>0</v>
      </c>
      <c r="H628" s="25">
        <v>1580599000</v>
      </c>
    </row>
    <row r="629" spans="1:8" x14ac:dyDescent="0.2">
      <c r="A629" s="28" t="s">
        <v>285</v>
      </c>
      <c r="B629" s="25">
        <v>16895856000</v>
      </c>
      <c r="C629" s="25">
        <v>6720286000</v>
      </c>
      <c r="D629" s="25">
        <v>10175570000</v>
      </c>
      <c r="E629" s="25">
        <v>5225339000</v>
      </c>
      <c r="F629" s="25">
        <v>874288000</v>
      </c>
      <c r="G629" s="25">
        <v>404210000</v>
      </c>
      <c r="H629" s="25">
        <v>3671733000</v>
      </c>
    </row>
    <row r="630" spans="1:8" x14ac:dyDescent="0.2">
      <c r="A630" s="28" t="s">
        <v>287</v>
      </c>
      <c r="B630" s="25">
        <v>12018309000</v>
      </c>
      <c r="C630" s="25">
        <v>447036000</v>
      </c>
      <c r="D630" s="25">
        <v>11571273000</v>
      </c>
      <c r="E630" s="25">
        <v>7297076000</v>
      </c>
      <c r="F630" s="25">
        <v>0</v>
      </c>
      <c r="G630" s="25">
        <v>573433000</v>
      </c>
      <c r="H630" s="25">
        <v>3700764000</v>
      </c>
    </row>
    <row r="631" spans="1:8" x14ac:dyDescent="0.2">
      <c r="A631" s="28" t="s">
        <v>288</v>
      </c>
      <c r="B631" s="25">
        <v>21712296000</v>
      </c>
      <c r="C631" s="25">
        <v>13783816000</v>
      </c>
      <c r="D631" s="25">
        <v>7928480000</v>
      </c>
      <c r="E631" s="25">
        <v>5478573000</v>
      </c>
      <c r="F631" s="25">
        <v>0</v>
      </c>
      <c r="G631" s="25">
        <v>0</v>
      </c>
      <c r="H631" s="25">
        <v>2449907000</v>
      </c>
    </row>
    <row r="632" spans="1:8" x14ac:dyDescent="0.2">
      <c r="A632" s="28" t="s">
        <v>290</v>
      </c>
      <c r="B632" s="25">
        <v>143791000000</v>
      </c>
      <c r="C632" s="25">
        <v>24587000000</v>
      </c>
      <c r="D632" s="25">
        <v>119204000000</v>
      </c>
      <c r="E632" s="25">
        <v>90910000000</v>
      </c>
      <c r="F632" s="25">
        <v>0</v>
      </c>
      <c r="G632" s="25">
        <v>7156000000</v>
      </c>
      <c r="H632" s="25">
        <v>21138000000</v>
      </c>
    </row>
    <row r="633" spans="1:8" x14ac:dyDescent="0.2">
      <c r="A633" s="28" t="s">
        <v>291</v>
      </c>
      <c r="B633" s="25">
        <v>11695488000</v>
      </c>
      <c r="C633" s="25">
        <v>4800417000</v>
      </c>
      <c r="D633" s="25">
        <v>6895071000</v>
      </c>
      <c r="E633" s="25">
        <v>871492000</v>
      </c>
      <c r="F633" s="25">
        <v>0</v>
      </c>
      <c r="G633" s="25">
        <v>3042390000</v>
      </c>
      <c r="H633" s="25">
        <v>2981189000</v>
      </c>
    </row>
    <row r="634" spans="1:8" x14ac:dyDescent="0.2">
      <c r="A634" s="28" t="s">
        <v>292</v>
      </c>
      <c r="B634" s="25">
        <v>7445720000</v>
      </c>
      <c r="C634" s="25">
        <v>0</v>
      </c>
      <c r="D634" s="25">
        <v>7445720000</v>
      </c>
      <c r="E634" s="25">
        <v>2413037000</v>
      </c>
      <c r="F634" s="25">
        <v>0</v>
      </c>
      <c r="G634" s="25">
        <v>1951341000</v>
      </c>
      <c r="H634" s="25">
        <v>3081342000</v>
      </c>
    </row>
    <row r="635" spans="1:8" x14ac:dyDescent="0.2">
      <c r="A635" s="28" t="s">
        <v>293</v>
      </c>
      <c r="B635" s="25">
        <v>325261000000</v>
      </c>
      <c r="C635" s="25">
        <v>213850000000</v>
      </c>
      <c r="D635" s="25">
        <v>111411000000</v>
      </c>
      <c r="E635" s="25">
        <v>65711000000</v>
      </c>
      <c r="F635" s="25">
        <v>0</v>
      </c>
      <c r="G635" s="25">
        <v>6525000000</v>
      </c>
      <c r="H635" s="25">
        <v>39175000000</v>
      </c>
    </row>
    <row r="636" spans="1:8" x14ac:dyDescent="0.2">
      <c r="A636" s="28" t="s">
        <v>295</v>
      </c>
      <c r="B636" s="25">
        <v>41523000000</v>
      </c>
      <c r="C636" s="25">
        <v>14580000000</v>
      </c>
      <c r="D636" s="25">
        <v>26943000000</v>
      </c>
      <c r="E636" s="25">
        <v>3737000000</v>
      </c>
      <c r="F636" s="25">
        <v>0</v>
      </c>
      <c r="G636" s="25">
        <v>12732000000</v>
      </c>
      <c r="H636" s="25">
        <v>10474000000</v>
      </c>
    </row>
    <row r="637" spans="1:8" x14ac:dyDescent="0.2">
      <c r="A637" s="28" t="s">
        <v>296</v>
      </c>
      <c r="B637" s="25">
        <v>79750000000</v>
      </c>
      <c r="C637" s="25">
        <v>45823000000</v>
      </c>
      <c r="D637" s="25">
        <v>33927000000</v>
      </c>
      <c r="E637" s="25">
        <v>0</v>
      </c>
      <c r="F637" s="25">
        <v>0</v>
      </c>
      <c r="G637" s="25">
        <v>24081000000</v>
      </c>
      <c r="H637" s="25">
        <v>9846000000</v>
      </c>
    </row>
    <row r="638" spans="1:8" x14ac:dyDescent="0.2">
      <c r="A638" s="28" t="s">
        <v>297</v>
      </c>
      <c r="B638" s="25">
        <v>23704288000</v>
      </c>
      <c r="C638" s="25">
        <v>14469675000</v>
      </c>
      <c r="D638" s="25">
        <v>9234613000</v>
      </c>
      <c r="E638" s="25">
        <v>4615582000</v>
      </c>
      <c r="F638" s="25">
        <v>0</v>
      </c>
      <c r="G638" s="25">
        <v>0</v>
      </c>
      <c r="H638" s="25">
        <v>4619031000</v>
      </c>
    </row>
    <row r="639" spans="1:8" x14ac:dyDescent="0.2">
      <c r="A639" s="28" t="s">
        <v>299</v>
      </c>
      <c r="B639" s="25">
        <v>10560700000</v>
      </c>
      <c r="C639" s="25">
        <v>5157800000</v>
      </c>
      <c r="D639" s="25">
        <v>5402900000</v>
      </c>
      <c r="E639" s="25">
        <v>2559000000</v>
      </c>
      <c r="F639" s="25">
        <v>847800000</v>
      </c>
      <c r="G639" s="25">
        <v>426300000</v>
      </c>
      <c r="H639" s="25">
        <v>1569800000</v>
      </c>
    </row>
    <row r="640" spans="1:8" x14ac:dyDescent="0.2">
      <c r="A640" s="28" t="s">
        <v>300</v>
      </c>
      <c r="B640" s="25">
        <v>157244000000</v>
      </c>
      <c r="C640" s="25">
        <v>111218000000</v>
      </c>
      <c r="D640" s="25">
        <v>46026000000</v>
      </c>
      <c r="E640" s="25">
        <v>21183000000</v>
      </c>
      <c r="F640" s="25">
        <v>0</v>
      </c>
      <c r="G640" s="25">
        <v>0</v>
      </c>
      <c r="H640" s="25">
        <v>24843000000</v>
      </c>
    </row>
    <row r="641" spans="1:8" x14ac:dyDescent="0.2">
      <c r="A641" s="28" t="s">
        <v>301</v>
      </c>
      <c r="B641" s="25">
        <v>11889516000</v>
      </c>
      <c r="C641" s="25">
        <v>6461764000</v>
      </c>
      <c r="D641" s="25">
        <v>5427752000</v>
      </c>
      <c r="E641" s="25">
        <v>501605000</v>
      </c>
      <c r="F641" s="25">
        <v>57513000</v>
      </c>
      <c r="G641" s="25">
        <v>2186233000</v>
      </c>
      <c r="H641" s="25">
        <v>2682401000</v>
      </c>
    </row>
    <row r="642" spans="1:8" x14ac:dyDescent="0.2">
      <c r="A642" s="28" t="s">
        <v>303</v>
      </c>
      <c r="B642" s="25">
        <v>157353000000</v>
      </c>
      <c r="C642" s="25">
        <v>112161000000</v>
      </c>
      <c r="D642" s="25">
        <v>45192000000</v>
      </c>
      <c r="E642" s="25">
        <v>26183000000</v>
      </c>
      <c r="F642" s="25">
        <v>6833000000</v>
      </c>
      <c r="G642" s="25">
        <v>2513000000</v>
      </c>
      <c r="H642" s="25">
        <v>9663000000</v>
      </c>
    </row>
    <row r="643" spans="1:8" x14ac:dyDescent="0.2">
      <c r="A643" s="28" t="s">
        <v>305</v>
      </c>
      <c r="B643" s="25">
        <v>268650000000</v>
      </c>
      <c r="C643" s="25">
        <v>212575000000</v>
      </c>
      <c r="D643" s="25">
        <v>56075000000</v>
      </c>
      <c r="E643" s="25">
        <v>27310000000</v>
      </c>
      <c r="F643" s="25">
        <v>6833000000</v>
      </c>
      <c r="G643" s="25">
        <v>1620000000</v>
      </c>
      <c r="H643" s="25">
        <v>20312000000</v>
      </c>
    </row>
    <row r="644" spans="1:8" x14ac:dyDescent="0.2">
      <c r="A644" s="28" t="s">
        <v>306</v>
      </c>
      <c r="B644" s="25">
        <v>11948220000</v>
      </c>
      <c r="C644" s="25">
        <v>4784602000</v>
      </c>
      <c r="D644" s="25">
        <v>7163618000</v>
      </c>
      <c r="E644" s="25">
        <v>3382623000</v>
      </c>
      <c r="F644" s="25">
        <v>0</v>
      </c>
      <c r="G644" s="25">
        <v>541413000</v>
      </c>
      <c r="H644" s="25">
        <v>3239582000</v>
      </c>
    </row>
    <row r="645" spans="1:8" x14ac:dyDescent="0.2">
      <c r="A645" s="28" t="s">
        <v>307</v>
      </c>
      <c r="B645" s="25">
        <v>36854997000</v>
      </c>
      <c r="C645" s="25">
        <v>29910442000</v>
      </c>
      <c r="D645" s="25">
        <v>6944555000</v>
      </c>
      <c r="E645" s="25">
        <v>2893873000</v>
      </c>
      <c r="F645" s="25">
        <v>0</v>
      </c>
      <c r="G645" s="25">
        <v>0</v>
      </c>
      <c r="H645" s="25">
        <v>4050682000</v>
      </c>
    </row>
    <row r="646" spans="1:8" x14ac:dyDescent="0.2">
      <c r="A646" s="28" t="s">
        <v>308</v>
      </c>
      <c r="B646" s="25">
        <v>22674000000</v>
      </c>
      <c r="C646" s="25">
        <v>15175000000</v>
      </c>
      <c r="D646" s="25">
        <v>7499000000</v>
      </c>
      <c r="E646" s="25">
        <v>3896000000</v>
      </c>
      <c r="F646" s="25">
        <v>0</v>
      </c>
      <c r="G646" s="25">
        <v>0</v>
      </c>
      <c r="H646" s="25">
        <v>3603000000</v>
      </c>
    </row>
    <row r="647" spans="1:8" x14ac:dyDescent="0.2">
      <c r="A647" s="28" t="s">
        <v>310</v>
      </c>
      <c r="B647" s="25">
        <v>39501723000</v>
      </c>
      <c r="C647" s="25">
        <v>28414622000</v>
      </c>
      <c r="D647" s="25">
        <v>11087101000</v>
      </c>
      <c r="E647" s="25">
        <v>8291849000</v>
      </c>
      <c r="F647" s="25">
        <v>0</v>
      </c>
      <c r="G647" s="25">
        <v>0</v>
      </c>
      <c r="H647" s="25">
        <v>2795252000</v>
      </c>
    </row>
    <row r="648" spans="1:8" x14ac:dyDescent="0.2">
      <c r="A648" s="28" t="s">
        <v>311</v>
      </c>
      <c r="B648" s="25">
        <v>20966000000</v>
      </c>
      <c r="C648" s="25">
        <v>7919000000</v>
      </c>
      <c r="D648" s="25">
        <v>13047000000</v>
      </c>
      <c r="E648" s="25">
        <v>8000000000</v>
      </c>
      <c r="F648" s="25">
        <v>0</v>
      </c>
      <c r="G648" s="25">
        <v>2836000000</v>
      </c>
      <c r="H648" s="25">
        <v>2211000000</v>
      </c>
    </row>
    <row r="649" spans="1:8" x14ac:dyDescent="0.2">
      <c r="A649" s="28" t="s">
        <v>312</v>
      </c>
      <c r="B649" s="25">
        <v>28598725000</v>
      </c>
      <c r="C649" s="25">
        <v>15739154000</v>
      </c>
      <c r="D649" s="25">
        <v>12859571000</v>
      </c>
      <c r="E649" s="25">
        <v>7495520000</v>
      </c>
      <c r="F649" s="25">
        <v>0</v>
      </c>
      <c r="G649" s="25">
        <v>0</v>
      </c>
      <c r="H649" s="25">
        <v>5364051000</v>
      </c>
    </row>
    <row r="650" spans="1:8" x14ac:dyDescent="0.2">
      <c r="A650" s="28" t="s">
        <v>313</v>
      </c>
      <c r="B650" s="25">
        <v>198481000000</v>
      </c>
      <c r="C650" s="25">
        <v>160006000000</v>
      </c>
      <c r="D650" s="25">
        <v>38475000000</v>
      </c>
      <c r="E650" s="25">
        <v>0</v>
      </c>
      <c r="F650" s="25">
        <v>0</v>
      </c>
      <c r="G650" s="25">
        <v>29964000000</v>
      </c>
      <c r="H650" s="25">
        <v>8511000000</v>
      </c>
    </row>
    <row r="651" spans="1:8" x14ac:dyDescent="0.2">
      <c r="A651" s="28" t="s">
        <v>314</v>
      </c>
      <c r="B651" s="25">
        <v>375775000000</v>
      </c>
      <c r="C651" s="25">
        <v>189639000000</v>
      </c>
      <c r="D651" s="25">
        <v>186136000000</v>
      </c>
      <c r="E651" s="25">
        <v>87204000000</v>
      </c>
      <c r="F651" s="25">
        <v>22243000000</v>
      </c>
      <c r="G651" s="25">
        <v>0</v>
      </c>
      <c r="H651" s="25">
        <v>76689000000</v>
      </c>
    </row>
    <row r="652" spans="1:8" x14ac:dyDescent="0.2">
      <c r="A652" s="28" t="s">
        <v>315</v>
      </c>
      <c r="B652" s="25">
        <v>5758095000</v>
      </c>
      <c r="C652" s="25">
        <v>2596443000</v>
      </c>
      <c r="D652" s="25">
        <v>3161652000</v>
      </c>
      <c r="E652" s="25">
        <v>1695987000</v>
      </c>
      <c r="F652" s="25">
        <v>367961000</v>
      </c>
      <c r="G652" s="25">
        <v>0</v>
      </c>
      <c r="H652" s="25">
        <v>1097704000</v>
      </c>
    </row>
    <row r="653" spans="1:8" x14ac:dyDescent="0.2">
      <c r="A653" s="28" t="s">
        <v>316</v>
      </c>
      <c r="B653" s="25">
        <v>11886064000</v>
      </c>
      <c r="C653" s="25">
        <v>6712576000</v>
      </c>
      <c r="D653" s="25">
        <v>5173488000</v>
      </c>
      <c r="E653" s="25">
        <v>1983860000</v>
      </c>
      <c r="F653" s="25">
        <v>993292000</v>
      </c>
      <c r="G653" s="25">
        <v>0</v>
      </c>
      <c r="H653" s="25">
        <v>2196336000</v>
      </c>
    </row>
    <row r="654" spans="1:8" x14ac:dyDescent="0.2">
      <c r="A654" s="28" t="s">
        <v>317</v>
      </c>
      <c r="B654" s="25">
        <v>7900671000</v>
      </c>
      <c r="C654" s="25">
        <v>2475336000</v>
      </c>
      <c r="D654" s="25">
        <v>5425335000</v>
      </c>
      <c r="E654" s="25">
        <v>1975743000</v>
      </c>
      <c r="F654" s="25">
        <v>1570740000</v>
      </c>
      <c r="G654" s="25">
        <v>0</v>
      </c>
      <c r="H654" s="25">
        <v>1878852000</v>
      </c>
    </row>
    <row r="655" spans="1:8" x14ac:dyDescent="0.2">
      <c r="A655" s="28" t="s">
        <v>319</v>
      </c>
      <c r="B655" s="25">
        <v>223320000000</v>
      </c>
      <c r="C655" s="25">
        <v>85320000000</v>
      </c>
      <c r="D655" s="25">
        <v>138000000000</v>
      </c>
      <c r="E655" s="25">
        <v>32551000000</v>
      </c>
      <c r="F655" s="25">
        <v>47016000000</v>
      </c>
      <c r="G655" s="25">
        <v>1144000000</v>
      </c>
      <c r="H655" s="25">
        <v>57289000000</v>
      </c>
    </row>
    <row r="656" spans="1:8" x14ac:dyDescent="0.2">
      <c r="A656" s="28" t="s">
        <v>320</v>
      </c>
      <c r="B656" s="25">
        <v>17075000000</v>
      </c>
      <c r="C656" s="25">
        <v>2555000000</v>
      </c>
      <c r="D656" s="25">
        <v>14520000000</v>
      </c>
      <c r="E656" s="25">
        <v>6713000000</v>
      </c>
      <c r="F656" s="25">
        <v>3040000000</v>
      </c>
      <c r="G656" s="25">
        <v>131000000</v>
      </c>
      <c r="H656" s="25">
        <v>4636000000</v>
      </c>
    </row>
    <row r="657" spans="1:8" x14ac:dyDescent="0.2">
      <c r="A657" s="28" t="s">
        <v>321</v>
      </c>
      <c r="B657" s="25">
        <v>91317000000</v>
      </c>
      <c r="C657" s="25">
        <v>63291000000</v>
      </c>
      <c r="D657" s="25">
        <v>28026000000</v>
      </c>
      <c r="E657" s="25">
        <v>13573000000</v>
      </c>
      <c r="F657" s="25">
        <v>0</v>
      </c>
      <c r="G657" s="25">
        <v>5704000000</v>
      </c>
      <c r="H657" s="25">
        <v>8749000000</v>
      </c>
    </row>
    <row r="658" spans="1:8" x14ac:dyDescent="0.2">
      <c r="A658" s="28" t="s">
        <v>322</v>
      </c>
      <c r="B658" s="25">
        <v>29229400000</v>
      </c>
      <c r="C658" s="25">
        <v>0</v>
      </c>
      <c r="D658" s="25">
        <v>29229400000</v>
      </c>
      <c r="E658" s="25">
        <v>26233700000</v>
      </c>
      <c r="F658" s="25">
        <v>0</v>
      </c>
      <c r="G658" s="25">
        <v>0</v>
      </c>
      <c r="H658" s="25">
        <v>2995700000</v>
      </c>
    </row>
    <row r="659" spans="1:8" x14ac:dyDescent="0.2">
      <c r="A659" s="28" t="s">
        <v>324</v>
      </c>
      <c r="B659" s="25">
        <v>12154247000</v>
      </c>
      <c r="C659" s="25">
        <v>5200652000</v>
      </c>
      <c r="D659" s="25">
        <v>6953595000</v>
      </c>
      <c r="E659" s="25">
        <v>3488934000</v>
      </c>
      <c r="F659" s="25">
        <v>0</v>
      </c>
      <c r="G659" s="25">
        <v>1336988000</v>
      </c>
      <c r="H659" s="25">
        <v>2127673000</v>
      </c>
    </row>
    <row r="660" spans="1:8" x14ac:dyDescent="0.2">
      <c r="A660" s="28" t="s">
        <v>325</v>
      </c>
      <c r="B660" s="25">
        <v>9485600000</v>
      </c>
      <c r="C660" s="25">
        <v>3009600000</v>
      </c>
      <c r="D660" s="25">
        <v>6476000000</v>
      </c>
      <c r="E660" s="25">
        <v>2610800000</v>
      </c>
      <c r="F660" s="25">
        <v>782700000</v>
      </c>
      <c r="G660" s="25">
        <v>0</v>
      </c>
      <c r="H660" s="25">
        <v>3082500000</v>
      </c>
    </row>
    <row r="661" spans="1:8" x14ac:dyDescent="0.2">
      <c r="A661" s="28" t="s">
        <v>326</v>
      </c>
      <c r="B661" s="25">
        <v>55623000000</v>
      </c>
      <c r="C661" s="25">
        <v>33011000000</v>
      </c>
      <c r="D661" s="25">
        <v>22612000000</v>
      </c>
      <c r="E661" s="25">
        <v>10325000000</v>
      </c>
      <c r="F661" s="25">
        <v>0</v>
      </c>
      <c r="G661" s="25">
        <v>952000000</v>
      </c>
      <c r="H661" s="25">
        <v>11335000000</v>
      </c>
    </row>
    <row r="662" spans="1:8" x14ac:dyDescent="0.2">
      <c r="A662" s="28" t="s">
        <v>327</v>
      </c>
      <c r="B662" s="25">
        <v>18965000000</v>
      </c>
      <c r="C662" s="25">
        <v>0</v>
      </c>
      <c r="D662" s="25">
        <v>18965000000</v>
      </c>
      <c r="E662" s="25">
        <v>14366900000</v>
      </c>
      <c r="F662" s="25">
        <v>0</v>
      </c>
      <c r="G662" s="25">
        <v>0</v>
      </c>
      <c r="H662" s="25">
        <v>4598100000</v>
      </c>
    </row>
    <row r="663" spans="1:8" x14ac:dyDescent="0.2">
      <c r="A663" s="28" t="s">
        <v>328</v>
      </c>
      <c r="B663" s="25">
        <v>22992638000</v>
      </c>
      <c r="C663" s="25">
        <v>14365639000</v>
      </c>
      <c r="D663" s="25">
        <v>8626999000</v>
      </c>
      <c r="E663" s="25">
        <v>5056200000</v>
      </c>
      <c r="F663" s="25">
        <v>0</v>
      </c>
      <c r="G663" s="25">
        <v>1116655000</v>
      </c>
      <c r="H663" s="25">
        <v>2454144000</v>
      </c>
    </row>
    <row r="664" spans="1:8" x14ac:dyDescent="0.2">
      <c r="A664" s="28" t="s">
        <v>330</v>
      </c>
      <c r="B664" s="25">
        <v>47592522000</v>
      </c>
      <c r="C664" s="25">
        <v>39940250000</v>
      </c>
      <c r="D664" s="25">
        <v>7652272000</v>
      </c>
      <c r="E664" s="25">
        <v>5671100000</v>
      </c>
      <c r="F664" s="25">
        <v>0</v>
      </c>
      <c r="G664" s="25">
        <v>0</v>
      </c>
      <c r="H664" s="25">
        <v>1981172000</v>
      </c>
    </row>
    <row r="665" spans="1:8" x14ac:dyDescent="0.2">
      <c r="A665" s="28" t="s">
        <v>331</v>
      </c>
      <c r="B665" s="25">
        <v>18519400000</v>
      </c>
      <c r="C665" s="25">
        <v>6932400000</v>
      </c>
      <c r="D665" s="25">
        <v>11587000000</v>
      </c>
      <c r="E665" s="25">
        <v>4972900000</v>
      </c>
      <c r="F665" s="25">
        <v>4145500000</v>
      </c>
      <c r="G665" s="25">
        <v>0</v>
      </c>
      <c r="H665" s="25">
        <v>2468600000</v>
      </c>
    </row>
    <row r="666" spans="1:8" x14ac:dyDescent="0.2">
      <c r="A666" s="28" t="s">
        <v>332</v>
      </c>
      <c r="B666" s="25">
        <v>372477000000</v>
      </c>
      <c r="C666" s="25">
        <v>0</v>
      </c>
      <c r="D666" s="25">
        <v>372477000000</v>
      </c>
      <c r="E666" s="25">
        <v>255484000000</v>
      </c>
      <c r="F666" s="25">
        <v>0</v>
      </c>
      <c r="G666" s="25">
        <v>10576000000</v>
      </c>
      <c r="H666" s="25">
        <v>106417000000</v>
      </c>
    </row>
    <row r="667" spans="1:8" x14ac:dyDescent="0.2">
      <c r="A667" s="28" t="s">
        <v>333</v>
      </c>
      <c r="B667" s="25">
        <v>52617000000</v>
      </c>
      <c r="C667" s="25">
        <v>32743000000</v>
      </c>
      <c r="D667" s="25">
        <v>19874000000</v>
      </c>
      <c r="E667" s="25">
        <v>14755000000</v>
      </c>
      <c r="F667" s="25">
        <v>0</v>
      </c>
      <c r="G667" s="25">
        <v>0</v>
      </c>
      <c r="H667" s="25">
        <v>5119000000</v>
      </c>
    </row>
    <row r="668" spans="1:8" x14ac:dyDescent="0.2">
      <c r="A668" s="28" t="s">
        <v>335</v>
      </c>
      <c r="B668" s="25">
        <v>57094000000</v>
      </c>
      <c r="C668" s="25">
        <v>35813000000</v>
      </c>
      <c r="D668" s="25">
        <v>21281000000</v>
      </c>
      <c r="E668" s="25">
        <v>14767000000</v>
      </c>
      <c r="F668" s="25">
        <v>0</v>
      </c>
      <c r="G668" s="25">
        <v>0</v>
      </c>
      <c r="H668" s="25">
        <v>6514000000</v>
      </c>
    </row>
    <row r="669" spans="1:8" x14ac:dyDescent="0.2">
      <c r="A669" s="28" t="s">
        <v>336</v>
      </c>
      <c r="B669" s="25">
        <v>6200871000</v>
      </c>
      <c r="C669" s="25">
        <v>5153631000</v>
      </c>
      <c r="D669" s="25">
        <v>1047240000</v>
      </c>
      <c r="E669" s="25">
        <v>800183000</v>
      </c>
      <c r="F669" s="25">
        <v>0</v>
      </c>
      <c r="G669" s="25">
        <v>53195000</v>
      </c>
      <c r="H669" s="25">
        <v>193862000</v>
      </c>
    </row>
    <row r="670" spans="1:8" x14ac:dyDescent="0.2">
      <c r="A670" s="28" t="s">
        <v>337</v>
      </c>
      <c r="B670" s="25">
        <v>3815566000</v>
      </c>
      <c r="C670" s="25">
        <v>991566000</v>
      </c>
      <c r="D670" s="25">
        <v>2824000000</v>
      </c>
      <c r="E670" s="25">
        <v>495930000</v>
      </c>
      <c r="F670" s="25">
        <v>0</v>
      </c>
      <c r="G670" s="25">
        <v>1042141000</v>
      </c>
      <c r="H670" s="25">
        <v>1285929000</v>
      </c>
    </row>
    <row r="671" spans="1:8" x14ac:dyDescent="0.2">
      <c r="A671" s="28" t="s">
        <v>338</v>
      </c>
      <c r="B671" s="25">
        <v>11570731000</v>
      </c>
      <c r="C671" s="25">
        <v>4849034000</v>
      </c>
      <c r="D671" s="25">
        <v>6721697000</v>
      </c>
      <c r="E671" s="25">
        <v>1558982000</v>
      </c>
      <c r="F671" s="25">
        <v>2039175000</v>
      </c>
      <c r="G671" s="25">
        <v>0</v>
      </c>
      <c r="H671" s="25">
        <v>3123540000</v>
      </c>
    </row>
    <row r="672" spans="1:8" x14ac:dyDescent="0.2">
      <c r="A672" s="28" t="s">
        <v>339</v>
      </c>
      <c r="B672" s="25">
        <v>76078000000</v>
      </c>
      <c r="C672" s="25">
        <v>49511000000</v>
      </c>
      <c r="D672" s="25">
        <v>26567000000</v>
      </c>
      <c r="E672" s="25">
        <v>16213000000</v>
      </c>
      <c r="F672" s="25">
        <v>0</v>
      </c>
      <c r="G672" s="25">
        <v>0</v>
      </c>
      <c r="H672" s="25">
        <v>10354000000</v>
      </c>
    </row>
    <row r="673" spans="1:8" x14ac:dyDescent="0.2">
      <c r="A673" s="28" t="s">
        <v>340</v>
      </c>
      <c r="B673" s="25">
        <v>57757000000</v>
      </c>
      <c r="C673" s="25">
        <v>28053000000</v>
      </c>
      <c r="D673" s="25">
        <v>29704000000</v>
      </c>
      <c r="E673" s="25">
        <v>4251000000</v>
      </c>
      <c r="F673" s="25">
        <v>0</v>
      </c>
      <c r="G673" s="25">
        <v>8364000000</v>
      </c>
      <c r="H673" s="25">
        <v>17089000000</v>
      </c>
    </row>
    <row r="674" spans="1:8" x14ac:dyDescent="0.2">
      <c r="A674" s="28" t="s">
        <v>342</v>
      </c>
      <c r="B674" s="25">
        <v>52955508000</v>
      </c>
      <c r="C674" s="25">
        <v>45936158000</v>
      </c>
      <c r="D674" s="25">
        <v>7019350000</v>
      </c>
      <c r="E674" s="25">
        <v>3401145000</v>
      </c>
      <c r="F674" s="25">
        <v>0</v>
      </c>
      <c r="G674" s="25">
        <v>0</v>
      </c>
      <c r="H674" s="25">
        <v>3618205000</v>
      </c>
    </row>
    <row r="675" spans="1:8" x14ac:dyDescent="0.2">
      <c r="A675" s="28" t="s">
        <v>343</v>
      </c>
      <c r="B675" s="25">
        <v>185163000000</v>
      </c>
      <c r="C675" s="25">
        <v>72845000000</v>
      </c>
      <c r="D675" s="25">
        <v>112318000000</v>
      </c>
      <c r="E675" s="25">
        <v>72875000000</v>
      </c>
      <c r="F675" s="25">
        <v>0</v>
      </c>
      <c r="G675" s="25">
        <v>0</v>
      </c>
      <c r="H675" s="25">
        <v>39443000000</v>
      </c>
    </row>
    <row r="676" spans="1:8" x14ac:dyDescent="0.2">
      <c r="A676" s="28" t="s">
        <v>344</v>
      </c>
      <c r="B676" s="25">
        <v>14576132000</v>
      </c>
      <c r="C676" s="25">
        <v>5808566000</v>
      </c>
      <c r="D676" s="25">
        <v>8767566000</v>
      </c>
      <c r="E676" s="25">
        <v>4227936000</v>
      </c>
      <c r="F676" s="25">
        <v>0</v>
      </c>
      <c r="G676" s="25">
        <v>455591000</v>
      </c>
      <c r="H676" s="25">
        <v>4084039000</v>
      </c>
    </row>
    <row r="677" spans="1:8" x14ac:dyDescent="0.2">
      <c r="A677" s="28" t="s">
        <v>345</v>
      </c>
      <c r="B677" s="25">
        <v>413289000000</v>
      </c>
      <c r="C677" s="25">
        <v>325872000000</v>
      </c>
      <c r="D677" s="25">
        <v>87417000000</v>
      </c>
      <c r="E677" s="25">
        <v>67823000000</v>
      </c>
      <c r="F677" s="25">
        <v>0</v>
      </c>
      <c r="G677" s="25">
        <v>7392000000</v>
      </c>
      <c r="H677" s="25">
        <v>12202000000</v>
      </c>
    </row>
    <row r="678" spans="1:8" x14ac:dyDescent="0.2">
      <c r="A678" s="28" t="s">
        <v>347</v>
      </c>
      <c r="B678" s="25">
        <v>76537000000</v>
      </c>
      <c r="C678" s="25">
        <v>48739000000</v>
      </c>
      <c r="D678" s="25">
        <v>27798000000</v>
      </c>
      <c r="E678" s="25">
        <v>17382000000</v>
      </c>
      <c r="F678" s="25">
        <v>0</v>
      </c>
      <c r="G678" s="25">
        <v>3542000000</v>
      </c>
      <c r="H678" s="25">
        <v>6874000000</v>
      </c>
    </row>
    <row r="679" spans="1:8" x14ac:dyDescent="0.2">
      <c r="A679" s="28" t="s">
        <v>348</v>
      </c>
      <c r="B679" s="25">
        <v>9699400000</v>
      </c>
      <c r="C679" s="25">
        <v>3133500000</v>
      </c>
      <c r="D679" s="25">
        <v>6565900000</v>
      </c>
      <c r="E679" s="25">
        <v>2324900000</v>
      </c>
      <c r="F679" s="25">
        <v>0</v>
      </c>
      <c r="G679" s="25">
        <v>1071000000</v>
      </c>
      <c r="H679" s="25">
        <v>3170000000</v>
      </c>
    </row>
    <row r="680" spans="1:8" x14ac:dyDescent="0.2">
      <c r="A680" s="28" t="s">
        <v>349</v>
      </c>
      <c r="B680" s="25">
        <v>44840000000</v>
      </c>
      <c r="C680" s="25">
        <v>26013000000</v>
      </c>
      <c r="D680" s="25">
        <v>18827000000</v>
      </c>
      <c r="E680" s="25">
        <v>11273000000</v>
      </c>
      <c r="F680" s="25">
        <v>0</v>
      </c>
      <c r="G680" s="25">
        <v>0</v>
      </c>
      <c r="H680" s="25">
        <v>7554000000</v>
      </c>
    </row>
    <row r="681" spans="1:8" x14ac:dyDescent="0.2">
      <c r="A681" s="28" t="s">
        <v>350</v>
      </c>
      <c r="B681" s="25">
        <v>14591200000</v>
      </c>
      <c r="C681" s="25">
        <v>11472100000</v>
      </c>
      <c r="D681" s="25">
        <v>3119100000</v>
      </c>
      <c r="E681" s="25">
        <v>1544000000</v>
      </c>
      <c r="F681" s="25">
        <v>0</v>
      </c>
      <c r="G681" s="25">
        <v>91000000</v>
      </c>
      <c r="H681" s="25">
        <v>1484100000</v>
      </c>
    </row>
    <row r="682" spans="1:8" x14ac:dyDescent="0.2">
      <c r="A682" s="28" t="s">
        <v>351</v>
      </c>
      <c r="B682" s="25">
        <v>34138914000</v>
      </c>
      <c r="C682" s="25">
        <v>27938026000</v>
      </c>
      <c r="D682" s="25">
        <v>6200888000</v>
      </c>
      <c r="E682" s="25">
        <v>2244635000</v>
      </c>
      <c r="F682" s="25">
        <v>0</v>
      </c>
      <c r="G682" s="25">
        <v>0</v>
      </c>
      <c r="H682" s="25">
        <v>3956253000</v>
      </c>
    </row>
    <row r="683" spans="1:8" x14ac:dyDescent="0.2">
      <c r="A683" s="28" t="s">
        <v>352</v>
      </c>
      <c r="B683" s="25">
        <v>26171400000</v>
      </c>
      <c r="C683" s="25">
        <v>16592100000</v>
      </c>
      <c r="D683" s="25">
        <v>9579300000</v>
      </c>
      <c r="E683" s="25">
        <v>5063600000</v>
      </c>
      <c r="F683" s="25">
        <v>0</v>
      </c>
      <c r="G683" s="25">
        <v>409200000</v>
      </c>
      <c r="H683" s="25">
        <v>4106500000</v>
      </c>
    </row>
    <row r="684" spans="1:8" x14ac:dyDescent="0.2">
      <c r="A684" s="28" t="s">
        <v>353</v>
      </c>
      <c r="B684" s="25">
        <v>23118155000</v>
      </c>
      <c r="C684" s="25">
        <v>13833171000</v>
      </c>
      <c r="D684" s="25">
        <v>9284984000</v>
      </c>
      <c r="E684" s="25">
        <v>6527214000</v>
      </c>
      <c r="F684" s="25">
        <v>0</v>
      </c>
      <c r="G684" s="25">
        <v>387901000</v>
      </c>
      <c r="H684" s="25">
        <v>2369869000</v>
      </c>
    </row>
    <row r="685" spans="1:8" x14ac:dyDescent="0.2">
      <c r="A685" s="28" t="s">
        <v>355</v>
      </c>
      <c r="B685" s="25">
        <v>45979000000</v>
      </c>
      <c r="C685" s="25">
        <v>41652000000</v>
      </c>
      <c r="D685" s="25">
        <v>4327000000</v>
      </c>
      <c r="E685" s="25">
        <v>0</v>
      </c>
      <c r="F685" s="25">
        <v>0</v>
      </c>
      <c r="G685" s="25">
        <v>0</v>
      </c>
      <c r="H685" s="25">
        <v>4327000000</v>
      </c>
    </row>
    <row r="686" spans="1:8" x14ac:dyDescent="0.2">
      <c r="A686" s="28" t="s">
        <v>356</v>
      </c>
      <c r="B686" s="25">
        <v>5569697000</v>
      </c>
      <c r="C686" s="25">
        <v>1360624000</v>
      </c>
      <c r="D686" s="25">
        <v>4209073000</v>
      </c>
      <c r="E686" s="25">
        <v>651096000</v>
      </c>
      <c r="F686" s="25">
        <v>1028841000</v>
      </c>
      <c r="G686" s="25">
        <v>0</v>
      </c>
      <c r="H686" s="25">
        <v>2529136000</v>
      </c>
    </row>
    <row r="687" spans="1:8" x14ac:dyDescent="0.2">
      <c r="A687" s="28" t="s">
        <v>357</v>
      </c>
      <c r="B687" s="25">
        <v>85290800000</v>
      </c>
      <c r="C687" s="25">
        <v>19674300000</v>
      </c>
      <c r="D687" s="25">
        <v>65616500000</v>
      </c>
      <c r="E687" s="25">
        <v>26158900000</v>
      </c>
      <c r="F687" s="25">
        <v>20339400000</v>
      </c>
      <c r="G687" s="25">
        <v>0</v>
      </c>
      <c r="H687" s="25">
        <v>19118200000</v>
      </c>
    </row>
    <row r="688" spans="1:8" x14ac:dyDescent="0.2">
      <c r="A688" s="28" t="s">
        <v>358</v>
      </c>
      <c r="B688" s="25">
        <v>173088000000</v>
      </c>
      <c r="C688" s="25">
        <v>154664000000</v>
      </c>
      <c r="D688" s="25">
        <v>18424000000</v>
      </c>
      <c r="E688" s="25">
        <v>-1354000000</v>
      </c>
      <c r="F688" s="25">
        <v>0</v>
      </c>
      <c r="G688" s="25">
        <v>0</v>
      </c>
      <c r="H688" s="25">
        <v>19778000000</v>
      </c>
    </row>
    <row r="689" spans="1:8" x14ac:dyDescent="0.2">
      <c r="A689" s="28" t="s">
        <v>359</v>
      </c>
      <c r="B689" s="25">
        <v>12975200000</v>
      </c>
      <c r="C689" s="25">
        <v>8905700000</v>
      </c>
      <c r="D689" s="25">
        <v>4069500000</v>
      </c>
      <c r="E689" s="25">
        <v>402600000</v>
      </c>
      <c r="F689" s="25">
        <v>0</v>
      </c>
      <c r="G689" s="25">
        <v>1492700000</v>
      </c>
      <c r="H689" s="25">
        <v>2174200000</v>
      </c>
    </row>
    <row r="690" spans="1:8" x14ac:dyDescent="0.2">
      <c r="A690" s="28" t="s">
        <v>360</v>
      </c>
      <c r="B690" s="25">
        <v>219235000000</v>
      </c>
      <c r="C690" s="25">
        <v>143304000000</v>
      </c>
      <c r="D690" s="25">
        <v>75931000000</v>
      </c>
      <c r="E690" s="25">
        <v>52505000000</v>
      </c>
      <c r="F690" s="25">
        <v>0</v>
      </c>
      <c r="G690" s="25">
        <v>5954000000</v>
      </c>
      <c r="H690" s="25">
        <v>17472000000</v>
      </c>
    </row>
    <row r="691" spans="1:8" x14ac:dyDescent="0.2">
      <c r="A691" s="28" t="s">
        <v>361</v>
      </c>
      <c r="B691" s="25">
        <v>19351430000</v>
      </c>
      <c r="C691" s="25">
        <v>11037632000</v>
      </c>
      <c r="D691" s="25">
        <v>8313798000</v>
      </c>
      <c r="E691" s="25">
        <v>2437206000</v>
      </c>
      <c r="F691" s="25">
        <v>3139113000</v>
      </c>
      <c r="G691" s="25">
        <v>0</v>
      </c>
      <c r="H691" s="25">
        <v>2737479000</v>
      </c>
    </row>
    <row r="692" spans="1:8" x14ac:dyDescent="0.2">
      <c r="A692" s="28" t="s">
        <v>362</v>
      </c>
      <c r="B692" s="25">
        <v>38140787000</v>
      </c>
      <c r="C692" s="25">
        <v>30748972000</v>
      </c>
      <c r="D692" s="25">
        <v>7391815000</v>
      </c>
      <c r="E692" s="25">
        <v>8014916000</v>
      </c>
      <c r="F692" s="25">
        <v>0</v>
      </c>
      <c r="G692" s="25">
        <v>693939000</v>
      </c>
      <c r="H692" s="25">
        <v>-1317040000</v>
      </c>
    </row>
    <row r="693" spans="1:8" x14ac:dyDescent="0.2">
      <c r="A693" s="28" t="s">
        <v>364</v>
      </c>
      <c r="B693" s="25">
        <v>76549000000</v>
      </c>
      <c r="C693" s="25">
        <v>28141000000</v>
      </c>
      <c r="D693" s="25">
        <v>48408000000</v>
      </c>
      <c r="E693" s="25">
        <v>32737000000</v>
      </c>
      <c r="F693" s="25">
        <v>0</v>
      </c>
      <c r="G693" s="25">
        <v>4041000000</v>
      </c>
      <c r="H693" s="25">
        <v>11630000000</v>
      </c>
    </row>
    <row r="694" spans="1:8" x14ac:dyDescent="0.2">
      <c r="A694" s="28" t="s">
        <v>365</v>
      </c>
      <c r="B694" s="25">
        <v>27695000000</v>
      </c>
      <c r="C694" s="25">
        <v>15576000000</v>
      </c>
      <c r="D694" s="25">
        <v>12119000000</v>
      </c>
      <c r="E694" s="25">
        <v>5011000000</v>
      </c>
      <c r="F694" s="25">
        <v>0</v>
      </c>
      <c r="G694" s="25">
        <v>3523000000</v>
      </c>
      <c r="H694" s="25">
        <v>3585000000</v>
      </c>
    </row>
    <row r="695" spans="1:8" x14ac:dyDescent="0.2">
      <c r="A695" s="28" t="s">
        <v>367</v>
      </c>
      <c r="B695" s="25">
        <v>167757000000</v>
      </c>
      <c r="C695" s="25">
        <v>142157000000</v>
      </c>
      <c r="D695" s="25">
        <v>25600000000</v>
      </c>
      <c r="E695" s="25">
        <v>3413000000</v>
      </c>
      <c r="F695" s="25">
        <v>551000000</v>
      </c>
      <c r="G695" s="25">
        <v>0</v>
      </c>
      <c r="H695" s="25">
        <v>21636000000</v>
      </c>
    </row>
    <row r="696" spans="1:8" x14ac:dyDescent="0.2">
      <c r="A696" s="28" t="s">
        <v>368</v>
      </c>
      <c r="B696" s="25">
        <v>110801000000</v>
      </c>
      <c r="C696" s="25">
        <v>66622000000</v>
      </c>
      <c r="D696" s="25">
        <v>44179000000</v>
      </c>
      <c r="E696" s="25">
        <v>33533000000</v>
      </c>
      <c r="F696" s="25">
        <v>0</v>
      </c>
      <c r="G696" s="25">
        <v>0</v>
      </c>
      <c r="H696" s="25">
        <v>10646000000</v>
      </c>
    </row>
    <row r="697" spans="1:8" x14ac:dyDescent="0.2">
      <c r="A697" s="28" t="s">
        <v>369</v>
      </c>
      <c r="B697" s="25">
        <v>38196000000</v>
      </c>
      <c r="C697" s="25">
        <v>0</v>
      </c>
      <c r="D697" s="25">
        <v>38196000000</v>
      </c>
      <c r="E697" s="25">
        <v>16157000000</v>
      </c>
      <c r="F697" s="25">
        <v>0</v>
      </c>
      <c r="G697" s="25">
        <v>1318000000</v>
      </c>
      <c r="H697" s="25">
        <v>20721000000</v>
      </c>
    </row>
    <row r="698" spans="1:8" x14ac:dyDescent="0.2">
      <c r="A698" s="28" t="s">
        <v>370</v>
      </c>
      <c r="B698" s="25">
        <v>3146489000</v>
      </c>
      <c r="C698" s="25">
        <v>845605000</v>
      </c>
      <c r="D698" s="25">
        <v>2300884000</v>
      </c>
      <c r="E698" s="25">
        <v>202491000</v>
      </c>
      <c r="F698" s="25">
        <v>0</v>
      </c>
      <c r="G698" s="25">
        <v>904522000</v>
      </c>
      <c r="H698" s="25">
        <v>1193871000</v>
      </c>
    </row>
    <row r="699" spans="1:8" x14ac:dyDescent="0.2">
      <c r="A699" s="28" t="s">
        <v>371</v>
      </c>
      <c r="B699" s="25">
        <v>4220388000</v>
      </c>
      <c r="C699" s="25">
        <v>1700077000</v>
      </c>
      <c r="D699" s="25">
        <v>2520311000</v>
      </c>
      <c r="E699" s="25">
        <v>107466000</v>
      </c>
      <c r="F699" s="25">
        <v>0</v>
      </c>
      <c r="G699" s="25">
        <v>1477974000</v>
      </c>
      <c r="H699" s="25">
        <v>934871000</v>
      </c>
    </row>
    <row r="700" spans="1:8" x14ac:dyDescent="0.2">
      <c r="A700" s="28" t="s">
        <v>373</v>
      </c>
      <c r="B700" s="25">
        <v>28266000000</v>
      </c>
      <c r="C700" s="25">
        <v>19538000000</v>
      </c>
      <c r="D700" s="25">
        <v>8728000000</v>
      </c>
      <c r="E700" s="25">
        <v>5427000000</v>
      </c>
      <c r="F700" s="25">
        <v>0</v>
      </c>
      <c r="G700" s="25">
        <v>0</v>
      </c>
      <c r="H700" s="25">
        <v>3301000000</v>
      </c>
    </row>
    <row r="701" spans="1:8" x14ac:dyDescent="0.2">
      <c r="A701" s="28" t="s">
        <v>374</v>
      </c>
      <c r="B701" s="25">
        <v>24632205000</v>
      </c>
      <c r="C701" s="25">
        <v>11936745000</v>
      </c>
      <c r="D701" s="25">
        <v>12695460000</v>
      </c>
      <c r="E701" s="25">
        <v>9311706000</v>
      </c>
      <c r="F701" s="25">
        <v>0</v>
      </c>
      <c r="G701" s="25">
        <v>0</v>
      </c>
      <c r="H701" s="25">
        <v>3383754000</v>
      </c>
    </row>
    <row r="702" spans="1:8" x14ac:dyDescent="0.2">
      <c r="A702" s="28" t="s">
        <v>375</v>
      </c>
      <c r="B702" s="25">
        <v>108527000000</v>
      </c>
      <c r="C702" s="25">
        <v>66563100000</v>
      </c>
      <c r="D702" s="25">
        <v>41963900000</v>
      </c>
      <c r="E702" s="25">
        <v>9500300000</v>
      </c>
      <c r="F702" s="25">
        <v>0</v>
      </c>
      <c r="G702" s="25">
        <v>0</v>
      </c>
      <c r="H702" s="25">
        <v>32463600000</v>
      </c>
    </row>
    <row r="703" spans="1:8" x14ac:dyDescent="0.2">
      <c r="A703" s="28" t="s">
        <v>376</v>
      </c>
      <c r="B703" s="25">
        <v>7833210000</v>
      </c>
      <c r="C703" s="25">
        <v>3430980000</v>
      </c>
      <c r="D703" s="25">
        <v>4402230000</v>
      </c>
      <c r="E703" s="25">
        <v>1105234000</v>
      </c>
      <c r="F703" s="25">
        <v>1281905000</v>
      </c>
      <c r="G703" s="25">
        <v>557713000</v>
      </c>
      <c r="H703" s="25">
        <v>1457378000</v>
      </c>
    </row>
    <row r="704" spans="1:8" x14ac:dyDescent="0.2">
      <c r="A704" s="28" t="s">
        <v>377</v>
      </c>
      <c r="B704" s="25">
        <v>629517000000</v>
      </c>
      <c r="C704" s="25">
        <v>591457000000</v>
      </c>
      <c r="D704" s="25">
        <v>38060000000</v>
      </c>
      <c r="E704" s="25">
        <v>24675000000</v>
      </c>
      <c r="F704" s="25">
        <v>1674000000</v>
      </c>
      <c r="G704" s="25">
        <v>0</v>
      </c>
      <c r="H704" s="25">
        <v>11711000000</v>
      </c>
    </row>
    <row r="705" spans="1:8" x14ac:dyDescent="0.2">
      <c r="A705" s="28" t="s">
        <v>378</v>
      </c>
      <c r="B705" s="25">
        <v>12521600000</v>
      </c>
      <c r="C705" s="25">
        <v>3524000000</v>
      </c>
      <c r="D705" s="25">
        <v>8997600000</v>
      </c>
      <c r="E705" s="25">
        <v>3364900000</v>
      </c>
      <c r="F705" s="25">
        <v>0</v>
      </c>
      <c r="G705" s="25">
        <v>396000000</v>
      </c>
      <c r="H705" s="25">
        <v>5236700000</v>
      </c>
    </row>
    <row r="706" spans="1:8" x14ac:dyDescent="0.2">
      <c r="A706" s="28" t="s">
        <v>380</v>
      </c>
      <c r="B706" s="25">
        <v>134194000000</v>
      </c>
      <c r="C706" s="25">
        <v>83899000000</v>
      </c>
      <c r="D706" s="25">
        <v>50295000000</v>
      </c>
      <c r="E706" s="25">
        <v>33889000000</v>
      </c>
      <c r="F706" s="25">
        <v>0</v>
      </c>
      <c r="G706" s="25">
        <v>821000000</v>
      </c>
      <c r="H706" s="25">
        <v>15585000000</v>
      </c>
    </row>
    <row r="707" spans="1:8" x14ac:dyDescent="0.2">
      <c r="A707" s="28" t="s">
        <v>381</v>
      </c>
      <c r="B707" s="25">
        <v>279616000000</v>
      </c>
      <c r="C707" s="25">
        <v>153910000000</v>
      </c>
      <c r="D707" s="25">
        <v>125706000000</v>
      </c>
      <c r="E707" s="25">
        <v>33853000000</v>
      </c>
      <c r="F707" s="25">
        <v>0</v>
      </c>
      <c r="G707" s="25">
        <v>68217000000</v>
      </c>
      <c r="H707" s="25">
        <v>23636000000</v>
      </c>
    </row>
    <row r="708" spans="1:8" x14ac:dyDescent="0.2">
      <c r="A708" s="28" t="s">
        <v>382</v>
      </c>
      <c r="B708" s="25">
        <v>29011743000</v>
      </c>
      <c r="C708" s="25">
        <v>21035998000</v>
      </c>
      <c r="D708" s="25">
        <v>7975745000</v>
      </c>
      <c r="E708" s="25">
        <v>5438944000</v>
      </c>
      <c r="F708" s="25">
        <v>0</v>
      </c>
      <c r="G708" s="25">
        <v>0</v>
      </c>
      <c r="H708" s="25">
        <v>2536801000</v>
      </c>
    </row>
    <row r="709" spans="1:8" x14ac:dyDescent="0.2">
      <c r="A709" s="28" t="s">
        <v>384</v>
      </c>
      <c r="B709" s="25">
        <v>16582600000</v>
      </c>
      <c r="C709" s="25">
        <v>6188200000</v>
      </c>
      <c r="D709" s="25">
        <v>10394400000</v>
      </c>
      <c r="E709" s="25">
        <v>6155900000</v>
      </c>
      <c r="F709" s="25">
        <v>423800000</v>
      </c>
      <c r="G709" s="25">
        <v>0</v>
      </c>
      <c r="H709" s="25">
        <v>3814700000</v>
      </c>
    </row>
    <row r="710" spans="1:8" x14ac:dyDescent="0.2">
      <c r="A710" s="28" t="s">
        <v>385</v>
      </c>
      <c r="B710" s="25">
        <v>17074400000</v>
      </c>
      <c r="C710" s="25">
        <v>10109400000</v>
      </c>
      <c r="D710" s="25">
        <v>6965000000</v>
      </c>
      <c r="E710" s="25">
        <v>4514700000</v>
      </c>
      <c r="F710" s="25">
        <v>0</v>
      </c>
      <c r="G710" s="25">
        <v>0</v>
      </c>
      <c r="H710" s="25">
        <v>2450300000</v>
      </c>
    </row>
    <row r="711" spans="1:8" x14ac:dyDescent="0.2">
      <c r="A711" s="28" t="s">
        <v>386</v>
      </c>
      <c r="B711" s="25">
        <v>10684973000</v>
      </c>
      <c r="C711" s="25">
        <v>8749755000</v>
      </c>
      <c r="D711" s="25">
        <v>1935218000</v>
      </c>
      <c r="E711" s="25">
        <v>679605000</v>
      </c>
      <c r="F711" s="25">
        <v>0</v>
      </c>
      <c r="G711" s="25">
        <v>0</v>
      </c>
      <c r="H711" s="25">
        <v>1255613000</v>
      </c>
    </row>
    <row r="712" spans="1:8" x14ac:dyDescent="0.2">
      <c r="A712" s="28" t="s">
        <v>388</v>
      </c>
      <c r="B712" s="25">
        <v>50029000000</v>
      </c>
      <c r="C712" s="25">
        <v>0</v>
      </c>
      <c r="D712" s="25">
        <v>50029000000</v>
      </c>
      <c r="E712" s="25">
        <v>29209000000</v>
      </c>
      <c r="F712" s="25">
        <v>0</v>
      </c>
      <c r="G712" s="25">
        <v>12194000000</v>
      </c>
      <c r="H712" s="25">
        <v>8626000000</v>
      </c>
    </row>
    <row r="713" spans="1:8" x14ac:dyDescent="0.2">
      <c r="A713" s="28" t="s">
        <v>390</v>
      </c>
      <c r="B713" s="25">
        <v>123075000000</v>
      </c>
      <c r="C713" s="25">
        <v>62976000000</v>
      </c>
      <c r="D713" s="25">
        <v>60099000000</v>
      </c>
      <c r="E713" s="25">
        <v>25146000000</v>
      </c>
      <c r="F713" s="25">
        <v>6983000000</v>
      </c>
      <c r="G713" s="25">
        <v>0</v>
      </c>
      <c r="H713" s="25">
        <v>27970000000</v>
      </c>
    </row>
    <row r="714" spans="1:8" x14ac:dyDescent="0.2">
      <c r="A714" s="28" t="s">
        <v>391</v>
      </c>
      <c r="B714" s="25">
        <v>9494561000</v>
      </c>
      <c r="C714" s="25">
        <v>4283863000</v>
      </c>
      <c r="D714" s="25">
        <v>5210698000</v>
      </c>
      <c r="E714" s="25">
        <v>0</v>
      </c>
      <c r="F714" s="25">
        <v>0</v>
      </c>
      <c r="G714" s="25">
        <v>0</v>
      </c>
      <c r="H714" s="25">
        <v>5210698000</v>
      </c>
    </row>
    <row r="715" spans="1:8" x14ac:dyDescent="0.2">
      <c r="A715" s="28" t="s">
        <v>392</v>
      </c>
      <c r="B715" s="25">
        <v>99040000000</v>
      </c>
      <c r="C715" s="25">
        <v>57746000000</v>
      </c>
      <c r="D715" s="25">
        <v>41294000000</v>
      </c>
      <c r="E715" s="25">
        <v>9901000000</v>
      </c>
      <c r="F715" s="25">
        <v>0</v>
      </c>
      <c r="G715" s="25">
        <v>0</v>
      </c>
      <c r="H715" s="25">
        <v>31393000000</v>
      </c>
    </row>
    <row r="716" spans="1:8" x14ac:dyDescent="0.2">
      <c r="A716" s="28" t="s">
        <v>395</v>
      </c>
      <c r="B716" s="25">
        <v>35088000000</v>
      </c>
      <c r="C716" s="25">
        <v>27873300000</v>
      </c>
      <c r="D716" s="25">
        <v>7214700000</v>
      </c>
      <c r="E716" s="25">
        <v>1986500000</v>
      </c>
      <c r="F716" s="25">
        <v>0</v>
      </c>
      <c r="G716" s="25">
        <v>0</v>
      </c>
      <c r="H716" s="25">
        <v>5228200000</v>
      </c>
    </row>
    <row r="717" spans="1:8" x14ac:dyDescent="0.2">
      <c r="A717" s="28" t="s">
        <v>396</v>
      </c>
      <c r="B717" s="25">
        <v>352271000000</v>
      </c>
      <c r="C717" s="25">
        <v>296872000000</v>
      </c>
      <c r="D717" s="25">
        <v>55399000000</v>
      </c>
      <c r="E717" s="25">
        <v>33532000000</v>
      </c>
      <c r="F717" s="25">
        <v>0</v>
      </c>
      <c r="G717" s="25">
        <v>5187000000</v>
      </c>
      <c r="H717" s="25">
        <v>16680000000</v>
      </c>
    </row>
    <row r="718" spans="1:8" x14ac:dyDescent="0.2">
      <c r="A718" s="28" t="s">
        <v>397</v>
      </c>
      <c r="B718" s="25">
        <v>173035000000</v>
      </c>
      <c r="C718" s="25">
        <v>65102000000</v>
      </c>
      <c r="D718" s="25">
        <v>107933000000</v>
      </c>
      <c r="E718" s="25">
        <v>46606000000</v>
      </c>
      <c r="F718" s="25">
        <v>29555000000</v>
      </c>
      <c r="G718" s="25">
        <v>0</v>
      </c>
      <c r="H718" s="25">
        <v>31772000000</v>
      </c>
    </row>
    <row r="719" spans="1:8" x14ac:dyDescent="0.2">
      <c r="A719" s="28" t="s">
        <v>398</v>
      </c>
      <c r="B719" s="25">
        <v>39659000000</v>
      </c>
      <c r="C719" s="25">
        <v>8175000000</v>
      </c>
      <c r="D719" s="25">
        <v>31484000000</v>
      </c>
      <c r="E719" s="25">
        <v>12944000000</v>
      </c>
      <c r="F719" s="25">
        <v>0</v>
      </c>
      <c r="G719" s="25">
        <v>10326000000</v>
      </c>
      <c r="H719" s="25">
        <v>8214000000</v>
      </c>
    </row>
    <row r="720" spans="1:8" x14ac:dyDescent="0.2">
      <c r="A720" s="28" t="s">
        <v>399</v>
      </c>
      <c r="B720" s="25">
        <v>343582000000</v>
      </c>
      <c r="C720" s="25">
        <v>113281000000</v>
      </c>
      <c r="D720" s="25">
        <v>230301000000</v>
      </c>
      <c r="E720" s="25">
        <v>80361000000</v>
      </c>
      <c r="F720" s="25">
        <v>45826000000</v>
      </c>
      <c r="G720" s="25">
        <v>0</v>
      </c>
      <c r="H720" s="25">
        <v>104114000000</v>
      </c>
    </row>
    <row r="721" spans="1:8" x14ac:dyDescent="0.2">
      <c r="A721" s="28" t="s">
        <v>401</v>
      </c>
      <c r="B721" s="25">
        <v>19163525000</v>
      </c>
      <c r="C721" s="25">
        <v>337175000</v>
      </c>
      <c r="D721" s="25">
        <v>18826350000</v>
      </c>
      <c r="E721" s="25">
        <v>10441741000</v>
      </c>
      <c r="F721" s="25">
        <v>0</v>
      </c>
      <c r="G721" s="25">
        <v>850791000</v>
      </c>
      <c r="H721" s="25">
        <v>7533818000</v>
      </c>
    </row>
    <row r="722" spans="1:8" x14ac:dyDescent="0.2">
      <c r="A722" s="28" t="s">
        <v>402</v>
      </c>
      <c r="B722" s="25">
        <v>9768659000</v>
      </c>
      <c r="C722" s="25">
        <v>4340398000</v>
      </c>
      <c r="D722" s="25">
        <v>5428261000</v>
      </c>
      <c r="E722" s="25">
        <v>2854707000</v>
      </c>
      <c r="F722" s="25">
        <v>478687000</v>
      </c>
      <c r="G722" s="25">
        <v>120727000</v>
      </c>
      <c r="H722" s="25">
        <v>1974140000</v>
      </c>
    </row>
    <row r="723" spans="1:8" x14ac:dyDescent="0.2">
      <c r="A723" s="28" t="s">
        <v>403</v>
      </c>
      <c r="B723" s="25">
        <v>54022000000</v>
      </c>
      <c r="C723" s="25">
        <v>39018000000</v>
      </c>
      <c r="D723" s="25">
        <v>15004000000</v>
      </c>
      <c r="E723" s="25">
        <v>2820000000</v>
      </c>
      <c r="F723" s="25">
        <v>5459000000</v>
      </c>
      <c r="G723" s="25">
        <v>0</v>
      </c>
      <c r="H723" s="25">
        <v>6725000000</v>
      </c>
    </row>
    <row r="724" spans="1:8" x14ac:dyDescent="0.2">
      <c r="A724" s="28" t="s">
        <v>404</v>
      </c>
      <c r="B724" s="25">
        <v>17997298000</v>
      </c>
      <c r="C724" s="25">
        <v>4254142000</v>
      </c>
      <c r="D724" s="25">
        <v>13743156000</v>
      </c>
      <c r="E724" s="25">
        <v>1595318000</v>
      </c>
      <c r="F724" s="25">
        <v>0</v>
      </c>
      <c r="G724" s="25">
        <v>6519360000</v>
      </c>
      <c r="H724" s="25">
        <v>5628478000</v>
      </c>
    </row>
    <row r="725" spans="1:8" x14ac:dyDescent="0.2">
      <c r="A725" s="28" t="s">
        <v>405</v>
      </c>
      <c r="B725" s="25">
        <v>17148900000</v>
      </c>
      <c r="C725" s="25">
        <v>9404800000</v>
      </c>
      <c r="D725" s="25">
        <v>7744100000</v>
      </c>
      <c r="E725" s="25">
        <v>3726400000</v>
      </c>
      <c r="F725" s="25">
        <v>1253700000</v>
      </c>
      <c r="G725" s="25">
        <v>0</v>
      </c>
      <c r="H725" s="25">
        <v>2764000000</v>
      </c>
    </row>
    <row r="726" spans="1:8" x14ac:dyDescent="0.2">
      <c r="A726" s="28" t="s">
        <v>406</v>
      </c>
      <c r="B726" s="25">
        <v>16804000000</v>
      </c>
      <c r="C726" s="25">
        <v>3851000000</v>
      </c>
      <c r="D726" s="25">
        <v>12953000000</v>
      </c>
      <c r="E726" s="25">
        <v>1919000000</v>
      </c>
      <c r="F726" s="25">
        <v>0</v>
      </c>
      <c r="G726" s="25">
        <v>7912000000</v>
      </c>
      <c r="H726" s="25">
        <v>3122000000</v>
      </c>
    </row>
    <row r="727" spans="1:8" x14ac:dyDescent="0.2">
      <c r="A727" s="28" t="s">
        <v>407</v>
      </c>
      <c r="B727" s="25">
        <v>12798000000</v>
      </c>
      <c r="C727" s="25">
        <v>5508000000</v>
      </c>
      <c r="D727" s="25">
        <v>7290000000</v>
      </c>
      <c r="E727" s="25">
        <v>4031000000</v>
      </c>
      <c r="F727" s="25">
        <v>0</v>
      </c>
      <c r="G727" s="25">
        <v>501000000</v>
      </c>
      <c r="H727" s="25">
        <v>2758000000</v>
      </c>
    </row>
    <row r="728" spans="1:8" x14ac:dyDescent="0.2">
      <c r="A728" s="28" t="s">
        <v>408</v>
      </c>
      <c r="B728" s="25">
        <v>63899000000</v>
      </c>
      <c r="C728" s="25">
        <v>33775000000</v>
      </c>
      <c r="D728" s="25">
        <v>30124000000</v>
      </c>
      <c r="E728" s="25">
        <v>5189000000</v>
      </c>
      <c r="F728" s="25">
        <v>0</v>
      </c>
      <c r="G728" s="25">
        <v>9063000000</v>
      </c>
      <c r="H728" s="25">
        <v>15872000000</v>
      </c>
    </row>
    <row r="729" spans="1:8" x14ac:dyDescent="0.2">
      <c r="A729" s="28" t="s">
        <v>409</v>
      </c>
      <c r="B729" s="25">
        <v>33399000000</v>
      </c>
      <c r="C729" s="25">
        <v>18402000000</v>
      </c>
      <c r="D729" s="25">
        <v>14997000000</v>
      </c>
      <c r="E729" s="25">
        <v>2556000000</v>
      </c>
      <c r="F729" s="25">
        <v>1787000000</v>
      </c>
      <c r="G729" s="25">
        <v>4862000000</v>
      </c>
      <c r="H729" s="25">
        <v>5792000000</v>
      </c>
    </row>
    <row r="730" spans="1:8" x14ac:dyDescent="0.2">
      <c r="A730" s="28" t="s">
        <v>411</v>
      </c>
      <c r="B730" s="25">
        <v>25489398000</v>
      </c>
      <c r="C730" s="25">
        <v>17491340000</v>
      </c>
      <c r="D730" s="25">
        <v>7998058000</v>
      </c>
      <c r="E730" s="25">
        <v>4327468000</v>
      </c>
      <c r="F730" s="25">
        <v>2353976000</v>
      </c>
      <c r="G730" s="25">
        <v>0</v>
      </c>
      <c r="H730" s="25">
        <v>1316614000</v>
      </c>
    </row>
    <row r="731" spans="1:8" x14ac:dyDescent="0.2">
      <c r="A731" s="28" t="s">
        <v>412</v>
      </c>
      <c r="B731" s="25">
        <v>7264000000</v>
      </c>
      <c r="C731" s="25">
        <v>1806000000</v>
      </c>
      <c r="D731" s="25">
        <v>5458000000</v>
      </c>
      <c r="E731" s="25">
        <v>6184000000</v>
      </c>
      <c r="F731" s="25">
        <v>0</v>
      </c>
      <c r="G731" s="25">
        <v>3176000000</v>
      </c>
      <c r="H731" s="25">
        <v>-3902000000</v>
      </c>
    </row>
    <row r="732" spans="1:8" x14ac:dyDescent="0.2">
      <c r="A732" s="28" t="s">
        <v>413</v>
      </c>
      <c r="B732" s="25">
        <v>116089000000</v>
      </c>
      <c r="C732" s="25">
        <v>63571000000</v>
      </c>
      <c r="D732" s="25">
        <v>52518000000</v>
      </c>
      <c r="E732" s="25">
        <v>36923000000</v>
      </c>
      <c r="F732" s="25">
        <v>0</v>
      </c>
      <c r="G732" s="25">
        <v>0</v>
      </c>
      <c r="H732" s="25">
        <v>15595000000</v>
      </c>
    </row>
    <row r="733" spans="1:8" x14ac:dyDescent="0.2">
      <c r="A733" s="28" t="s">
        <v>414</v>
      </c>
      <c r="B733" s="25">
        <v>24472000000</v>
      </c>
      <c r="C733" s="25">
        <v>10164000000</v>
      </c>
      <c r="D733" s="25">
        <v>14308000000</v>
      </c>
      <c r="E733" s="25">
        <v>7498000000</v>
      </c>
      <c r="F733" s="25">
        <v>0</v>
      </c>
      <c r="G733" s="25">
        <v>2260000000</v>
      </c>
      <c r="H733" s="25">
        <v>4550000000</v>
      </c>
    </row>
    <row r="734" spans="1:8" x14ac:dyDescent="0.2">
      <c r="A734" s="28" t="s">
        <v>416</v>
      </c>
      <c r="B734" s="25">
        <v>43268000000</v>
      </c>
      <c r="C734" s="25">
        <v>14978000000</v>
      </c>
      <c r="D734" s="25">
        <v>28290000000</v>
      </c>
      <c r="E734" s="25">
        <v>11553000000</v>
      </c>
      <c r="F734" s="25">
        <v>0</v>
      </c>
      <c r="G734" s="25">
        <v>3947000000</v>
      </c>
      <c r="H734" s="25">
        <v>12790000000</v>
      </c>
    </row>
    <row r="735" spans="1:8" x14ac:dyDescent="0.2">
      <c r="A735" s="28" t="s">
        <v>417</v>
      </c>
      <c r="B735" s="25">
        <v>24326400000</v>
      </c>
      <c r="C735" s="25">
        <v>9440300000</v>
      </c>
      <c r="D735" s="25">
        <v>14886100000</v>
      </c>
      <c r="E735" s="25">
        <v>8722400000</v>
      </c>
      <c r="F735" s="25">
        <v>3603200000</v>
      </c>
      <c r="G735" s="25">
        <v>0</v>
      </c>
      <c r="H735" s="25">
        <v>2560500000</v>
      </c>
    </row>
    <row r="736" spans="1:8" x14ac:dyDescent="0.2">
      <c r="A736" s="28" t="s">
        <v>418</v>
      </c>
      <c r="B736" s="25">
        <v>76025736000</v>
      </c>
      <c r="C736" s="25">
        <v>69613785000</v>
      </c>
      <c r="D736" s="25">
        <v>6411951000</v>
      </c>
      <c r="E736" s="25">
        <v>1902598000</v>
      </c>
      <c r="F736" s="25">
        <v>0</v>
      </c>
      <c r="G736" s="25">
        <v>0</v>
      </c>
      <c r="H736" s="25">
        <v>4509353000</v>
      </c>
    </row>
    <row r="737" spans="1:8" x14ac:dyDescent="0.2">
      <c r="A737" s="28" t="s">
        <v>420</v>
      </c>
      <c r="B737" s="25">
        <v>18102159000</v>
      </c>
      <c r="C737" s="25">
        <v>8197816000</v>
      </c>
      <c r="D737" s="25">
        <v>9904343000</v>
      </c>
      <c r="E737" s="25">
        <v>1948822000</v>
      </c>
      <c r="F737" s="25">
        <v>5174282000</v>
      </c>
      <c r="G737" s="25">
        <v>0</v>
      </c>
      <c r="H737" s="25">
        <v>2781239000</v>
      </c>
    </row>
    <row r="738" spans="1:8" x14ac:dyDescent="0.2">
      <c r="A738" s="28" t="s">
        <v>421</v>
      </c>
      <c r="B738" s="25">
        <v>22758200000</v>
      </c>
      <c r="C738" s="25">
        <v>14031200000</v>
      </c>
      <c r="D738" s="25">
        <v>8727000000</v>
      </c>
      <c r="E738" s="25">
        <v>5974900000</v>
      </c>
      <c r="F738" s="25">
        <v>0</v>
      </c>
      <c r="G738" s="25">
        <v>0</v>
      </c>
      <c r="H738" s="25">
        <v>2752100000</v>
      </c>
    </row>
    <row r="739" spans="1:8" x14ac:dyDescent="0.2">
      <c r="A739" s="28" t="s">
        <v>423</v>
      </c>
      <c r="B739" s="25">
        <v>3221580000</v>
      </c>
      <c r="C739" s="25">
        <v>169380000</v>
      </c>
      <c r="D739" s="25">
        <v>3052200000</v>
      </c>
      <c r="E739" s="25">
        <v>195387000</v>
      </c>
      <c r="F739" s="25">
        <v>0</v>
      </c>
      <c r="G739" s="25">
        <v>1238160000</v>
      </c>
      <c r="H739" s="25">
        <v>1618653000</v>
      </c>
    </row>
    <row r="740" spans="1:8" x14ac:dyDescent="0.2">
      <c r="A740" s="28" t="s">
        <v>424</v>
      </c>
      <c r="B740" s="25">
        <v>42014297000</v>
      </c>
      <c r="C740" s="25">
        <v>34492132000</v>
      </c>
      <c r="D740" s="25">
        <v>7522165000</v>
      </c>
      <c r="E740" s="25">
        <v>2401529000</v>
      </c>
      <c r="F740" s="25">
        <v>0</v>
      </c>
      <c r="G740" s="25">
        <v>1093981000</v>
      </c>
      <c r="H740" s="25">
        <v>4026655000</v>
      </c>
    </row>
    <row r="741" spans="1:8" x14ac:dyDescent="0.2">
      <c r="A741" s="28" t="s">
        <v>425</v>
      </c>
      <c r="B741" s="25">
        <v>45869100000</v>
      </c>
      <c r="C741" s="25">
        <v>37764700000</v>
      </c>
      <c r="D741" s="25">
        <v>8104400000</v>
      </c>
      <c r="E741" s="25">
        <v>1352900000</v>
      </c>
      <c r="F741" s="25">
        <v>0</v>
      </c>
      <c r="G741" s="25">
        <v>878400000</v>
      </c>
      <c r="H741" s="25">
        <v>5873100000</v>
      </c>
    </row>
    <row r="742" spans="1:8" x14ac:dyDescent="0.2">
      <c r="A742" s="28" t="s">
        <v>426</v>
      </c>
      <c r="B742" s="25">
        <v>28014176000</v>
      </c>
      <c r="C742" s="25">
        <v>13676213000</v>
      </c>
      <c r="D742" s="25">
        <v>14337963000</v>
      </c>
      <c r="E742" s="25">
        <v>9472690000</v>
      </c>
      <c r="F742" s="25">
        <v>0</v>
      </c>
      <c r="G742" s="25">
        <v>0</v>
      </c>
      <c r="H742" s="25">
        <v>4865273000</v>
      </c>
    </row>
    <row r="743" spans="1:8" x14ac:dyDescent="0.2">
      <c r="A743" s="28" t="s">
        <v>427</v>
      </c>
      <c r="B743" s="25">
        <v>72062000000</v>
      </c>
      <c r="C743" s="25">
        <v>25634000000</v>
      </c>
      <c r="D743" s="25">
        <v>46428000000</v>
      </c>
      <c r="E743" s="25">
        <v>7653000000</v>
      </c>
      <c r="F743" s="25">
        <v>0</v>
      </c>
      <c r="G743" s="25">
        <v>16593000000</v>
      </c>
      <c r="H743" s="25">
        <v>22182000000</v>
      </c>
    </row>
    <row r="744" spans="1:8" x14ac:dyDescent="0.2">
      <c r="A744" s="28" t="s">
        <v>428</v>
      </c>
      <c r="B744" s="25">
        <v>5504100000</v>
      </c>
      <c r="C744" s="25">
        <v>348300000</v>
      </c>
      <c r="D744" s="25">
        <v>5155800000</v>
      </c>
      <c r="E744" s="25">
        <v>3270000000</v>
      </c>
      <c r="F744" s="25">
        <v>0</v>
      </c>
      <c r="G744" s="25">
        <v>268600000</v>
      </c>
      <c r="H744" s="25">
        <v>1617200000</v>
      </c>
    </row>
    <row r="745" spans="1:8" x14ac:dyDescent="0.2">
      <c r="A745" s="28" t="s">
        <v>430</v>
      </c>
      <c r="B745" s="25">
        <v>15014612000</v>
      </c>
      <c r="C745" s="25">
        <v>6472402000</v>
      </c>
      <c r="D745" s="25">
        <v>8542210000</v>
      </c>
      <c r="E745" s="25">
        <v>5568192000</v>
      </c>
      <c r="F745" s="25">
        <v>444749000</v>
      </c>
      <c r="G745" s="25">
        <v>0</v>
      </c>
      <c r="H745" s="25">
        <v>2529269000</v>
      </c>
    </row>
    <row r="746" spans="1:8" x14ac:dyDescent="0.2">
      <c r="A746" s="28" t="s">
        <v>432</v>
      </c>
      <c r="B746" s="25">
        <v>70463500000</v>
      </c>
      <c r="C746" s="25">
        <v>58582700000</v>
      </c>
      <c r="D746" s="25">
        <v>11880800000</v>
      </c>
      <c r="E746" s="25">
        <v>2234000000</v>
      </c>
      <c r="F746" s="25">
        <v>986100000</v>
      </c>
      <c r="G746" s="25">
        <v>2261300000</v>
      </c>
      <c r="H746" s="25">
        <v>6399400000</v>
      </c>
    </row>
    <row r="747" spans="1:8" x14ac:dyDescent="0.2">
      <c r="A747" s="28" t="s">
        <v>433</v>
      </c>
      <c r="B747" s="25">
        <v>67187000000</v>
      </c>
      <c r="C747" s="25">
        <v>49413000000</v>
      </c>
      <c r="D747" s="25">
        <v>17774000000</v>
      </c>
      <c r="E747" s="25">
        <v>0</v>
      </c>
      <c r="F747" s="25">
        <v>0</v>
      </c>
      <c r="G747" s="25">
        <v>9877000000</v>
      </c>
      <c r="H747" s="25">
        <v>7897000000</v>
      </c>
    </row>
    <row r="748" spans="1:8" x14ac:dyDescent="0.2">
      <c r="A748" s="28" t="s">
        <v>434</v>
      </c>
      <c r="B748" s="25">
        <v>29720220000</v>
      </c>
      <c r="C748" s="25">
        <v>3744716000</v>
      </c>
      <c r="D748" s="25">
        <v>25975504000</v>
      </c>
      <c r="E748" s="25">
        <v>14737648000</v>
      </c>
      <c r="F748" s="25">
        <v>0</v>
      </c>
      <c r="G748" s="25">
        <v>663430000</v>
      </c>
      <c r="H748" s="25">
        <v>10574426000</v>
      </c>
    </row>
    <row r="749" spans="1:8" x14ac:dyDescent="0.2">
      <c r="A749" s="28" t="s">
        <v>435</v>
      </c>
      <c r="B749" s="25">
        <v>16519921000</v>
      </c>
      <c r="C749" s="25">
        <v>11927158000</v>
      </c>
      <c r="D749" s="25">
        <v>4592763000</v>
      </c>
      <c r="E749" s="25">
        <v>0</v>
      </c>
      <c r="F749" s="25">
        <v>0</v>
      </c>
      <c r="G749" s="25">
        <v>0</v>
      </c>
      <c r="H749" s="25">
        <v>4592763000</v>
      </c>
    </row>
    <row r="750" spans="1:8" x14ac:dyDescent="0.2">
      <c r="A750" s="28" t="s">
        <v>436</v>
      </c>
      <c r="B750" s="25">
        <v>41050000000</v>
      </c>
      <c r="C750" s="25">
        <v>26049000000</v>
      </c>
      <c r="D750" s="25">
        <v>15001000000</v>
      </c>
      <c r="E750" s="25">
        <v>166000000</v>
      </c>
      <c r="F750" s="25">
        <v>0</v>
      </c>
      <c r="G750" s="25">
        <v>4673000000</v>
      </c>
      <c r="H750" s="25">
        <v>10162000000</v>
      </c>
    </row>
    <row r="751" spans="1:8" x14ac:dyDescent="0.2">
      <c r="A751" s="28" t="s">
        <v>437</v>
      </c>
      <c r="B751" s="25">
        <v>258953000000</v>
      </c>
      <c r="C751" s="25">
        <v>119421000000</v>
      </c>
      <c r="D751" s="25">
        <v>139532000000</v>
      </c>
      <c r="E751" s="25">
        <v>100402000000</v>
      </c>
      <c r="F751" s="25">
        <v>0</v>
      </c>
      <c r="G751" s="25">
        <v>347000000</v>
      </c>
      <c r="H751" s="25">
        <v>38783000000</v>
      </c>
    </row>
    <row r="752" spans="1:8" x14ac:dyDescent="0.2">
      <c r="A752" s="28" t="s">
        <v>438</v>
      </c>
      <c r="B752" s="25">
        <v>204697000000</v>
      </c>
      <c r="C752" s="25">
        <v>38632000000</v>
      </c>
      <c r="D752" s="25">
        <v>166065000000</v>
      </c>
      <c r="E752" s="25">
        <v>58432000000</v>
      </c>
      <c r="F752" s="25">
        <v>30243000000</v>
      </c>
      <c r="G752" s="25">
        <v>17475000000</v>
      </c>
      <c r="H752" s="25">
        <v>59915000000</v>
      </c>
    </row>
    <row r="753" spans="1:8" x14ac:dyDescent="0.2">
      <c r="A753" s="28" t="s">
        <v>439</v>
      </c>
      <c r="B753" s="25">
        <v>44125600000</v>
      </c>
      <c r="C753" s="25">
        <v>23525500000</v>
      </c>
      <c r="D753" s="25">
        <v>20600100000</v>
      </c>
      <c r="E753" s="25">
        <v>686500000</v>
      </c>
      <c r="F753" s="25">
        <v>0</v>
      </c>
      <c r="G753" s="25">
        <v>14272200000</v>
      </c>
      <c r="H753" s="25">
        <v>5641400000</v>
      </c>
    </row>
    <row r="754" spans="1:8" x14ac:dyDescent="0.2">
      <c r="A754" s="28" t="s">
        <v>440</v>
      </c>
      <c r="B754" s="25">
        <v>13888457000</v>
      </c>
      <c r="C754" s="25">
        <v>1052776000</v>
      </c>
      <c r="D754" s="25">
        <v>12835681000</v>
      </c>
      <c r="E754" s="25">
        <v>2881883000</v>
      </c>
      <c r="F754" s="25">
        <v>5804172000</v>
      </c>
      <c r="G754" s="25">
        <v>0</v>
      </c>
      <c r="H754" s="25">
        <v>4149626000</v>
      </c>
    </row>
    <row r="755" spans="1:8" x14ac:dyDescent="0.2">
      <c r="A755" s="28" t="s">
        <v>441</v>
      </c>
      <c r="B755" s="25">
        <v>75500000000</v>
      </c>
      <c r="C755" s="25">
        <v>67869200000</v>
      </c>
      <c r="D755" s="25">
        <v>7630800000</v>
      </c>
      <c r="E755" s="25">
        <v>75900000</v>
      </c>
      <c r="F755" s="25">
        <v>0</v>
      </c>
      <c r="G755" s="25">
        <v>203300000</v>
      </c>
      <c r="H755" s="25">
        <v>7351600000</v>
      </c>
    </row>
    <row r="756" spans="1:8" x14ac:dyDescent="0.2">
      <c r="A756" s="28" t="s">
        <v>442</v>
      </c>
      <c r="B756" s="25">
        <v>50304172000</v>
      </c>
      <c r="C756" s="25">
        <v>38753531000</v>
      </c>
      <c r="D756" s="25">
        <v>11550641000</v>
      </c>
      <c r="E756" s="25">
        <v>6093071000</v>
      </c>
      <c r="F756" s="25">
        <v>0</v>
      </c>
      <c r="G756" s="25">
        <v>0</v>
      </c>
      <c r="H756" s="25">
        <v>5457570000</v>
      </c>
    </row>
    <row r="757" spans="1:8" x14ac:dyDescent="0.2">
      <c r="A757" s="28" t="s">
        <v>443</v>
      </c>
      <c r="B757" s="25">
        <v>25152398000</v>
      </c>
      <c r="C757" s="25">
        <v>18834187000</v>
      </c>
      <c r="D757" s="25">
        <v>6318211000</v>
      </c>
      <c r="E757" s="25">
        <v>3181768000</v>
      </c>
      <c r="F757" s="25">
        <v>0</v>
      </c>
      <c r="G757" s="25">
        <v>0</v>
      </c>
      <c r="H757" s="25">
        <v>3136443000</v>
      </c>
    </row>
    <row r="758" spans="1:8" x14ac:dyDescent="0.2">
      <c r="A758" s="28" t="s">
        <v>444</v>
      </c>
      <c r="B758" s="25">
        <v>8762352000</v>
      </c>
      <c r="C758" s="25">
        <v>4795573000</v>
      </c>
      <c r="D758" s="25">
        <v>3966779000</v>
      </c>
      <c r="E758" s="25">
        <v>2467451000</v>
      </c>
      <c r="F758" s="25">
        <v>511304000</v>
      </c>
      <c r="G758" s="25">
        <v>0</v>
      </c>
      <c r="H758" s="25">
        <v>988024000</v>
      </c>
    </row>
    <row r="759" spans="1:8" x14ac:dyDescent="0.2">
      <c r="A759" s="28" t="s">
        <v>445</v>
      </c>
      <c r="B759" s="25">
        <v>308996000000</v>
      </c>
      <c r="C759" s="25">
        <v>234135000000</v>
      </c>
      <c r="D759" s="25">
        <v>74861000000</v>
      </c>
      <c r="E759" s="25">
        <v>26952000000</v>
      </c>
      <c r="F759" s="25">
        <v>0</v>
      </c>
      <c r="G759" s="25">
        <v>342000000</v>
      </c>
      <c r="H759" s="25">
        <v>47567000000</v>
      </c>
    </row>
    <row r="760" spans="1:8" x14ac:dyDescent="0.2">
      <c r="A760" s="28" t="s">
        <v>446</v>
      </c>
      <c r="B760" s="25">
        <v>66029000000</v>
      </c>
      <c r="C760" s="25">
        <v>1458000000</v>
      </c>
      <c r="D760" s="25">
        <v>64571000000</v>
      </c>
      <c r="E760" s="25">
        <v>39118000000</v>
      </c>
      <c r="F760" s="25">
        <v>0</v>
      </c>
      <c r="G760" s="25">
        <v>2158000000</v>
      </c>
      <c r="H760" s="25">
        <v>23295000000</v>
      </c>
    </row>
    <row r="761" spans="1:8" x14ac:dyDescent="0.2">
      <c r="A761" s="28" t="s">
        <v>447</v>
      </c>
      <c r="B761" s="25">
        <v>24794500000</v>
      </c>
      <c r="C761" s="25">
        <v>16509700000</v>
      </c>
      <c r="D761" s="25">
        <v>8284800000</v>
      </c>
      <c r="E761" s="25">
        <v>5439500000</v>
      </c>
      <c r="F761" s="25">
        <v>452000000</v>
      </c>
      <c r="G761" s="25">
        <v>0</v>
      </c>
      <c r="H761" s="25">
        <v>2393300000</v>
      </c>
    </row>
    <row r="762" spans="1:8" x14ac:dyDescent="0.2">
      <c r="A762" s="28" t="s">
        <v>448</v>
      </c>
      <c r="B762" s="25">
        <v>13743507000</v>
      </c>
      <c r="C762" s="25">
        <v>7957524000</v>
      </c>
      <c r="D762" s="25">
        <v>5785983000</v>
      </c>
      <c r="E762" s="25">
        <v>690237000</v>
      </c>
      <c r="F762" s="25">
        <v>0</v>
      </c>
      <c r="G762" s="25">
        <v>1731824000</v>
      </c>
      <c r="H762" s="25">
        <v>3363922000</v>
      </c>
    </row>
    <row r="763" spans="1:8" x14ac:dyDescent="0.2">
      <c r="A763" s="28" t="s">
        <v>449</v>
      </c>
      <c r="B763" s="25">
        <v>58573000000</v>
      </c>
      <c r="C763" s="25">
        <v>32931000000</v>
      </c>
      <c r="D763" s="25">
        <v>25642000000</v>
      </c>
      <c r="E763" s="25">
        <v>15753000000</v>
      </c>
      <c r="F763" s="25">
        <v>1888000000</v>
      </c>
      <c r="G763" s="25">
        <v>1835000000</v>
      </c>
      <c r="H763" s="25">
        <v>6166000000</v>
      </c>
    </row>
    <row r="764" spans="1:8" x14ac:dyDescent="0.2">
      <c r="A764" s="28" t="s">
        <v>450</v>
      </c>
      <c r="B764" s="25">
        <v>34916000000</v>
      </c>
      <c r="C764" s="25">
        <v>10234000000</v>
      </c>
      <c r="D764" s="25">
        <v>24682000000</v>
      </c>
      <c r="E764" s="25">
        <v>9661000000</v>
      </c>
      <c r="F764" s="25">
        <v>0</v>
      </c>
      <c r="G764" s="25">
        <v>3736000000</v>
      </c>
      <c r="H764" s="25">
        <v>11285000000</v>
      </c>
    </row>
    <row r="765" spans="1:8" x14ac:dyDescent="0.2">
      <c r="A765" s="28" t="s">
        <v>451</v>
      </c>
      <c r="B765" s="25">
        <v>237532000000</v>
      </c>
      <c r="C765" s="25">
        <v>159915000000</v>
      </c>
      <c r="D765" s="25">
        <v>77617000000</v>
      </c>
      <c r="E765" s="25">
        <v>69065000000</v>
      </c>
      <c r="F765" s="25">
        <v>0</v>
      </c>
      <c r="G765" s="25">
        <v>0</v>
      </c>
      <c r="H765" s="25">
        <v>8552000000</v>
      </c>
    </row>
    <row r="766" spans="1:8" x14ac:dyDescent="0.2">
      <c r="A766" s="28" t="s">
        <v>452</v>
      </c>
      <c r="B766" s="25">
        <v>611073000000</v>
      </c>
      <c r="C766" s="25">
        <v>528773000000</v>
      </c>
      <c r="D766" s="25">
        <v>82300000000</v>
      </c>
      <c r="E766" s="25">
        <v>63490000000</v>
      </c>
      <c r="F766" s="25">
        <v>0</v>
      </c>
      <c r="G766" s="25">
        <v>4020000000</v>
      </c>
      <c r="H766" s="25">
        <v>14790000000</v>
      </c>
    </row>
    <row r="767" spans="1:8" x14ac:dyDescent="0.2">
      <c r="A767" s="28" t="s">
        <v>453</v>
      </c>
      <c r="B767" s="25">
        <v>30490900000</v>
      </c>
      <c r="C767" s="25">
        <v>14534100000</v>
      </c>
      <c r="D767" s="25">
        <v>15956800000</v>
      </c>
      <c r="E767" s="25">
        <v>13399100000</v>
      </c>
      <c r="F767" s="25">
        <v>0</v>
      </c>
      <c r="G767" s="25">
        <v>0</v>
      </c>
      <c r="H767" s="25">
        <v>2557700000</v>
      </c>
    </row>
    <row r="768" spans="1:8" x14ac:dyDescent="0.2">
      <c r="A768" s="28" t="s">
        <v>454</v>
      </c>
      <c r="B768" s="25">
        <v>27651511000</v>
      </c>
      <c r="C768" s="25">
        <v>23634412000</v>
      </c>
      <c r="D768" s="25">
        <v>4017099000</v>
      </c>
      <c r="E768" s="25">
        <v>2218303000</v>
      </c>
      <c r="F768" s="25">
        <v>0</v>
      </c>
      <c r="G768" s="25">
        <v>132661000</v>
      </c>
      <c r="H768" s="25">
        <v>1666135000</v>
      </c>
    </row>
    <row r="769" spans="1:8" x14ac:dyDescent="0.2">
      <c r="A769" s="28" t="s">
        <v>455</v>
      </c>
      <c r="B769" s="25">
        <v>46198000000</v>
      </c>
      <c r="C769" s="25">
        <v>26062000000</v>
      </c>
      <c r="D769" s="25">
        <v>20136000000</v>
      </c>
      <c r="E769" s="25">
        <v>5309000000</v>
      </c>
      <c r="F769" s="25">
        <v>385000000</v>
      </c>
      <c r="G769" s="25">
        <v>4386000000</v>
      </c>
      <c r="H769" s="25">
        <v>10056000000</v>
      </c>
    </row>
    <row r="770" spans="1:8" x14ac:dyDescent="0.2">
      <c r="A770" s="28" t="s">
        <v>456</v>
      </c>
      <c r="B770" s="25">
        <v>100188000000</v>
      </c>
      <c r="C770" s="25">
        <v>40633000000</v>
      </c>
      <c r="D770" s="25">
        <v>59555000000</v>
      </c>
      <c r="E770" s="25">
        <v>11419000000</v>
      </c>
      <c r="F770" s="25">
        <v>21085000000</v>
      </c>
      <c r="G770" s="25">
        <v>0</v>
      </c>
      <c r="H770" s="25">
        <v>27051000000</v>
      </c>
    </row>
    <row r="771" spans="1:8" x14ac:dyDescent="0.2">
      <c r="A771" s="28" t="s">
        <v>457</v>
      </c>
      <c r="B771" s="25">
        <v>5469923000</v>
      </c>
      <c r="C771" s="25">
        <v>3326135000</v>
      </c>
      <c r="D771" s="25">
        <v>2143788000</v>
      </c>
      <c r="E771" s="25">
        <v>1078487000</v>
      </c>
      <c r="F771" s="25">
        <v>903526000</v>
      </c>
      <c r="G771" s="25">
        <v>0</v>
      </c>
      <c r="H771" s="25">
        <v>161775000</v>
      </c>
    </row>
    <row r="772" spans="1:8" x14ac:dyDescent="0.2">
      <c r="A772" s="28" t="s">
        <v>458</v>
      </c>
      <c r="B772" s="25">
        <v>26416936000</v>
      </c>
      <c r="C772" s="25">
        <v>20724541000</v>
      </c>
      <c r="D772" s="25">
        <v>5692395000</v>
      </c>
      <c r="E772" s="25">
        <v>3870091000</v>
      </c>
      <c r="F772" s="25">
        <v>0</v>
      </c>
      <c r="G772" s="25">
        <v>0</v>
      </c>
      <c r="H772" s="25">
        <v>1822304000</v>
      </c>
    </row>
    <row r="773" spans="1:8" x14ac:dyDescent="0.2">
      <c r="A773" s="28" t="s">
        <v>459</v>
      </c>
      <c r="B773" s="25">
        <v>32020847000</v>
      </c>
      <c r="C773" s="25">
        <v>20868378000</v>
      </c>
      <c r="D773" s="25">
        <v>11152469000</v>
      </c>
      <c r="E773" s="25">
        <v>4191818000</v>
      </c>
      <c r="F773" s="25">
        <v>0</v>
      </c>
      <c r="G773" s="25">
        <v>3084657000</v>
      </c>
      <c r="H773" s="25">
        <v>3875994000</v>
      </c>
    </row>
    <row r="774" spans="1:8" x14ac:dyDescent="0.2">
      <c r="A774" s="28" t="s">
        <v>460</v>
      </c>
      <c r="B774" s="25">
        <v>13888457000</v>
      </c>
      <c r="C774" s="25">
        <v>1052776000</v>
      </c>
      <c r="D774" s="25">
        <v>12835681000</v>
      </c>
      <c r="E774" s="25">
        <v>2881883000</v>
      </c>
      <c r="F774" s="25">
        <v>5804172000</v>
      </c>
      <c r="G774" s="25">
        <v>0</v>
      </c>
      <c r="H774" s="25">
        <v>4149626000</v>
      </c>
    </row>
    <row r="775" spans="1:8" x14ac:dyDescent="0.2">
      <c r="A775" s="28" t="s">
        <v>461</v>
      </c>
      <c r="B775" s="25">
        <v>19286241000</v>
      </c>
      <c r="C775" s="25">
        <v>11365086000</v>
      </c>
      <c r="D775" s="25">
        <v>7921155000</v>
      </c>
      <c r="E775" s="25">
        <v>5890565000</v>
      </c>
      <c r="F775" s="25">
        <v>0</v>
      </c>
      <c r="G775" s="25">
        <v>3686000</v>
      </c>
      <c r="H775" s="25">
        <v>2026904000</v>
      </c>
    </row>
    <row r="776" spans="1:8" x14ac:dyDescent="0.2">
      <c r="A776" s="28" t="s">
        <v>463</v>
      </c>
      <c r="B776" s="25">
        <v>6705151000</v>
      </c>
      <c r="C776" s="25">
        <v>1016028000</v>
      </c>
      <c r="D776" s="25">
        <v>5689123000</v>
      </c>
      <c r="E776" s="25">
        <v>3350850000</v>
      </c>
      <c r="F776" s="25">
        <v>1361591000</v>
      </c>
      <c r="G776" s="25">
        <v>0</v>
      </c>
      <c r="H776" s="25">
        <v>976682000</v>
      </c>
    </row>
    <row r="777" spans="1:8" x14ac:dyDescent="0.2">
      <c r="A777" s="28" t="s">
        <v>464</v>
      </c>
      <c r="B777" s="25">
        <v>29420000000</v>
      </c>
      <c r="C777" s="25">
        <v>12389000000</v>
      </c>
      <c r="D777" s="25">
        <v>17031000000</v>
      </c>
      <c r="E777" s="25">
        <v>12803000000</v>
      </c>
      <c r="F777" s="25">
        <v>0</v>
      </c>
      <c r="G777" s="25">
        <v>111000000</v>
      </c>
      <c r="H777" s="25">
        <v>4117000000</v>
      </c>
    </row>
    <row r="778" spans="1:8" x14ac:dyDescent="0.2">
      <c r="A778" s="28" t="s">
        <v>465</v>
      </c>
      <c r="B778" s="25">
        <v>25162800000</v>
      </c>
      <c r="C778" s="25">
        <v>14656500000</v>
      </c>
      <c r="D778" s="25">
        <v>10506300000</v>
      </c>
      <c r="E778" s="25">
        <v>6081600000</v>
      </c>
      <c r="F778" s="25">
        <v>0</v>
      </c>
      <c r="G778" s="25">
        <v>0</v>
      </c>
      <c r="H778" s="25">
        <v>4424700000</v>
      </c>
    </row>
    <row r="779" spans="1:8" x14ac:dyDescent="0.2">
      <c r="A779" s="28" t="s">
        <v>466</v>
      </c>
      <c r="B779" s="25">
        <v>13363506000</v>
      </c>
      <c r="C779" s="25">
        <v>5542316000</v>
      </c>
      <c r="D779" s="25">
        <v>7821190000</v>
      </c>
      <c r="E779" s="25">
        <v>4193851000</v>
      </c>
      <c r="F779" s="25">
        <v>0</v>
      </c>
      <c r="G779" s="25">
        <v>0</v>
      </c>
      <c r="H779" s="25">
        <v>3627339000</v>
      </c>
    </row>
    <row r="780" spans="1:8" x14ac:dyDescent="0.2">
      <c r="A780" s="28" t="s">
        <v>467</v>
      </c>
      <c r="B780" s="25">
        <v>42933094000</v>
      </c>
      <c r="C780" s="25">
        <v>30887181000</v>
      </c>
      <c r="D780" s="25">
        <v>12045913000</v>
      </c>
      <c r="E780" s="25">
        <v>6318378000</v>
      </c>
      <c r="F780" s="25">
        <v>0</v>
      </c>
      <c r="G780" s="25">
        <v>0</v>
      </c>
      <c r="H780" s="25">
        <v>5727535000</v>
      </c>
    </row>
    <row r="781" spans="1:8" x14ac:dyDescent="0.2">
      <c r="A781" s="28" t="s">
        <v>468</v>
      </c>
      <c r="B781" s="25">
        <v>6423629000</v>
      </c>
      <c r="C781" s="25">
        <v>2099623000</v>
      </c>
      <c r="D781" s="25">
        <v>4324006000</v>
      </c>
      <c r="E781" s="25">
        <v>996963000</v>
      </c>
      <c r="F781" s="25">
        <v>0</v>
      </c>
      <c r="G781" s="25">
        <v>2069812000</v>
      </c>
      <c r="H781" s="25">
        <v>1257231000</v>
      </c>
    </row>
    <row r="782" spans="1:8" x14ac:dyDescent="0.2">
      <c r="A782" s="28" t="s">
        <v>469</v>
      </c>
      <c r="B782" s="25">
        <v>35723200000</v>
      </c>
      <c r="C782" s="25">
        <v>22160400000</v>
      </c>
      <c r="D782" s="25">
        <v>13562800000</v>
      </c>
      <c r="E782" s="25">
        <v>4208000000</v>
      </c>
      <c r="F782" s="25">
        <v>0</v>
      </c>
      <c r="G782" s="25">
        <v>3746000000</v>
      </c>
      <c r="H782" s="25">
        <v>5608800000</v>
      </c>
    </row>
    <row r="783" spans="1:8" x14ac:dyDescent="0.2">
      <c r="A783" s="28" t="s">
        <v>470</v>
      </c>
      <c r="B783" s="25">
        <v>71793200000</v>
      </c>
      <c r="C783" s="25">
        <v>29539700000</v>
      </c>
      <c r="D783" s="25">
        <v>42253500000</v>
      </c>
      <c r="E783" s="25">
        <v>26843100000</v>
      </c>
      <c r="F783" s="25">
        <v>0</v>
      </c>
      <c r="G783" s="25">
        <v>3205700000</v>
      </c>
      <c r="H783" s="25">
        <v>12204700000</v>
      </c>
    </row>
    <row r="784" spans="1:8" x14ac:dyDescent="0.2">
      <c r="A784" s="28" t="s">
        <v>471</v>
      </c>
      <c r="B784" s="25">
        <v>18002000000</v>
      </c>
      <c r="C784" s="25">
        <v>11786000000</v>
      </c>
      <c r="D784" s="25">
        <v>6216000000</v>
      </c>
      <c r="E784" s="25">
        <v>890000000</v>
      </c>
      <c r="F784" s="25">
        <v>0</v>
      </c>
      <c r="G784" s="25">
        <v>1476000000</v>
      </c>
      <c r="H784" s="25">
        <v>3850000000</v>
      </c>
    </row>
    <row r="785" spans="1:8" x14ac:dyDescent="0.2">
      <c r="A785" s="28" t="s">
        <v>472</v>
      </c>
      <c r="B785" s="25">
        <v>21730000000</v>
      </c>
      <c r="C785" s="25">
        <v>10249000000</v>
      </c>
      <c r="D785" s="25">
        <v>11481000000</v>
      </c>
      <c r="E785" s="25">
        <v>1456000000</v>
      </c>
      <c r="F785" s="25">
        <v>0</v>
      </c>
      <c r="G785" s="25">
        <v>3078000000</v>
      </c>
      <c r="H785" s="25">
        <v>6947000000</v>
      </c>
    </row>
    <row r="786" spans="1:8" x14ac:dyDescent="0.2">
      <c r="A786" s="28" t="s">
        <v>473</v>
      </c>
      <c r="B786" s="25">
        <v>29251100000</v>
      </c>
      <c r="C786" s="25">
        <v>18855400000</v>
      </c>
      <c r="D786" s="25">
        <v>10395700000</v>
      </c>
      <c r="E786" s="25">
        <v>6898300000</v>
      </c>
      <c r="F786" s="25">
        <v>0</v>
      </c>
      <c r="G786" s="25">
        <v>425700000</v>
      </c>
      <c r="H786" s="25">
        <v>3071700000</v>
      </c>
    </row>
    <row r="787" spans="1:8" x14ac:dyDescent="0.2">
      <c r="A787" s="28" t="s">
        <v>474</v>
      </c>
      <c r="B787" s="25">
        <v>42188831000</v>
      </c>
      <c r="C787" s="25">
        <v>22642329000</v>
      </c>
      <c r="D787" s="25">
        <v>19546502000</v>
      </c>
      <c r="E787" s="25">
        <v>14539330000</v>
      </c>
      <c r="F787" s="25">
        <v>0</v>
      </c>
      <c r="G787" s="25">
        <v>0</v>
      </c>
      <c r="H787" s="25">
        <v>5007172000</v>
      </c>
    </row>
    <row r="788" spans="1:8" x14ac:dyDescent="0.2">
      <c r="A788" s="28" t="s">
        <v>475</v>
      </c>
      <c r="B788" s="25">
        <v>20479100000</v>
      </c>
      <c r="C788" s="25">
        <v>12846600000</v>
      </c>
      <c r="D788" s="25">
        <v>7632500000</v>
      </c>
      <c r="E788" s="25">
        <v>5221200000</v>
      </c>
      <c r="F788" s="25">
        <v>0</v>
      </c>
      <c r="G788" s="25">
        <v>0</v>
      </c>
      <c r="H788" s="25">
        <v>2411300000</v>
      </c>
    </row>
    <row r="789" spans="1:8" x14ac:dyDescent="0.2">
      <c r="A789" s="28" t="s">
        <v>476</v>
      </c>
      <c r="B789" s="25">
        <v>25012200000</v>
      </c>
      <c r="C789" s="25">
        <v>16017100000</v>
      </c>
      <c r="D789" s="25">
        <v>8995100000</v>
      </c>
      <c r="E789" s="25">
        <v>4733400000</v>
      </c>
      <c r="F789" s="25">
        <v>0</v>
      </c>
      <c r="G789" s="25">
        <v>515000000</v>
      </c>
      <c r="H789" s="25">
        <v>3746700000</v>
      </c>
    </row>
    <row r="790" spans="1:8" x14ac:dyDescent="0.2">
      <c r="A790" s="28" t="s">
        <v>477</v>
      </c>
      <c r="B790" s="25">
        <v>5843924000</v>
      </c>
      <c r="C790" s="25">
        <v>1984360000</v>
      </c>
      <c r="D790" s="25">
        <v>3859564000</v>
      </c>
      <c r="E790" s="25">
        <v>515077000</v>
      </c>
      <c r="F790" s="25">
        <v>0</v>
      </c>
      <c r="G790" s="25">
        <v>1652956000</v>
      </c>
      <c r="H790" s="25">
        <v>1691531000</v>
      </c>
    </row>
    <row r="791" spans="1:8" x14ac:dyDescent="0.2">
      <c r="A791" s="28" t="s">
        <v>479</v>
      </c>
      <c r="B791" s="25">
        <v>14035000000</v>
      </c>
      <c r="C791" s="25">
        <v>6976200000</v>
      </c>
      <c r="D791" s="25">
        <v>7058800000</v>
      </c>
      <c r="E791" s="25">
        <v>4168900000</v>
      </c>
      <c r="F791" s="25">
        <v>0</v>
      </c>
      <c r="G791" s="25">
        <v>0</v>
      </c>
      <c r="H791" s="25">
        <v>2889900000</v>
      </c>
    </row>
    <row r="792" spans="1:8" x14ac:dyDescent="0.2">
      <c r="A792" s="28" t="s">
        <v>481</v>
      </c>
      <c r="B792" s="25">
        <v>10521674000</v>
      </c>
      <c r="C792" s="25">
        <v>3076383000</v>
      </c>
      <c r="D792" s="25">
        <v>7445291000</v>
      </c>
      <c r="E792" s="25">
        <v>2934506000</v>
      </c>
      <c r="F792" s="25">
        <v>0</v>
      </c>
      <c r="G792" s="25">
        <v>491349000</v>
      </c>
      <c r="H792" s="25">
        <v>4019436000</v>
      </c>
    </row>
    <row r="793" spans="1:8" x14ac:dyDescent="0.2">
      <c r="A793" s="28" t="s">
        <v>482</v>
      </c>
      <c r="B793" s="25">
        <v>69580000000</v>
      </c>
      <c r="C793" s="25">
        <v>40032000000</v>
      </c>
      <c r="D793" s="25">
        <v>29548000000</v>
      </c>
      <c r="E793" s="25">
        <v>3826000000</v>
      </c>
      <c r="F793" s="25">
        <v>0</v>
      </c>
      <c r="G793" s="25">
        <v>7667000000</v>
      </c>
      <c r="H793" s="25">
        <v>18055000000</v>
      </c>
    </row>
    <row r="794" spans="1:8" x14ac:dyDescent="0.2">
      <c r="A794" s="28" t="s">
        <v>483</v>
      </c>
      <c r="B794" s="25">
        <v>18936927000</v>
      </c>
      <c r="C794" s="25">
        <v>3481321000</v>
      </c>
      <c r="D794" s="25">
        <v>15455606000</v>
      </c>
      <c r="E794" s="25">
        <v>1678736000</v>
      </c>
      <c r="F794" s="25">
        <v>0</v>
      </c>
      <c r="G794" s="25">
        <v>4497477000</v>
      </c>
      <c r="H794" s="25">
        <v>9279393000</v>
      </c>
    </row>
    <row r="795" spans="1:8" x14ac:dyDescent="0.2">
      <c r="A795" s="28" t="s">
        <v>484</v>
      </c>
      <c r="B795" s="25">
        <v>91045510000</v>
      </c>
      <c r="C795" s="25">
        <v>67207249000</v>
      </c>
      <c r="D795" s="25">
        <v>23838261000</v>
      </c>
      <c r="E795" s="25">
        <v>19035284000</v>
      </c>
      <c r="F795" s="25">
        <v>0</v>
      </c>
      <c r="G795" s="25">
        <v>262900000</v>
      </c>
      <c r="H795" s="25">
        <v>4540077000</v>
      </c>
    </row>
    <row r="796" spans="1:8" x14ac:dyDescent="0.2">
      <c r="A796" s="28" t="s">
        <v>485</v>
      </c>
      <c r="B796" s="25">
        <v>9597465000</v>
      </c>
      <c r="C796" s="25">
        <v>5414930000</v>
      </c>
      <c r="D796" s="25">
        <v>4182535000</v>
      </c>
      <c r="E796" s="25">
        <v>1950167000</v>
      </c>
      <c r="F796" s="25">
        <v>0</v>
      </c>
      <c r="G796" s="25">
        <v>183965000</v>
      </c>
      <c r="H796" s="25">
        <v>2048403000</v>
      </c>
    </row>
    <row r="797" spans="1:8" x14ac:dyDescent="0.2">
      <c r="A797" s="28" t="s">
        <v>486</v>
      </c>
      <c r="B797" s="25">
        <v>41470000000</v>
      </c>
      <c r="C797" s="25">
        <v>28169000000</v>
      </c>
      <c r="D797" s="25">
        <v>13301000000</v>
      </c>
      <c r="E797" s="25">
        <v>1744000000</v>
      </c>
      <c r="F797" s="25">
        <v>0</v>
      </c>
      <c r="G797" s="25">
        <v>4609000000</v>
      </c>
      <c r="H797" s="25">
        <v>6948000000</v>
      </c>
    </row>
    <row r="798" spans="1:8" x14ac:dyDescent="0.2">
      <c r="A798" s="28" t="s">
        <v>487</v>
      </c>
      <c r="B798" s="25">
        <v>37082000000</v>
      </c>
      <c r="C798" s="25">
        <v>1174000000</v>
      </c>
      <c r="D798" s="25">
        <v>35908000000</v>
      </c>
      <c r="E798" s="25">
        <v>22519000000</v>
      </c>
      <c r="F798" s="25">
        <v>0</v>
      </c>
      <c r="G798" s="25">
        <v>2589000000</v>
      </c>
      <c r="H798" s="25">
        <v>10800000000</v>
      </c>
    </row>
    <row r="799" spans="1:8" x14ac:dyDescent="0.2">
      <c r="A799" s="28" t="s">
        <v>488</v>
      </c>
      <c r="B799" s="25">
        <v>52974000000</v>
      </c>
      <c r="C799" s="25">
        <v>38764000000</v>
      </c>
      <c r="D799" s="25">
        <v>14210000000</v>
      </c>
      <c r="E799" s="25">
        <v>2229000000</v>
      </c>
      <c r="F799" s="25">
        <v>4949000000</v>
      </c>
      <c r="G799" s="25">
        <v>429000000</v>
      </c>
      <c r="H799" s="25">
        <v>6603000000</v>
      </c>
    </row>
    <row r="800" spans="1:8" x14ac:dyDescent="0.2">
      <c r="A800" s="28" t="s">
        <v>490</v>
      </c>
      <c r="B800" s="25">
        <v>20240200000</v>
      </c>
      <c r="C800" s="25">
        <v>11619300000</v>
      </c>
      <c r="D800" s="25">
        <v>8620900000</v>
      </c>
      <c r="E800" s="25">
        <v>3736100000</v>
      </c>
      <c r="F800" s="25">
        <v>0</v>
      </c>
      <c r="G800" s="25">
        <v>0</v>
      </c>
      <c r="H800" s="25">
        <v>4884800000</v>
      </c>
    </row>
    <row r="801" spans="1:8" x14ac:dyDescent="0.2">
      <c r="A801" s="28" t="s">
        <v>492</v>
      </c>
      <c r="B801" s="25">
        <v>44806800000</v>
      </c>
      <c r="C801" s="25">
        <v>28461200000</v>
      </c>
      <c r="D801" s="25">
        <v>16345600000</v>
      </c>
      <c r="E801" s="25">
        <v>11254900000</v>
      </c>
      <c r="F801" s="25">
        <v>0</v>
      </c>
      <c r="G801" s="25">
        <v>0</v>
      </c>
      <c r="H801" s="25">
        <v>5090700000</v>
      </c>
    </row>
    <row r="802" spans="1:8" x14ac:dyDescent="0.2">
      <c r="A802" s="28" t="s">
        <v>493</v>
      </c>
      <c r="B802" s="25">
        <v>10630900000</v>
      </c>
      <c r="C802" s="25">
        <v>5621900000</v>
      </c>
      <c r="D802" s="25">
        <v>5009000000</v>
      </c>
      <c r="E802" s="25">
        <v>726000000</v>
      </c>
      <c r="F802" s="25">
        <v>1094100000</v>
      </c>
      <c r="G802" s="25">
        <v>121900000</v>
      </c>
      <c r="H802" s="25">
        <v>3067000000</v>
      </c>
    </row>
    <row r="803" spans="1:8" x14ac:dyDescent="0.2">
      <c r="A803" s="28" t="s">
        <v>494</v>
      </c>
      <c r="B803" s="25">
        <v>13272000000</v>
      </c>
      <c r="C803" s="25">
        <v>1689000000</v>
      </c>
      <c r="D803" s="25">
        <v>11583000000</v>
      </c>
      <c r="E803" s="25">
        <v>4391000000</v>
      </c>
      <c r="F803" s="25">
        <v>0</v>
      </c>
      <c r="G803" s="25">
        <v>3631000000</v>
      </c>
      <c r="H803" s="25">
        <v>3561000000</v>
      </c>
    </row>
    <row r="804" spans="1:8" x14ac:dyDescent="0.2">
      <c r="A804" s="28" t="s">
        <v>495</v>
      </c>
      <c r="B804" s="25">
        <v>48953000000</v>
      </c>
      <c r="C804" s="25">
        <v>1813000000</v>
      </c>
      <c r="D804" s="25">
        <v>47140000000</v>
      </c>
      <c r="E804" s="25">
        <v>10798000000</v>
      </c>
      <c r="F804" s="25">
        <v>0</v>
      </c>
      <c r="G804" s="25">
        <v>21176000000</v>
      </c>
      <c r="H804" s="25">
        <v>15166000000</v>
      </c>
    </row>
    <row r="805" spans="1:8" x14ac:dyDescent="0.2">
      <c r="A805" s="28" t="s">
        <v>496</v>
      </c>
      <c r="B805" s="25">
        <v>39967000000</v>
      </c>
      <c r="C805" s="25">
        <v>13495000000</v>
      </c>
      <c r="D805" s="25">
        <v>26472000000</v>
      </c>
      <c r="E805" s="25">
        <v>16598000000</v>
      </c>
      <c r="F805" s="25">
        <v>2490000000</v>
      </c>
      <c r="G805" s="25">
        <v>855000000</v>
      </c>
      <c r="H805" s="25">
        <v>6529000000</v>
      </c>
    </row>
    <row r="806" spans="1:8" x14ac:dyDescent="0.2">
      <c r="A806" s="28" t="s">
        <v>497</v>
      </c>
      <c r="B806" s="25">
        <v>18645000000</v>
      </c>
      <c r="C806" s="25">
        <v>3308000000</v>
      </c>
      <c r="D806" s="25">
        <v>15337000000</v>
      </c>
      <c r="E806" s="25">
        <v>9021000000</v>
      </c>
      <c r="F806" s="25">
        <v>3308000000</v>
      </c>
      <c r="G806" s="25">
        <v>523000000</v>
      </c>
      <c r="H806" s="25">
        <v>2485000000</v>
      </c>
    </row>
    <row r="807" spans="1:8" x14ac:dyDescent="0.2">
      <c r="A807" s="28" t="s">
        <v>498</v>
      </c>
      <c r="B807" s="25">
        <v>189975616000</v>
      </c>
      <c r="C807" s="25">
        <v>156205986000</v>
      </c>
      <c r="D807" s="25">
        <v>33769630000</v>
      </c>
      <c r="E807" s="25">
        <v>6338129000</v>
      </c>
      <c r="F807" s="25">
        <v>0</v>
      </c>
      <c r="G807" s="25">
        <v>0</v>
      </c>
      <c r="H807" s="25">
        <v>27431501000</v>
      </c>
    </row>
    <row r="808" spans="1:8" x14ac:dyDescent="0.2">
      <c r="A808" s="28" t="s">
        <v>500</v>
      </c>
      <c r="B808" s="25">
        <v>535434000000</v>
      </c>
      <c r="C808" s="25">
        <v>233610000000</v>
      </c>
      <c r="D808" s="25">
        <v>301824000000</v>
      </c>
      <c r="E808" s="25">
        <v>144251000000</v>
      </c>
      <c r="F808" s="25">
        <v>0</v>
      </c>
      <c r="G808" s="25">
        <v>76827000000</v>
      </c>
      <c r="H808" s="25">
        <v>80746000000</v>
      </c>
    </row>
    <row r="809" spans="1:8" x14ac:dyDescent="0.2">
      <c r="A809" s="28" t="s">
        <v>501</v>
      </c>
      <c r="B809" s="25">
        <v>16804900000</v>
      </c>
      <c r="C809" s="25">
        <v>10205500000</v>
      </c>
      <c r="D809" s="25">
        <v>6599400000</v>
      </c>
      <c r="E809" s="25">
        <v>5006800000</v>
      </c>
      <c r="F809" s="25">
        <v>0</v>
      </c>
      <c r="G809" s="25">
        <v>0</v>
      </c>
      <c r="H809" s="25">
        <v>1592600000</v>
      </c>
    </row>
    <row r="810" spans="1:8" x14ac:dyDescent="0.2">
      <c r="A810" s="28" t="s">
        <v>503</v>
      </c>
      <c r="B810" s="25">
        <v>10619000000</v>
      </c>
      <c r="C810" s="25">
        <v>4900000000</v>
      </c>
      <c r="D810" s="25">
        <v>5719000000</v>
      </c>
      <c r="E810" s="25">
        <v>3020000000</v>
      </c>
      <c r="F810" s="25">
        <v>801000000</v>
      </c>
      <c r="G810" s="25">
        <v>0</v>
      </c>
      <c r="H810" s="25">
        <v>1898000000</v>
      </c>
    </row>
    <row r="811" spans="1:8" x14ac:dyDescent="0.2">
      <c r="A811" s="28" t="s">
        <v>504</v>
      </c>
      <c r="B811" s="25">
        <v>10175832000</v>
      </c>
      <c r="C811" s="25">
        <v>4680488000</v>
      </c>
      <c r="D811" s="25">
        <v>5495344000</v>
      </c>
      <c r="E811" s="25">
        <v>1235396000</v>
      </c>
      <c r="F811" s="25">
        <v>0</v>
      </c>
      <c r="G811" s="25">
        <v>240911000</v>
      </c>
      <c r="H811" s="25">
        <v>4019037000</v>
      </c>
    </row>
    <row r="812" spans="1:8" x14ac:dyDescent="0.2">
      <c r="A812" s="28" t="s">
        <v>505</v>
      </c>
      <c r="B812" s="25">
        <v>47834000000</v>
      </c>
      <c r="C812" s="25">
        <v>32091000000</v>
      </c>
      <c r="D812" s="25">
        <v>15743000000</v>
      </c>
      <c r="E812" s="25">
        <v>5941000000</v>
      </c>
      <c r="F812" s="25">
        <v>2444000000</v>
      </c>
      <c r="G812" s="25">
        <v>0</v>
      </c>
      <c r="H812" s="25">
        <v>7358000000</v>
      </c>
    </row>
    <row r="813" spans="1:8" x14ac:dyDescent="0.2">
      <c r="A813" s="28" t="s">
        <v>507</v>
      </c>
      <c r="B813" s="25">
        <v>12633406000</v>
      </c>
      <c r="C813" s="25">
        <v>5484942000</v>
      </c>
      <c r="D813" s="25">
        <v>7148464000</v>
      </c>
      <c r="E813" s="25">
        <v>3670434000</v>
      </c>
      <c r="F813" s="25">
        <v>0</v>
      </c>
      <c r="G813" s="25">
        <v>625796000</v>
      </c>
      <c r="H813" s="25">
        <v>2852234000</v>
      </c>
    </row>
    <row r="814" spans="1:8" x14ac:dyDescent="0.2">
      <c r="A814" s="28" t="s">
        <v>509</v>
      </c>
      <c r="B814" s="25">
        <v>290983000000</v>
      </c>
      <c r="C814" s="25">
        <v>203882000000</v>
      </c>
      <c r="D814" s="25">
        <v>87101000000</v>
      </c>
      <c r="E814" s="25">
        <v>58916000000</v>
      </c>
      <c r="F814" s="25">
        <v>0</v>
      </c>
      <c r="G814" s="25">
        <v>8382000000</v>
      </c>
      <c r="H814" s="25">
        <v>19803000000</v>
      </c>
    </row>
    <row r="815" spans="1:8" x14ac:dyDescent="0.2">
      <c r="A815" s="28" t="s">
        <v>510</v>
      </c>
      <c r="B815" s="25">
        <v>16180149000</v>
      </c>
      <c r="C815" s="25">
        <v>6647965000</v>
      </c>
      <c r="D815" s="25">
        <v>9532184000</v>
      </c>
      <c r="E815" s="25">
        <v>6879167000</v>
      </c>
      <c r="F815" s="25">
        <v>0</v>
      </c>
      <c r="G815" s="25">
        <v>0</v>
      </c>
      <c r="H815" s="25">
        <v>2653017000</v>
      </c>
    </row>
    <row r="816" spans="1:8" x14ac:dyDescent="0.2">
      <c r="A816" s="28" t="s">
        <v>511</v>
      </c>
      <c r="B816" s="25">
        <v>113324413000</v>
      </c>
      <c r="C816" s="25">
        <v>80937482000</v>
      </c>
      <c r="D816" s="25">
        <v>32386931000</v>
      </c>
      <c r="E816" s="25">
        <v>18618634000</v>
      </c>
      <c r="F816" s="25">
        <v>0</v>
      </c>
      <c r="G816" s="25">
        <v>0</v>
      </c>
      <c r="H816" s="25">
        <v>13768297000</v>
      </c>
    </row>
    <row r="817" spans="1:8" x14ac:dyDescent="0.2">
      <c r="A817" s="28" t="s">
        <v>512</v>
      </c>
      <c r="B817" s="25">
        <v>14469929000</v>
      </c>
      <c r="C817" s="25">
        <v>7714044000</v>
      </c>
      <c r="D817" s="25">
        <v>6755885000</v>
      </c>
      <c r="E817" s="25">
        <v>0</v>
      </c>
      <c r="F817" s="25">
        <v>0</v>
      </c>
      <c r="G817" s="25">
        <v>3369972000</v>
      </c>
      <c r="H817" s="25">
        <v>3385913000</v>
      </c>
    </row>
    <row r="818" spans="1:8" x14ac:dyDescent="0.2">
      <c r="A818" s="28" t="s">
        <v>513</v>
      </c>
      <c r="B818" s="25">
        <v>59455200000</v>
      </c>
      <c r="C818" s="25">
        <v>33382700000</v>
      </c>
      <c r="D818" s="25">
        <v>26072500000</v>
      </c>
      <c r="E818" s="25">
        <v>16309400000</v>
      </c>
      <c r="F818" s="25">
        <v>2155300000</v>
      </c>
      <c r="G818" s="25">
        <v>0</v>
      </c>
      <c r="H818" s="25">
        <v>7607800000</v>
      </c>
    </row>
    <row r="819" spans="1:8" x14ac:dyDescent="0.2">
      <c r="A819" s="28" t="s">
        <v>514</v>
      </c>
      <c r="B819" s="25">
        <v>4446000000</v>
      </c>
      <c r="C819" s="25">
        <v>128000000</v>
      </c>
      <c r="D819" s="25">
        <v>4318000000</v>
      </c>
      <c r="E819" s="25">
        <v>2936000000</v>
      </c>
      <c r="F819" s="25">
        <v>0</v>
      </c>
      <c r="G819" s="25">
        <v>220000000</v>
      </c>
      <c r="H819" s="25">
        <v>1162000000</v>
      </c>
    </row>
    <row r="820" spans="1:8" x14ac:dyDescent="0.2">
      <c r="A820" s="28" t="s">
        <v>515</v>
      </c>
      <c r="B820" s="25">
        <v>107805000000</v>
      </c>
      <c r="C820" s="25">
        <v>55970000000</v>
      </c>
      <c r="D820" s="25">
        <v>51835000000</v>
      </c>
      <c r="E820" s="25">
        <v>15969000000</v>
      </c>
      <c r="F820" s="25">
        <v>0</v>
      </c>
      <c r="G820" s="25">
        <v>15573000000</v>
      </c>
      <c r="H820" s="25">
        <v>20293000000</v>
      </c>
    </row>
    <row r="821" spans="1:8" x14ac:dyDescent="0.2">
      <c r="A821" s="28" t="s">
        <v>516</v>
      </c>
      <c r="B821" s="25">
        <v>21767126000</v>
      </c>
      <c r="C821" s="25">
        <v>14353874000</v>
      </c>
      <c r="D821" s="25">
        <v>7413252000</v>
      </c>
      <c r="E821" s="25">
        <v>4794626000</v>
      </c>
      <c r="F821" s="25">
        <v>0</v>
      </c>
      <c r="G821" s="25">
        <v>427204000</v>
      </c>
      <c r="H821" s="25">
        <v>2191422000</v>
      </c>
    </row>
    <row r="822" spans="1:8" x14ac:dyDescent="0.2">
      <c r="A822" s="28" t="s">
        <v>518</v>
      </c>
      <c r="B822" s="25">
        <v>150208000000</v>
      </c>
      <c r="C822" s="25">
        <v>136551000000</v>
      </c>
      <c r="D822" s="25">
        <v>13657000000</v>
      </c>
      <c r="E822" s="25">
        <v>5850000000</v>
      </c>
      <c r="F822" s="25">
        <v>0</v>
      </c>
      <c r="G822" s="25">
        <v>0</v>
      </c>
      <c r="H822" s="25">
        <v>7807000000</v>
      </c>
    </row>
    <row r="823" spans="1:8" x14ac:dyDescent="0.2">
      <c r="A823" s="28" t="s">
        <v>519</v>
      </c>
      <c r="B823" s="25">
        <v>136754000000</v>
      </c>
      <c r="C823" s="25">
        <v>118269000000</v>
      </c>
      <c r="D823" s="25">
        <v>18485000000</v>
      </c>
      <c r="E823" s="25">
        <v>9332000000</v>
      </c>
      <c r="F823" s="25">
        <v>0</v>
      </c>
      <c r="G823" s="25">
        <v>2225000000</v>
      </c>
      <c r="H823" s="25">
        <v>6928000000</v>
      </c>
    </row>
    <row r="824" spans="1:8" x14ac:dyDescent="0.2">
      <c r="A824" s="28" t="s">
        <v>520</v>
      </c>
      <c r="B824" s="25">
        <v>9084280000</v>
      </c>
      <c r="C824" s="25">
        <v>6082852000</v>
      </c>
      <c r="D824" s="25">
        <v>3001428000</v>
      </c>
      <c r="E824" s="25">
        <v>1296562000</v>
      </c>
      <c r="F824" s="25">
        <v>0</v>
      </c>
      <c r="G824" s="25">
        <v>0</v>
      </c>
      <c r="H824" s="25">
        <v>1704866000</v>
      </c>
    </row>
    <row r="825" spans="1:8" x14ac:dyDescent="0.2">
      <c r="A825" s="28" t="s">
        <v>521</v>
      </c>
      <c r="B825" s="25">
        <v>51075000000</v>
      </c>
      <c r="C825" s="25">
        <v>23356000000</v>
      </c>
      <c r="D825" s="25">
        <v>27719000000</v>
      </c>
      <c r="E825" s="25">
        <v>7253000000</v>
      </c>
      <c r="F825" s="25">
        <v>6037000000</v>
      </c>
      <c r="G825" s="25">
        <v>0</v>
      </c>
      <c r="H825" s="25">
        <v>14429000000</v>
      </c>
    </row>
    <row r="826" spans="1:8" x14ac:dyDescent="0.2">
      <c r="A826" s="28" t="s">
        <v>522</v>
      </c>
      <c r="B826" s="25">
        <v>51642000000</v>
      </c>
      <c r="C826" s="25">
        <v>42550000000</v>
      </c>
      <c r="D826" s="25">
        <v>9092000000</v>
      </c>
      <c r="E826" s="25">
        <v>4956000000</v>
      </c>
      <c r="F826" s="25">
        <v>0</v>
      </c>
      <c r="G826" s="25">
        <v>0</v>
      </c>
      <c r="H826" s="25">
        <v>4136000000</v>
      </c>
    </row>
    <row r="827" spans="1:8" x14ac:dyDescent="0.2">
      <c r="A827" s="28" t="s">
        <v>523</v>
      </c>
      <c r="B827" s="25">
        <v>11214655000</v>
      </c>
      <c r="C827" s="25">
        <v>5780935000</v>
      </c>
      <c r="D827" s="25">
        <v>5433720000</v>
      </c>
      <c r="E827" s="25">
        <v>4197425000</v>
      </c>
      <c r="F827" s="25">
        <v>0</v>
      </c>
      <c r="G827" s="25">
        <v>0</v>
      </c>
      <c r="H827" s="25">
        <v>1236295000</v>
      </c>
    </row>
    <row r="828" spans="1:8" x14ac:dyDescent="0.2">
      <c r="A828" s="28" t="s">
        <v>524</v>
      </c>
      <c r="B828" s="25">
        <v>11214655000</v>
      </c>
      <c r="C828" s="25">
        <v>5780935000</v>
      </c>
      <c r="D828" s="25">
        <v>5433720000</v>
      </c>
      <c r="E828" s="25">
        <v>4197425000</v>
      </c>
      <c r="F828" s="25">
        <v>0</v>
      </c>
      <c r="G828" s="25">
        <v>0</v>
      </c>
      <c r="H828" s="25">
        <v>1236295000</v>
      </c>
    </row>
    <row r="829" spans="1:8" x14ac:dyDescent="0.2">
      <c r="A829" s="28" t="s">
        <v>525</v>
      </c>
      <c r="B829" s="25">
        <v>152196000000</v>
      </c>
      <c r="C829" s="25">
        <v>63753000000</v>
      </c>
      <c r="D829" s="25">
        <v>88443000000</v>
      </c>
      <c r="E829" s="25">
        <v>70295000000</v>
      </c>
      <c r="F829" s="25">
        <v>0</v>
      </c>
      <c r="G829" s="25">
        <v>6709000000</v>
      </c>
      <c r="H829" s="25">
        <v>11439000000</v>
      </c>
    </row>
    <row r="830" spans="1:8" x14ac:dyDescent="0.2">
      <c r="A830" s="28" t="s">
        <v>526</v>
      </c>
      <c r="B830" s="25">
        <v>3188222000</v>
      </c>
      <c r="C830" s="25">
        <v>1056706000</v>
      </c>
      <c r="D830" s="25">
        <v>2131516000</v>
      </c>
      <c r="E830" s="25">
        <v>223471000</v>
      </c>
      <c r="F830" s="25">
        <v>0</v>
      </c>
      <c r="G830" s="25">
        <v>1437510000</v>
      </c>
      <c r="H830" s="25">
        <v>470535000</v>
      </c>
    </row>
    <row r="831" spans="1:8" x14ac:dyDescent="0.2">
      <c r="A831" s="28" t="s">
        <v>527</v>
      </c>
      <c r="B831" s="25">
        <v>12056314000</v>
      </c>
      <c r="C831" s="25">
        <v>7810272000</v>
      </c>
      <c r="D831" s="25">
        <v>4246042000</v>
      </c>
      <c r="E831" s="25">
        <v>2660630000</v>
      </c>
      <c r="F831" s="25">
        <v>0</v>
      </c>
      <c r="G831" s="25">
        <v>0</v>
      </c>
      <c r="H831" s="25">
        <v>1585412000</v>
      </c>
    </row>
    <row r="832" spans="1:8" x14ac:dyDescent="0.2">
      <c r="A832" s="28" t="s">
        <v>528</v>
      </c>
      <c r="B832" s="25">
        <v>594910000000</v>
      </c>
      <c r="C832" s="25">
        <v>404205000000</v>
      </c>
      <c r="D832" s="25">
        <v>190705000000</v>
      </c>
      <c r="E832" s="25">
        <v>0</v>
      </c>
      <c r="F832" s="25">
        <v>0</v>
      </c>
      <c r="G832" s="25">
        <v>146857000000</v>
      </c>
      <c r="H832" s="25">
        <v>43848000000</v>
      </c>
    </row>
    <row r="833" spans="1:8" x14ac:dyDescent="0.2">
      <c r="A833" s="28" t="s">
        <v>529</v>
      </c>
      <c r="B833" s="25">
        <v>42139800000</v>
      </c>
      <c r="C833" s="25">
        <v>29142000000</v>
      </c>
      <c r="D833" s="25">
        <v>12997800000</v>
      </c>
      <c r="E833" s="25">
        <v>3233200000</v>
      </c>
      <c r="F833" s="25">
        <v>0</v>
      </c>
      <c r="G833" s="25">
        <v>4899700000</v>
      </c>
      <c r="H833" s="25">
        <v>4864900000</v>
      </c>
    </row>
    <row r="834" spans="1:8" x14ac:dyDescent="0.2">
      <c r="A834" s="28" t="s">
        <v>530</v>
      </c>
      <c r="B834" s="25">
        <v>87705000000</v>
      </c>
      <c r="C834" s="25">
        <v>20127000000</v>
      </c>
      <c r="D834" s="25">
        <v>67578000000</v>
      </c>
      <c r="E834" s="25">
        <v>28324000000</v>
      </c>
      <c r="F834" s="25">
        <v>0</v>
      </c>
      <c r="G834" s="25">
        <v>7731000000</v>
      </c>
      <c r="H834" s="25">
        <v>31523000000</v>
      </c>
    </row>
    <row r="835" spans="1:8" x14ac:dyDescent="0.2">
      <c r="A835" s="28" t="s">
        <v>531</v>
      </c>
      <c r="B835" s="25">
        <v>226160000000</v>
      </c>
      <c r="C835" s="25">
        <v>54982000000</v>
      </c>
      <c r="D835" s="25">
        <v>171178000000</v>
      </c>
      <c r="E835" s="25">
        <v>142433000000</v>
      </c>
      <c r="F835" s="25">
        <v>0</v>
      </c>
      <c r="G835" s="25">
        <v>7732000000</v>
      </c>
      <c r="H835" s="25">
        <v>21013000000</v>
      </c>
    </row>
    <row r="836" spans="1:8" x14ac:dyDescent="0.2">
      <c r="A836" s="28" t="s">
        <v>532</v>
      </c>
      <c r="B836" s="25">
        <v>12649744000</v>
      </c>
      <c r="C836" s="25">
        <v>8080039000</v>
      </c>
      <c r="D836" s="25">
        <v>4569705000</v>
      </c>
      <c r="E836" s="25">
        <v>3049625000</v>
      </c>
      <c r="F836" s="25">
        <v>0</v>
      </c>
      <c r="G836" s="25">
        <v>0</v>
      </c>
      <c r="H836" s="25">
        <v>1520080000</v>
      </c>
    </row>
    <row r="837" spans="1:8" x14ac:dyDescent="0.2">
      <c r="A837" s="28" t="s">
        <v>533</v>
      </c>
      <c r="B837" s="25">
        <v>9501948000</v>
      </c>
      <c r="C837" s="25">
        <v>6213621000</v>
      </c>
      <c r="D837" s="25">
        <v>3288327000</v>
      </c>
      <c r="E837" s="25">
        <v>1786668000</v>
      </c>
      <c r="F837" s="25">
        <v>240130000</v>
      </c>
      <c r="G837" s="25">
        <v>0</v>
      </c>
      <c r="H837" s="25">
        <v>1261529000</v>
      </c>
    </row>
    <row r="838" spans="1:8" x14ac:dyDescent="0.2">
      <c r="A838" s="28" t="s">
        <v>534</v>
      </c>
      <c r="B838" s="25">
        <v>227842000000</v>
      </c>
      <c r="C838" s="25">
        <v>163257000000</v>
      </c>
      <c r="D838" s="25">
        <v>64585000000</v>
      </c>
      <c r="E838" s="25">
        <v>21547000000</v>
      </c>
      <c r="F838" s="25">
        <v>9433000000</v>
      </c>
      <c r="G838" s="25">
        <v>0</v>
      </c>
      <c r="H838" s="25">
        <v>33605000000</v>
      </c>
    </row>
    <row r="839" spans="1:8" x14ac:dyDescent="0.2">
      <c r="A839" s="28" t="s">
        <v>535</v>
      </c>
      <c r="B839" s="25">
        <v>53442000000</v>
      </c>
      <c r="C839" s="25">
        <v>8112000000</v>
      </c>
      <c r="D839" s="25">
        <v>45330000000</v>
      </c>
      <c r="E839" s="25">
        <v>11147000000</v>
      </c>
      <c r="F839" s="25">
        <v>0</v>
      </c>
      <c r="G839" s="25">
        <v>1828000000</v>
      </c>
      <c r="H839" s="25">
        <v>32355000000</v>
      </c>
    </row>
    <row r="840" spans="1:8" x14ac:dyDescent="0.2">
      <c r="A840" s="28" t="s">
        <v>536</v>
      </c>
      <c r="B840" s="25">
        <v>12309597000</v>
      </c>
      <c r="C840" s="25">
        <v>7114210000</v>
      </c>
      <c r="D840" s="25">
        <v>5195387000</v>
      </c>
      <c r="E840" s="25">
        <v>1948689000</v>
      </c>
      <c r="F840" s="25">
        <v>941708000</v>
      </c>
      <c r="G840" s="25">
        <v>0</v>
      </c>
      <c r="H840" s="25">
        <v>2304990000</v>
      </c>
    </row>
    <row r="841" spans="1:8" x14ac:dyDescent="0.2">
      <c r="A841" s="28" t="s">
        <v>537</v>
      </c>
      <c r="B841" s="25">
        <v>46958408000</v>
      </c>
      <c r="C841" s="25">
        <v>24431339000</v>
      </c>
      <c r="D841" s="25">
        <v>22527069000</v>
      </c>
      <c r="E841" s="25">
        <v>15776011000</v>
      </c>
      <c r="F841" s="25">
        <v>0</v>
      </c>
      <c r="G841" s="25">
        <v>0</v>
      </c>
      <c r="H841" s="25">
        <v>6751058000</v>
      </c>
    </row>
    <row r="842" spans="1:8" x14ac:dyDescent="0.2">
      <c r="A842" s="28" t="s">
        <v>538</v>
      </c>
      <c r="B842" s="25">
        <v>53333000000</v>
      </c>
      <c r="C842" s="25">
        <v>26893000000</v>
      </c>
      <c r="D842" s="25">
        <v>26440000000</v>
      </c>
      <c r="E842" s="25">
        <v>11439000000</v>
      </c>
      <c r="F842" s="25">
        <v>0</v>
      </c>
      <c r="G842" s="25">
        <v>897000000</v>
      </c>
      <c r="H842" s="25">
        <v>14104000000</v>
      </c>
    </row>
    <row r="843" spans="1:8" x14ac:dyDescent="0.2">
      <c r="A843" s="28" t="s">
        <v>539</v>
      </c>
      <c r="B843" s="25">
        <v>495115000000</v>
      </c>
      <c r="C843" s="25">
        <v>446593000000</v>
      </c>
      <c r="D843" s="25">
        <v>48522000000</v>
      </c>
      <c r="E843" s="25">
        <v>20374000000</v>
      </c>
      <c r="F843" s="25">
        <v>0</v>
      </c>
      <c r="G843" s="25">
        <v>6801000000</v>
      </c>
      <c r="H843" s="25">
        <v>21347000000</v>
      </c>
    </row>
    <row r="844" spans="1:8" x14ac:dyDescent="0.2">
      <c r="A844" s="28" t="s">
        <v>540</v>
      </c>
      <c r="B844" s="25">
        <v>11754369000</v>
      </c>
      <c r="C844" s="25">
        <v>9548348000</v>
      </c>
      <c r="D844" s="25">
        <v>2206021000</v>
      </c>
      <c r="E844" s="25">
        <v>1187412000</v>
      </c>
      <c r="F844" s="25">
        <v>0</v>
      </c>
      <c r="G844" s="25">
        <v>0</v>
      </c>
      <c r="H844" s="25">
        <v>1018609000</v>
      </c>
    </row>
    <row r="845" spans="1:8" x14ac:dyDescent="0.2">
      <c r="A845" s="28" t="s">
        <v>541</v>
      </c>
      <c r="B845" s="25">
        <v>9620157000</v>
      </c>
      <c r="C845" s="25">
        <v>3917761000</v>
      </c>
      <c r="D845" s="25">
        <v>5702396000</v>
      </c>
      <c r="E845" s="25">
        <v>701222000</v>
      </c>
      <c r="F845" s="25">
        <v>32210000</v>
      </c>
      <c r="G845" s="25">
        <v>2050941000</v>
      </c>
      <c r="H845" s="25">
        <v>2918023000</v>
      </c>
    </row>
    <row r="846" spans="1:8" x14ac:dyDescent="0.2">
      <c r="A846" s="28" t="s">
        <v>542</v>
      </c>
      <c r="B846" s="25">
        <v>6818287000</v>
      </c>
      <c r="C846" s="25">
        <v>2659103000</v>
      </c>
      <c r="D846" s="25">
        <v>4159184000</v>
      </c>
      <c r="E846" s="25">
        <v>989046000</v>
      </c>
      <c r="F846" s="25">
        <v>0</v>
      </c>
      <c r="G846" s="25">
        <v>586635000</v>
      </c>
      <c r="H846" s="25">
        <v>2583503000</v>
      </c>
    </row>
    <row r="847" spans="1:8" x14ac:dyDescent="0.2">
      <c r="A847" s="28" t="s">
        <v>543</v>
      </c>
      <c r="B847" s="25">
        <v>3908162000</v>
      </c>
      <c r="C847" s="25">
        <v>735826000</v>
      </c>
      <c r="D847" s="25">
        <v>3172336000</v>
      </c>
      <c r="E847" s="25">
        <v>752918000</v>
      </c>
      <c r="F847" s="25">
        <v>263486000</v>
      </c>
      <c r="G847" s="25">
        <v>0</v>
      </c>
      <c r="H847" s="25">
        <v>2155932000</v>
      </c>
    </row>
    <row r="848" spans="1:8" x14ac:dyDescent="0.2">
      <c r="A848" s="28" t="s">
        <v>544</v>
      </c>
      <c r="B848" s="25">
        <v>4351768000</v>
      </c>
      <c r="C848" s="25">
        <v>595661000</v>
      </c>
      <c r="D848" s="25">
        <v>3756107000</v>
      </c>
      <c r="E848" s="25">
        <v>1470853000</v>
      </c>
      <c r="F848" s="25">
        <v>3499430000</v>
      </c>
      <c r="G848" s="25">
        <v>0</v>
      </c>
      <c r="H848" s="25">
        <v>-1214176000</v>
      </c>
    </row>
    <row r="849" spans="1:8" x14ac:dyDescent="0.2">
      <c r="A849" s="28" t="s">
        <v>545</v>
      </c>
      <c r="B849" s="25">
        <v>12015137000</v>
      </c>
      <c r="C849" s="25">
        <v>5182998000</v>
      </c>
      <c r="D849" s="25">
        <v>6832139000</v>
      </c>
      <c r="E849" s="25">
        <v>562783000</v>
      </c>
      <c r="F849" s="25">
        <v>0</v>
      </c>
      <c r="G849" s="25">
        <v>3148105000</v>
      </c>
      <c r="H849" s="25">
        <v>3121251000</v>
      </c>
    </row>
    <row r="850" spans="1:8" x14ac:dyDescent="0.2">
      <c r="A850" s="28" t="s">
        <v>546</v>
      </c>
      <c r="B850" s="25">
        <v>495095000000</v>
      </c>
      <c r="C850" s="25">
        <v>193650000000</v>
      </c>
      <c r="D850" s="25">
        <v>301445000000</v>
      </c>
      <c r="E850" s="25">
        <v>138042000000</v>
      </c>
      <c r="F850" s="25">
        <v>0</v>
      </c>
      <c r="G850" s="25">
        <v>65616000000</v>
      </c>
      <c r="H850" s="25">
        <v>97787000000</v>
      </c>
    </row>
    <row r="851" spans="1:8" x14ac:dyDescent="0.2">
      <c r="A851" s="28" t="s">
        <v>547</v>
      </c>
      <c r="B851" s="25">
        <v>7779535000</v>
      </c>
      <c r="C851" s="25">
        <v>3188655000</v>
      </c>
      <c r="D851" s="25">
        <v>4590880000</v>
      </c>
      <c r="E851" s="25">
        <v>1978689000</v>
      </c>
      <c r="F851" s="25">
        <v>422811000</v>
      </c>
      <c r="G851" s="25">
        <v>44504000</v>
      </c>
      <c r="H851" s="25">
        <v>2144876000</v>
      </c>
    </row>
    <row r="852" spans="1:8" x14ac:dyDescent="0.2">
      <c r="A852" s="28" t="s">
        <v>548</v>
      </c>
      <c r="B852" s="25">
        <v>58047000000</v>
      </c>
      <c r="C852" s="25">
        <v>41668000000</v>
      </c>
      <c r="D852" s="25">
        <v>16379000000</v>
      </c>
      <c r="E852" s="25">
        <v>4739000000</v>
      </c>
      <c r="F852" s="25">
        <v>6506000000</v>
      </c>
      <c r="G852" s="25">
        <v>0</v>
      </c>
      <c r="H852" s="25">
        <v>5134000000</v>
      </c>
    </row>
    <row r="853" spans="1:8" x14ac:dyDescent="0.2">
      <c r="A853" s="28" t="s">
        <v>549</v>
      </c>
      <c r="B853" s="25">
        <v>19688600000</v>
      </c>
      <c r="C853" s="25">
        <v>13063800000</v>
      </c>
      <c r="D853" s="25">
        <v>6624800000</v>
      </c>
      <c r="E853" s="25">
        <v>524300000</v>
      </c>
      <c r="F853" s="25">
        <v>0</v>
      </c>
      <c r="G853" s="25">
        <v>1657500000</v>
      </c>
      <c r="H853" s="25">
        <v>4443000000</v>
      </c>
    </row>
    <row r="854" spans="1:8" x14ac:dyDescent="0.2">
      <c r="A854" s="28" t="s">
        <v>550</v>
      </c>
      <c r="B854" s="25">
        <v>357721000000</v>
      </c>
      <c r="C854" s="25">
        <v>5123000000</v>
      </c>
      <c r="D854" s="25">
        <v>352598000000</v>
      </c>
      <c r="E854" s="25">
        <v>192457000000</v>
      </c>
      <c r="F854" s="25">
        <v>0</v>
      </c>
      <c r="G854" s="25">
        <v>19157000000</v>
      </c>
      <c r="H854" s="25">
        <v>140984000000</v>
      </c>
    </row>
    <row r="855" spans="1:8" x14ac:dyDescent="0.2">
      <c r="A855" s="28" t="s">
        <v>551</v>
      </c>
      <c r="B855" s="25">
        <v>58224000000</v>
      </c>
      <c r="C855" s="25">
        <v>37724000000</v>
      </c>
      <c r="D855" s="25">
        <v>20500000000</v>
      </c>
      <c r="E855" s="25">
        <v>16663000000</v>
      </c>
      <c r="F855" s="25">
        <v>0</v>
      </c>
      <c r="G855" s="25">
        <v>0</v>
      </c>
      <c r="H855" s="25">
        <v>3837000000</v>
      </c>
    </row>
    <row r="856" spans="1:8" x14ac:dyDescent="0.2">
      <c r="A856" s="28" t="s">
        <v>552</v>
      </c>
      <c r="B856" s="25">
        <v>80250000000</v>
      </c>
      <c r="C856" s="25">
        <v>66185000000</v>
      </c>
      <c r="D856" s="25">
        <v>14065000000</v>
      </c>
      <c r="E856" s="25">
        <v>8080000000</v>
      </c>
      <c r="F856" s="25">
        <v>0</v>
      </c>
      <c r="G856" s="25">
        <v>203000000</v>
      </c>
      <c r="H856" s="25">
        <v>5782000000</v>
      </c>
    </row>
    <row r="857" spans="1:8" x14ac:dyDescent="0.2">
      <c r="A857" s="28" t="s">
        <v>553</v>
      </c>
      <c r="B857" s="25">
        <v>54549000000</v>
      </c>
      <c r="C857" s="25">
        <v>34831000000</v>
      </c>
      <c r="D857" s="25">
        <v>19718000000</v>
      </c>
      <c r="E857" s="25">
        <v>5702000000</v>
      </c>
      <c r="F857" s="25">
        <v>0</v>
      </c>
      <c r="G857" s="25">
        <v>5171000000</v>
      </c>
      <c r="H857" s="25">
        <v>8845000000</v>
      </c>
    </row>
    <row r="858" spans="1:8" x14ac:dyDescent="0.2">
      <c r="A858" s="28" t="s">
        <v>555</v>
      </c>
      <c r="B858" s="25">
        <v>29343000000</v>
      </c>
      <c r="C858" s="25">
        <v>16589000000</v>
      </c>
      <c r="D858" s="25">
        <v>12754000000</v>
      </c>
      <c r="E858" s="25">
        <v>2389000000</v>
      </c>
      <c r="F858" s="25">
        <v>0</v>
      </c>
      <c r="G858" s="25">
        <v>4485000000</v>
      </c>
      <c r="H858" s="25">
        <v>5880000000</v>
      </c>
    </row>
    <row r="859" spans="1:8" x14ac:dyDescent="0.2">
      <c r="A859" s="28" t="s">
        <v>556</v>
      </c>
      <c r="B859" s="25">
        <v>1912726000000</v>
      </c>
      <c r="C859" s="25">
        <v>1436436000000</v>
      </c>
      <c r="D859" s="25">
        <v>476290000000</v>
      </c>
      <c r="E859" s="25">
        <v>370441000000</v>
      </c>
      <c r="F859" s="25">
        <v>0</v>
      </c>
      <c r="G859" s="25">
        <v>0</v>
      </c>
      <c r="H859" s="25">
        <v>105849000000</v>
      </c>
    </row>
    <row r="860" spans="1:8" x14ac:dyDescent="0.2">
      <c r="A860" s="28" t="s">
        <v>557</v>
      </c>
      <c r="B860" s="25">
        <v>35191700000</v>
      </c>
      <c r="C860" s="25">
        <v>28361200000</v>
      </c>
      <c r="D860" s="25">
        <v>6830500000</v>
      </c>
      <c r="E860" s="25">
        <v>3713800000</v>
      </c>
      <c r="F860" s="25">
        <v>0</v>
      </c>
      <c r="G860" s="25">
        <v>416700000</v>
      </c>
      <c r="H860" s="25">
        <v>2700000000</v>
      </c>
    </row>
    <row r="861" spans="1:8" x14ac:dyDescent="0.2">
      <c r="A861" s="28" t="s">
        <v>558</v>
      </c>
      <c r="B861" s="25">
        <v>22297700000</v>
      </c>
      <c r="C861" s="25">
        <v>12926000000</v>
      </c>
      <c r="D861" s="25">
        <v>9371700000</v>
      </c>
      <c r="E861" s="25">
        <v>4684400000</v>
      </c>
      <c r="F861" s="25">
        <v>0</v>
      </c>
      <c r="G861" s="25">
        <v>0</v>
      </c>
      <c r="H861" s="25">
        <v>4687300000</v>
      </c>
    </row>
    <row r="862" spans="1:8" x14ac:dyDescent="0.2">
      <c r="A862" s="28" t="s">
        <v>559</v>
      </c>
      <c r="B862" s="25">
        <v>27728000000</v>
      </c>
      <c r="C862" s="25">
        <v>22166000000</v>
      </c>
      <c r="D862" s="25">
        <v>5562000000</v>
      </c>
      <c r="E862" s="25">
        <v>1483000000</v>
      </c>
      <c r="F862" s="25">
        <v>116000000</v>
      </c>
      <c r="G862" s="25">
        <v>0</v>
      </c>
      <c r="H862" s="25">
        <v>3963000000</v>
      </c>
    </row>
    <row r="863" spans="1:8" x14ac:dyDescent="0.2">
      <c r="A863" s="28" t="s">
        <v>560</v>
      </c>
      <c r="B863" s="25">
        <v>20360000000</v>
      </c>
      <c r="C863" s="25">
        <v>9691000000</v>
      </c>
      <c r="D863" s="25">
        <v>10669000000</v>
      </c>
      <c r="E863" s="25">
        <v>5991000000</v>
      </c>
      <c r="F863" s="25">
        <v>0</v>
      </c>
      <c r="G863" s="25">
        <v>868000000</v>
      </c>
      <c r="H863" s="25">
        <v>3810000000</v>
      </c>
    </row>
    <row r="864" spans="1:8" x14ac:dyDescent="0.2">
      <c r="A864" s="28" t="s">
        <v>561</v>
      </c>
      <c r="B864" s="25">
        <v>20284764000</v>
      </c>
      <c r="C864" s="25">
        <v>12577082000</v>
      </c>
      <c r="D864" s="25">
        <v>7707682000</v>
      </c>
      <c r="E864" s="25">
        <v>1925832000</v>
      </c>
      <c r="F864" s="25">
        <v>0</v>
      </c>
      <c r="G864" s="25">
        <v>1380998000</v>
      </c>
      <c r="H864" s="25">
        <v>4400852000</v>
      </c>
    </row>
    <row r="865" spans="1:8" x14ac:dyDescent="0.2">
      <c r="A865" s="28" t="s">
        <v>563</v>
      </c>
      <c r="B865" s="25">
        <v>7498784000</v>
      </c>
      <c r="C865" s="25">
        <v>1836806000</v>
      </c>
      <c r="D865" s="25">
        <v>5661978000</v>
      </c>
      <c r="E865" s="25">
        <v>665382000</v>
      </c>
      <c r="F865" s="25">
        <v>0</v>
      </c>
      <c r="G865" s="25">
        <v>2714734000</v>
      </c>
      <c r="H865" s="25">
        <v>2281862000</v>
      </c>
    </row>
    <row r="866" spans="1:8" x14ac:dyDescent="0.2">
      <c r="A866" s="28" t="s">
        <v>564</v>
      </c>
      <c r="B866" s="25">
        <v>43753766000</v>
      </c>
      <c r="C866" s="25">
        <v>29103299000</v>
      </c>
      <c r="D866" s="25">
        <v>14650467000</v>
      </c>
      <c r="E866" s="25">
        <v>2984102000</v>
      </c>
      <c r="F866" s="25">
        <v>0</v>
      </c>
      <c r="G866" s="25">
        <v>4047485000</v>
      </c>
      <c r="H866" s="25">
        <v>7618880000</v>
      </c>
    </row>
    <row r="867" spans="1:8" x14ac:dyDescent="0.2">
      <c r="A867" s="28" t="s">
        <v>565</v>
      </c>
      <c r="B867" s="25">
        <v>30684824000</v>
      </c>
      <c r="C867" s="25">
        <v>20710777000</v>
      </c>
      <c r="D867" s="25">
        <v>9974047000</v>
      </c>
      <c r="E867" s="25">
        <v>0</v>
      </c>
      <c r="F867" s="25">
        <v>0</v>
      </c>
      <c r="G867" s="25">
        <v>5695387000</v>
      </c>
      <c r="H867" s="25">
        <v>4278660000</v>
      </c>
    </row>
    <row r="868" spans="1:8" x14ac:dyDescent="0.2">
      <c r="A868" s="28" t="s">
        <v>566</v>
      </c>
      <c r="B868" s="25">
        <v>9142408000</v>
      </c>
      <c r="C868" s="25">
        <v>2861189000</v>
      </c>
      <c r="D868" s="25">
        <v>6281219000</v>
      </c>
      <c r="E868" s="25">
        <v>1429613000</v>
      </c>
      <c r="F868" s="25">
        <v>2027605000</v>
      </c>
      <c r="G868" s="25">
        <v>35482000</v>
      </c>
      <c r="H868" s="25">
        <v>2788519000</v>
      </c>
    </row>
    <row r="869" spans="1:8" x14ac:dyDescent="0.2">
      <c r="A869" s="28" t="s">
        <v>567</v>
      </c>
      <c r="B869" s="25">
        <v>1525938000000</v>
      </c>
      <c r="C869" s="25">
        <v>1019158000000</v>
      </c>
      <c r="D869" s="25">
        <v>506780000000</v>
      </c>
      <c r="E869" s="25">
        <v>294210000000</v>
      </c>
      <c r="F869" s="25">
        <v>0</v>
      </c>
      <c r="G869" s="25">
        <v>68415000000</v>
      </c>
      <c r="H869" s="25">
        <v>144155000000</v>
      </c>
    </row>
    <row r="870" spans="1:8" x14ac:dyDescent="0.2">
      <c r="A870" s="28" t="s">
        <v>568</v>
      </c>
      <c r="B870" s="25">
        <v>11476129000</v>
      </c>
      <c r="C870" s="25">
        <v>5225342000</v>
      </c>
      <c r="D870" s="25">
        <v>6250787000</v>
      </c>
      <c r="E870" s="25">
        <v>4513931000</v>
      </c>
      <c r="F870" s="25">
        <v>0</v>
      </c>
      <c r="G870" s="25">
        <v>0</v>
      </c>
      <c r="H870" s="25">
        <v>1736856000</v>
      </c>
    </row>
    <row r="871" spans="1:8" x14ac:dyDescent="0.2">
      <c r="A871" s="28" t="s">
        <v>569</v>
      </c>
      <c r="B871" s="25">
        <v>78012000000</v>
      </c>
      <c r="C871" s="25">
        <v>53231000000</v>
      </c>
      <c r="D871" s="25">
        <v>24781000000</v>
      </c>
      <c r="E871" s="25">
        <v>16429000000</v>
      </c>
      <c r="F871" s="25">
        <v>2398000000</v>
      </c>
      <c r="G871" s="25">
        <v>1231000000</v>
      </c>
      <c r="H871" s="25">
        <v>4723000000</v>
      </c>
    </row>
    <row r="872" spans="1:8" x14ac:dyDescent="0.2">
      <c r="A872" s="28" t="s">
        <v>570</v>
      </c>
      <c r="B872" s="25">
        <v>15197000000</v>
      </c>
      <c r="C872" s="25">
        <v>9279000000</v>
      </c>
      <c r="D872" s="25">
        <v>5918000000</v>
      </c>
      <c r="E872" s="25">
        <v>3700000000</v>
      </c>
      <c r="F872" s="25">
        <v>409000000</v>
      </c>
      <c r="G872" s="25">
        <v>0</v>
      </c>
      <c r="H872" s="25">
        <v>1809000000</v>
      </c>
    </row>
    <row r="873" spans="1:8" x14ac:dyDescent="0.2">
      <c r="A873" s="28" t="s">
        <v>571</v>
      </c>
      <c r="B873" s="25">
        <v>19253380000</v>
      </c>
      <c r="C873" s="25">
        <v>6435069000</v>
      </c>
      <c r="D873" s="25">
        <v>12818311000</v>
      </c>
      <c r="E873" s="25">
        <v>6932326000</v>
      </c>
      <c r="F873" s="25">
        <v>4177720000</v>
      </c>
      <c r="G873" s="25">
        <v>226452000</v>
      </c>
      <c r="H873" s="25">
        <v>1481813000</v>
      </c>
    </row>
    <row r="874" spans="1:8" x14ac:dyDescent="0.2">
      <c r="A874" s="28" t="s">
        <v>572</v>
      </c>
      <c r="B874" s="25">
        <v>53101000000</v>
      </c>
      <c r="C874" s="25">
        <v>38394000000</v>
      </c>
      <c r="D874" s="25">
        <v>14707000000</v>
      </c>
      <c r="E874" s="25">
        <v>6155000000</v>
      </c>
      <c r="F874" s="25">
        <v>0</v>
      </c>
      <c r="G874" s="25">
        <v>0</v>
      </c>
      <c r="H874" s="25">
        <v>8552000000</v>
      </c>
    </row>
    <row r="875" spans="1:8" x14ac:dyDescent="0.2">
      <c r="A875" s="28" t="s">
        <v>573</v>
      </c>
      <c r="B875" s="25">
        <v>19766200000</v>
      </c>
      <c r="C875" s="25">
        <v>5435300000</v>
      </c>
      <c r="D875" s="25">
        <v>14330900000</v>
      </c>
      <c r="E875" s="25">
        <v>7682500000</v>
      </c>
      <c r="F875" s="25">
        <v>884800000</v>
      </c>
      <c r="G875" s="25">
        <v>508400000</v>
      </c>
      <c r="H875" s="25">
        <v>5255200000</v>
      </c>
    </row>
    <row r="876" spans="1:8" x14ac:dyDescent="0.2">
      <c r="A876" s="28" t="s">
        <v>574</v>
      </c>
      <c r="B876" s="25">
        <v>9309626000</v>
      </c>
      <c r="C876" s="25">
        <v>238139000</v>
      </c>
      <c r="D876" s="25">
        <v>9071487000</v>
      </c>
      <c r="E876" s="25">
        <v>6524679000</v>
      </c>
      <c r="F876" s="25">
        <v>0</v>
      </c>
      <c r="G876" s="25">
        <v>-79401000</v>
      </c>
      <c r="H876" s="25">
        <v>2626209000</v>
      </c>
    </row>
    <row r="877" spans="1:8" x14ac:dyDescent="0.2">
      <c r="A877" s="28" t="s">
        <v>575</v>
      </c>
      <c r="B877" s="25">
        <v>18999000000</v>
      </c>
      <c r="C877" s="25">
        <v>6790000000</v>
      </c>
      <c r="D877" s="25">
        <v>12209000000</v>
      </c>
      <c r="E877" s="25">
        <v>6152000000</v>
      </c>
      <c r="F877" s="25">
        <v>1535000000</v>
      </c>
      <c r="G877" s="25">
        <v>266000000</v>
      </c>
      <c r="H877" s="25">
        <v>4256000000</v>
      </c>
    </row>
    <row r="878" spans="1:8" x14ac:dyDescent="0.2">
      <c r="A878" s="28" t="s">
        <v>617</v>
      </c>
      <c r="B878" s="25">
        <v>35432922396000</v>
      </c>
      <c r="C878" s="25">
        <v>21999138194000</v>
      </c>
      <c r="D878" s="25">
        <v>13433784202000</v>
      </c>
      <c r="E878" s="25">
        <v>6589046302000</v>
      </c>
      <c r="F878" s="25">
        <v>621462192000</v>
      </c>
      <c r="G878" s="25">
        <v>1487567602000</v>
      </c>
      <c r="H878" s="25">
        <v>4735708106000</v>
      </c>
    </row>
    <row r="879" spans="1:8" ht="15" customHeight="1" x14ac:dyDescent="0.2"/>
    <row r="880" spans="1:8" x14ac:dyDescent="0.2">
      <c r="E880" t="s">
        <v>630</v>
      </c>
    </row>
    <row r="887" spans="1:6" x14ac:dyDescent="0.2">
      <c r="A887" s="24" t="s">
        <v>1</v>
      </c>
      <c r="B887" t="s">
        <v>658</v>
      </c>
    </row>
    <row r="889" spans="1:6" x14ac:dyDescent="0.2">
      <c r="A889" s="24" t="s">
        <v>616</v>
      </c>
      <c r="B889" t="s">
        <v>625</v>
      </c>
      <c r="C889" t="s">
        <v>637</v>
      </c>
      <c r="D889" t="s">
        <v>626</v>
      </c>
      <c r="E889" t="s">
        <v>633</v>
      </c>
      <c r="F889" t="s">
        <v>631</v>
      </c>
    </row>
    <row r="890" spans="1:6" x14ac:dyDescent="0.2">
      <c r="A890" s="3" t="s">
        <v>19</v>
      </c>
      <c r="B890" s="36">
        <v>307</v>
      </c>
      <c r="C890" s="25">
        <v>5623668607000</v>
      </c>
      <c r="D890" s="26">
        <v>0.15871309016370752</v>
      </c>
      <c r="E890" s="6">
        <v>5581768602.6058636</v>
      </c>
      <c r="F890" s="36">
        <v>0.40216396001456767</v>
      </c>
    </row>
    <row r="891" spans="1:6" x14ac:dyDescent="0.2">
      <c r="A891" s="3" t="s">
        <v>36</v>
      </c>
      <c r="B891" s="36">
        <v>132</v>
      </c>
      <c r="C891" s="25">
        <v>5729846251000</v>
      </c>
      <c r="D891" s="26">
        <v>0.16170967178385598</v>
      </c>
      <c r="E891" s="6">
        <v>11433813977.272728</v>
      </c>
      <c r="F891" s="36">
        <v>0.39257527699840111</v>
      </c>
    </row>
    <row r="892" spans="1:6" x14ac:dyDescent="0.2">
      <c r="A892" s="3" t="s">
        <v>83</v>
      </c>
      <c r="B892" s="36">
        <v>124</v>
      </c>
      <c r="C892" s="25">
        <v>4834114768000</v>
      </c>
      <c r="D892" s="26">
        <v>0.13643003289352504</v>
      </c>
      <c r="E892" s="6">
        <v>11354284080.645161</v>
      </c>
      <c r="F892" s="36">
        <v>0.51904124277303232</v>
      </c>
    </row>
    <row r="893" spans="1:6" x14ac:dyDescent="0.2">
      <c r="A893" s="3" t="s">
        <v>47</v>
      </c>
      <c r="B893" s="36">
        <v>164</v>
      </c>
      <c r="C893" s="25">
        <v>3415396723000</v>
      </c>
      <c r="D893" s="26">
        <v>9.639048918487067E-2</v>
      </c>
      <c r="E893" s="6">
        <v>14444496189.024391</v>
      </c>
      <c r="F893" s="36">
        <v>0.66316626697164782</v>
      </c>
    </row>
    <row r="894" spans="1:6" x14ac:dyDescent="0.2">
      <c r="A894" s="3" t="s">
        <v>25</v>
      </c>
      <c r="B894" s="36">
        <v>190</v>
      </c>
      <c r="C894" s="25">
        <v>4458012375000</v>
      </c>
      <c r="D894" s="26">
        <v>0.12581554310358725</v>
      </c>
      <c r="E894" s="6">
        <v>8120082363.1578951</v>
      </c>
      <c r="F894" s="36">
        <v>0.5566351565824702</v>
      </c>
    </row>
    <row r="895" spans="1:6" x14ac:dyDescent="0.2">
      <c r="A895" s="3" t="s">
        <v>13</v>
      </c>
      <c r="B895" s="36">
        <v>248</v>
      </c>
      <c r="C895" s="25">
        <v>4103821019000</v>
      </c>
      <c r="D895" s="26">
        <v>0.11581943406009541</v>
      </c>
      <c r="E895" s="6">
        <v>6240884697.5806456</v>
      </c>
      <c r="F895" s="36">
        <v>0.40447553821685422</v>
      </c>
    </row>
    <row r="896" spans="1:6" x14ac:dyDescent="0.2">
      <c r="A896" s="3" t="s">
        <v>22</v>
      </c>
      <c r="B896" s="36">
        <v>230</v>
      </c>
      <c r="C896" s="25">
        <v>3662792220000</v>
      </c>
      <c r="D896" s="26">
        <v>0.10337256913399528</v>
      </c>
      <c r="E896" s="6">
        <v>7716108934.782609</v>
      </c>
      <c r="F896" s="36">
        <v>0.55368003739320604</v>
      </c>
    </row>
    <row r="897" spans="1:11" x14ac:dyDescent="0.2">
      <c r="A897" s="3" t="s">
        <v>59</v>
      </c>
      <c r="B897" s="36">
        <v>95</v>
      </c>
      <c r="C897" s="25">
        <v>1124278980000</v>
      </c>
      <c r="D897" s="26">
        <v>3.1729784166121142E-2</v>
      </c>
      <c r="E897" s="6">
        <v>3432607515.7894735</v>
      </c>
      <c r="F897" s="36">
        <v>0.30863510082895501</v>
      </c>
    </row>
    <row r="898" spans="1:11" x14ac:dyDescent="0.2">
      <c r="A898" s="3" t="s">
        <v>52</v>
      </c>
      <c r="B898" s="36">
        <v>104</v>
      </c>
      <c r="C898" s="25">
        <v>261218429000</v>
      </c>
      <c r="D898" s="26">
        <v>7.3721954424365733E-3</v>
      </c>
      <c r="E898" s="6">
        <v>1377041826.9230769</v>
      </c>
      <c r="F898" s="36">
        <v>0.64054990132217737</v>
      </c>
    </row>
    <row r="899" spans="1:11" x14ac:dyDescent="0.2">
      <c r="A899" s="3" t="s">
        <v>182</v>
      </c>
      <c r="B899" s="36">
        <v>20</v>
      </c>
      <c r="C899" s="25">
        <v>1150747853000</v>
      </c>
      <c r="D899" s="26">
        <v>3.2476797712003208E-2</v>
      </c>
      <c r="E899" s="6">
        <v>33857092650</v>
      </c>
      <c r="F899" s="36">
        <v>0.63654597122998202</v>
      </c>
    </row>
    <row r="900" spans="1:11" x14ac:dyDescent="0.2">
      <c r="A900" s="3" t="s">
        <v>42</v>
      </c>
      <c r="B900" s="36">
        <v>96</v>
      </c>
      <c r="C900" s="25">
        <v>1069025171000</v>
      </c>
      <c r="D900" s="26">
        <v>3.0170392355801889E-2</v>
      </c>
      <c r="E900" s="6">
        <v>4399762177.083333</v>
      </c>
      <c r="F900" s="36">
        <v>0.40153785098612005</v>
      </c>
    </row>
    <row r="901" spans="1:11" x14ac:dyDescent="0.2">
      <c r="A901" s="3" t="s">
        <v>617</v>
      </c>
      <c r="B901" s="36">
        <v>1710</v>
      </c>
      <c r="C901" s="36">
        <v>35432922396000</v>
      </c>
      <c r="D901" s="26">
        <v>1</v>
      </c>
      <c r="E901" s="36">
        <v>7856014153.2163744</v>
      </c>
      <c r="F901" s="36">
        <v>0.48481739967244286</v>
      </c>
    </row>
    <row r="908" spans="1:11" x14ac:dyDescent="0.2">
      <c r="B908" s="24" t="s">
        <v>654</v>
      </c>
    </row>
    <row r="909" spans="1:11" x14ac:dyDescent="0.2">
      <c r="B909" t="s">
        <v>640</v>
      </c>
      <c r="D909" t="s">
        <v>641</v>
      </c>
      <c r="F909" t="s">
        <v>642</v>
      </c>
      <c r="H909" t="s">
        <v>643</v>
      </c>
      <c r="J909" t="s">
        <v>659</v>
      </c>
      <c r="K909" t="s">
        <v>660</v>
      </c>
    </row>
    <row r="910" spans="1:11" x14ac:dyDescent="0.2">
      <c r="A910" s="24" t="s">
        <v>616</v>
      </c>
      <c r="B910" t="s">
        <v>655</v>
      </c>
      <c r="C910" t="s">
        <v>633</v>
      </c>
      <c r="D910" t="s">
        <v>655</v>
      </c>
      <c r="E910" t="s">
        <v>633</v>
      </c>
      <c r="F910" t="s">
        <v>655</v>
      </c>
      <c r="G910" t="s">
        <v>633</v>
      </c>
      <c r="H910" t="s">
        <v>655</v>
      </c>
      <c r="I910" t="s">
        <v>633</v>
      </c>
    </row>
    <row r="911" spans="1:11" x14ac:dyDescent="0.2">
      <c r="A911" s="3" t="s">
        <v>19</v>
      </c>
      <c r="B911" s="6">
        <v>16708468053.333334</v>
      </c>
      <c r="C911" s="6">
        <v>5105858773.333333</v>
      </c>
      <c r="D911" s="6">
        <v>18504438236.111111</v>
      </c>
      <c r="E911" s="6">
        <v>5417951027.7777777</v>
      </c>
      <c r="F911" s="6">
        <v>18649090701.298702</v>
      </c>
      <c r="G911" s="6">
        <v>5787087532.4675322</v>
      </c>
      <c r="H911" s="6">
        <v>24331680631.578949</v>
      </c>
      <c r="I911" s="6">
        <v>7226598842.1052628</v>
      </c>
      <c r="J911" s="6">
        <v>19246763120.996441</v>
      </c>
      <c r="K911" s="6">
        <v>5802682405.6939507</v>
      </c>
    </row>
    <row r="912" spans="1:11" x14ac:dyDescent="0.2">
      <c r="A912" s="3" t="s">
        <v>36</v>
      </c>
      <c r="B912" s="6">
        <v>43412610593.75</v>
      </c>
      <c r="C912" s="6">
        <v>11504268500</v>
      </c>
      <c r="D912" s="6">
        <v>45288337419.354836</v>
      </c>
      <c r="E912" s="6">
        <v>11890672032.258064</v>
      </c>
      <c r="F912" s="6">
        <v>44786776031.25</v>
      </c>
      <c r="G912" s="6">
        <v>11818377875</v>
      </c>
      <c r="H912" s="6">
        <v>54709824782.608696</v>
      </c>
      <c r="I912" s="6">
        <v>13743460000</v>
      </c>
      <c r="J912" s="6">
        <v>46480040694.915253</v>
      </c>
      <c r="K912" s="6">
        <v>12127416076.271187</v>
      </c>
    </row>
    <row r="913" spans="1:11" x14ac:dyDescent="0.2">
      <c r="A913" s="3" t="s">
        <v>83</v>
      </c>
      <c r="B913" s="6">
        <v>43327257258.064514</v>
      </c>
      <c r="C913" s="6">
        <v>12029796580.645161</v>
      </c>
      <c r="D913" s="6">
        <v>42319870032.258064</v>
      </c>
      <c r="E913" s="6">
        <v>12456116774.193548</v>
      </c>
      <c r="F913" s="6">
        <v>27800080580.645161</v>
      </c>
      <c r="G913" s="6">
        <v>8692892548.3870964</v>
      </c>
      <c r="H913" s="6">
        <v>8228071375</v>
      </c>
      <c r="I913" s="6">
        <v>3493732125</v>
      </c>
      <c r="J913" s="6">
        <v>35472158564.356438</v>
      </c>
      <c r="K913" s="6">
        <v>10460325148.514851</v>
      </c>
    </row>
    <row r="914" spans="1:11" x14ac:dyDescent="0.2">
      <c r="A914" s="3" t="s">
        <v>47</v>
      </c>
      <c r="B914" s="6">
        <v>20476023048.780487</v>
      </c>
      <c r="C914" s="6">
        <v>14590501463.414635</v>
      </c>
      <c r="D914" s="6">
        <v>20710077951.219513</v>
      </c>
      <c r="E914" s="6">
        <v>14555809853.658537</v>
      </c>
      <c r="F914" s="6">
        <v>20602760512.195122</v>
      </c>
      <c r="G914" s="6">
        <v>14289113682.926828</v>
      </c>
      <c r="H914" s="6">
        <v>8227349571.4285717</v>
      </c>
      <c r="I914" s="6">
        <v>3725184571.4285712</v>
      </c>
      <c r="J914" s="6">
        <v>19930267453.846153</v>
      </c>
      <c r="K914" s="6">
        <v>13899451669.23077</v>
      </c>
    </row>
    <row r="915" spans="1:11" x14ac:dyDescent="0.2">
      <c r="A915" s="3" t="s">
        <v>25</v>
      </c>
      <c r="B915" s="6">
        <v>20607200510.638298</v>
      </c>
      <c r="C915" s="6">
        <v>7176338595.7446804</v>
      </c>
      <c r="D915" s="6">
        <v>22624128148.936169</v>
      </c>
      <c r="E915" s="6">
        <v>7911513425.5319147</v>
      </c>
      <c r="F915" s="6">
        <v>26215974391.304348</v>
      </c>
      <c r="G915" s="6">
        <v>9101873434.782608</v>
      </c>
      <c r="H915" s="6">
        <v>34035110333.333332</v>
      </c>
      <c r="I915" s="6">
        <v>7685195250</v>
      </c>
      <c r="J915" s="6">
        <v>24723475103.658535</v>
      </c>
      <c r="K915" s="6">
        <v>8001584810.9756098</v>
      </c>
    </row>
    <row r="916" spans="1:11" x14ac:dyDescent="0.2">
      <c r="A916" s="3" t="s">
        <v>13</v>
      </c>
      <c r="B916" s="6">
        <v>16553738161.290323</v>
      </c>
      <c r="C916" s="6">
        <v>5953522854.8387098</v>
      </c>
      <c r="D916" s="6">
        <v>17151571524.590164</v>
      </c>
      <c r="E916" s="6">
        <v>6458697754.098361</v>
      </c>
      <c r="F916" s="6">
        <v>16674706919.354839</v>
      </c>
      <c r="G916" s="6">
        <v>6629545080.6451616</v>
      </c>
      <c r="H916" s="6">
        <v>19115573702.702702</v>
      </c>
      <c r="I916" s="6">
        <v>6721209216.2162161</v>
      </c>
      <c r="J916" s="6">
        <v>17178764346.846848</v>
      </c>
      <c r="K916" s="6">
        <v>6409078900.9009008</v>
      </c>
    </row>
    <row r="917" spans="1:11" x14ac:dyDescent="0.2">
      <c r="A917" s="3" t="s">
        <v>22</v>
      </c>
      <c r="B917" s="6">
        <v>15416950654.545454</v>
      </c>
      <c r="C917" s="6">
        <v>7407126545.454545</v>
      </c>
      <c r="D917" s="6">
        <v>15655224807.017544</v>
      </c>
      <c r="E917" s="6">
        <v>7610805543.8596487</v>
      </c>
      <c r="F917" s="6">
        <v>16273091186.440678</v>
      </c>
      <c r="G917" s="6">
        <v>7892201677.9661016</v>
      </c>
      <c r="H917" s="6">
        <v>18766224707.317074</v>
      </c>
      <c r="I917" s="6">
        <v>9219423463.4146347</v>
      </c>
      <c r="J917" s="6">
        <v>16367017419.811321</v>
      </c>
      <c r="K917" s="6">
        <v>7947378004.7169809</v>
      </c>
    </row>
    <row r="918" spans="1:11" x14ac:dyDescent="0.2">
      <c r="A918" s="3" t="s">
        <v>59</v>
      </c>
      <c r="B918" s="6">
        <v>12178356695.652174</v>
      </c>
      <c r="C918" s="6">
        <v>3725817565.2173915</v>
      </c>
      <c r="D918" s="6">
        <v>12631333695.652174</v>
      </c>
      <c r="E918" s="6">
        <v>3637441304.347826</v>
      </c>
      <c r="F918" s="6">
        <v>11160231458.333334</v>
      </c>
      <c r="G918" s="6">
        <v>2903081625</v>
      </c>
      <c r="H918" s="6">
        <v>12056400000</v>
      </c>
      <c r="I918" s="6">
        <v>4337212500</v>
      </c>
      <c r="J918" s="6">
        <v>11986149153.846153</v>
      </c>
      <c r="K918" s="6">
        <v>3509315551.2820511</v>
      </c>
    </row>
    <row r="919" spans="1:11" x14ac:dyDescent="0.2">
      <c r="A919" s="3" t="s">
        <v>52</v>
      </c>
      <c r="B919" s="6">
        <v>2380750115.3846154</v>
      </c>
      <c r="C919" s="6">
        <v>1312573000</v>
      </c>
      <c r="D919" s="6">
        <v>2640286692.3076925</v>
      </c>
      <c r="E919" s="6">
        <v>1438156269.2307692</v>
      </c>
      <c r="F919" s="6">
        <v>2859046230.7692308</v>
      </c>
      <c r="G919" s="6">
        <v>1552626192.3076923</v>
      </c>
      <c r="H919" s="6">
        <v>2197731250</v>
      </c>
      <c r="I919" s="6">
        <v>1517726000</v>
      </c>
      <c r="J919" s="6">
        <v>2605769317.0731707</v>
      </c>
      <c r="K919" s="6">
        <v>1438513975.609756</v>
      </c>
    </row>
    <row r="920" spans="1:11" x14ac:dyDescent="0.2">
      <c r="A920" s="3" t="s">
        <v>182</v>
      </c>
      <c r="B920" s="6">
        <v>55694400000</v>
      </c>
      <c r="C920" s="6">
        <v>34240400000</v>
      </c>
      <c r="D920" s="6">
        <v>57821200000</v>
      </c>
      <c r="E920" s="6">
        <v>33481800000</v>
      </c>
      <c r="F920" s="6">
        <v>62025200000</v>
      </c>
      <c r="G920" s="6">
        <v>35696000000</v>
      </c>
      <c r="H920" s="6"/>
      <c r="I920" s="6"/>
      <c r="J920" s="6">
        <v>58513600000</v>
      </c>
      <c r="K920" s="6">
        <v>34472733333.333336</v>
      </c>
    </row>
    <row r="921" spans="1:11" x14ac:dyDescent="0.2">
      <c r="A921" s="3" t="s">
        <v>42</v>
      </c>
      <c r="B921" s="6">
        <v>10823125041.666666</v>
      </c>
      <c r="C921" s="6">
        <v>4250235916.6666665</v>
      </c>
      <c r="D921" s="6">
        <v>11586772666.666666</v>
      </c>
      <c r="E921" s="6">
        <v>4413458833.333333</v>
      </c>
      <c r="F921" s="6">
        <v>11288162791.666666</v>
      </c>
      <c r="G921" s="6">
        <v>4663943000</v>
      </c>
      <c r="H921" s="6">
        <v>16875000000</v>
      </c>
      <c r="I921" s="6">
        <v>5427750000</v>
      </c>
      <c r="J921" s="6">
        <v>11529650684.210526</v>
      </c>
      <c r="K921" s="6">
        <v>4494398763.1578951</v>
      </c>
    </row>
    <row r="922" spans="1:11" x14ac:dyDescent="0.2">
      <c r="A922" s="3" t="s">
        <v>617</v>
      </c>
      <c r="B922" s="6">
        <v>20304113413.301662</v>
      </c>
      <c r="C922" s="6">
        <v>7669921399.049881</v>
      </c>
      <c r="D922" s="6">
        <v>21113807543.062202</v>
      </c>
      <c r="E922" s="6">
        <v>7980033411.4832535</v>
      </c>
      <c r="F922" s="6">
        <v>20371836512.880562</v>
      </c>
      <c r="G922" s="6">
        <v>7903845213.1147537</v>
      </c>
      <c r="H922" s="6">
        <v>24577107967.13615</v>
      </c>
      <c r="I922" s="6">
        <v>7772991812.2065725</v>
      </c>
      <c r="J922" s="6">
        <v>21167884711.291412</v>
      </c>
      <c r="K922" s="6">
        <v>7839945934.4151449</v>
      </c>
    </row>
    <row r="923" spans="1:11" x14ac:dyDescent="0.2">
      <c r="A923" s="3"/>
      <c r="B923" s="6"/>
      <c r="C923" s="6"/>
      <c r="D923" s="6"/>
      <c r="E923" s="6"/>
    </row>
    <row r="924" spans="1:11" x14ac:dyDescent="0.2">
      <c r="A924" s="24" t="s">
        <v>0</v>
      </c>
      <c r="B924" t="s">
        <v>220</v>
      </c>
    </row>
    <row r="926" spans="1:11" x14ac:dyDescent="0.2">
      <c r="A926" s="24" t="s">
        <v>616</v>
      </c>
      <c r="B926" s="6" t="s">
        <v>629</v>
      </c>
    </row>
    <row r="927" spans="1:11" x14ac:dyDescent="0.2">
      <c r="A927" s="3" t="s">
        <v>640</v>
      </c>
      <c r="B927" s="6">
        <v>2454000000</v>
      </c>
    </row>
    <row r="928" spans="1:11" x14ac:dyDescent="0.2">
      <c r="A928" s="3" t="s">
        <v>641</v>
      </c>
      <c r="B928" s="6">
        <v>2476000000</v>
      </c>
    </row>
    <row r="929" spans="1:7" x14ac:dyDescent="0.2">
      <c r="A929" s="3" t="s">
        <v>642</v>
      </c>
      <c r="B929" s="6">
        <v>2197000000</v>
      </c>
    </row>
    <row r="930" spans="1:7" x14ac:dyDescent="0.2">
      <c r="A930" s="3" t="s">
        <v>643</v>
      </c>
      <c r="B930" s="6">
        <v>2325000000</v>
      </c>
    </row>
    <row r="931" spans="1:7" x14ac:dyDescent="0.2">
      <c r="A931" s="3" t="s">
        <v>617</v>
      </c>
      <c r="B931" s="6">
        <v>9452000000</v>
      </c>
    </row>
    <row r="936" spans="1:7" x14ac:dyDescent="0.2">
      <c r="A936" s="24" t="s">
        <v>616</v>
      </c>
      <c r="B936" t="s">
        <v>626</v>
      </c>
      <c r="C936" t="s">
        <v>662</v>
      </c>
      <c r="D936" s="36" t="s">
        <v>663</v>
      </c>
      <c r="E936" t="s">
        <v>632</v>
      </c>
      <c r="F936" t="s">
        <v>633</v>
      </c>
      <c r="G936" s="23" t="s">
        <v>664</v>
      </c>
    </row>
    <row r="937" spans="1:7" x14ac:dyDescent="0.2">
      <c r="A937" s="3" t="s">
        <v>83</v>
      </c>
      <c r="B937" s="6">
        <v>4834114768000</v>
      </c>
      <c r="C937" s="6">
        <v>38984796516.129036</v>
      </c>
      <c r="D937" s="36">
        <v>124</v>
      </c>
      <c r="E937" s="6">
        <v>1407931226000</v>
      </c>
      <c r="F937" s="6">
        <v>11354284080.645161</v>
      </c>
      <c r="G937" s="23">
        <v>64.361114103855996</v>
      </c>
    </row>
    <row r="938" spans="1:7" x14ac:dyDescent="0.2">
      <c r="A938" s="18" t="s">
        <v>144</v>
      </c>
      <c r="B938" s="6">
        <v>2433908298000</v>
      </c>
      <c r="C938" s="6">
        <v>121695414900</v>
      </c>
      <c r="D938" s="36">
        <v>20</v>
      </c>
      <c r="E938" s="6">
        <v>789161156000</v>
      </c>
      <c r="F938" s="6">
        <v>39458057800</v>
      </c>
      <c r="G938" s="23">
        <v>9.2699535896605454</v>
      </c>
    </row>
    <row r="939" spans="1:7" x14ac:dyDescent="0.2">
      <c r="A939" s="46" t="s">
        <v>143</v>
      </c>
      <c r="B939" s="6">
        <v>67285000000</v>
      </c>
      <c r="C939" s="6">
        <v>16821250000</v>
      </c>
      <c r="D939" s="36">
        <v>4</v>
      </c>
      <c r="E939" s="6">
        <v>20930000000</v>
      </c>
      <c r="F939" s="6">
        <v>5232500000</v>
      </c>
      <c r="G939" s="23">
        <v>1.2468077298308147</v>
      </c>
    </row>
    <row r="940" spans="1:7" x14ac:dyDescent="0.2">
      <c r="A940" s="52" t="s">
        <v>639</v>
      </c>
      <c r="B940" s="6">
        <v>12316000000</v>
      </c>
      <c r="C940" s="6">
        <v>12316000000</v>
      </c>
      <c r="D940" s="36">
        <v>1</v>
      </c>
      <c r="E940" s="6">
        <v>5235000000</v>
      </c>
      <c r="F940" s="6">
        <v>5235000000</v>
      </c>
      <c r="G940" s="23">
        <v>0.42505683663527116</v>
      </c>
    </row>
    <row r="941" spans="1:7" x14ac:dyDescent="0.2">
      <c r="A941" s="52" t="s">
        <v>640</v>
      </c>
      <c r="B941" s="6">
        <v>19080000000</v>
      </c>
      <c r="C941" s="6">
        <v>19080000000</v>
      </c>
      <c r="D941" s="36">
        <v>1</v>
      </c>
      <c r="E941" s="6">
        <v>6150000000</v>
      </c>
      <c r="F941" s="6">
        <v>6150000000</v>
      </c>
      <c r="G941" s="23">
        <v>0.32232704402515722</v>
      </c>
    </row>
    <row r="942" spans="1:7" x14ac:dyDescent="0.2">
      <c r="A942" s="52" t="s">
        <v>641</v>
      </c>
      <c r="B942" s="6">
        <v>23125000000</v>
      </c>
      <c r="C942" s="6">
        <v>23125000000</v>
      </c>
      <c r="D942" s="36">
        <v>1</v>
      </c>
      <c r="E942" s="6">
        <v>7076000000</v>
      </c>
      <c r="F942" s="6">
        <v>7076000000</v>
      </c>
      <c r="G942" s="23">
        <v>0.30598918918918916</v>
      </c>
    </row>
    <row r="943" spans="1:7" x14ac:dyDescent="0.2">
      <c r="A943" s="52" t="s">
        <v>642</v>
      </c>
      <c r="B943" s="6">
        <v>12764000000</v>
      </c>
      <c r="C943" s="6">
        <v>12764000000</v>
      </c>
      <c r="D943" s="36">
        <v>1</v>
      </c>
      <c r="E943" s="6">
        <v>2469000000</v>
      </c>
      <c r="F943" s="6">
        <v>2469000000</v>
      </c>
      <c r="G943" s="23">
        <v>0.19343465998119713</v>
      </c>
    </row>
    <row r="944" spans="1:7" x14ac:dyDescent="0.2">
      <c r="A944" s="46" t="s">
        <v>188</v>
      </c>
      <c r="B944" s="6">
        <v>781165000000</v>
      </c>
      <c r="C944" s="6">
        <v>195291250000</v>
      </c>
      <c r="D944" s="36">
        <v>4</v>
      </c>
      <c r="E944" s="6">
        <v>220765000000</v>
      </c>
      <c r="F944" s="6">
        <v>55191250000</v>
      </c>
      <c r="G944" s="23">
        <v>1.1308412460062938</v>
      </c>
    </row>
    <row r="945" spans="1:7" x14ac:dyDescent="0.2">
      <c r="A945" s="52" t="s">
        <v>639</v>
      </c>
      <c r="B945" s="6">
        <v>230590000000</v>
      </c>
      <c r="C945" s="6">
        <v>230590000000</v>
      </c>
      <c r="D945" s="36">
        <v>1</v>
      </c>
      <c r="E945" s="6">
        <v>67254000000</v>
      </c>
      <c r="F945" s="6">
        <v>67254000000</v>
      </c>
      <c r="G945" s="23">
        <v>0.29166052300620149</v>
      </c>
    </row>
    <row r="946" spans="1:7" x14ac:dyDescent="0.2">
      <c r="A946" s="52" t="s">
        <v>640</v>
      </c>
      <c r="B946" s="6">
        <v>220156000000</v>
      </c>
      <c r="C946" s="6">
        <v>220156000000</v>
      </c>
      <c r="D946" s="36">
        <v>1</v>
      </c>
      <c r="E946" s="6">
        <v>60833000000</v>
      </c>
      <c r="F946" s="6">
        <v>60833000000</v>
      </c>
      <c r="G946" s="23">
        <v>0.2763177019931321</v>
      </c>
    </row>
    <row r="947" spans="1:7" x14ac:dyDescent="0.2">
      <c r="A947" s="52" t="s">
        <v>641</v>
      </c>
      <c r="B947" s="6">
        <v>200494000000</v>
      </c>
      <c r="C947" s="6">
        <v>200494000000</v>
      </c>
      <c r="D947" s="36">
        <v>1</v>
      </c>
      <c r="E947" s="6">
        <v>55538000000</v>
      </c>
      <c r="F947" s="6">
        <v>55538000000</v>
      </c>
      <c r="G947" s="23">
        <v>0.27700579568465888</v>
      </c>
    </row>
    <row r="948" spans="1:7" x14ac:dyDescent="0.2">
      <c r="A948" s="52" t="s">
        <v>642</v>
      </c>
      <c r="B948" s="6">
        <v>129925000000</v>
      </c>
      <c r="C948" s="6">
        <v>129925000000</v>
      </c>
      <c r="D948" s="36">
        <v>1</v>
      </c>
      <c r="E948" s="6">
        <v>37140000000</v>
      </c>
      <c r="F948" s="6">
        <v>37140000000</v>
      </c>
      <c r="G948" s="23">
        <v>0.28585722532230129</v>
      </c>
    </row>
    <row r="949" spans="1:7" x14ac:dyDescent="0.2">
      <c r="A949" s="46" t="s">
        <v>295</v>
      </c>
      <c r="B949" s="6">
        <v>41523000000</v>
      </c>
      <c r="C949" s="6">
        <v>10380750000</v>
      </c>
      <c r="D949" s="36">
        <v>4</v>
      </c>
      <c r="E949" s="6">
        <v>26943000000</v>
      </c>
      <c r="F949" s="6">
        <v>6735750000</v>
      </c>
      <c r="G949" s="23">
        <v>2.5276289635524991</v>
      </c>
    </row>
    <row r="950" spans="1:7" x14ac:dyDescent="0.2">
      <c r="A950" s="52" t="s">
        <v>639</v>
      </c>
      <c r="B950" s="6">
        <v>12245000000</v>
      </c>
      <c r="C950" s="6">
        <v>12245000000</v>
      </c>
      <c r="D950" s="36">
        <v>1</v>
      </c>
      <c r="E950" s="6">
        <v>8710000000</v>
      </c>
      <c r="F950" s="6">
        <v>8710000000</v>
      </c>
      <c r="G950" s="23">
        <v>0.71131073907717435</v>
      </c>
    </row>
    <row r="951" spans="1:7" x14ac:dyDescent="0.2">
      <c r="A951" s="52" t="s">
        <v>640</v>
      </c>
      <c r="B951" s="6">
        <v>11905000000</v>
      </c>
      <c r="C951" s="6">
        <v>11905000000</v>
      </c>
      <c r="D951" s="36">
        <v>1</v>
      </c>
      <c r="E951" s="6">
        <v>7936000000</v>
      </c>
      <c r="F951" s="6">
        <v>7936000000</v>
      </c>
      <c r="G951" s="23">
        <v>0.66661066778664424</v>
      </c>
    </row>
    <row r="952" spans="1:7" x14ac:dyDescent="0.2">
      <c r="A952" s="52" t="s">
        <v>641</v>
      </c>
      <c r="B952" s="6">
        <v>10737000000</v>
      </c>
      <c r="C952" s="6">
        <v>10737000000</v>
      </c>
      <c r="D952" s="36">
        <v>1</v>
      </c>
      <c r="E952" s="6">
        <v>6984000000</v>
      </c>
      <c r="F952" s="6">
        <v>6984000000</v>
      </c>
      <c r="G952" s="23">
        <v>0.6504610226320201</v>
      </c>
    </row>
    <row r="953" spans="1:7" x14ac:dyDescent="0.2">
      <c r="A953" s="52" t="s">
        <v>642</v>
      </c>
      <c r="B953" s="6">
        <v>6636000000</v>
      </c>
      <c r="C953" s="6">
        <v>6636000000</v>
      </c>
      <c r="D953" s="36">
        <v>1</v>
      </c>
      <c r="E953" s="6">
        <v>3313000000</v>
      </c>
      <c r="F953" s="6">
        <v>3313000000</v>
      </c>
      <c r="G953" s="23">
        <v>0.49924653405666064</v>
      </c>
    </row>
    <row r="954" spans="1:7" x14ac:dyDescent="0.2">
      <c r="A954" s="46" t="s">
        <v>404</v>
      </c>
      <c r="B954" s="6">
        <v>17997298000</v>
      </c>
      <c r="C954" s="6">
        <v>4499324500</v>
      </c>
      <c r="D954" s="36">
        <v>4</v>
      </c>
      <c r="E954" s="6">
        <v>13743156000</v>
      </c>
      <c r="F954" s="6">
        <v>3435789000</v>
      </c>
      <c r="G954" s="23">
        <v>3.0253301382362503</v>
      </c>
    </row>
    <row r="955" spans="1:7" x14ac:dyDescent="0.2">
      <c r="A955" s="52" t="s">
        <v>639</v>
      </c>
      <c r="B955" s="6">
        <v>4608563000</v>
      </c>
      <c r="C955" s="6">
        <v>4608563000</v>
      </c>
      <c r="D955" s="36">
        <v>1</v>
      </c>
      <c r="E955" s="6">
        <v>3529427000</v>
      </c>
      <c r="F955" s="6">
        <v>3529427000</v>
      </c>
      <c r="G955" s="23">
        <v>0.76584110925683335</v>
      </c>
    </row>
    <row r="956" spans="1:7" x14ac:dyDescent="0.2">
      <c r="A956" s="52" t="s">
        <v>640</v>
      </c>
      <c r="B956" s="6">
        <v>5312686000</v>
      </c>
      <c r="C956" s="6">
        <v>5312686000</v>
      </c>
      <c r="D956" s="36">
        <v>1</v>
      </c>
      <c r="E956" s="6">
        <v>4059874000</v>
      </c>
      <c r="F956" s="6">
        <v>4059874000</v>
      </c>
      <c r="G956" s="23">
        <v>0.76418482101144314</v>
      </c>
    </row>
    <row r="957" spans="1:7" x14ac:dyDescent="0.2">
      <c r="A957" s="52" t="s">
        <v>641</v>
      </c>
      <c r="B957" s="6">
        <v>5288933000</v>
      </c>
      <c r="C957" s="6">
        <v>5288933000</v>
      </c>
      <c r="D957" s="36">
        <v>1</v>
      </c>
      <c r="E957" s="6">
        <v>4199045000</v>
      </c>
      <c r="F957" s="6">
        <v>4199045000</v>
      </c>
      <c r="G957" s="23">
        <v>0.79393045818504415</v>
      </c>
    </row>
    <row r="958" spans="1:7" x14ac:dyDescent="0.2">
      <c r="A958" s="52" t="s">
        <v>642</v>
      </c>
      <c r="B958" s="6">
        <v>2787116000</v>
      </c>
      <c r="C958" s="6">
        <v>2787116000</v>
      </c>
      <c r="D958" s="36">
        <v>1</v>
      </c>
      <c r="E958" s="6">
        <v>1954810000</v>
      </c>
      <c r="F958" s="6">
        <v>1954810000</v>
      </c>
      <c r="G958" s="23">
        <v>0.70137374978292977</v>
      </c>
    </row>
    <row r="959" spans="1:7" x14ac:dyDescent="0.2">
      <c r="A959" s="46" t="s">
        <v>567</v>
      </c>
      <c r="B959" s="6">
        <v>1525938000000</v>
      </c>
      <c r="C959" s="6">
        <v>381484500000</v>
      </c>
      <c r="D959" s="36">
        <v>4</v>
      </c>
      <c r="E959" s="6">
        <v>506780000000</v>
      </c>
      <c r="F959" s="6">
        <v>126695000000</v>
      </c>
      <c r="G959" s="23">
        <v>1.3393455120346871</v>
      </c>
    </row>
    <row r="960" spans="1:7" x14ac:dyDescent="0.2">
      <c r="A960" s="52" t="s">
        <v>639</v>
      </c>
      <c r="B960" s="6">
        <v>451509000000</v>
      </c>
      <c r="C960" s="6">
        <v>451509000000</v>
      </c>
      <c r="D960" s="36">
        <v>1</v>
      </c>
      <c r="E960" s="6">
        <v>149453000000</v>
      </c>
      <c r="F960" s="6">
        <v>149453000000</v>
      </c>
      <c r="G960" s="23">
        <v>0.33100779829416471</v>
      </c>
    </row>
    <row r="961" spans="1:7" x14ac:dyDescent="0.2">
      <c r="A961" s="52" t="s">
        <v>640</v>
      </c>
      <c r="B961" s="6">
        <v>420836000000</v>
      </c>
      <c r="C961" s="6">
        <v>420836000000</v>
      </c>
      <c r="D961" s="36">
        <v>1</v>
      </c>
      <c r="E961" s="6">
        <v>136155000000</v>
      </c>
      <c r="F961" s="6">
        <v>136155000000</v>
      </c>
      <c r="G961" s="23">
        <v>0.32353458354323295</v>
      </c>
    </row>
    <row r="962" spans="1:7" x14ac:dyDescent="0.2">
      <c r="A962" s="52" t="s">
        <v>641</v>
      </c>
      <c r="B962" s="6">
        <v>394105000000</v>
      </c>
      <c r="C962" s="6">
        <v>394105000000</v>
      </c>
      <c r="D962" s="36">
        <v>1</v>
      </c>
      <c r="E962" s="6">
        <v>127274000000</v>
      </c>
      <c r="F962" s="6">
        <v>127274000000</v>
      </c>
      <c r="G962" s="23">
        <v>0.3229443929917154</v>
      </c>
    </row>
    <row r="963" spans="1:7" x14ac:dyDescent="0.2">
      <c r="A963" s="52" t="s">
        <v>642</v>
      </c>
      <c r="B963" s="6">
        <v>259488000000</v>
      </c>
      <c r="C963" s="6">
        <v>259488000000</v>
      </c>
      <c r="D963" s="36">
        <v>1</v>
      </c>
      <c r="E963" s="6">
        <v>93898000000</v>
      </c>
      <c r="F963" s="6">
        <v>93898000000</v>
      </c>
      <c r="G963" s="23">
        <v>0.36185873720557404</v>
      </c>
    </row>
    <row r="964" spans="1:7" x14ac:dyDescent="0.2">
      <c r="A964" s="18" t="s">
        <v>302</v>
      </c>
      <c r="B964" s="6">
        <v>11889516000</v>
      </c>
      <c r="C964" s="6">
        <v>2972379000</v>
      </c>
      <c r="D964" s="36">
        <v>4</v>
      </c>
      <c r="E964" s="6">
        <v>5427752000</v>
      </c>
      <c r="F964" s="6">
        <v>1356938000</v>
      </c>
      <c r="G964" s="23">
        <v>1.8208941977006385</v>
      </c>
    </row>
    <row r="965" spans="1:7" x14ac:dyDescent="0.2">
      <c r="A965" s="46" t="s">
        <v>301</v>
      </c>
      <c r="B965" s="6">
        <v>11889516000</v>
      </c>
      <c r="C965" s="6">
        <v>2972379000</v>
      </c>
      <c r="D965" s="36">
        <v>4</v>
      </c>
      <c r="E965" s="6">
        <v>5427752000</v>
      </c>
      <c r="F965" s="6">
        <v>1356938000</v>
      </c>
      <c r="G965" s="23">
        <v>1.8208941977006385</v>
      </c>
    </row>
    <row r="966" spans="1:7" x14ac:dyDescent="0.2">
      <c r="A966" s="52" t="s">
        <v>640</v>
      </c>
      <c r="B966" s="6">
        <v>3387614000</v>
      </c>
      <c r="C966" s="6">
        <v>3387614000</v>
      </c>
      <c r="D966" s="36">
        <v>1</v>
      </c>
      <c r="E966" s="6">
        <v>1534846000</v>
      </c>
      <c r="F966" s="6">
        <v>1534846000</v>
      </c>
      <c r="G966" s="23">
        <v>0.45307582268818114</v>
      </c>
    </row>
    <row r="967" spans="1:7" x14ac:dyDescent="0.2">
      <c r="A967" s="52" t="s">
        <v>641</v>
      </c>
      <c r="B967" s="6">
        <v>3715968000</v>
      </c>
      <c r="C967" s="6">
        <v>3715968000</v>
      </c>
      <c r="D967" s="36">
        <v>1</v>
      </c>
      <c r="E967" s="6">
        <v>1709253000</v>
      </c>
      <c r="F967" s="6">
        <v>1709253000</v>
      </c>
      <c r="G967" s="23">
        <v>0.45997516663222071</v>
      </c>
    </row>
    <row r="968" spans="1:7" x14ac:dyDescent="0.2">
      <c r="A968" s="52" t="s">
        <v>642</v>
      </c>
      <c r="B968" s="6">
        <v>3161702000</v>
      </c>
      <c r="C968" s="6">
        <v>3161702000</v>
      </c>
      <c r="D968" s="36">
        <v>1</v>
      </c>
      <c r="E968" s="6">
        <v>1458226000</v>
      </c>
      <c r="F968" s="6">
        <v>1458226000</v>
      </c>
      <c r="G968" s="23">
        <v>0.46121550987411208</v>
      </c>
    </row>
    <row r="969" spans="1:7" x14ac:dyDescent="0.2">
      <c r="A969" s="52" t="s">
        <v>643</v>
      </c>
      <c r="B969" s="6">
        <v>1624232000</v>
      </c>
      <c r="C969" s="6">
        <v>1624232000</v>
      </c>
      <c r="D969" s="36">
        <v>1</v>
      </c>
      <c r="E969" s="6">
        <v>725427000</v>
      </c>
      <c r="F969" s="6">
        <v>725427000</v>
      </c>
      <c r="G969" s="23">
        <v>0.44662769850612472</v>
      </c>
    </row>
    <row r="970" spans="1:7" x14ac:dyDescent="0.2">
      <c r="A970" s="18" t="s">
        <v>114</v>
      </c>
      <c r="B970" s="6">
        <v>246902000000</v>
      </c>
      <c r="C970" s="6">
        <v>20575166666.666668</v>
      </c>
      <c r="D970" s="36">
        <v>12</v>
      </c>
      <c r="E970" s="6">
        <v>42221000000</v>
      </c>
      <c r="F970" s="6">
        <v>3518416666.6666665</v>
      </c>
      <c r="G970" s="23">
        <v>1.9558541007319321</v>
      </c>
    </row>
    <row r="971" spans="1:7" x14ac:dyDescent="0.2">
      <c r="A971" s="46" t="s">
        <v>415</v>
      </c>
      <c r="B971" s="6">
        <v>72612000000</v>
      </c>
      <c r="C971" s="6">
        <v>18153000000</v>
      </c>
      <c r="D971" s="36">
        <v>4</v>
      </c>
      <c r="E971" s="6">
        <v>19019000000</v>
      </c>
      <c r="F971" s="6">
        <v>4754750000</v>
      </c>
      <c r="G971" s="23">
        <v>1.0373475610440361</v>
      </c>
    </row>
    <row r="972" spans="1:7" x14ac:dyDescent="0.2">
      <c r="A972" s="52" t="s">
        <v>639</v>
      </c>
      <c r="B972" s="6">
        <v>17194000000</v>
      </c>
      <c r="C972" s="6">
        <v>17194000000</v>
      </c>
      <c r="D972" s="36">
        <v>1</v>
      </c>
      <c r="E972" s="6">
        <v>5043000000</v>
      </c>
      <c r="F972" s="6">
        <v>5043000000</v>
      </c>
      <c r="G972" s="23">
        <v>0.29329998836803539</v>
      </c>
    </row>
    <row r="973" spans="1:7" x14ac:dyDescent="0.2">
      <c r="A973" s="52" t="s">
        <v>640</v>
      </c>
      <c r="B973" s="6">
        <v>19221000000</v>
      </c>
      <c r="C973" s="6">
        <v>19221000000</v>
      </c>
      <c r="D973" s="36">
        <v>1</v>
      </c>
      <c r="E973" s="6">
        <v>5104000000</v>
      </c>
      <c r="F973" s="6">
        <v>5104000000</v>
      </c>
      <c r="G973" s="23">
        <v>0.26554289579106183</v>
      </c>
    </row>
    <row r="974" spans="1:7" x14ac:dyDescent="0.2">
      <c r="A974" s="52" t="s">
        <v>641</v>
      </c>
      <c r="B974" s="6">
        <v>21440000000</v>
      </c>
      <c r="C974" s="6">
        <v>21440000000</v>
      </c>
      <c r="D974" s="36">
        <v>1</v>
      </c>
      <c r="E974" s="6">
        <v>5809000000</v>
      </c>
      <c r="F974" s="6">
        <v>5809000000</v>
      </c>
      <c r="G974" s="23">
        <v>0.27094216417910444</v>
      </c>
    </row>
    <row r="975" spans="1:7" x14ac:dyDescent="0.2">
      <c r="A975" s="52" t="s">
        <v>642</v>
      </c>
      <c r="B975" s="6">
        <v>14757000000</v>
      </c>
      <c r="C975" s="6">
        <v>14757000000</v>
      </c>
      <c r="D975" s="36">
        <v>1</v>
      </c>
      <c r="E975" s="6">
        <v>3063000000</v>
      </c>
      <c r="F975" s="6">
        <v>3063000000</v>
      </c>
      <c r="G975" s="23">
        <v>0.20756251270583448</v>
      </c>
    </row>
    <row r="976" spans="1:7" x14ac:dyDescent="0.2">
      <c r="A976" s="46" t="s">
        <v>113</v>
      </c>
      <c r="B976" s="6">
        <v>72498000000</v>
      </c>
      <c r="C976" s="6">
        <v>18124500000</v>
      </c>
      <c r="D976" s="36">
        <v>4</v>
      </c>
      <c r="E976" s="6">
        <v>9811000000</v>
      </c>
      <c r="F976" s="6">
        <v>2452750000</v>
      </c>
      <c r="G976" s="23">
        <v>0.43700635506419272</v>
      </c>
    </row>
    <row r="977" spans="1:7" x14ac:dyDescent="0.2">
      <c r="A977" s="52" t="s">
        <v>640</v>
      </c>
      <c r="B977" s="6">
        <v>22364000000</v>
      </c>
      <c r="C977" s="6">
        <v>22364000000</v>
      </c>
      <c r="D977" s="36">
        <v>1</v>
      </c>
      <c r="E977" s="6">
        <v>3811000000</v>
      </c>
      <c r="F977" s="6">
        <v>3811000000</v>
      </c>
      <c r="G977" s="23">
        <v>0.170407798247183</v>
      </c>
    </row>
    <row r="978" spans="1:7" x14ac:dyDescent="0.2">
      <c r="A978" s="52" t="s">
        <v>641</v>
      </c>
      <c r="B978" s="6">
        <v>24551000000</v>
      </c>
      <c r="C978" s="6">
        <v>24551000000</v>
      </c>
      <c r="D978" s="36">
        <v>1</v>
      </c>
      <c r="E978" s="6">
        <v>4805000000</v>
      </c>
      <c r="F978" s="6">
        <v>4805000000</v>
      </c>
      <c r="G978" s="23">
        <v>0.1957150421571423</v>
      </c>
    </row>
    <row r="979" spans="1:7" x14ac:dyDescent="0.2">
      <c r="A979" s="52" t="s">
        <v>642</v>
      </c>
      <c r="B979" s="6">
        <v>15742000000</v>
      </c>
      <c r="C979" s="6">
        <v>15742000000</v>
      </c>
      <c r="D979" s="36">
        <v>1</v>
      </c>
      <c r="E979" s="6">
        <v>1327000000</v>
      </c>
      <c r="F979" s="6">
        <v>1327000000</v>
      </c>
      <c r="G979" s="23">
        <v>8.4296785668911189E-2</v>
      </c>
    </row>
    <row r="980" spans="1:7" x14ac:dyDescent="0.2">
      <c r="A980" s="52" t="s">
        <v>643</v>
      </c>
      <c r="B980" s="6">
        <v>9841000000</v>
      </c>
      <c r="C980" s="6">
        <v>9841000000</v>
      </c>
      <c r="D980" s="36">
        <v>1</v>
      </c>
      <c r="E980" s="6">
        <v>-132000000</v>
      </c>
      <c r="F980" s="6">
        <v>-132000000</v>
      </c>
      <c r="G980" s="23">
        <v>-1.341327100904377E-2</v>
      </c>
    </row>
    <row r="981" spans="1:7" x14ac:dyDescent="0.2">
      <c r="A981" s="46" t="s">
        <v>283</v>
      </c>
      <c r="B981" s="6">
        <v>101792000000</v>
      </c>
      <c r="C981" s="6">
        <v>25448000000</v>
      </c>
      <c r="D981" s="36">
        <v>4</v>
      </c>
      <c r="E981" s="6">
        <v>13391000000</v>
      </c>
      <c r="F981" s="6">
        <v>3347750000</v>
      </c>
      <c r="G981" s="23">
        <v>0.48150018462370292</v>
      </c>
    </row>
    <row r="982" spans="1:7" x14ac:dyDescent="0.2">
      <c r="A982" s="52" t="s">
        <v>640</v>
      </c>
      <c r="B982" s="6">
        <v>29402000000</v>
      </c>
      <c r="C982" s="6">
        <v>29402000000</v>
      </c>
      <c r="D982" s="36">
        <v>1</v>
      </c>
      <c r="E982" s="6">
        <v>4471000000</v>
      </c>
      <c r="F982" s="6">
        <v>4471000000</v>
      </c>
      <c r="G982" s="23">
        <v>0.15206448540915585</v>
      </c>
    </row>
    <row r="983" spans="1:7" x14ac:dyDescent="0.2">
      <c r="A983" s="52" t="s">
        <v>641</v>
      </c>
      <c r="B983" s="6">
        <v>32870000000</v>
      </c>
      <c r="C983" s="6">
        <v>32870000000</v>
      </c>
      <c r="D983" s="36">
        <v>1</v>
      </c>
      <c r="E983" s="6">
        <v>5536000000</v>
      </c>
      <c r="F983" s="6">
        <v>5536000000</v>
      </c>
      <c r="G983" s="23">
        <v>0.16842105263157892</v>
      </c>
    </row>
    <row r="984" spans="1:7" x14ac:dyDescent="0.2">
      <c r="A984" s="52" t="s">
        <v>642</v>
      </c>
      <c r="B984" s="6">
        <v>23633000000</v>
      </c>
      <c r="C984" s="6">
        <v>23633000000</v>
      </c>
      <c r="D984" s="36">
        <v>1</v>
      </c>
      <c r="E984" s="6">
        <v>2520000000</v>
      </c>
      <c r="F984" s="6">
        <v>2520000000</v>
      </c>
      <c r="G984" s="23">
        <v>0.10663055896416029</v>
      </c>
    </row>
    <row r="985" spans="1:7" x14ac:dyDescent="0.2">
      <c r="A985" s="52" t="s">
        <v>643</v>
      </c>
      <c r="B985" s="6">
        <v>15887000000</v>
      </c>
      <c r="C985" s="6">
        <v>15887000000</v>
      </c>
      <c r="D985" s="36">
        <v>1</v>
      </c>
      <c r="E985" s="6">
        <v>864000000</v>
      </c>
      <c r="F985" s="6">
        <v>864000000</v>
      </c>
      <c r="G985" s="23">
        <v>5.4384087618807864E-2</v>
      </c>
    </row>
    <row r="986" spans="1:7" x14ac:dyDescent="0.2">
      <c r="A986" s="18" t="s">
        <v>84</v>
      </c>
      <c r="B986" s="6">
        <v>466714954000</v>
      </c>
      <c r="C986" s="6">
        <v>7292421156.25</v>
      </c>
      <c r="D986" s="36">
        <v>64</v>
      </c>
      <c r="E986" s="6">
        <v>325230318000</v>
      </c>
      <c r="F986" s="6">
        <v>5081723718.75</v>
      </c>
      <c r="G986" s="23">
        <v>44.943812717228191</v>
      </c>
    </row>
    <row r="987" spans="1:7" x14ac:dyDescent="0.2">
      <c r="A987" s="46" t="s">
        <v>82</v>
      </c>
      <c r="B987" s="6">
        <v>50273000000</v>
      </c>
      <c r="C987" s="6">
        <v>12568250000</v>
      </c>
      <c r="D987" s="36">
        <v>4</v>
      </c>
      <c r="E987" s="6">
        <v>39680000000</v>
      </c>
      <c r="F987" s="6">
        <v>9920000000</v>
      </c>
      <c r="G987" s="23">
        <v>3.0923004960638414</v>
      </c>
    </row>
    <row r="988" spans="1:7" x14ac:dyDescent="0.2">
      <c r="A988" s="52" t="s">
        <v>639</v>
      </c>
      <c r="B988" s="6">
        <v>16428000000</v>
      </c>
      <c r="C988" s="6">
        <v>16428000000</v>
      </c>
      <c r="D988" s="36">
        <v>1</v>
      </c>
      <c r="E988" s="6">
        <v>13349000000</v>
      </c>
      <c r="F988" s="6">
        <v>13349000000</v>
      </c>
      <c r="G988" s="23">
        <v>0.81257608960311667</v>
      </c>
    </row>
    <row r="989" spans="1:7" x14ac:dyDescent="0.2">
      <c r="A989" s="52" t="s">
        <v>640</v>
      </c>
      <c r="B989" s="6">
        <v>14771000000</v>
      </c>
      <c r="C989" s="6">
        <v>14771000000</v>
      </c>
      <c r="D989" s="36">
        <v>1</v>
      </c>
      <c r="E989" s="6">
        <v>11833000000</v>
      </c>
      <c r="F989" s="6">
        <v>11833000000</v>
      </c>
      <c r="G989" s="23">
        <v>0.80109674361925398</v>
      </c>
    </row>
    <row r="990" spans="1:7" x14ac:dyDescent="0.2">
      <c r="A990" s="52" t="s">
        <v>641</v>
      </c>
      <c r="B990" s="6">
        <v>12691000000</v>
      </c>
      <c r="C990" s="6">
        <v>12691000000</v>
      </c>
      <c r="D990" s="36">
        <v>1</v>
      </c>
      <c r="E990" s="6">
        <v>10180000000</v>
      </c>
      <c r="F990" s="6">
        <v>10180000000</v>
      </c>
      <c r="G990" s="23">
        <v>0.80214325112284302</v>
      </c>
    </row>
    <row r="991" spans="1:7" x14ac:dyDescent="0.2">
      <c r="A991" s="52" t="s">
        <v>642</v>
      </c>
      <c r="B991" s="6">
        <v>6383000000</v>
      </c>
      <c r="C991" s="6">
        <v>6383000000</v>
      </c>
      <c r="D991" s="36">
        <v>1</v>
      </c>
      <c r="E991" s="6">
        <v>4318000000</v>
      </c>
      <c r="F991" s="6">
        <v>4318000000</v>
      </c>
      <c r="G991" s="23">
        <v>0.67648441171862761</v>
      </c>
    </row>
    <row r="992" spans="1:7" x14ac:dyDescent="0.2">
      <c r="A992" s="46" t="s">
        <v>85</v>
      </c>
      <c r="B992" s="6">
        <v>49618000000</v>
      </c>
      <c r="C992" s="6">
        <v>12404500000</v>
      </c>
      <c r="D992" s="36">
        <v>4</v>
      </c>
      <c r="E992" s="6">
        <v>37274000000</v>
      </c>
      <c r="F992" s="6">
        <v>9318500000</v>
      </c>
      <c r="G992" s="23">
        <v>2.8839311630230329</v>
      </c>
    </row>
    <row r="993" spans="1:7" x14ac:dyDescent="0.2">
      <c r="A993" s="52" t="s">
        <v>640</v>
      </c>
      <c r="B993" s="6">
        <v>14581000000</v>
      </c>
      <c r="C993" s="6">
        <v>14581000000</v>
      </c>
      <c r="D993" s="36">
        <v>1</v>
      </c>
      <c r="E993" s="6">
        <v>11639000000</v>
      </c>
      <c r="F993" s="6">
        <v>11639000000</v>
      </c>
      <c r="G993" s="23">
        <v>0.79823057403470266</v>
      </c>
    </row>
    <row r="994" spans="1:7" x14ac:dyDescent="0.2">
      <c r="A994" s="52" t="s">
        <v>641</v>
      </c>
      <c r="B994" s="6">
        <v>18470000000</v>
      </c>
      <c r="C994" s="6">
        <v>18470000000</v>
      </c>
      <c r="D994" s="36">
        <v>1</v>
      </c>
      <c r="E994" s="6">
        <v>15153000000</v>
      </c>
      <c r="F994" s="6">
        <v>15153000000</v>
      </c>
      <c r="G994" s="23">
        <v>0.8204114780725501</v>
      </c>
    </row>
    <row r="995" spans="1:7" x14ac:dyDescent="0.2">
      <c r="A995" s="52" t="s">
        <v>642</v>
      </c>
      <c r="B995" s="6">
        <v>8698000000</v>
      </c>
      <c r="C995" s="6">
        <v>8698000000</v>
      </c>
      <c r="D995" s="36">
        <v>1</v>
      </c>
      <c r="E995" s="6">
        <v>5513000000</v>
      </c>
      <c r="F995" s="6">
        <v>5513000000</v>
      </c>
      <c r="G995" s="23">
        <v>0.63382386755575992</v>
      </c>
    </row>
    <row r="996" spans="1:7" x14ac:dyDescent="0.2">
      <c r="A996" s="52" t="s">
        <v>643</v>
      </c>
      <c r="B996" s="6">
        <v>7869000000</v>
      </c>
      <c r="C996" s="6">
        <v>7869000000</v>
      </c>
      <c r="D996" s="36">
        <v>1</v>
      </c>
      <c r="E996" s="6">
        <v>4969000000</v>
      </c>
      <c r="F996" s="6">
        <v>4969000000</v>
      </c>
      <c r="G996" s="23">
        <v>0.6314652433600203</v>
      </c>
    </row>
    <row r="997" spans="1:7" x14ac:dyDescent="0.2">
      <c r="A997" s="46" t="s">
        <v>162</v>
      </c>
      <c r="B997" s="6">
        <v>6480985000</v>
      </c>
      <c r="C997" s="6">
        <v>1620246250</v>
      </c>
      <c r="D997" s="36">
        <v>4</v>
      </c>
      <c r="E997" s="6">
        <v>4684776000</v>
      </c>
      <c r="F997" s="6">
        <v>1171194000</v>
      </c>
      <c r="G997" s="23">
        <v>2.8603374290559027</v>
      </c>
    </row>
    <row r="998" spans="1:7" x14ac:dyDescent="0.2">
      <c r="A998" s="52" t="s">
        <v>639</v>
      </c>
      <c r="B998" s="6">
        <v>1204546000</v>
      </c>
      <c r="C998" s="6">
        <v>1204546000</v>
      </c>
      <c r="D998" s="36">
        <v>1</v>
      </c>
      <c r="E998" s="6">
        <v>914492000</v>
      </c>
      <c r="F998" s="6">
        <v>914492000</v>
      </c>
      <c r="G998" s="23">
        <v>0.75920056187144369</v>
      </c>
    </row>
    <row r="999" spans="1:7" x14ac:dyDescent="0.2">
      <c r="A999" s="52" t="s">
        <v>640</v>
      </c>
      <c r="B999" s="6">
        <v>1746278000</v>
      </c>
      <c r="C999" s="6">
        <v>1746278000</v>
      </c>
      <c r="D999" s="36">
        <v>1</v>
      </c>
      <c r="E999" s="6">
        <v>1345997000</v>
      </c>
      <c r="F999" s="6">
        <v>1345997000</v>
      </c>
      <c r="G999" s="23">
        <v>0.77078048283263034</v>
      </c>
    </row>
    <row r="1000" spans="1:7" x14ac:dyDescent="0.2">
      <c r="A1000" s="52" t="s">
        <v>641</v>
      </c>
      <c r="B1000" s="6">
        <v>2173011000</v>
      </c>
      <c r="C1000" s="6">
        <v>2173011000</v>
      </c>
      <c r="D1000" s="36">
        <v>1</v>
      </c>
      <c r="E1000" s="6">
        <v>1648131000</v>
      </c>
      <c r="F1000" s="6">
        <v>1648131000</v>
      </c>
      <c r="G1000" s="23">
        <v>0.75845497330662381</v>
      </c>
    </row>
    <row r="1001" spans="1:7" x14ac:dyDescent="0.2">
      <c r="A1001" s="52" t="s">
        <v>642</v>
      </c>
      <c r="B1001" s="6">
        <v>1357150000</v>
      </c>
      <c r="C1001" s="6">
        <v>1357150000</v>
      </c>
      <c r="D1001" s="36">
        <v>1</v>
      </c>
      <c r="E1001" s="6">
        <v>776156000</v>
      </c>
      <c r="F1001" s="6">
        <v>776156000</v>
      </c>
      <c r="G1001" s="23">
        <v>0.57190141104520498</v>
      </c>
    </row>
    <row r="1002" spans="1:7" x14ac:dyDescent="0.2">
      <c r="A1002" s="46" t="s">
        <v>189</v>
      </c>
      <c r="B1002" s="6">
        <v>8603453000</v>
      </c>
      <c r="C1002" s="6">
        <v>2150863250</v>
      </c>
      <c r="D1002" s="36">
        <v>4</v>
      </c>
      <c r="E1002" s="6">
        <v>6724541000</v>
      </c>
      <c r="F1002" s="6">
        <v>1681135250</v>
      </c>
      <c r="G1002" s="23">
        <v>3.1122512007395127</v>
      </c>
    </row>
    <row r="1003" spans="1:7" x14ac:dyDescent="0.2">
      <c r="A1003" s="52" t="s">
        <v>639</v>
      </c>
      <c r="B1003" s="6">
        <v>1819814000</v>
      </c>
      <c r="C1003" s="6">
        <v>1819814000</v>
      </c>
      <c r="D1003" s="36">
        <v>1</v>
      </c>
      <c r="E1003" s="6">
        <v>1476071000</v>
      </c>
      <c r="F1003" s="6">
        <v>1476071000</v>
      </c>
      <c r="G1003" s="23">
        <v>0.81111091573094829</v>
      </c>
    </row>
    <row r="1004" spans="1:7" x14ac:dyDescent="0.2">
      <c r="A1004" s="52" t="s">
        <v>640</v>
      </c>
      <c r="B1004" s="6">
        <v>2319919000</v>
      </c>
      <c r="C1004" s="6">
        <v>2319919000</v>
      </c>
      <c r="D1004" s="36">
        <v>1</v>
      </c>
      <c r="E1004" s="6">
        <v>1864483000</v>
      </c>
      <c r="F1004" s="6">
        <v>1864483000</v>
      </c>
      <c r="G1004" s="23">
        <v>0.80368452519247435</v>
      </c>
    </row>
    <row r="1005" spans="1:7" x14ac:dyDescent="0.2">
      <c r="A1005" s="52" t="s">
        <v>641</v>
      </c>
      <c r="B1005" s="6">
        <v>2660147000</v>
      </c>
      <c r="C1005" s="6">
        <v>2660147000</v>
      </c>
      <c r="D1005" s="36">
        <v>1</v>
      </c>
      <c r="E1005" s="6">
        <v>2121773000</v>
      </c>
      <c r="F1005" s="6">
        <v>2121773000</v>
      </c>
      <c r="G1005" s="23">
        <v>0.79761494383581055</v>
      </c>
    </row>
    <row r="1006" spans="1:7" x14ac:dyDescent="0.2">
      <c r="A1006" s="52" t="s">
        <v>642</v>
      </c>
      <c r="B1006" s="6">
        <v>1803573000</v>
      </c>
      <c r="C1006" s="6">
        <v>1803573000</v>
      </c>
      <c r="D1006" s="36">
        <v>1</v>
      </c>
      <c r="E1006" s="6">
        <v>1262214000</v>
      </c>
      <c r="F1006" s="6">
        <v>1262214000</v>
      </c>
      <c r="G1006" s="23">
        <v>0.69984081598027914</v>
      </c>
    </row>
    <row r="1007" spans="1:7" x14ac:dyDescent="0.2">
      <c r="A1007" s="46" t="s">
        <v>218</v>
      </c>
      <c r="B1007" s="6">
        <v>56377000000</v>
      </c>
      <c r="C1007" s="6">
        <v>14094250000</v>
      </c>
      <c r="D1007" s="36">
        <v>4</v>
      </c>
      <c r="E1007" s="6">
        <v>48091000000</v>
      </c>
      <c r="F1007" s="6">
        <v>12022750000</v>
      </c>
      <c r="G1007" s="23">
        <v>3.3790998214493166</v>
      </c>
    </row>
    <row r="1008" spans="1:7" x14ac:dyDescent="0.2">
      <c r="A1008" s="52" t="s">
        <v>640</v>
      </c>
      <c r="B1008" s="6">
        <v>10397000000</v>
      </c>
      <c r="C1008" s="6">
        <v>10397000000</v>
      </c>
      <c r="D1008" s="36">
        <v>1</v>
      </c>
      <c r="E1008" s="6">
        <v>8129000000</v>
      </c>
      <c r="F1008" s="6">
        <v>8129000000</v>
      </c>
      <c r="G1008" s="23">
        <v>0.7818601519669135</v>
      </c>
    </row>
    <row r="1009" spans="1:7" x14ac:dyDescent="0.2">
      <c r="A1009" s="52" t="s">
        <v>641</v>
      </c>
      <c r="B1009" s="6">
        <v>20638000000</v>
      </c>
      <c r="C1009" s="6">
        <v>20638000000</v>
      </c>
      <c r="D1009" s="36">
        <v>1</v>
      </c>
      <c r="E1009" s="6">
        <v>18306000000</v>
      </c>
      <c r="F1009" s="6">
        <v>18306000000</v>
      </c>
      <c r="G1009" s="23">
        <v>0.88700455470491324</v>
      </c>
    </row>
    <row r="1010" spans="1:7" x14ac:dyDescent="0.2">
      <c r="A1010" s="52" t="s">
        <v>642</v>
      </c>
      <c r="B1010" s="6">
        <v>13145000000</v>
      </c>
      <c r="C1010" s="6">
        <v>13145000000</v>
      </c>
      <c r="D1010" s="36">
        <v>1</v>
      </c>
      <c r="E1010" s="6">
        <v>11041000000</v>
      </c>
      <c r="F1010" s="6">
        <v>11041000000</v>
      </c>
      <c r="G1010" s="23">
        <v>0.83993914035755046</v>
      </c>
    </row>
    <row r="1011" spans="1:7" x14ac:dyDescent="0.2">
      <c r="A1011" s="52" t="s">
        <v>643</v>
      </c>
      <c r="B1011" s="6">
        <v>12197000000</v>
      </c>
      <c r="C1011" s="6">
        <v>12197000000</v>
      </c>
      <c r="D1011" s="36">
        <v>1</v>
      </c>
      <c r="E1011" s="6">
        <v>10615000000</v>
      </c>
      <c r="F1011" s="6">
        <v>10615000000</v>
      </c>
      <c r="G1011" s="23">
        <v>0.87029597441993933</v>
      </c>
    </row>
    <row r="1012" spans="1:7" x14ac:dyDescent="0.2">
      <c r="A1012" s="46" t="s">
        <v>228</v>
      </c>
      <c r="B1012" s="6">
        <v>52962522000</v>
      </c>
      <c r="C1012" s="6">
        <v>13240630500</v>
      </c>
      <c r="D1012" s="36">
        <v>4</v>
      </c>
      <c r="E1012" s="6">
        <v>44484055000</v>
      </c>
      <c r="F1012" s="6">
        <v>11121013750</v>
      </c>
      <c r="G1012" s="23">
        <v>3.3226638565111593</v>
      </c>
    </row>
    <row r="1013" spans="1:7" x14ac:dyDescent="0.2">
      <c r="A1013" s="52" t="s">
        <v>639</v>
      </c>
      <c r="B1013" s="6">
        <v>11682636000</v>
      </c>
      <c r="C1013" s="6">
        <v>11682636000</v>
      </c>
      <c r="D1013" s="36">
        <v>1</v>
      </c>
      <c r="E1013" s="6">
        <v>9983208000</v>
      </c>
      <c r="F1013" s="6">
        <v>9983208000</v>
      </c>
      <c r="G1013" s="23">
        <v>0.85453385691379924</v>
      </c>
    </row>
    <row r="1014" spans="1:7" x14ac:dyDescent="0.2">
      <c r="A1014" s="52" t="s">
        <v>640</v>
      </c>
      <c r="B1014" s="6">
        <v>14487118000</v>
      </c>
      <c r="C1014" s="6">
        <v>14487118000</v>
      </c>
      <c r="D1014" s="36">
        <v>1</v>
      </c>
      <c r="E1014" s="6">
        <v>12420225000</v>
      </c>
      <c r="F1014" s="6">
        <v>12420225000</v>
      </c>
      <c r="G1014" s="23">
        <v>0.85732890420303054</v>
      </c>
    </row>
    <row r="1015" spans="1:7" x14ac:dyDescent="0.2">
      <c r="A1015" s="52" t="s">
        <v>641</v>
      </c>
      <c r="B1015" s="6">
        <v>18035340000</v>
      </c>
      <c r="C1015" s="6">
        <v>18035340000</v>
      </c>
      <c r="D1015" s="36">
        <v>1</v>
      </c>
      <c r="E1015" s="6">
        <v>15500951000</v>
      </c>
      <c r="F1015" s="6">
        <v>15500951000</v>
      </c>
      <c r="G1015" s="23">
        <v>0.85947650557183841</v>
      </c>
    </row>
    <row r="1016" spans="1:7" x14ac:dyDescent="0.2">
      <c r="A1016" s="52" t="s">
        <v>642</v>
      </c>
      <c r="B1016" s="6">
        <v>8757428000</v>
      </c>
      <c r="C1016" s="6">
        <v>8757428000</v>
      </c>
      <c r="D1016" s="36">
        <v>1</v>
      </c>
      <c r="E1016" s="6">
        <v>6579671000</v>
      </c>
      <c r="F1016" s="6">
        <v>6579671000</v>
      </c>
      <c r="G1016" s="23">
        <v>0.75132458982249128</v>
      </c>
    </row>
    <row r="1017" spans="1:7" x14ac:dyDescent="0.2">
      <c r="A1017" s="46" t="s">
        <v>231</v>
      </c>
      <c r="B1017" s="6">
        <v>8059284000</v>
      </c>
      <c r="C1017" s="6">
        <v>2014821000</v>
      </c>
      <c r="D1017" s="36">
        <v>4</v>
      </c>
      <c r="E1017" s="6">
        <v>6123797000</v>
      </c>
      <c r="F1017" s="6">
        <v>1530949250</v>
      </c>
      <c r="G1017" s="23">
        <v>3.0252228646889634</v>
      </c>
    </row>
    <row r="1018" spans="1:7" x14ac:dyDescent="0.2">
      <c r="A1018" s="52" t="s">
        <v>640</v>
      </c>
      <c r="B1018" s="6">
        <v>1859177000</v>
      </c>
      <c r="C1018" s="6">
        <v>1859177000</v>
      </c>
      <c r="D1018" s="36">
        <v>1</v>
      </c>
      <c r="E1018" s="6">
        <v>1504616000</v>
      </c>
      <c r="F1018" s="6">
        <v>1504616000</v>
      </c>
      <c r="G1018" s="23">
        <v>0.8092914230328796</v>
      </c>
    </row>
    <row r="1019" spans="1:7" x14ac:dyDescent="0.2">
      <c r="A1019" s="52" t="s">
        <v>641</v>
      </c>
      <c r="B1019" s="6">
        <v>2388768000</v>
      </c>
      <c r="C1019" s="6">
        <v>2388768000</v>
      </c>
      <c r="D1019" s="36">
        <v>1</v>
      </c>
      <c r="E1019" s="6">
        <v>1944794000</v>
      </c>
      <c r="F1019" s="6">
        <v>1944794000</v>
      </c>
      <c r="G1019" s="23">
        <v>0.81414101327546251</v>
      </c>
    </row>
    <row r="1020" spans="1:7" x14ac:dyDescent="0.2">
      <c r="A1020" s="52" t="s">
        <v>642</v>
      </c>
      <c r="B1020" s="6">
        <v>1954000000</v>
      </c>
      <c r="C1020" s="6">
        <v>1954000000</v>
      </c>
      <c r="D1020" s="36">
        <v>1</v>
      </c>
      <c r="E1020" s="6">
        <v>1430957000</v>
      </c>
      <c r="F1020" s="6">
        <v>1430957000</v>
      </c>
      <c r="G1020" s="23">
        <v>0.73232190378710338</v>
      </c>
    </row>
    <row r="1021" spans="1:7" x14ac:dyDescent="0.2">
      <c r="A1021" s="52" t="s">
        <v>643</v>
      </c>
      <c r="B1021" s="6">
        <v>1857339000</v>
      </c>
      <c r="C1021" s="6">
        <v>1857339000</v>
      </c>
      <c r="D1021" s="36">
        <v>1</v>
      </c>
      <c r="E1021" s="6">
        <v>1243430000</v>
      </c>
      <c r="F1021" s="6">
        <v>1243430000</v>
      </c>
      <c r="G1021" s="23">
        <v>0.66946852459351791</v>
      </c>
    </row>
    <row r="1022" spans="1:7" x14ac:dyDescent="0.2">
      <c r="A1022" s="46" t="s">
        <v>398</v>
      </c>
      <c r="B1022" s="6">
        <v>39659000000</v>
      </c>
      <c r="C1022" s="6">
        <v>9914750000</v>
      </c>
      <c r="D1022" s="36">
        <v>4</v>
      </c>
      <c r="E1022" s="6">
        <v>31484000000</v>
      </c>
      <c r="F1022" s="6">
        <v>7871000000</v>
      </c>
      <c r="G1022" s="23">
        <v>3.1220285944280857</v>
      </c>
    </row>
    <row r="1023" spans="1:7" x14ac:dyDescent="0.2">
      <c r="A1023" s="52" t="s">
        <v>639</v>
      </c>
      <c r="B1023" s="6">
        <v>11966000000</v>
      </c>
      <c r="C1023" s="6">
        <v>11966000000</v>
      </c>
      <c r="D1023" s="36">
        <v>1</v>
      </c>
      <c r="E1023" s="6">
        <v>9887000000</v>
      </c>
      <c r="F1023" s="6">
        <v>9887000000</v>
      </c>
      <c r="G1023" s="23">
        <v>0.82625773023566773</v>
      </c>
    </row>
    <row r="1024" spans="1:7" x14ac:dyDescent="0.2">
      <c r="A1024" s="52" t="s">
        <v>640</v>
      </c>
      <c r="B1024" s="6">
        <v>11325000000</v>
      </c>
      <c r="C1024" s="6">
        <v>11325000000</v>
      </c>
      <c r="D1024" s="36">
        <v>1</v>
      </c>
      <c r="E1024" s="6">
        <v>9169000000</v>
      </c>
      <c r="F1024" s="6">
        <v>9169000000</v>
      </c>
      <c r="G1024" s="23">
        <v>0.80962472406181019</v>
      </c>
    </row>
    <row r="1025" spans="1:7" x14ac:dyDescent="0.2">
      <c r="A1025" s="52" t="s">
        <v>641</v>
      </c>
      <c r="B1025" s="6">
        <v>10846000000</v>
      </c>
      <c r="C1025" s="6">
        <v>10846000000</v>
      </c>
      <c r="D1025" s="36">
        <v>1</v>
      </c>
      <c r="E1025" s="6">
        <v>8600000000</v>
      </c>
      <c r="F1025" s="6">
        <v>8600000000</v>
      </c>
      <c r="G1025" s="23">
        <v>0.79291904849714179</v>
      </c>
    </row>
    <row r="1026" spans="1:7" x14ac:dyDescent="0.2">
      <c r="A1026" s="52" t="s">
        <v>642</v>
      </c>
      <c r="B1026" s="6">
        <v>5522000000</v>
      </c>
      <c r="C1026" s="6">
        <v>5522000000</v>
      </c>
      <c r="D1026" s="36">
        <v>1</v>
      </c>
      <c r="E1026" s="6">
        <v>3828000000</v>
      </c>
      <c r="F1026" s="6">
        <v>3828000000</v>
      </c>
      <c r="G1026" s="23">
        <v>0.69322709163346619</v>
      </c>
    </row>
    <row r="1027" spans="1:7" x14ac:dyDescent="0.2">
      <c r="A1027" s="46" t="s">
        <v>406</v>
      </c>
      <c r="B1027" s="6">
        <v>16804000000</v>
      </c>
      <c r="C1027" s="6">
        <v>4201000000</v>
      </c>
      <c r="D1027" s="36">
        <v>4</v>
      </c>
      <c r="E1027" s="6">
        <v>12953000000</v>
      </c>
      <c r="F1027" s="6">
        <v>3238250000</v>
      </c>
      <c r="G1027" s="23">
        <v>3.0291563825632171</v>
      </c>
    </row>
    <row r="1028" spans="1:7" x14ac:dyDescent="0.2">
      <c r="A1028" s="52" t="s">
        <v>640</v>
      </c>
      <c r="B1028" s="6">
        <v>5015000000</v>
      </c>
      <c r="C1028" s="6">
        <v>5015000000</v>
      </c>
      <c r="D1028" s="36">
        <v>1</v>
      </c>
      <c r="E1028" s="6">
        <v>4171000000</v>
      </c>
      <c r="F1028" s="6">
        <v>4171000000</v>
      </c>
      <c r="G1028" s="23">
        <v>0.83170488534396814</v>
      </c>
    </row>
    <row r="1029" spans="1:7" x14ac:dyDescent="0.2">
      <c r="A1029" s="52" t="s">
        <v>641</v>
      </c>
      <c r="B1029" s="6">
        <v>5115000000</v>
      </c>
      <c r="C1029" s="6">
        <v>5115000000</v>
      </c>
      <c r="D1029" s="36">
        <v>1</v>
      </c>
      <c r="E1029" s="6">
        <v>4170000000</v>
      </c>
      <c r="F1029" s="6">
        <v>4170000000</v>
      </c>
      <c r="G1029" s="23">
        <v>0.81524926686217003</v>
      </c>
    </row>
    <row r="1030" spans="1:7" x14ac:dyDescent="0.2">
      <c r="A1030" s="52" t="s">
        <v>642</v>
      </c>
      <c r="B1030" s="6">
        <v>3183000000</v>
      </c>
      <c r="C1030" s="6">
        <v>3183000000</v>
      </c>
      <c r="D1030" s="36">
        <v>1</v>
      </c>
      <c r="E1030" s="6">
        <v>2204000000</v>
      </c>
      <c r="F1030" s="6">
        <v>2204000000</v>
      </c>
      <c r="G1030" s="23">
        <v>0.69242852654728249</v>
      </c>
    </row>
    <row r="1031" spans="1:7" x14ac:dyDescent="0.2">
      <c r="A1031" s="52" t="s">
        <v>643</v>
      </c>
      <c r="B1031" s="6">
        <v>3491000000</v>
      </c>
      <c r="C1031" s="6">
        <v>3491000000</v>
      </c>
      <c r="D1031" s="36">
        <v>1</v>
      </c>
      <c r="E1031" s="6">
        <v>2408000000</v>
      </c>
      <c r="F1031" s="6">
        <v>2408000000</v>
      </c>
      <c r="G1031" s="23">
        <v>0.68977370380979663</v>
      </c>
    </row>
    <row r="1032" spans="1:7" x14ac:dyDescent="0.2">
      <c r="A1032" s="46" t="s">
        <v>412</v>
      </c>
      <c r="B1032" s="6">
        <v>7264000000</v>
      </c>
      <c r="C1032" s="6">
        <v>1816000000</v>
      </c>
      <c r="D1032" s="36">
        <v>4</v>
      </c>
      <c r="E1032" s="6">
        <v>5458000000</v>
      </c>
      <c r="F1032" s="6">
        <v>1364500000</v>
      </c>
      <c r="G1032" s="23">
        <v>2.9830915521032546</v>
      </c>
    </row>
    <row r="1033" spans="1:7" x14ac:dyDescent="0.2">
      <c r="A1033" s="52" t="s">
        <v>639</v>
      </c>
      <c r="B1033" s="6">
        <v>1562000000</v>
      </c>
      <c r="C1033" s="6">
        <v>1562000000</v>
      </c>
      <c r="D1033" s="36">
        <v>1</v>
      </c>
      <c r="E1033" s="6">
        <v>1149000000</v>
      </c>
      <c r="F1033" s="6">
        <v>1149000000</v>
      </c>
      <c r="G1033" s="23">
        <v>0.73559539052496792</v>
      </c>
    </row>
    <row r="1034" spans="1:7" x14ac:dyDescent="0.2">
      <c r="A1034" s="52" t="s">
        <v>640</v>
      </c>
      <c r="B1034" s="6">
        <v>1857000000</v>
      </c>
      <c r="C1034" s="6">
        <v>1857000000</v>
      </c>
      <c r="D1034" s="36">
        <v>1</v>
      </c>
      <c r="E1034" s="6">
        <v>1446000000</v>
      </c>
      <c r="F1034" s="6">
        <v>1446000000</v>
      </c>
      <c r="G1034" s="23">
        <v>0.77867528271405495</v>
      </c>
    </row>
    <row r="1035" spans="1:7" x14ac:dyDescent="0.2">
      <c r="A1035" s="52" t="s">
        <v>641</v>
      </c>
      <c r="B1035" s="6">
        <v>2288000000</v>
      </c>
      <c r="C1035" s="6">
        <v>2288000000</v>
      </c>
      <c r="D1035" s="36">
        <v>1</v>
      </c>
      <c r="E1035" s="6">
        <v>1803000000</v>
      </c>
      <c r="F1035" s="6">
        <v>1803000000</v>
      </c>
      <c r="G1035" s="23">
        <v>0.78802447552447552</v>
      </c>
    </row>
    <row r="1036" spans="1:7" x14ac:dyDescent="0.2">
      <c r="A1036" s="52" t="s">
        <v>642</v>
      </c>
      <c r="B1036" s="6">
        <v>1557000000</v>
      </c>
      <c r="C1036" s="6">
        <v>1557000000</v>
      </c>
      <c r="D1036" s="36">
        <v>1</v>
      </c>
      <c r="E1036" s="6">
        <v>1060000000</v>
      </c>
      <c r="F1036" s="6">
        <v>1060000000</v>
      </c>
      <c r="G1036" s="23">
        <v>0.680796403339756</v>
      </c>
    </row>
    <row r="1037" spans="1:7" x14ac:dyDescent="0.2">
      <c r="A1037" s="46" t="s">
        <v>424</v>
      </c>
      <c r="B1037" s="6">
        <v>42014297000</v>
      </c>
      <c r="C1037" s="6">
        <v>10503574250</v>
      </c>
      <c r="D1037" s="36">
        <v>4</v>
      </c>
      <c r="E1037" s="6">
        <v>7522165000</v>
      </c>
      <c r="F1037" s="6">
        <v>1880541250</v>
      </c>
      <c r="G1037" s="23">
        <v>0.74646157689295756</v>
      </c>
    </row>
    <row r="1038" spans="1:7" x14ac:dyDescent="0.2">
      <c r="A1038" s="52" t="s">
        <v>639</v>
      </c>
      <c r="B1038" s="6">
        <v>10184121000</v>
      </c>
      <c r="C1038" s="6">
        <v>10184121000</v>
      </c>
      <c r="D1038" s="36">
        <v>1</v>
      </c>
      <c r="E1038" s="6">
        <v>1643802000</v>
      </c>
      <c r="F1038" s="6">
        <v>1643802000</v>
      </c>
      <c r="G1038" s="23">
        <v>0.16140833362054519</v>
      </c>
    </row>
    <row r="1039" spans="1:7" x14ac:dyDescent="0.2">
      <c r="A1039" s="52" t="s">
        <v>640</v>
      </c>
      <c r="B1039" s="6">
        <v>11871879000</v>
      </c>
      <c r="C1039" s="6">
        <v>11871879000</v>
      </c>
      <c r="D1039" s="36">
        <v>1</v>
      </c>
      <c r="E1039" s="6">
        <v>1649666000</v>
      </c>
      <c r="F1039" s="6">
        <v>1649666000</v>
      </c>
      <c r="G1039" s="23">
        <v>0.13895576260506026</v>
      </c>
    </row>
    <row r="1040" spans="1:7" x14ac:dyDescent="0.2">
      <c r="A1040" s="52" t="s">
        <v>641</v>
      </c>
      <c r="B1040" s="6">
        <v>12195091000</v>
      </c>
      <c r="C1040" s="6">
        <v>12195091000</v>
      </c>
      <c r="D1040" s="36">
        <v>1</v>
      </c>
      <c r="E1040" s="6">
        <v>2106543000</v>
      </c>
      <c r="F1040" s="6">
        <v>2106543000</v>
      </c>
      <c r="G1040" s="23">
        <v>0.17273696440641562</v>
      </c>
    </row>
    <row r="1041" spans="1:7" x14ac:dyDescent="0.2">
      <c r="A1041" s="52" t="s">
        <v>642</v>
      </c>
      <c r="B1041" s="6">
        <v>7763206000</v>
      </c>
      <c r="C1041" s="6">
        <v>7763206000</v>
      </c>
      <c r="D1041" s="36">
        <v>1</v>
      </c>
      <c r="E1041" s="6">
        <v>2122154000</v>
      </c>
      <c r="F1041" s="6">
        <v>2122154000</v>
      </c>
      <c r="G1041" s="23">
        <v>0.27336051626093649</v>
      </c>
    </row>
    <row r="1042" spans="1:7" x14ac:dyDescent="0.2">
      <c r="A1042" s="46" t="s">
        <v>427</v>
      </c>
      <c r="B1042" s="6">
        <v>72062000000</v>
      </c>
      <c r="C1042" s="6">
        <v>18015500000</v>
      </c>
      <c r="D1042" s="36">
        <v>4</v>
      </c>
      <c r="E1042" s="6">
        <v>46428000000</v>
      </c>
      <c r="F1042" s="6">
        <v>11607000000</v>
      </c>
      <c r="G1042" s="23">
        <v>2.5356802080659016</v>
      </c>
    </row>
    <row r="1043" spans="1:7" x14ac:dyDescent="0.2">
      <c r="A1043" s="52" t="s">
        <v>639</v>
      </c>
      <c r="B1043" s="6">
        <v>20100000000</v>
      </c>
      <c r="C1043" s="6">
        <v>20100000000</v>
      </c>
      <c r="D1043" s="36">
        <v>1</v>
      </c>
      <c r="E1043" s="6">
        <v>13570000000</v>
      </c>
      <c r="F1043" s="6">
        <v>13570000000</v>
      </c>
      <c r="G1043" s="23">
        <v>0.67512437810945269</v>
      </c>
    </row>
    <row r="1044" spans="1:7" x14ac:dyDescent="0.2">
      <c r="A1044" s="52" t="s">
        <v>640</v>
      </c>
      <c r="B1044" s="6">
        <v>20170000000</v>
      </c>
      <c r="C1044" s="6">
        <v>20170000000</v>
      </c>
      <c r="D1044" s="36">
        <v>1</v>
      </c>
      <c r="E1044" s="6">
        <v>13673000000</v>
      </c>
      <c r="F1044" s="6">
        <v>13673000000</v>
      </c>
      <c r="G1044" s="23">
        <v>0.67788795240456123</v>
      </c>
    </row>
    <row r="1045" spans="1:7" x14ac:dyDescent="0.2">
      <c r="A1045" s="52" t="s">
        <v>641</v>
      </c>
      <c r="B1045" s="6">
        <v>19312000000</v>
      </c>
      <c r="C1045" s="6">
        <v>19312000000</v>
      </c>
      <c r="D1045" s="36">
        <v>1</v>
      </c>
      <c r="E1045" s="6">
        <v>12509000000</v>
      </c>
      <c r="F1045" s="6">
        <v>12509000000</v>
      </c>
      <c r="G1045" s="23">
        <v>0.64773198011598998</v>
      </c>
    </row>
    <row r="1046" spans="1:7" x14ac:dyDescent="0.2">
      <c r="A1046" s="52" t="s">
        <v>642</v>
      </c>
      <c r="B1046" s="6">
        <v>12480000000</v>
      </c>
      <c r="C1046" s="6">
        <v>12480000000</v>
      </c>
      <c r="D1046" s="36">
        <v>1</v>
      </c>
      <c r="E1046" s="6">
        <v>6676000000</v>
      </c>
      <c r="F1046" s="6">
        <v>6676000000</v>
      </c>
      <c r="G1046" s="23">
        <v>0.53493589743589742</v>
      </c>
    </row>
    <row r="1047" spans="1:7" x14ac:dyDescent="0.2">
      <c r="A1047" s="46" t="s">
        <v>468</v>
      </c>
      <c r="B1047" s="6">
        <v>6423629000</v>
      </c>
      <c r="C1047" s="6">
        <v>1605907250</v>
      </c>
      <c r="D1047" s="36">
        <v>4</v>
      </c>
      <c r="E1047" s="6">
        <v>4324006000</v>
      </c>
      <c r="F1047" s="6">
        <v>1081001500</v>
      </c>
      <c r="G1047" s="23">
        <v>2.632075046905098</v>
      </c>
    </row>
    <row r="1048" spans="1:7" x14ac:dyDescent="0.2">
      <c r="A1048" s="52" t="s">
        <v>639</v>
      </c>
      <c r="B1048" s="6">
        <v>1367135000</v>
      </c>
      <c r="C1048" s="6">
        <v>1367135000</v>
      </c>
      <c r="D1048" s="36">
        <v>1</v>
      </c>
      <c r="E1048" s="6">
        <v>1038351000</v>
      </c>
      <c r="F1048" s="6">
        <v>1038351000</v>
      </c>
      <c r="G1048" s="23">
        <v>0.75950875370757098</v>
      </c>
    </row>
    <row r="1049" spans="1:7" x14ac:dyDescent="0.2">
      <c r="A1049" s="52" t="s">
        <v>640</v>
      </c>
      <c r="B1049" s="6">
        <v>1832253000</v>
      </c>
      <c r="C1049" s="6">
        <v>1832253000</v>
      </c>
      <c r="D1049" s="36">
        <v>1</v>
      </c>
      <c r="E1049" s="6">
        <v>1316134000</v>
      </c>
      <c r="F1049" s="6">
        <v>1316134000</v>
      </c>
      <c r="G1049" s="23">
        <v>0.71831455590467042</v>
      </c>
    </row>
    <row r="1050" spans="1:7" x14ac:dyDescent="0.2">
      <c r="A1050" s="52" t="s">
        <v>641</v>
      </c>
      <c r="B1050" s="6">
        <v>2042537000</v>
      </c>
      <c r="C1050" s="6">
        <v>2042537000</v>
      </c>
      <c r="D1050" s="36">
        <v>1</v>
      </c>
      <c r="E1050" s="6">
        <v>1436785000</v>
      </c>
      <c r="F1050" s="6">
        <v>1436785000</v>
      </c>
      <c r="G1050" s="23">
        <v>0.70343156574397425</v>
      </c>
    </row>
    <row r="1051" spans="1:7" x14ac:dyDescent="0.2">
      <c r="A1051" s="52" t="s">
        <v>642</v>
      </c>
      <c r="B1051" s="6">
        <v>1181704000</v>
      </c>
      <c r="C1051" s="6">
        <v>1181704000</v>
      </c>
      <c r="D1051" s="36">
        <v>1</v>
      </c>
      <c r="E1051" s="6">
        <v>532736000</v>
      </c>
      <c r="F1051" s="6">
        <v>532736000</v>
      </c>
      <c r="G1051" s="23">
        <v>0.45082017154888199</v>
      </c>
    </row>
    <row r="1052" spans="1:7" x14ac:dyDescent="0.2">
      <c r="A1052" s="46" t="s">
        <v>494</v>
      </c>
      <c r="B1052" s="6">
        <v>13272000000</v>
      </c>
      <c r="C1052" s="6">
        <v>3318000000</v>
      </c>
      <c r="D1052" s="36">
        <v>4</v>
      </c>
      <c r="E1052" s="6">
        <v>11583000000</v>
      </c>
      <c r="F1052" s="6">
        <v>2895750000</v>
      </c>
      <c r="G1052" s="23">
        <v>3.4872934749828612</v>
      </c>
    </row>
    <row r="1053" spans="1:7" x14ac:dyDescent="0.2">
      <c r="A1053" s="52" t="s">
        <v>639</v>
      </c>
      <c r="B1053" s="6">
        <v>2730000000</v>
      </c>
      <c r="C1053" s="6">
        <v>2730000000</v>
      </c>
      <c r="D1053" s="36">
        <v>1</v>
      </c>
      <c r="E1053" s="6">
        <v>2485000000</v>
      </c>
      <c r="F1053" s="6">
        <v>2485000000</v>
      </c>
      <c r="G1053" s="23">
        <v>0.91025641025641024</v>
      </c>
    </row>
    <row r="1054" spans="1:7" x14ac:dyDescent="0.2">
      <c r="A1054" s="52" t="s">
        <v>640</v>
      </c>
      <c r="B1054" s="6">
        <v>3371000000</v>
      </c>
      <c r="C1054" s="6">
        <v>3371000000</v>
      </c>
      <c r="D1054" s="36">
        <v>1</v>
      </c>
      <c r="E1054" s="6">
        <v>3043000000</v>
      </c>
      <c r="F1054" s="6">
        <v>3043000000</v>
      </c>
      <c r="G1054" s="23">
        <v>0.90269949569860575</v>
      </c>
    </row>
    <row r="1055" spans="1:7" x14ac:dyDescent="0.2">
      <c r="A1055" s="52" t="s">
        <v>641</v>
      </c>
      <c r="B1055" s="6">
        <v>4038000000</v>
      </c>
      <c r="C1055" s="6">
        <v>4038000000</v>
      </c>
      <c r="D1055" s="36">
        <v>1</v>
      </c>
      <c r="E1055" s="6">
        <v>3611000000</v>
      </c>
      <c r="F1055" s="6">
        <v>3611000000</v>
      </c>
      <c r="G1055" s="23">
        <v>0.89425458147597825</v>
      </c>
    </row>
    <row r="1056" spans="1:7" x14ac:dyDescent="0.2">
      <c r="A1056" s="52" t="s">
        <v>642</v>
      </c>
      <c r="B1056" s="6">
        <v>3133000000</v>
      </c>
      <c r="C1056" s="6">
        <v>3133000000</v>
      </c>
      <c r="D1056" s="36">
        <v>1</v>
      </c>
      <c r="E1056" s="6">
        <v>2444000000</v>
      </c>
      <c r="F1056" s="6">
        <v>2444000000</v>
      </c>
      <c r="G1056" s="23">
        <v>0.78008298755186722</v>
      </c>
    </row>
    <row r="1057" spans="1:7" x14ac:dyDescent="0.2">
      <c r="A1057" s="46" t="s">
        <v>555</v>
      </c>
      <c r="B1057" s="6">
        <v>29343000000</v>
      </c>
      <c r="C1057" s="6">
        <v>7335750000</v>
      </c>
      <c r="D1057" s="36">
        <v>4</v>
      </c>
      <c r="E1057" s="6">
        <v>12754000000</v>
      </c>
      <c r="F1057" s="6">
        <v>3188500000</v>
      </c>
      <c r="G1057" s="23">
        <v>1.737779092904109</v>
      </c>
    </row>
    <row r="1058" spans="1:7" x14ac:dyDescent="0.2">
      <c r="A1058" s="52" t="s">
        <v>639</v>
      </c>
      <c r="B1058" s="6">
        <v>7486000000</v>
      </c>
      <c r="C1058" s="6">
        <v>7486000000</v>
      </c>
      <c r="D1058" s="36">
        <v>1</v>
      </c>
      <c r="E1058" s="6">
        <v>2963000000</v>
      </c>
      <c r="F1058" s="6">
        <v>2963000000</v>
      </c>
      <c r="G1058" s="23">
        <v>0.39580550360673261</v>
      </c>
    </row>
    <row r="1059" spans="1:7" x14ac:dyDescent="0.2">
      <c r="A1059" s="52" t="s">
        <v>640</v>
      </c>
      <c r="B1059" s="6">
        <v>6860000000</v>
      </c>
      <c r="C1059" s="6">
        <v>6860000000</v>
      </c>
      <c r="D1059" s="36">
        <v>1</v>
      </c>
      <c r="E1059" s="6">
        <v>2736000000</v>
      </c>
      <c r="F1059" s="6">
        <v>2736000000</v>
      </c>
      <c r="G1059" s="23">
        <v>0.39883381924198247</v>
      </c>
    </row>
    <row r="1060" spans="1:7" x14ac:dyDescent="0.2">
      <c r="A1060" s="52" t="s">
        <v>641</v>
      </c>
      <c r="B1060" s="6">
        <v>7637000000</v>
      </c>
      <c r="C1060" s="6">
        <v>7637000000</v>
      </c>
      <c r="D1060" s="36">
        <v>1</v>
      </c>
      <c r="E1060" s="6">
        <v>3129000000</v>
      </c>
      <c r="F1060" s="6">
        <v>3129000000</v>
      </c>
      <c r="G1060" s="23">
        <v>0.40971585701191571</v>
      </c>
    </row>
    <row r="1061" spans="1:7" x14ac:dyDescent="0.2">
      <c r="A1061" s="52" t="s">
        <v>642</v>
      </c>
      <c r="B1061" s="6">
        <v>7360000000</v>
      </c>
      <c r="C1061" s="6">
        <v>7360000000</v>
      </c>
      <c r="D1061" s="36">
        <v>1</v>
      </c>
      <c r="E1061" s="6">
        <v>3926000000</v>
      </c>
      <c r="F1061" s="6">
        <v>3926000000</v>
      </c>
      <c r="G1061" s="23">
        <v>0.53342391304347825</v>
      </c>
    </row>
    <row r="1062" spans="1:7" x14ac:dyDescent="0.2">
      <c r="A1062" s="46" t="s">
        <v>563</v>
      </c>
      <c r="B1062" s="6">
        <v>7498784000</v>
      </c>
      <c r="C1062" s="6">
        <v>1874696000</v>
      </c>
      <c r="D1062" s="36">
        <v>4</v>
      </c>
      <c r="E1062" s="6">
        <v>5661978000</v>
      </c>
      <c r="F1062" s="6">
        <v>1415494500</v>
      </c>
      <c r="G1062" s="23">
        <v>2.9944399568509747</v>
      </c>
    </row>
    <row r="1063" spans="1:7" x14ac:dyDescent="0.2">
      <c r="A1063" s="52" t="s">
        <v>639</v>
      </c>
      <c r="B1063" s="6">
        <v>1623938000</v>
      </c>
      <c r="C1063" s="6">
        <v>1623938000</v>
      </c>
      <c r="D1063" s="36">
        <v>1</v>
      </c>
      <c r="E1063" s="6">
        <v>1286035000</v>
      </c>
      <c r="F1063" s="6">
        <v>1286035000</v>
      </c>
      <c r="G1063" s="23">
        <v>0.79192370644692101</v>
      </c>
    </row>
    <row r="1064" spans="1:7" x14ac:dyDescent="0.2">
      <c r="A1064" s="52" t="s">
        <v>640</v>
      </c>
      <c r="B1064" s="6">
        <v>1998051000</v>
      </c>
      <c r="C1064" s="6">
        <v>1998051000</v>
      </c>
      <c r="D1064" s="36">
        <v>1</v>
      </c>
      <c r="E1064" s="6">
        <v>1591853000</v>
      </c>
      <c r="F1064" s="6">
        <v>1591853000</v>
      </c>
      <c r="G1064" s="23">
        <v>0.79670288696334579</v>
      </c>
    </row>
    <row r="1065" spans="1:7" x14ac:dyDescent="0.2">
      <c r="A1065" s="52" t="s">
        <v>641</v>
      </c>
      <c r="B1065" s="6">
        <v>2424176000</v>
      </c>
      <c r="C1065" s="6">
        <v>2424176000</v>
      </c>
      <c r="D1065" s="36">
        <v>1</v>
      </c>
      <c r="E1065" s="6">
        <v>1851345000</v>
      </c>
      <c r="F1065" s="6">
        <v>1851345000</v>
      </c>
      <c r="G1065" s="23">
        <v>0.76370073790021853</v>
      </c>
    </row>
    <row r="1066" spans="1:7" x14ac:dyDescent="0.2">
      <c r="A1066" s="52" t="s">
        <v>642</v>
      </c>
      <c r="B1066" s="6">
        <v>1452619000</v>
      </c>
      <c r="C1066" s="6">
        <v>1452619000</v>
      </c>
      <c r="D1066" s="36">
        <v>1</v>
      </c>
      <c r="E1066" s="6">
        <v>932745000</v>
      </c>
      <c r="F1066" s="6">
        <v>932745000</v>
      </c>
      <c r="G1066" s="23">
        <v>0.6421126255404892</v>
      </c>
    </row>
    <row r="1067" spans="1:7" x14ac:dyDescent="0.2">
      <c r="A1067" s="18" t="s">
        <v>341</v>
      </c>
      <c r="B1067" s="6">
        <v>1674700000000</v>
      </c>
      <c r="C1067" s="6">
        <v>69779166666.666672</v>
      </c>
      <c r="D1067" s="36">
        <v>24</v>
      </c>
      <c r="E1067" s="6">
        <v>245891000000</v>
      </c>
      <c r="F1067" s="6">
        <v>10245458333.333334</v>
      </c>
      <c r="G1067" s="23">
        <v>6.3705994985347001</v>
      </c>
    </row>
    <row r="1068" spans="1:7" x14ac:dyDescent="0.2">
      <c r="A1068" s="46" t="s">
        <v>340</v>
      </c>
      <c r="B1068" s="6">
        <v>57757000000</v>
      </c>
      <c r="C1068" s="6">
        <v>14439250000</v>
      </c>
      <c r="D1068" s="36">
        <v>4</v>
      </c>
      <c r="E1068" s="6">
        <v>29704000000</v>
      </c>
      <c r="F1068" s="6">
        <v>7426000000</v>
      </c>
      <c r="G1068" s="23">
        <v>2.0644901820182637</v>
      </c>
    </row>
    <row r="1069" spans="1:7" x14ac:dyDescent="0.2">
      <c r="A1069" s="52" t="s">
        <v>640</v>
      </c>
      <c r="B1069" s="6">
        <v>14070000000</v>
      </c>
      <c r="C1069" s="6">
        <v>14070000000</v>
      </c>
      <c r="D1069" s="36">
        <v>1</v>
      </c>
      <c r="E1069" s="6">
        <v>6705000000</v>
      </c>
      <c r="F1069" s="6">
        <v>6705000000</v>
      </c>
      <c r="G1069" s="23">
        <v>0.47654584221748397</v>
      </c>
    </row>
    <row r="1070" spans="1:7" x14ac:dyDescent="0.2">
      <c r="A1070" s="52" t="s">
        <v>641</v>
      </c>
      <c r="B1070" s="6">
        <v>16226000000</v>
      </c>
      <c r="C1070" s="6">
        <v>16226000000</v>
      </c>
      <c r="D1070" s="36">
        <v>1</v>
      </c>
      <c r="E1070" s="6">
        <v>7791000000</v>
      </c>
      <c r="F1070" s="6">
        <v>7791000000</v>
      </c>
      <c r="G1070" s="23">
        <v>0.4801553062985332</v>
      </c>
    </row>
    <row r="1071" spans="1:7" x14ac:dyDescent="0.2">
      <c r="A1071" s="52" t="s">
        <v>642</v>
      </c>
      <c r="B1071" s="6">
        <v>14403000000</v>
      </c>
      <c r="C1071" s="6">
        <v>14403000000</v>
      </c>
      <c r="D1071" s="36">
        <v>1</v>
      </c>
      <c r="E1071" s="6">
        <v>7951000000</v>
      </c>
      <c r="F1071" s="6">
        <v>7951000000</v>
      </c>
      <c r="G1071" s="23">
        <v>0.55203776990904674</v>
      </c>
    </row>
    <row r="1072" spans="1:7" x14ac:dyDescent="0.2">
      <c r="A1072" s="52" t="s">
        <v>643</v>
      </c>
      <c r="B1072" s="6">
        <v>13058000000</v>
      </c>
      <c r="C1072" s="6">
        <v>13058000000</v>
      </c>
      <c r="D1072" s="36">
        <v>1</v>
      </c>
      <c r="E1072" s="6">
        <v>7257000000</v>
      </c>
      <c r="F1072" s="6">
        <v>7257000000</v>
      </c>
      <c r="G1072" s="23">
        <v>0.5557512635931996</v>
      </c>
    </row>
    <row r="1073" spans="1:7" x14ac:dyDescent="0.2">
      <c r="A1073" s="46" t="s">
        <v>396</v>
      </c>
      <c r="B1073" s="6">
        <v>352271000000</v>
      </c>
      <c r="C1073" s="6">
        <v>88067750000</v>
      </c>
      <c r="D1073" s="36">
        <v>4</v>
      </c>
      <c r="E1073" s="6">
        <v>55399000000</v>
      </c>
      <c r="F1073" s="6">
        <v>13849750000</v>
      </c>
      <c r="G1073" s="23">
        <v>0.64820474882045087</v>
      </c>
    </row>
    <row r="1074" spans="1:7" x14ac:dyDescent="0.2">
      <c r="A1074" s="52" t="s">
        <v>639</v>
      </c>
      <c r="B1074" s="6">
        <v>82243000000</v>
      </c>
      <c r="C1074" s="6">
        <v>82243000000</v>
      </c>
      <c r="D1074" s="36">
        <v>1</v>
      </c>
      <c r="E1074" s="6">
        <v>13295000000</v>
      </c>
      <c r="F1074" s="6">
        <v>13295000000</v>
      </c>
      <c r="G1074" s="23">
        <v>0.16165509526646649</v>
      </c>
    </row>
    <row r="1075" spans="1:7" x14ac:dyDescent="0.2">
      <c r="A1075" s="52" t="s">
        <v>640</v>
      </c>
      <c r="B1075" s="6">
        <v>100160000000</v>
      </c>
      <c r="C1075" s="6">
        <v>100160000000</v>
      </c>
      <c r="D1075" s="36">
        <v>1</v>
      </c>
      <c r="E1075" s="6">
        <v>12402000000</v>
      </c>
      <c r="F1075" s="6">
        <v>12402000000</v>
      </c>
      <c r="G1075" s="23">
        <v>0.12382188498402558</v>
      </c>
    </row>
    <row r="1076" spans="1:7" x14ac:dyDescent="0.2">
      <c r="A1076" s="52" t="s">
        <v>641</v>
      </c>
      <c r="B1076" s="6">
        <v>97817000000</v>
      </c>
      <c r="C1076" s="6">
        <v>97817000000</v>
      </c>
      <c r="D1076" s="36">
        <v>1</v>
      </c>
      <c r="E1076" s="6">
        <v>13542000000</v>
      </c>
      <c r="F1076" s="6">
        <v>13542000000</v>
      </c>
      <c r="G1076" s="23">
        <v>0.13844219307482342</v>
      </c>
    </row>
    <row r="1077" spans="1:7" x14ac:dyDescent="0.2">
      <c r="A1077" s="52" t="s">
        <v>642</v>
      </c>
      <c r="B1077" s="6">
        <v>72051000000</v>
      </c>
      <c r="C1077" s="6">
        <v>72051000000</v>
      </c>
      <c r="D1077" s="36">
        <v>1</v>
      </c>
      <c r="E1077" s="6">
        <v>16160000000</v>
      </c>
      <c r="F1077" s="6">
        <v>16160000000</v>
      </c>
      <c r="G1077" s="23">
        <v>0.22428557549513539</v>
      </c>
    </row>
    <row r="1078" spans="1:7" x14ac:dyDescent="0.2">
      <c r="A1078" s="46" t="s">
        <v>452</v>
      </c>
      <c r="B1078" s="6">
        <v>611073000000</v>
      </c>
      <c r="C1078" s="6">
        <v>152768250000</v>
      </c>
      <c r="D1078" s="36">
        <v>4</v>
      </c>
      <c r="E1078" s="6">
        <v>82300000000</v>
      </c>
      <c r="F1078" s="6">
        <v>20575000000</v>
      </c>
      <c r="G1078" s="23">
        <v>0.57329591441268435</v>
      </c>
    </row>
    <row r="1079" spans="1:7" x14ac:dyDescent="0.2">
      <c r="A1079" s="52" t="s">
        <v>639</v>
      </c>
      <c r="B1079" s="6">
        <v>179290000000</v>
      </c>
      <c r="C1079" s="6">
        <v>179290000000</v>
      </c>
      <c r="D1079" s="36">
        <v>1</v>
      </c>
      <c r="E1079" s="6">
        <v>20844000000</v>
      </c>
      <c r="F1079" s="6">
        <v>20844000000</v>
      </c>
      <c r="G1079" s="23">
        <v>0.1162585754922193</v>
      </c>
    </row>
    <row r="1080" spans="1:7" x14ac:dyDescent="0.2">
      <c r="A1080" s="52" t="s">
        <v>640</v>
      </c>
      <c r="B1080" s="6">
        <v>171596000000</v>
      </c>
      <c r="C1080" s="6">
        <v>171596000000</v>
      </c>
      <c r="D1080" s="36">
        <v>1</v>
      </c>
      <c r="E1080" s="6">
        <v>19145000000</v>
      </c>
      <c r="F1080" s="6">
        <v>19145000000</v>
      </c>
      <c r="G1080" s="23">
        <v>0.11157019977155647</v>
      </c>
    </row>
    <row r="1081" spans="1:7" x14ac:dyDescent="0.2">
      <c r="A1081" s="52" t="s">
        <v>641</v>
      </c>
      <c r="B1081" s="6">
        <v>161212000000</v>
      </c>
      <c r="C1081" s="6">
        <v>161212000000</v>
      </c>
      <c r="D1081" s="36">
        <v>1</v>
      </c>
      <c r="E1081" s="6">
        <v>21029000000</v>
      </c>
      <c r="F1081" s="6">
        <v>21029000000</v>
      </c>
      <c r="G1081" s="23">
        <v>0.13044314319033323</v>
      </c>
    </row>
    <row r="1082" spans="1:7" x14ac:dyDescent="0.2">
      <c r="A1082" s="52" t="s">
        <v>642</v>
      </c>
      <c r="B1082" s="6">
        <v>98975000000</v>
      </c>
      <c r="C1082" s="6">
        <v>98975000000</v>
      </c>
      <c r="D1082" s="36">
        <v>1</v>
      </c>
      <c r="E1082" s="6">
        <v>21282000000</v>
      </c>
      <c r="F1082" s="6">
        <v>21282000000</v>
      </c>
      <c r="G1082" s="23">
        <v>0.21502399595857535</v>
      </c>
    </row>
    <row r="1083" spans="1:7" x14ac:dyDescent="0.2">
      <c r="A1083" s="46" t="s">
        <v>472</v>
      </c>
      <c r="B1083" s="6">
        <v>21730000000</v>
      </c>
      <c r="C1083" s="6">
        <v>5432500000</v>
      </c>
      <c r="D1083" s="36">
        <v>4</v>
      </c>
      <c r="E1083" s="6">
        <v>11481000000</v>
      </c>
      <c r="F1083" s="6">
        <v>2870250000</v>
      </c>
      <c r="G1083" s="23">
        <v>2.1144050034374113</v>
      </c>
    </row>
    <row r="1084" spans="1:7" x14ac:dyDescent="0.2">
      <c r="A1084" s="52" t="s">
        <v>639</v>
      </c>
      <c r="B1084" s="6">
        <v>5075000000</v>
      </c>
      <c r="C1084" s="6">
        <v>5075000000</v>
      </c>
      <c r="D1084" s="36">
        <v>1</v>
      </c>
      <c r="E1084" s="6">
        <v>2658000000</v>
      </c>
      <c r="F1084" s="6">
        <v>2658000000</v>
      </c>
      <c r="G1084" s="23">
        <v>0.52374384236453198</v>
      </c>
    </row>
    <row r="1085" spans="1:7" x14ac:dyDescent="0.2">
      <c r="A1085" s="52" t="s">
        <v>640</v>
      </c>
      <c r="B1085" s="6">
        <v>5518000000</v>
      </c>
      <c r="C1085" s="6">
        <v>5518000000</v>
      </c>
      <c r="D1085" s="36">
        <v>1</v>
      </c>
      <c r="E1085" s="6">
        <v>2811000000</v>
      </c>
      <c r="F1085" s="6">
        <v>2811000000</v>
      </c>
      <c r="G1085" s="23">
        <v>0.50942370424066685</v>
      </c>
    </row>
    <row r="1086" spans="1:7" x14ac:dyDescent="0.2">
      <c r="A1086" s="52" t="s">
        <v>641</v>
      </c>
      <c r="B1086" s="6">
        <v>5903000000</v>
      </c>
      <c r="C1086" s="6">
        <v>5903000000</v>
      </c>
      <c r="D1086" s="36">
        <v>1</v>
      </c>
      <c r="E1086" s="6">
        <v>3113000000</v>
      </c>
      <c r="F1086" s="6">
        <v>3113000000</v>
      </c>
      <c r="G1086" s="23">
        <v>0.52735897001524656</v>
      </c>
    </row>
    <row r="1087" spans="1:7" x14ac:dyDescent="0.2">
      <c r="A1087" s="52" t="s">
        <v>642</v>
      </c>
      <c r="B1087" s="6">
        <v>5234000000</v>
      </c>
      <c r="C1087" s="6">
        <v>5234000000</v>
      </c>
      <c r="D1087" s="36">
        <v>1</v>
      </c>
      <c r="E1087" s="6">
        <v>2899000000</v>
      </c>
      <c r="F1087" s="6">
        <v>2899000000</v>
      </c>
      <c r="G1087" s="23">
        <v>0.55387848681696594</v>
      </c>
    </row>
    <row r="1088" spans="1:7" x14ac:dyDescent="0.2">
      <c r="A1088" s="46" t="s">
        <v>519</v>
      </c>
      <c r="B1088" s="6">
        <v>136754000000</v>
      </c>
      <c r="C1088" s="6">
        <v>34188500000</v>
      </c>
      <c r="D1088" s="36">
        <v>4</v>
      </c>
      <c r="E1088" s="6">
        <v>18485000000</v>
      </c>
      <c r="F1088" s="6">
        <v>4621250000</v>
      </c>
      <c r="G1088" s="23">
        <v>0.55935946210488707</v>
      </c>
    </row>
    <row r="1089" spans="1:7" x14ac:dyDescent="0.2">
      <c r="A1089" s="52" t="s">
        <v>639</v>
      </c>
      <c r="B1089" s="6">
        <v>29809000000</v>
      </c>
      <c r="C1089" s="6">
        <v>29809000000</v>
      </c>
      <c r="D1089" s="36">
        <v>1</v>
      </c>
      <c r="E1089" s="6">
        <v>3764000000</v>
      </c>
      <c r="F1089" s="6">
        <v>3764000000</v>
      </c>
      <c r="G1089" s="23">
        <v>0.12627058941930291</v>
      </c>
    </row>
    <row r="1090" spans="1:7" x14ac:dyDescent="0.2">
      <c r="A1090" s="52" t="s">
        <v>640</v>
      </c>
      <c r="B1090" s="6">
        <v>37601000000</v>
      </c>
      <c r="C1090" s="6">
        <v>37601000000</v>
      </c>
      <c r="D1090" s="36">
        <v>1</v>
      </c>
      <c r="E1090" s="6">
        <v>3516000000</v>
      </c>
      <c r="F1090" s="6">
        <v>3516000000</v>
      </c>
      <c r="G1090" s="23">
        <v>9.3508151378952742E-2</v>
      </c>
    </row>
    <row r="1091" spans="1:7" x14ac:dyDescent="0.2">
      <c r="A1091" s="52" t="s">
        <v>641</v>
      </c>
      <c r="B1091" s="6">
        <v>40633000000</v>
      </c>
      <c r="C1091" s="6">
        <v>40633000000</v>
      </c>
      <c r="D1091" s="36">
        <v>1</v>
      </c>
      <c r="E1091" s="6">
        <v>4960000000</v>
      </c>
      <c r="F1091" s="6">
        <v>4960000000</v>
      </c>
      <c r="G1091" s="23">
        <v>0.12206826963305684</v>
      </c>
    </row>
    <row r="1092" spans="1:7" x14ac:dyDescent="0.2">
      <c r="A1092" s="52" t="s">
        <v>642</v>
      </c>
      <c r="B1092" s="6">
        <v>28711000000</v>
      </c>
      <c r="C1092" s="6">
        <v>28711000000</v>
      </c>
      <c r="D1092" s="36">
        <v>1</v>
      </c>
      <c r="E1092" s="6">
        <v>6245000000</v>
      </c>
      <c r="F1092" s="6">
        <v>6245000000</v>
      </c>
      <c r="G1092" s="23">
        <v>0.21751245167357458</v>
      </c>
    </row>
    <row r="1093" spans="1:7" x14ac:dyDescent="0.2">
      <c r="A1093" s="46" t="s">
        <v>539</v>
      </c>
      <c r="B1093" s="6">
        <v>495115000000</v>
      </c>
      <c r="C1093" s="6">
        <v>123778750000</v>
      </c>
      <c r="D1093" s="36">
        <v>4</v>
      </c>
      <c r="E1093" s="6">
        <v>48522000000</v>
      </c>
      <c r="F1093" s="6">
        <v>12130500000</v>
      </c>
      <c r="G1093" s="23">
        <v>0.41084418774100251</v>
      </c>
    </row>
    <row r="1094" spans="1:7" x14ac:dyDescent="0.2">
      <c r="A1094" s="52" t="s">
        <v>639</v>
      </c>
      <c r="B1094" s="6">
        <v>138393000000</v>
      </c>
      <c r="C1094" s="6">
        <v>138393000000</v>
      </c>
      <c r="D1094" s="36">
        <v>1</v>
      </c>
      <c r="E1094" s="6">
        <v>11908000000</v>
      </c>
      <c r="F1094" s="6">
        <v>11908000000</v>
      </c>
      <c r="G1094" s="23">
        <v>8.6044814405352832E-2</v>
      </c>
    </row>
    <row r="1095" spans="1:7" x14ac:dyDescent="0.2">
      <c r="A1095" s="52" t="s">
        <v>640</v>
      </c>
      <c r="B1095" s="6">
        <v>138074000000</v>
      </c>
      <c r="C1095" s="6">
        <v>138074000000</v>
      </c>
      <c r="D1095" s="36">
        <v>1</v>
      </c>
      <c r="E1095" s="6">
        <v>10758000000</v>
      </c>
      <c r="F1095" s="6">
        <v>10758000000</v>
      </c>
      <c r="G1095" s="23">
        <v>7.7914741370569418E-2</v>
      </c>
    </row>
    <row r="1096" spans="1:7" x14ac:dyDescent="0.2">
      <c r="A1096" s="52" t="s">
        <v>641</v>
      </c>
      <c r="B1096" s="6">
        <v>130844000000</v>
      </c>
      <c r="C1096" s="6">
        <v>130844000000</v>
      </c>
      <c r="D1096" s="36">
        <v>1</v>
      </c>
      <c r="E1096" s="6">
        <v>12703000000</v>
      </c>
      <c r="F1096" s="6">
        <v>12703000000</v>
      </c>
      <c r="G1096" s="23">
        <v>9.7085078413989168E-2</v>
      </c>
    </row>
    <row r="1097" spans="1:7" x14ac:dyDescent="0.2">
      <c r="A1097" s="52" t="s">
        <v>642</v>
      </c>
      <c r="B1097" s="6">
        <v>87804000000</v>
      </c>
      <c r="C1097" s="6">
        <v>87804000000</v>
      </c>
      <c r="D1097" s="36">
        <v>1</v>
      </c>
      <c r="E1097" s="6">
        <v>13153000000</v>
      </c>
      <c r="F1097" s="6">
        <v>13153000000</v>
      </c>
      <c r="G1097" s="23">
        <v>0.14979955355109109</v>
      </c>
    </row>
    <row r="1098" spans="1:7" x14ac:dyDescent="0.2">
      <c r="A1098" s="3" t="s">
        <v>617</v>
      </c>
      <c r="B1098" s="6">
        <v>4834114768000</v>
      </c>
      <c r="C1098" s="6">
        <v>38984796516.129036</v>
      </c>
      <c r="D1098" s="36">
        <v>124</v>
      </c>
      <c r="E1098" s="6">
        <v>1407931226000</v>
      </c>
      <c r="F1098" s="6">
        <v>11354284080.645161</v>
      </c>
      <c r="G1098" s="23">
        <v>64.361114103855996</v>
      </c>
    </row>
  </sheetData>
  <mergeCells count="1">
    <mergeCell ref="A1:D6"/>
  </mergeCell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7A282-520C-374B-8CEE-6A42CCE354F2}">
  <dimension ref="A1:K13"/>
  <sheetViews>
    <sheetView zoomScale="125" workbookViewId="0"/>
  </sheetViews>
  <sheetFormatPr baseColWidth="10" defaultRowHeight="16" x14ac:dyDescent="0.2"/>
  <cols>
    <col min="1" max="1" width="24.33203125" bestFit="1" customWidth="1"/>
    <col min="2" max="5" width="18.1640625" bestFit="1" customWidth="1"/>
    <col min="6" max="10" width="6.1640625" style="38" bestFit="1" customWidth="1"/>
    <col min="11" max="11" width="7" style="38" bestFit="1" customWidth="1"/>
  </cols>
  <sheetData>
    <row r="1" spans="1:11" x14ac:dyDescent="0.2">
      <c r="A1" s="16" t="s">
        <v>0</v>
      </c>
      <c r="B1" s="16" t="s">
        <v>24</v>
      </c>
      <c r="D1" t="s">
        <v>8</v>
      </c>
      <c r="E1" s="44" t="str">
        <f>VLOOKUP(B1, ticker_symbol:gics_sector, 14, FALSE)</f>
        <v>Health Care</v>
      </c>
    </row>
    <row r="2" spans="1:11" x14ac:dyDescent="0.2">
      <c r="D2" t="s">
        <v>638</v>
      </c>
      <c r="E2" s="44" t="str">
        <f>VLOOKUP(B1, ticker_symbol:gics_sub, 15, FALSE)</f>
        <v>Pharmaceuticals</v>
      </c>
    </row>
    <row r="4" spans="1:11" x14ac:dyDescent="0.2">
      <c r="B4" s="76" t="s">
        <v>598</v>
      </c>
      <c r="C4" s="76"/>
      <c r="D4" s="76"/>
      <c r="E4" s="76"/>
      <c r="F4" s="74"/>
      <c r="G4" s="74"/>
      <c r="H4" s="74"/>
      <c r="I4" s="74"/>
      <c r="J4" s="74"/>
      <c r="K4" s="74"/>
    </row>
    <row r="5" spans="1:11" x14ac:dyDescent="0.2">
      <c r="B5" s="15" t="s">
        <v>11</v>
      </c>
      <c r="C5" s="15" t="s">
        <v>15</v>
      </c>
      <c r="D5" s="15" t="s">
        <v>16</v>
      </c>
      <c r="E5" s="15" t="s">
        <v>17</v>
      </c>
      <c r="F5" s="72"/>
      <c r="G5" s="72"/>
      <c r="H5" s="72"/>
      <c r="I5" s="72"/>
      <c r="J5" s="72"/>
      <c r="K5" s="72"/>
    </row>
    <row r="6" spans="1:11" x14ac:dyDescent="0.2">
      <c r="A6" s="5" t="s">
        <v>581</v>
      </c>
      <c r="B6" s="17" cm="1">
        <f t="array" ref="B6">INDEX(total_revenue,MATCH(1,($B$1 =ticker_symbol)*(B$5= year),0))</f>
        <v>18380000000</v>
      </c>
      <c r="C6" s="17" cm="1">
        <f t="array" ref="C6">INDEX(total_revenue,MATCH(1,($B$1 =ticker_symbol)*(C$5= year),0))</f>
        <v>18790000000</v>
      </c>
      <c r="D6" s="17" cm="1">
        <f t="array" ref="D6">INDEX(total_revenue,MATCH(1,($B$1 =ticker_symbol)*(D$5= year),0))</f>
        <v>19960000000</v>
      </c>
      <c r="E6" s="17" cm="1">
        <f t="array" ref="E6">INDEX(total_revenue,MATCH(1,($B$1 =ticker_symbol)*(E$5= year),0))</f>
        <v>22859000000</v>
      </c>
      <c r="F6" s="71"/>
      <c r="G6" s="71"/>
      <c r="H6" s="71"/>
      <c r="I6" s="71"/>
      <c r="J6" s="71"/>
      <c r="K6" s="71"/>
    </row>
    <row r="7" spans="1:11" x14ac:dyDescent="0.2">
      <c r="A7" s="3" t="s">
        <v>582</v>
      </c>
      <c r="B7" s="17" cm="1">
        <f t="array" ref="B7">INDEX(cogs,MATCH(1,($B$1 =ticker_symbol)*(B$5= year),0))</f>
        <v>4508000000</v>
      </c>
      <c r="C7" s="17" cm="1">
        <f t="array" ref="C7">INDEX(cogs,MATCH(1,($B$1 =ticker_symbol)*(C$5= year),0))</f>
        <v>4581000000</v>
      </c>
      <c r="D7" s="17" cm="1">
        <f t="array" ref="D7">INDEX(cogs,MATCH(1,($B$1 =ticker_symbol)*(D$5= year),0))</f>
        <v>4426000000</v>
      </c>
      <c r="E7" s="17" cm="1">
        <f t="array" ref="E7">INDEX(cogs,MATCH(1,($B$1 =ticker_symbol)*(E$5= year),0))</f>
        <v>4500000000</v>
      </c>
      <c r="F7" s="71"/>
      <c r="G7" s="71"/>
      <c r="H7" s="71"/>
      <c r="I7" s="71"/>
      <c r="J7" s="71"/>
      <c r="K7" s="71"/>
    </row>
    <row r="8" spans="1:11" x14ac:dyDescent="0.2">
      <c r="A8" s="5" t="s">
        <v>583</v>
      </c>
      <c r="B8" s="17">
        <f>SUM(B6-B7)</f>
        <v>13872000000</v>
      </c>
      <c r="C8" s="17">
        <f t="shared" ref="C8:E8" si="0">SUM(C6-C7)</f>
        <v>14209000000</v>
      </c>
      <c r="D8" s="17">
        <f t="shared" si="0"/>
        <v>15534000000</v>
      </c>
      <c r="E8" s="17">
        <f t="shared" si="0"/>
        <v>18359000000</v>
      </c>
      <c r="F8" s="71"/>
      <c r="G8" s="71"/>
      <c r="H8" s="71"/>
      <c r="I8" s="71"/>
      <c r="J8" s="71"/>
      <c r="K8" s="71"/>
    </row>
    <row r="9" spans="1:11" x14ac:dyDescent="0.2">
      <c r="A9" s="6" t="s">
        <v>5</v>
      </c>
      <c r="B9" s="17" cm="1">
        <f t="array" ref="B9">INDEX(sgas,MATCH(1,($B$1 =ticker_symbol)*(B$5= year),0))</f>
        <v>4989000000</v>
      </c>
      <c r="C9" s="17" cm="1">
        <f t="array" ref="C9">INDEX(sgas,MATCH(1,($B$1 =ticker_symbol)*(C$5= year),0))</f>
        <v>5352000000</v>
      </c>
      <c r="D9" s="17" cm="1">
        <f t="array" ref="D9">INDEX(sgas,MATCH(1,($B$1 =ticker_symbol)*(D$5= year),0))</f>
        <v>8474000000</v>
      </c>
      <c r="E9" s="17" cm="1">
        <f t="array" ref="E9">INDEX(sgas,MATCH(1,($B$1 =ticker_symbol)*(E$5= year),0))</f>
        <v>6387000000</v>
      </c>
      <c r="F9" s="71"/>
      <c r="G9" s="71"/>
      <c r="H9" s="71"/>
      <c r="I9" s="71"/>
      <c r="J9" s="71"/>
      <c r="K9" s="71"/>
    </row>
    <row r="10" spans="1:11" x14ac:dyDescent="0.2">
      <c r="A10" s="3" t="s">
        <v>584</v>
      </c>
      <c r="B10" s="17" t="str" cm="1">
        <f t="array" ref="B10">INDEX(other_operating_items,MATCH(1,($B$1 =ticker_symbol)*(B$5= year),0))</f>
        <v xml:space="preserve"> $-   </v>
      </c>
      <c r="C10" s="17" t="str" cm="1">
        <f t="array" ref="C10">INDEX(other_operating_items,MATCH(1,($B$1 =ticker_symbol)*(C$5= year),0))</f>
        <v xml:space="preserve"> $-   </v>
      </c>
      <c r="D10" s="17" t="str" cm="1">
        <f t="array" ref="D10">INDEX(other_operating_items,MATCH(1,($B$1 =ticker_symbol)*(D$5= year),0))</f>
        <v xml:space="preserve"> $-   </v>
      </c>
      <c r="E10" s="17" t="str" cm="1">
        <f t="array" ref="E10">INDEX(other_operating_items,MATCH(1,($B$1 =ticker_symbol)*(E$5= year),0))</f>
        <v xml:space="preserve"> $-   </v>
      </c>
      <c r="F10" s="71"/>
      <c r="G10" s="71"/>
      <c r="H10" s="71"/>
      <c r="I10" s="71"/>
      <c r="J10" s="71"/>
      <c r="K10" s="71"/>
    </row>
    <row r="11" spans="1:11" x14ac:dyDescent="0.2">
      <c r="A11" s="18" t="s">
        <v>611</v>
      </c>
      <c r="B11" s="17" cm="1">
        <f t="array" ref="B11">INDEX(r_and_d,MATCH(1,($B$1 =ticker_symbol)*(B$5= year),0))</f>
        <v>2778000000</v>
      </c>
      <c r="C11" s="17" cm="1">
        <f t="array" ref="C11">INDEX(r_and_d,MATCH(1,($B$1 =ticker_symbol)*(C$5= year),0))</f>
        <v>2855000000</v>
      </c>
      <c r="D11" s="17" cm="1">
        <f t="array" ref="D11">INDEX(r_and_d,MATCH(1,($B$1 =ticker_symbol)*(D$5= year),0))</f>
        <v>3297000000</v>
      </c>
      <c r="E11" s="17" cm="1">
        <f t="array" ref="E11">INDEX(r_and_d,MATCH(1,($B$1 =ticker_symbol)*(E$5= year),0))</f>
        <v>4285000000</v>
      </c>
      <c r="F11" s="71"/>
      <c r="G11" s="71"/>
      <c r="H11" s="71"/>
      <c r="I11" s="71"/>
      <c r="J11" s="71"/>
      <c r="K11" s="71"/>
    </row>
    <row r="12" spans="1:11" x14ac:dyDescent="0.2">
      <c r="A12" s="7" t="s">
        <v>585</v>
      </c>
      <c r="B12" s="17">
        <f>SUM(B9:B11)</f>
        <v>7767000000</v>
      </c>
      <c r="C12" s="17">
        <f t="shared" ref="C12:E12" si="1">SUM(C9:C11)</f>
        <v>8207000000</v>
      </c>
      <c r="D12" s="17">
        <f t="shared" si="1"/>
        <v>11771000000</v>
      </c>
      <c r="E12" s="17">
        <f t="shared" si="1"/>
        <v>10672000000</v>
      </c>
      <c r="F12" s="71"/>
      <c r="G12" s="71"/>
      <c r="H12" s="71"/>
      <c r="I12" s="71"/>
      <c r="J12" s="71"/>
      <c r="K12" s="71"/>
    </row>
    <row r="13" spans="1:11" x14ac:dyDescent="0.2">
      <c r="A13" s="77" t="s">
        <v>586</v>
      </c>
      <c r="B13" s="78">
        <f>B8-B12</f>
        <v>6105000000</v>
      </c>
      <c r="C13" s="78">
        <f>C8-C12</f>
        <v>6002000000</v>
      </c>
      <c r="D13" s="78">
        <f t="shared" ref="D13:E13" si="2">D8-D12</f>
        <v>3763000000</v>
      </c>
      <c r="E13" s="78">
        <f t="shared" si="2"/>
        <v>7687000000</v>
      </c>
      <c r="F13" s="71"/>
      <c r="G13" s="71"/>
      <c r="H13" s="71"/>
      <c r="I13" s="71"/>
      <c r="J13" s="71"/>
      <c r="K13" s="71"/>
    </row>
  </sheetData>
  <mergeCells count="1">
    <mergeCell ref="B4:E4"/>
  </mergeCells>
  <dataValidations count="1">
    <dataValidation type="list" allowBlank="1" showInputMessage="1" showErrorMessage="1" sqref="B1" xr:uid="{3D381BF2-3AE4-E64A-A719-D6850A7DF9B2}">
      <formula1>company_list</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78B0B-2659-5C44-BEF5-E04109394597}">
  <dimension ref="A1:I182"/>
  <sheetViews>
    <sheetView zoomScale="82" workbookViewId="0">
      <selection sqref="A1:C6"/>
    </sheetView>
  </sheetViews>
  <sheetFormatPr baseColWidth="10" defaultRowHeight="16" x14ac:dyDescent="0.2"/>
  <cols>
    <col min="1" max="1" width="24.33203125" bestFit="1" customWidth="1"/>
    <col min="2" max="2" width="24.83203125" bestFit="1" customWidth="1"/>
    <col min="3" max="3" width="21" bestFit="1" customWidth="1"/>
    <col min="4" max="4" width="24.83203125" bestFit="1" customWidth="1"/>
    <col min="5" max="5" width="21" bestFit="1" customWidth="1"/>
    <col min="6" max="6" width="24.83203125" bestFit="1" customWidth="1"/>
    <col min="7" max="7" width="21" bestFit="1" customWidth="1"/>
    <col min="8" max="8" width="24.83203125" bestFit="1" customWidth="1"/>
    <col min="9" max="9" width="21" bestFit="1" customWidth="1"/>
  </cols>
  <sheetData>
    <row r="1" spans="1:3" x14ac:dyDescent="0.2">
      <c r="A1" s="92" t="s">
        <v>704</v>
      </c>
      <c r="B1" s="92"/>
      <c r="C1" s="92"/>
    </row>
    <row r="2" spans="1:3" x14ac:dyDescent="0.2">
      <c r="A2" s="92"/>
      <c r="B2" s="92"/>
      <c r="C2" s="92"/>
    </row>
    <row r="3" spans="1:3" x14ac:dyDescent="0.2">
      <c r="A3" s="92"/>
      <c r="B3" s="92"/>
      <c r="C3" s="92"/>
    </row>
    <row r="4" spans="1:3" x14ac:dyDescent="0.2">
      <c r="A4" s="92"/>
      <c r="B4" s="92"/>
      <c r="C4" s="92"/>
    </row>
    <row r="5" spans="1:3" x14ac:dyDescent="0.2">
      <c r="A5" s="92"/>
      <c r="B5" s="92"/>
      <c r="C5" s="92"/>
    </row>
    <row r="6" spans="1:3" x14ac:dyDescent="0.2">
      <c r="A6" s="92"/>
      <c r="B6" s="92"/>
      <c r="C6" s="92"/>
    </row>
    <row r="12" spans="1:3" x14ac:dyDescent="0.2">
      <c r="A12" s="4" t="s">
        <v>19</v>
      </c>
      <c r="B12" s="21">
        <v>230</v>
      </c>
    </row>
    <row r="13" spans="1:3" x14ac:dyDescent="0.2">
      <c r="A13" s="4" t="s">
        <v>36</v>
      </c>
      <c r="B13" s="21">
        <v>99</v>
      </c>
    </row>
    <row r="14" spans="1:3" x14ac:dyDescent="0.2">
      <c r="A14" s="4" t="s">
        <v>83</v>
      </c>
      <c r="B14" s="21">
        <v>93</v>
      </c>
    </row>
    <row r="15" spans="1:3" x14ac:dyDescent="0.2">
      <c r="A15" s="4" t="s">
        <v>47</v>
      </c>
      <c r="B15" s="21">
        <v>123</v>
      </c>
    </row>
    <row r="16" spans="1:3" x14ac:dyDescent="0.2">
      <c r="A16" s="4" t="s">
        <v>25</v>
      </c>
      <c r="B16" s="21">
        <v>142</v>
      </c>
    </row>
    <row r="17" spans="1:2" x14ac:dyDescent="0.2">
      <c r="A17" s="4" t="s">
        <v>13</v>
      </c>
      <c r="B17" s="21">
        <v>186</v>
      </c>
    </row>
    <row r="18" spans="1:2" x14ac:dyDescent="0.2">
      <c r="A18" s="4" t="s">
        <v>22</v>
      </c>
      <c r="B18" s="21">
        <v>171</v>
      </c>
    </row>
    <row r="19" spans="1:2" x14ac:dyDescent="0.2">
      <c r="A19" s="4" t="s">
        <v>59</v>
      </c>
      <c r="B19" s="21">
        <v>71</v>
      </c>
    </row>
    <row r="20" spans="1:2" x14ac:dyDescent="0.2">
      <c r="A20" s="4" t="s">
        <v>52</v>
      </c>
      <c r="B20" s="21">
        <v>78</v>
      </c>
    </row>
    <row r="21" spans="1:2" x14ac:dyDescent="0.2">
      <c r="A21" s="4" t="s">
        <v>182</v>
      </c>
      <c r="B21" s="21">
        <v>15</v>
      </c>
    </row>
    <row r="22" spans="1:2" x14ac:dyDescent="0.2">
      <c r="A22" s="4" t="s">
        <v>42</v>
      </c>
      <c r="B22" s="21">
        <v>72</v>
      </c>
    </row>
    <row r="27" spans="1:2" x14ac:dyDescent="0.2">
      <c r="A27" s="3" t="s">
        <v>19</v>
      </c>
      <c r="B27" s="25">
        <v>4317032083000</v>
      </c>
    </row>
    <row r="28" spans="1:2" x14ac:dyDescent="0.2">
      <c r="A28" s="3" t="s">
        <v>36</v>
      </c>
      <c r="B28" s="25">
        <v>4341044488000</v>
      </c>
    </row>
    <row r="29" spans="1:2" x14ac:dyDescent="0.2">
      <c r="A29" s="3" t="s">
        <v>83</v>
      </c>
      <c r="B29" s="25">
        <v>3481612224000</v>
      </c>
    </row>
    <row r="30" spans="1:2" x14ac:dyDescent="0.2">
      <c r="A30" s="3" t="s">
        <v>47</v>
      </c>
      <c r="B30" s="25">
        <v>2537208973000</v>
      </c>
    </row>
    <row r="31" spans="1:2" x14ac:dyDescent="0.2">
      <c r="A31" s="3" t="s">
        <v>25</v>
      </c>
      <c r="B31" s="25">
        <v>3494198700000</v>
      </c>
    </row>
    <row r="32" spans="1:2" x14ac:dyDescent="0.2">
      <c r="A32" s="3" t="s">
        <v>13</v>
      </c>
      <c r="B32" s="25">
        <v>3093024167000</v>
      </c>
    </row>
    <row r="33" spans="1:2" x14ac:dyDescent="0.2">
      <c r="A33" s="3" t="s">
        <v>22</v>
      </c>
      <c r="B33" s="25">
        <v>2745522575000</v>
      </c>
    </row>
    <row r="34" spans="1:2" x14ac:dyDescent="0.2">
      <c r="A34" s="3" t="s">
        <v>59</v>
      </c>
      <c r="B34" s="25">
        <v>839055234000</v>
      </c>
    </row>
    <row r="35" spans="1:2" x14ac:dyDescent="0.2">
      <c r="A35" s="3" t="s">
        <v>52</v>
      </c>
      <c r="B35" s="25">
        <v>206208181000</v>
      </c>
    </row>
    <row r="36" spans="1:2" x14ac:dyDescent="0.2">
      <c r="A36" s="3" t="s">
        <v>182</v>
      </c>
      <c r="B36" s="25">
        <v>877704000000</v>
      </c>
    </row>
    <row r="37" spans="1:2" x14ac:dyDescent="0.2">
      <c r="A37" s="3" t="s">
        <v>42</v>
      </c>
      <c r="B37" s="25">
        <v>816847452000</v>
      </c>
    </row>
    <row r="44" spans="1:2" x14ac:dyDescent="0.2">
      <c r="A44" s="3" t="s">
        <v>19</v>
      </c>
      <c r="B44" s="47">
        <v>0.16139999999999999</v>
      </c>
    </row>
    <row r="45" spans="1:2" x14ac:dyDescent="0.2">
      <c r="A45" s="3" t="s">
        <v>36</v>
      </c>
      <c r="B45" s="47">
        <v>0.1623</v>
      </c>
    </row>
    <row r="46" spans="1:2" x14ac:dyDescent="0.2">
      <c r="A46" s="3" t="s">
        <v>83</v>
      </c>
      <c r="B46" s="47">
        <v>0.13020000000000001</v>
      </c>
    </row>
    <row r="47" spans="1:2" x14ac:dyDescent="0.2">
      <c r="A47" s="3" t="s">
        <v>47</v>
      </c>
      <c r="B47" s="47">
        <v>9.4899999999999998E-2</v>
      </c>
    </row>
    <row r="48" spans="1:2" x14ac:dyDescent="0.2">
      <c r="A48" s="3" t="s">
        <v>25</v>
      </c>
      <c r="B48" s="47">
        <v>0.13059999999999999</v>
      </c>
    </row>
    <row r="49" spans="1:2" x14ac:dyDescent="0.2">
      <c r="A49" s="3" t="s">
        <v>13</v>
      </c>
      <c r="B49" s="47">
        <v>0.11559999999999999</v>
      </c>
    </row>
    <row r="50" spans="1:2" x14ac:dyDescent="0.2">
      <c r="A50" s="3" t="s">
        <v>22</v>
      </c>
      <c r="B50" s="47">
        <v>0.1026</v>
      </c>
    </row>
    <row r="51" spans="1:2" x14ac:dyDescent="0.2">
      <c r="A51" s="3" t="s">
        <v>59</v>
      </c>
      <c r="B51" s="47">
        <v>3.1399999999999997E-2</v>
      </c>
    </row>
    <row r="52" spans="1:2" x14ac:dyDescent="0.2">
      <c r="A52" s="3" t="s">
        <v>52</v>
      </c>
      <c r="B52" s="47">
        <v>7.7000000000000002E-3</v>
      </c>
    </row>
    <row r="53" spans="1:2" x14ac:dyDescent="0.2">
      <c r="A53" s="3" t="s">
        <v>182</v>
      </c>
      <c r="B53" s="47">
        <v>3.2800000000000003E-2</v>
      </c>
    </row>
    <row r="54" spans="1:2" x14ac:dyDescent="0.2">
      <c r="A54" s="3" t="s">
        <v>42</v>
      </c>
      <c r="B54" s="47">
        <v>3.0499999999999999E-2</v>
      </c>
    </row>
    <row r="61" spans="1:2" x14ac:dyDescent="0.2">
      <c r="A61" s="3" t="s">
        <v>19</v>
      </c>
      <c r="B61">
        <v>0.40359893378091649</v>
      </c>
    </row>
    <row r="62" spans="1:2" x14ac:dyDescent="0.2">
      <c r="A62" s="3" t="s">
        <v>36</v>
      </c>
      <c r="B62">
        <v>0.39083355429637229</v>
      </c>
    </row>
    <row r="63" spans="1:2" x14ac:dyDescent="0.2">
      <c r="A63" s="3" t="s">
        <v>83</v>
      </c>
      <c r="B63">
        <v>0.51142453310432689</v>
      </c>
    </row>
    <row r="64" spans="1:2" x14ac:dyDescent="0.2">
      <c r="A64" s="3" t="s">
        <v>47</v>
      </c>
      <c r="B64">
        <v>0.66774559975765246</v>
      </c>
    </row>
    <row r="65" spans="1:2" x14ac:dyDescent="0.2">
      <c r="A65" s="3" t="s">
        <v>25</v>
      </c>
      <c r="B65">
        <v>0.55746766133011738</v>
      </c>
    </row>
    <row r="66" spans="1:2" x14ac:dyDescent="0.2">
      <c r="A66" s="3" t="s">
        <v>13</v>
      </c>
      <c r="B66">
        <v>0.40828118566748772</v>
      </c>
    </row>
    <row r="67" spans="1:2" x14ac:dyDescent="0.2">
      <c r="A67" s="3" t="s">
        <v>22</v>
      </c>
      <c r="B67">
        <v>0.55671123145309198</v>
      </c>
    </row>
    <row r="68" spans="1:2" x14ac:dyDescent="0.2">
      <c r="A68" s="3" t="s">
        <v>59</v>
      </c>
      <c r="B68">
        <v>0.30363235726072041</v>
      </c>
    </row>
    <row r="69" spans="1:2" x14ac:dyDescent="0.2">
      <c r="A69" s="3" t="s">
        <v>52</v>
      </c>
      <c r="B69">
        <v>0.64017745747863863</v>
      </c>
    </row>
    <row r="70" spans="1:2" x14ac:dyDescent="0.2">
      <c r="A70" s="3" t="s">
        <v>182</v>
      </c>
      <c r="B70">
        <v>0.63889641518259999</v>
      </c>
    </row>
    <row r="71" spans="1:2" x14ac:dyDescent="0.2">
      <c r="A71" s="3" t="s">
        <v>42</v>
      </c>
      <c r="B71">
        <v>0.40480873638052012</v>
      </c>
    </row>
    <row r="78" spans="1:2" x14ac:dyDescent="0.2">
      <c r="A78" s="48">
        <v>2003</v>
      </c>
      <c r="B78" s="6">
        <v>1577000</v>
      </c>
    </row>
    <row r="79" spans="1:2" x14ac:dyDescent="0.2">
      <c r="A79" s="48">
        <v>2004</v>
      </c>
      <c r="B79" s="6">
        <v>1514000</v>
      </c>
    </row>
    <row r="80" spans="1:2" x14ac:dyDescent="0.2">
      <c r="A80" s="48">
        <v>2006</v>
      </c>
      <c r="B80" s="6">
        <v>79562000</v>
      </c>
    </row>
    <row r="81" spans="1:5" x14ac:dyDescent="0.2">
      <c r="A81" s="48">
        <v>2007</v>
      </c>
      <c r="B81" s="6">
        <v>99642000</v>
      </c>
    </row>
    <row r="82" spans="1:5" x14ac:dyDescent="0.2">
      <c r="A82" s="48">
        <v>2012</v>
      </c>
      <c r="B82" s="6">
        <v>18243540884.955753</v>
      </c>
    </row>
    <row r="83" spans="1:5" x14ac:dyDescent="0.2">
      <c r="A83" s="48">
        <v>2013</v>
      </c>
      <c r="B83" s="6">
        <v>20304113413.301662</v>
      </c>
    </row>
    <row r="84" spans="1:5" x14ac:dyDescent="0.2">
      <c r="A84" s="48">
        <v>2014</v>
      </c>
      <c r="B84" s="6">
        <v>21113807543.062202</v>
      </c>
    </row>
    <row r="85" spans="1:5" x14ac:dyDescent="0.2">
      <c r="A85" s="48">
        <v>2015</v>
      </c>
      <c r="B85" s="6">
        <v>20371836512.880562</v>
      </c>
    </row>
    <row r="86" spans="1:5" x14ac:dyDescent="0.2">
      <c r="A86" s="48">
        <v>2016</v>
      </c>
      <c r="B86" s="6">
        <v>24577107967.13615</v>
      </c>
    </row>
    <row r="87" spans="1:5" x14ac:dyDescent="0.2">
      <c r="A87" s="48">
        <v>2017</v>
      </c>
      <c r="B87" s="6">
        <v>2398373000</v>
      </c>
    </row>
    <row r="93" spans="1:5" x14ac:dyDescent="0.2">
      <c r="B93" t="s">
        <v>656</v>
      </c>
      <c r="C93" t="s">
        <v>645</v>
      </c>
      <c r="D93" t="s">
        <v>647</v>
      </c>
      <c r="E93" t="s">
        <v>657</v>
      </c>
    </row>
    <row r="94" spans="1:5" x14ac:dyDescent="0.2">
      <c r="A94" s="48">
        <v>2003</v>
      </c>
      <c r="B94" s="6">
        <v>1577000</v>
      </c>
      <c r="C94" s="6">
        <v>1577000</v>
      </c>
      <c r="D94" s="6">
        <v>1577000</v>
      </c>
      <c r="E94" s="6">
        <v>1577000</v>
      </c>
    </row>
    <row r="95" spans="1:5" x14ac:dyDescent="0.2">
      <c r="A95" s="48">
        <v>2004</v>
      </c>
      <c r="B95" s="6">
        <v>1514000</v>
      </c>
      <c r="C95" s="6">
        <v>1514000</v>
      </c>
      <c r="D95" s="6">
        <v>1514000</v>
      </c>
      <c r="E95" s="6">
        <v>1514000</v>
      </c>
    </row>
    <row r="96" spans="1:5" x14ac:dyDescent="0.2">
      <c r="A96" s="48">
        <v>2006</v>
      </c>
      <c r="B96" s="6">
        <v>79562000</v>
      </c>
      <c r="C96" s="6">
        <v>79562000</v>
      </c>
      <c r="D96" s="6">
        <v>79562000</v>
      </c>
      <c r="E96" s="6">
        <v>79562000</v>
      </c>
    </row>
    <row r="97" spans="1:5" x14ac:dyDescent="0.2">
      <c r="A97" s="48">
        <v>2007</v>
      </c>
      <c r="B97" s="6">
        <v>99642000</v>
      </c>
      <c r="C97" s="6">
        <v>99642000</v>
      </c>
      <c r="D97" s="6">
        <v>99642000</v>
      </c>
      <c r="E97" s="6">
        <v>99642000</v>
      </c>
    </row>
    <row r="98" spans="1:5" x14ac:dyDescent="0.2">
      <c r="A98" s="48">
        <v>2012</v>
      </c>
      <c r="B98" s="6">
        <v>409396000</v>
      </c>
      <c r="C98" s="6">
        <v>451509000000</v>
      </c>
      <c r="D98" s="6">
        <v>18243540884.955753</v>
      </c>
      <c r="E98" s="6">
        <v>4123040240000</v>
      </c>
    </row>
    <row r="99" spans="1:5" x14ac:dyDescent="0.2">
      <c r="A99" s="48">
        <v>2013</v>
      </c>
      <c r="B99" s="6">
        <v>520613000</v>
      </c>
      <c r="C99" s="6">
        <v>468651000000</v>
      </c>
      <c r="D99" s="6">
        <v>20304113413.301662</v>
      </c>
      <c r="E99" s="6">
        <v>8548031747000</v>
      </c>
    </row>
    <row r="100" spans="1:5" x14ac:dyDescent="0.2">
      <c r="A100" s="48">
        <v>2014</v>
      </c>
      <c r="B100" s="6">
        <v>580415000</v>
      </c>
      <c r="C100" s="6">
        <v>476294000000</v>
      </c>
      <c r="D100" s="6">
        <v>21113807543.062202</v>
      </c>
      <c r="E100" s="6">
        <v>8825571553000</v>
      </c>
    </row>
    <row r="101" spans="1:5" x14ac:dyDescent="0.2">
      <c r="A101" s="48">
        <v>2015</v>
      </c>
      <c r="B101" s="6">
        <v>744012000</v>
      </c>
      <c r="C101" s="6">
        <v>485651000000</v>
      </c>
      <c r="D101" s="6">
        <v>20371836512.880562</v>
      </c>
      <c r="E101" s="6">
        <v>8698774191000</v>
      </c>
    </row>
    <row r="102" spans="1:5" x14ac:dyDescent="0.2">
      <c r="A102" s="48">
        <v>2016</v>
      </c>
      <c r="B102" s="6">
        <v>801591000</v>
      </c>
      <c r="C102" s="6">
        <v>482130000000</v>
      </c>
      <c r="D102" s="6">
        <v>24577107967.13615</v>
      </c>
      <c r="E102" s="6">
        <v>5234923997000</v>
      </c>
    </row>
    <row r="103" spans="1:5" x14ac:dyDescent="0.2">
      <c r="A103" s="48">
        <v>2017</v>
      </c>
      <c r="B103" s="6">
        <v>2398373000</v>
      </c>
      <c r="C103" s="6">
        <v>2398373000</v>
      </c>
      <c r="D103" s="6">
        <v>2398373000</v>
      </c>
      <c r="E103" s="6">
        <v>2398373000</v>
      </c>
    </row>
    <row r="104" spans="1:5" x14ac:dyDescent="0.2">
      <c r="A104" s="48"/>
    </row>
    <row r="106" spans="1:5" x14ac:dyDescent="0.2">
      <c r="A106" s="35"/>
      <c r="B106" s="50">
        <v>2014</v>
      </c>
      <c r="C106" s="50">
        <v>2015</v>
      </c>
      <c r="D106" s="50">
        <v>2016</v>
      </c>
    </row>
    <row r="107" spans="1:5" x14ac:dyDescent="0.2">
      <c r="A107" s="3" t="s">
        <v>19</v>
      </c>
      <c r="B107" s="6">
        <v>18504438236.111111</v>
      </c>
      <c r="C107" s="6">
        <v>18649090701.298702</v>
      </c>
      <c r="D107" s="6">
        <v>24331680631.578949</v>
      </c>
    </row>
    <row r="108" spans="1:5" x14ac:dyDescent="0.2">
      <c r="A108" s="3" t="s">
        <v>36</v>
      </c>
      <c r="B108" s="6">
        <v>45288337419.354836</v>
      </c>
      <c r="C108" s="6">
        <v>44786776031.25</v>
      </c>
      <c r="D108" s="6">
        <v>54709824782.608696</v>
      </c>
    </row>
    <row r="109" spans="1:5" x14ac:dyDescent="0.2">
      <c r="A109" s="3" t="s">
        <v>83</v>
      </c>
      <c r="B109" s="6">
        <v>42319870032.258064</v>
      </c>
      <c r="C109" s="6">
        <v>27800080580.645161</v>
      </c>
      <c r="D109" s="6">
        <v>8228071375</v>
      </c>
    </row>
    <row r="110" spans="1:5" x14ac:dyDescent="0.2">
      <c r="A110" s="3" t="s">
        <v>47</v>
      </c>
      <c r="B110" s="6">
        <v>20710077951.219513</v>
      </c>
      <c r="C110" s="6">
        <v>20602760512.195122</v>
      </c>
      <c r="D110" s="6">
        <v>8227349571.4285717</v>
      </c>
    </row>
    <row r="111" spans="1:5" x14ac:dyDescent="0.2">
      <c r="A111" s="3" t="s">
        <v>25</v>
      </c>
      <c r="B111" s="6">
        <v>22624128148.936169</v>
      </c>
      <c r="C111" s="6">
        <v>26215974391.304348</v>
      </c>
      <c r="D111" s="6">
        <v>34035110333.333332</v>
      </c>
    </row>
    <row r="112" spans="1:5" x14ac:dyDescent="0.2">
      <c r="A112" s="3" t="s">
        <v>13</v>
      </c>
      <c r="B112" s="6">
        <v>17151571524.590164</v>
      </c>
      <c r="C112" s="6">
        <v>16674706919.354839</v>
      </c>
      <c r="D112" s="6">
        <v>19115573702.702702</v>
      </c>
    </row>
    <row r="113" spans="1:7" x14ac:dyDescent="0.2">
      <c r="A113" s="3" t="s">
        <v>22</v>
      </c>
      <c r="B113" s="6">
        <v>15655224807.017544</v>
      </c>
      <c r="C113" s="6">
        <v>16273091186.440678</v>
      </c>
      <c r="D113" s="6">
        <v>18766224707.317074</v>
      </c>
    </row>
    <row r="114" spans="1:7" x14ac:dyDescent="0.2">
      <c r="A114" s="3" t="s">
        <v>59</v>
      </c>
      <c r="B114" s="6">
        <v>12631333695.652174</v>
      </c>
      <c r="C114" s="6">
        <v>11160231458.333334</v>
      </c>
      <c r="D114" s="6">
        <v>12056400000</v>
      </c>
    </row>
    <row r="115" spans="1:7" x14ac:dyDescent="0.2">
      <c r="A115" s="3" t="s">
        <v>52</v>
      </c>
      <c r="B115" s="6">
        <v>2640286692.3076925</v>
      </c>
      <c r="C115" s="6">
        <v>2859046230.7692308</v>
      </c>
      <c r="D115" s="6">
        <v>2197731250</v>
      </c>
    </row>
    <row r="116" spans="1:7" x14ac:dyDescent="0.2">
      <c r="A116" s="3" t="s">
        <v>182</v>
      </c>
      <c r="B116" s="6">
        <v>57821200000</v>
      </c>
      <c r="C116" s="6">
        <v>62025200000</v>
      </c>
      <c r="D116" s="6"/>
    </row>
    <row r="117" spans="1:7" x14ac:dyDescent="0.2">
      <c r="A117" s="3" t="s">
        <v>42</v>
      </c>
      <c r="B117" s="6">
        <v>11586772666.666666</v>
      </c>
      <c r="C117" s="6">
        <v>11288162791.666666</v>
      </c>
      <c r="D117" s="6">
        <v>16875000000</v>
      </c>
    </row>
    <row r="125" spans="1:7" x14ac:dyDescent="0.2">
      <c r="B125">
        <v>2014</v>
      </c>
      <c r="C125">
        <v>2014</v>
      </c>
      <c r="D125">
        <v>2015</v>
      </c>
      <c r="E125">
        <v>2015</v>
      </c>
      <c r="F125">
        <v>2016</v>
      </c>
      <c r="G125">
        <v>2016</v>
      </c>
    </row>
    <row r="126" spans="1:7" x14ac:dyDescent="0.2">
      <c r="A126" s="35"/>
      <c r="B126" s="35" t="s">
        <v>655</v>
      </c>
      <c r="C126" s="35" t="s">
        <v>633</v>
      </c>
      <c r="D126" s="35" t="s">
        <v>655</v>
      </c>
      <c r="E126" s="35" t="s">
        <v>633</v>
      </c>
      <c r="F126" s="35" t="s">
        <v>655</v>
      </c>
      <c r="G126" s="35" t="s">
        <v>633</v>
      </c>
    </row>
    <row r="127" spans="1:7" x14ac:dyDescent="0.2">
      <c r="A127" s="3" t="s">
        <v>19</v>
      </c>
      <c r="B127" s="6">
        <v>18504438236.111111</v>
      </c>
      <c r="C127" s="6">
        <v>5417951027.7777777</v>
      </c>
      <c r="D127" s="6">
        <v>18649090701.298702</v>
      </c>
      <c r="E127" s="6">
        <v>5787087532.4675322</v>
      </c>
      <c r="F127" s="6">
        <v>24331680631.578949</v>
      </c>
      <c r="G127" s="6">
        <v>7226598842.1052628</v>
      </c>
    </row>
    <row r="128" spans="1:7" x14ac:dyDescent="0.2">
      <c r="A128" s="3" t="s">
        <v>36</v>
      </c>
      <c r="B128" s="6">
        <v>45288337419.354836</v>
      </c>
      <c r="C128" s="6">
        <v>11890672032.258064</v>
      </c>
      <c r="D128" s="6">
        <v>44786776031.25</v>
      </c>
      <c r="E128" s="6">
        <v>11818377875</v>
      </c>
      <c r="F128" s="6">
        <v>54709824782.608696</v>
      </c>
      <c r="G128" s="6">
        <v>13743460000</v>
      </c>
    </row>
    <row r="129" spans="1:7" x14ac:dyDescent="0.2">
      <c r="A129" s="3" t="s">
        <v>83</v>
      </c>
      <c r="B129" s="6">
        <v>42319870032.258064</v>
      </c>
      <c r="C129" s="6">
        <v>12456116774.193548</v>
      </c>
      <c r="D129" s="6">
        <v>27800080580.645161</v>
      </c>
      <c r="E129" s="6">
        <v>8692892548.3870964</v>
      </c>
      <c r="F129" s="6">
        <v>8228071375</v>
      </c>
      <c r="G129" s="6">
        <v>3493732125</v>
      </c>
    </row>
    <row r="130" spans="1:7" x14ac:dyDescent="0.2">
      <c r="A130" s="3" t="s">
        <v>47</v>
      </c>
      <c r="B130" s="6">
        <v>20710077951.219513</v>
      </c>
      <c r="C130" s="6">
        <v>14555809853.658537</v>
      </c>
      <c r="D130" s="6">
        <v>20602760512.195122</v>
      </c>
      <c r="E130" s="6">
        <v>14289113682.926828</v>
      </c>
      <c r="F130" s="6">
        <v>8227349571.4285717</v>
      </c>
      <c r="G130" s="6">
        <v>3725184571.4285712</v>
      </c>
    </row>
    <row r="131" spans="1:7" x14ac:dyDescent="0.2">
      <c r="A131" s="3" t="s">
        <v>25</v>
      </c>
      <c r="B131" s="6">
        <v>22624128148.936169</v>
      </c>
      <c r="C131" s="6">
        <v>7911513425.5319147</v>
      </c>
      <c r="D131" s="6">
        <v>26215974391.304348</v>
      </c>
      <c r="E131" s="6">
        <v>9101873434.782608</v>
      </c>
      <c r="F131" s="6">
        <v>34035110333.333332</v>
      </c>
      <c r="G131" s="6">
        <v>7685195250</v>
      </c>
    </row>
    <row r="132" spans="1:7" x14ac:dyDescent="0.2">
      <c r="A132" s="3" t="s">
        <v>13</v>
      </c>
      <c r="B132" s="6">
        <v>17151571524.590164</v>
      </c>
      <c r="C132" s="6">
        <v>6458697754.098361</v>
      </c>
      <c r="D132" s="6">
        <v>16674706919.354839</v>
      </c>
      <c r="E132" s="6">
        <v>6629545080.6451616</v>
      </c>
      <c r="F132" s="6">
        <v>19115573702.702702</v>
      </c>
      <c r="G132" s="6">
        <v>6721209216.2162161</v>
      </c>
    </row>
    <row r="133" spans="1:7" x14ac:dyDescent="0.2">
      <c r="A133" s="3" t="s">
        <v>22</v>
      </c>
      <c r="B133" s="6">
        <v>15655224807.017544</v>
      </c>
      <c r="C133" s="6">
        <v>7610805543.8596487</v>
      </c>
      <c r="D133" s="6">
        <v>16273091186.440678</v>
      </c>
      <c r="E133" s="6">
        <v>7892201677.9661016</v>
      </c>
      <c r="F133" s="6">
        <v>18766224707.317074</v>
      </c>
      <c r="G133" s="6">
        <v>9219423463.4146347</v>
      </c>
    </row>
    <row r="134" spans="1:7" x14ac:dyDescent="0.2">
      <c r="A134" s="3" t="s">
        <v>59</v>
      </c>
      <c r="B134" s="6">
        <v>12631333695.652174</v>
      </c>
      <c r="C134" s="6">
        <v>3637441304.347826</v>
      </c>
      <c r="D134" s="6">
        <v>11160231458.333334</v>
      </c>
      <c r="E134" s="6">
        <v>2903081625</v>
      </c>
      <c r="F134" s="6">
        <v>12056400000</v>
      </c>
      <c r="G134" s="6">
        <v>4337212500</v>
      </c>
    </row>
    <row r="135" spans="1:7" x14ac:dyDescent="0.2">
      <c r="A135" s="3" t="s">
        <v>52</v>
      </c>
      <c r="B135" s="6">
        <v>2640286692.3076925</v>
      </c>
      <c r="C135" s="6">
        <v>1438156269.2307692</v>
      </c>
      <c r="D135" s="6">
        <v>2859046230.7692308</v>
      </c>
      <c r="E135" s="6">
        <v>1552626192.3076923</v>
      </c>
      <c r="F135" s="6">
        <v>2197731250</v>
      </c>
      <c r="G135" s="6">
        <v>1517726000</v>
      </c>
    </row>
    <row r="136" spans="1:7" x14ac:dyDescent="0.2">
      <c r="A136" s="3" t="s">
        <v>182</v>
      </c>
      <c r="B136" s="6">
        <v>57821200000</v>
      </c>
      <c r="C136" s="6">
        <v>33481800000</v>
      </c>
      <c r="D136" s="6">
        <v>62025200000</v>
      </c>
      <c r="E136" s="6">
        <v>35696000000</v>
      </c>
      <c r="F136" s="6"/>
      <c r="G136" s="6"/>
    </row>
    <row r="137" spans="1:7" x14ac:dyDescent="0.2">
      <c r="A137" s="3" t="s">
        <v>42</v>
      </c>
      <c r="B137" s="6">
        <v>11586772666.666666</v>
      </c>
      <c r="C137" s="6">
        <v>4413458833.333333</v>
      </c>
      <c r="D137" s="6">
        <v>11288162791.666666</v>
      </c>
      <c r="E137" s="6">
        <v>4663943000</v>
      </c>
      <c r="F137" s="6">
        <v>16875000000</v>
      </c>
      <c r="G137" s="6">
        <v>5427750000</v>
      </c>
    </row>
    <row r="170" spans="1:9" x14ac:dyDescent="0.2">
      <c r="A170" s="45"/>
      <c r="B170" s="45" t="s">
        <v>640</v>
      </c>
      <c r="C170" s="45"/>
      <c r="D170" s="45" t="s">
        <v>641</v>
      </c>
      <c r="E170" s="45"/>
      <c r="F170" s="45" t="s">
        <v>642</v>
      </c>
      <c r="G170" s="45"/>
      <c r="H170" s="45" t="s">
        <v>643</v>
      </c>
      <c r="I170" s="45"/>
    </row>
    <row r="171" spans="1:9" x14ac:dyDescent="0.2">
      <c r="A171" s="35"/>
      <c r="B171" s="35" t="s">
        <v>655</v>
      </c>
      <c r="C171" s="35" t="s">
        <v>633</v>
      </c>
      <c r="D171" s="35" t="s">
        <v>655</v>
      </c>
      <c r="E171" s="35" t="s">
        <v>633</v>
      </c>
      <c r="F171" s="35" t="s">
        <v>655</v>
      </c>
      <c r="G171" s="35" t="s">
        <v>633</v>
      </c>
      <c r="H171" s="35" t="s">
        <v>655</v>
      </c>
      <c r="I171" s="35" t="s">
        <v>633</v>
      </c>
    </row>
    <row r="172" spans="1:9" x14ac:dyDescent="0.2">
      <c r="A172" s="3" t="s">
        <v>19</v>
      </c>
      <c r="B172" s="6">
        <v>16708468053.333334</v>
      </c>
      <c r="C172" s="6">
        <v>5105858773.333333</v>
      </c>
      <c r="D172" s="6">
        <v>18504438236.111111</v>
      </c>
      <c r="E172" s="6">
        <v>5417951027.7777777</v>
      </c>
      <c r="F172" s="6">
        <v>18649090701.298702</v>
      </c>
      <c r="G172" s="6">
        <v>5787087532.4675322</v>
      </c>
      <c r="H172" s="6">
        <v>24331680631.578949</v>
      </c>
      <c r="I172" s="6">
        <v>7226598842.1052628</v>
      </c>
    </row>
    <row r="173" spans="1:9" x14ac:dyDescent="0.2">
      <c r="A173" s="3" t="s">
        <v>36</v>
      </c>
      <c r="B173" s="6">
        <v>43412610593.75</v>
      </c>
      <c r="C173" s="6">
        <v>11504268500</v>
      </c>
      <c r="D173" s="6">
        <v>45288337419.354836</v>
      </c>
      <c r="E173" s="6">
        <v>11890672032.258064</v>
      </c>
      <c r="F173" s="6">
        <v>44786776031.25</v>
      </c>
      <c r="G173" s="6">
        <v>11818377875</v>
      </c>
      <c r="H173" s="6">
        <v>54709824782.608696</v>
      </c>
      <c r="I173" s="6">
        <v>13743460000</v>
      </c>
    </row>
    <row r="174" spans="1:9" x14ac:dyDescent="0.2">
      <c r="A174" s="3" t="s">
        <v>83</v>
      </c>
      <c r="B174" s="6">
        <v>43327257258.064514</v>
      </c>
      <c r="C174" s="6">
        <v>12029796580.645161</v>
      </c>
      <c r="D174" s="6">
        <v>42319870032.258064</v>
      </c>
      <c r="E174" s="6">
        <v>12456116774.193548</v>
      </c>
      <c r="F174" s="6">
        <v>27800080580.645161</v>
      </c>
      <c r="G174" s="6">
        <v>8692892548.3870964</v>
      </c>
      <c r="H174" s="6">
        <v>8228071375</v>
      </c>
      <c r="I174" s="6">
        <v>3493732125</v>
      </c>
    </row>
    <row r="175" spans="1:9" x14ac:dyDescent="0.2">
      <c r="A175" s="3" t="s">
        <v>47</v>
      </c>
      <c r="B175" s="6">
        <v>20476023048.780487</v>
      </c>
      <c r="C175" s="6">
        <v>14590501463.414635</v>
      </c>
      <c r="D175" s="6">
        <v>20710077951.219513</v>
      </c>
      <c r="E175" s="6">
        <v>14555809853.658537</v>
      </c>
      <c r="F175" s="6">
        <v>20602760512.195122</v>
      </c>
      <c r="G175" s="6">
        <v>14289113682.926828</v>
      </c>
      <c r="H175" s="6">
        <v>8227349571.4285717</v>
      </c>
      <c r="I175" s="6">
        <v>3725184571.4285712</v>
      </c>
    </row>
    <row r="176" spans="1:9" x14ac:dyDescent="0.2">
      <c r="A176" s="3" t="s">
        <v>25</v>
      </c>
      <c r="B176" s="6">
        <v>20607200510.638298</v>
      </c>
      <c r="C176" s="6">
        <v>7176338595.7446804</v>
      </c>
      <c r="D176" s="6">
        <v>22624128148.936169</v>
      </c>
      <c r="E176" s="6">
        <v>7911513425.5319147</v>
      </c>
      <c r="F176" s="6">
        <v>26215974391.304348</v>
      </c>
      <c r="G176" s="6">
        <v>9101873434.782608</v>
      </c>
      <c r="H176" s="6">
        <v>34035110333.333332</v>
      </c>
      <c r="I176" s="6">
        <v>7685195250</v>
      </c>
    </row>
    <row r="177" spans="1:9" x14ac:dyDescent="0.2">
      <c r="A177" s="3" t="s">
        <v>13</v>
      </c>
      <c r="B177" s="6">
        <v>16553738161.290323</v>
      </c>
      <c r="C177" s="6">
        <v>5953522854.8387098</v>
      </c>
      <c r="D177" s="6">
        <v>17151571524.590164</v>
      </c>
      <c r="E177" s="6">
        <v>6458697754.098361</v>
      </c>
      <c r="F177" s="6">
        <v>16674706919.354839</v>
      </c>
      <c r="G177" s="6">
        <v>6629545080.6451616</v>
      </c>
      <c r="H177" s="6">
        <v>19115573702.702702</v>
      </c>
      <c r="I177" s="6">
        <v>6721209216.2162161</v>
      </c>
    </row>
    <row r="178" spans="1:9" x14ac:dyDescent="0.2">
      <c r="A178" s="3" t="s">
        <v>22</v>
      </c>
      <c r="B178" s="6">
        <v>15416950654.545454</v>
      </c>
      <c r="C178" s="6">
        <v>7407126545.454545</v>
      </c>
      <c r="D178" s="6">
        <v>15655224807.017544</v>
      </c>
      <c r="E178" s="6">
        <v>7610805543.8596487</v>
      </c>
      <c r="F178" s="6">
        <v>16273091186.440678</v>
      </c>
      <c r="G178" s="6">
        <v>7892201677.9661016</v>
      </c>
      <c r="H178" s="6">
        <v>18766224707.317074</v>
      </c>
      <c r="I178" s="6">
        <v>9219423463.4146347</v>
      </c>
    </row>
    <row r="179" spans="1:9" x14ac:dyDescent="0.2">
      <c r="A179" s="3" t="s">
        <v>59</v>
      </c>
      <c r="B179" s="6">
        <v>12178356695.652174</v>
      </c>
      <c r="C179" s="6">
        <v>3725817565.2173915</v>
      </c>
      <c r="D179" s="6">
        <v>12631333695.652174</v>
      </c>
      <c r="E179" s="6">
        <v>3637441304.347826</v>
      </c>
      <c r="F179" s="6">
        <v>11160231458.333334</v>
      </c>
      <c r="G179" s="6">
        <v>2903081625</v>
      </c>
      <c r="H179" s="6">
        <v>12056400000</v>
      </c>
      <c r="I179" s="6">
        <v>4337212500</v>
      </c>
    </row>
    <row r="180" spans="1:9" x14ac:dyDescent="0.2">
      <c r="A180" s="3" t="s">
        <v>52</v>
      </c>
      <c r="B180" s="6">
        <v>2380750115.3846154</v>
      </c>
      <c r="C180" s="6">
        <v>1312573000</v>
      </c>
      <c r="D180" s="6">
        <v>2640286692.3076925</v>
      </c>
      <c r="E180" s="6">
        <v>1438156269.2307692</v>
      </c>
      <c r="F180" s="6">
        <v>2859046230.7692308</v>
      </c>
      <c r="G180" s="6">
        <v>1552626192.3076923</v>
      </c>
      <c r="H180" s="6">
        <v>2197731250</v>
      </c>
      <c r="I180" s="6">
        <v>1517726000</v>
      </c>
    </row>
    <row r="181" spans="1:9" x14ac:dyDescent="0.2">
      <c r="A181" s="3" t="s">
        <v>182</v>
      </c>
      <c r="B181" s="6">
        <v>55694400000</v>
      </c>
      <c r="C181" s="6">
        <v>34240400000</v>
      </c>
      <c r="D181" s="6">
        <v>57821200000</v>
      </c>
      <c r="E181" s="6">
        <v>33481800000</v>
      </c>
      <c r="F181" s="6">
        <v>62025200000</v>
      </c>
      <c r="G181" s="6">
        <v>35696000000</v>
      </c>
      <c r="H181" s="6"/>
      <c r="I181" s="6"/>
    </row>
    <row r="182" spans="1:9" x14ac:dyDescent="0.2">
      <c r="A182" s="3" t="s">
        <v>42</v>
      </c>
      <c r="B182" s="6">
        <v>10823125041.666666</v>
      </c>
      <c r="C182" s="6">
        <v>4250235916.6666665</v>
      </c>
      <c r="D182" s="6">
        <v>11586772666.666666</v>
      </c>
      <c r="E182" s="6">
        <v>4413458833.333333</v>
      </c>
      <c r="F182" s="6">
        <v>11288162791.666666</v>
      </c>
      <c r="G182" s="6">
        <v>4663943000</v>
      </c>
      <c r="H182" s="6">
        <v>16875000000</v>
      </c>
      <c r="I182" s="6">
        <v>5427750000</v>
      </c>
    </row>
  </sheetData>
  <mergeCells count="1">
    <mergeCell ref="A1:C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53"/>
  <sheetViews>
    <sheetView zoomScale="91" zoomScaleNormal="100" workbookViewId="0">
      <selection activeCell="F1" sqref="F1:K2"/>
    </sheetView>
  </sheetViews>
  <sheetFormatPr baseColWidth="10" defaultRowHeight="16" x14ac:dyDescent="0.2"/>
  <cols>
    <col min="1" max="1" width="33.6640625" bestFit="1" customWidth="1"/>
    <col min="2" max="4" width="18.1640625" bestFit="1" customWidth="1"/>
    <col min="5" max="5" width="22.5" bestFit="1" customWidth="1"/>
    <col min="6" max="9" width="18.1640625" bestFit="1" customWidth="1"/>
    <col min="10" max="11" width="19.33203125" bestFit="1" customWidth="1"/>
    <col min="12" max="16384" width="10.83203125" style="38"/>
  </cols>
  <sheetData>
    <row r="1" spans="1:11" ht="16" customHeight="1" x14ac:dyDescent="0.2">
      <c r="A1" s="16" t="s">
        <v>0</v>
      </c>
      <c r="B1" s="16" t="s">
        <v>10</v>
      </c>
      <c r="D1" t="s">
        <v>8</v>
      </c>
      <c r="E1" s="44" t="str">
        <f>VLOOKUP(B1, ticker_symbol:gics_sector, 14, FALSE)</f>
        <v>Industrials</v>
      </c>
      <c r="F1" s="92" t="s">
        <v>703</v>
      </c>
      <c r="G1" s="92"/>
      <c r="H1" s="92"/>
      <c r="I1" s="92"/>
      <c r="J1" s="92"/>
      <c r="K1" s="92"/>
    </row>
    <row r="2" spans="1:11" x14ac:dyDescent="0.2">
      <c r="D2" t="s">
        <v>638</v>
      </c>
      <c r="E2" s="44" t="str">
        <f>VLOOKUP(B1, ticker_symbol:gics_sub, 15, FALSE)</f>
        <v>Airlines</v>
      </c>
      <c r="F2" s="92"/>
      <c r="G2" s="92"/>
      <c r="H2" s="92"/>
      <c r="I2" s="92"/>
      <c r="J2" s="92"/>
      <c r="K2" s="92"/>
    </row>
    <row r="4" spans="1:11" x14ac:dyDescent="0.2">
      <c r="B4" s="76" t="s">
        <v>598</v>
      </c>
      <c r="C4" s="76"/>
      <c r="D4" s="76"/>
      <c r="E4" s="76"/>
      <c r="F4" s="33" t="s">
        <v>599</v>
      </c>
      <c r="G4" s="33"/>
      <c r="H4" s="33"/>
      <c r="I4" s="33"/>
      <c r="J4" s="33"/>
      <c r="K4" s="33"/>
    </row>
    <row r="5" spans="1:11" x14ac:dyDescent="0.2">
      <c r="B5" s="15" t="s">
        <v>11</v>
      </c>
      <c r="C5" s="15" t="s">
        <v>15</v>
      </c>
      <c r="D5" s="15" t="s">
        <v>16</v>
      </c>
      <c r="E5" s="15" t="s">
        <v>17</v>
      </c>
      <c r="F5" s="15" t="s">
        <v>600</v>
      </c>
      <c r="G5" s="15" t="s">
        <v>601</v>
      </c>
      <c r="H5" s="15" t="s">
        <v>602</v>
      </c>
      <c r="I5" s="15" t="s">
        <v>603</v>
      </c>
      <c r="J5" s="15" t="s">
        <v>604</v>
      </c>
      <c r="K5" s="15" t="s">
        <v>605</v>
      </c>
    </row>
    <row r="6" spans="1:11" x14ac:dyDescent="0.2">
      <c r="A6" s="5" t="s">
        <v>581</v>
      </c>
      <c r="B6" s="17" cm="1">
        <f t="array" ref="B6">INDEX(total_revenue,MATCH(1,($B$1 =ticker_symbol)*(B$5= year),0))</f>
        <v>24855000000</v>
      </c>
      <c r="C6" s="17" cm="1">
        <f t="array" ref="C6">INDEX(total_revenue,MATCH(1,($B$1 =ticker_symbol)*(C$5= year),0))</f>
        <v>26743000000</v>
      </c>
      <c r="D6" s="17" cm="1">
        <f t="array" ref="D6">INDEX(total_revenue,MATCH(1,($B$1 =ticker_symbol)*(D$5= year),0))</f>
        <v>42650000000</v>
      </c>
      <c r="E6" s="17" cm="1">
        <f t="array" ref="E6">INDEX(total_revenue,MATCH(1,($B$1 =ticker_symbol)*(E$5= year),0))</f>
        <v>40990000000</v>
      </c>
      <c r="F6" s="17">
        <f ca="1">SUM(E$6*(1+F$19))</f>
        <v>49597900000</v>
      </c>
      <c r="G6" s="17">
        <f t="shared" ref="G6:K6" ca="1" si="0">SUM(F$6*(1+G$19))</f>
        <v>60013459000</v>
      </c>
      <c r="H6" s="17">
        <f t="shared" ca="1" si="0"/>
        <v>72616285390</v>
      </c>
      <c r="I6" s="17">
        <f t="shared" ca="1" si="0"/>
        <v>87865705321.899994</v>
      </c>
      <c r="J6" s="17">
        <f t="shared" ca="1" si="0"/>
        <v>106317503439.49899</v>
      </c>
      <c r="K6" s="17">
        <f t="shared" ca="1" si="0"/>
        <v>128644179161.79378</v>
      </c>
    </row>
    <row r="7" spans="1:11" x14ac:dyDescent="0.2">
      <c r="A7" s="3" t="s">
        <v>582</v>
      </c>
      <c r="B7" s="17" cm="1">
        <f t="array" ref="B7">INDEX(cogs,MATCH(1,($B$1 =ticker_symbol)*(B$5= year),0))</f>
        <v>10499000000</v>
      </c>
      <c r="C7" s="17" cm="1">
        <f t="array" ref="C7">INDEX(cogs,MATCH(1,($B$1 =ticker_symbol)*(C$5= year),0))</f>
        <v>11019000000</v>
      </c>
      <c r="D7" s="17" cm="1">
        <f t="array" ref="D7">INDEX(cogs,MATCH(1,($B$1 =ticker_symbol)*(D$5= year),0))</f>
        <v>15620000000</v>
      </c>
      <c r="E7" s="17" cm="1">
        <f t="array" ref="E7">INDEX(cogs,MATCH(1,($B$1 =ticker_symbol)*(E$5= year),0))</f>
        <v>11096000000</v>
      </c>
      <c r="F7" s="29"/>
      <c r="G7" s="29"/>
      <c r="H7" s="29"/>
      <c r="I7" s="29"/>
      <c r="J7" s="29"/>
      <c r="K7" s="29"/>
    </row>
    <row r="8" spans="1:11" x14ac:dyDescent="0.2">
      <c r="A8" s="5" t="s">
        <v>583</v>
      </c>
      <c r="B8" s="17">
        <f>SUM(B6-B7)</f>
        <v>14356000000</v>
      </c>
      <c r="C8" s="17">
        <f t="shared" ref="C8:E8" si="1">SUM(C6-C7)</f>
        <v>15724000000</v>
      </c>
      <c r="D8" s="17">
        <f t="shared" si="1"/>
        <v>27030000000</v>
      </c>
      <c r="E8" s="17">
        <f t="shared" si="1"/>
        <v>29894000000</v>
      </c>
      <c r="F8" s="17">
        <f ca="1">SUM(F$20*F$6)</f>
        <v>30254719000</v>
      </c>
      <c r="G8" s="17">
        <f t="shared" ref="G8:K8" ca="1" si="2">SUM(G$20*G$6)</f>
        <v>36608209990</v>
      </c>
      <c r="H8" s="17">
        <f t="shared" ca="1" si="2"/>
        <v>44295934087.900002</v>
      </c>
      <c r="I8" s="17">
        <f t="shared" ca="1" si="2"/>
        <v>53598080246.358994</v>
      </c>
      <c r="J8" s="17">
        <f t="shared" ca="1" si="2"/>
        <v>64853677098.094383</v>
      </c>
      <c r="K8" s="17">
        <f t="shared" ca="1" si="2"/>
        <v>78472949288.694199</v>
      </c>
    </row>
    <row r="9" spans="1:11" x14ac:dyDescent="0.2">
      <c r="A9" s="6" t="s">
        <v>5</v>
      </c>
      <c r="B9" s="17" cm="1">
        <f t="array" ref="B9">INDEX(sgas,MATCH(1,($B$1 =ticker_symbol)*(B$5= year),0))</f>
        <v>12977000000</v>
      </c>
      <c r="C9" s="17" cm="1">
        <f t="array" ref="C9">INDEX(sgas,MATCH(1,($B$1 =ticker_symbol)*(C$5= year),0))</f>
        <v>12913000000</v>
      </c>
      <c r="D9" s="17" cm="1">
        <f t="array" ref="D9">INDEX(sgas,MATCH(1,($B$1 =ticker_symbol)*(D$5= year),0))</f>
        <v>20686000000</v>
      </c>
      <c r="E9" s="17" cm="1">
        <f t="array" ref="E9">INDEX(sgas,MATCH(1,($B$1 =ticker_symbol)*(E$5= year),0))</f>
        <v>21275000000</v>
      </c>
      <c r="F9" s="29"/>
      <c r="G9" s="29"/>
      <c r="H9" s="29"/>
      <c r="I9" s="29"/>
      <c r="J9" s="29"/>
      <c r="K9" s="29"/>
    </row>
    <row r="10" spans="1:11" x14ac:dyDescent="0.2">
      <c r="A10" s="3" t="s">
        <v>584</v>
      </c>
      <c r="B10" s="17" cm="1">
        <f t="array" ref="B10">INDEX(other_operating_items,MATCH(1,($B$1 =ticker_symbol)*(B$5= year),0))</f>
        <v>845000000</v>
      </c>
      <c r="C10" s="17" cm="1">
        <f t="array" ref="C10">INDEX(other_operating_items,MATCH(1,($B$1 =ticker_symbol)*(C$5= year),0))</f>
        <v>853000000</v>
      </c>
      <c r="D10" s="17" cm="1">
        <f t="array" ref="D10">INDEX(other_operating_items,MATCH(1,($B$1 =ticker_symbol)*(D$5= year),0))</f>
        <v>1295000000</v>
      </c>
      <c r="E10" s="17" cm="1">
        <f t="array" ref="E10">INDEX(other_operating_items,MATCH(1,($B$1 =ticker_symbol)*(E$5= year),0))</f>
        <v>1364000000</v>
      </c>
      <c r="F10" s="29"/>
      <c r="G10" s="29"/>
      <c r="H10" s="29"/>
      <c r="I10" s="29"/>
      <c r="J10" s="29"/>
      <c r="K10" s="29"/>
    </row>
    <row r="11" spans="1:11" x14ac:dyDescent="0.2">
      <c r="A11" s="18" t="s">
        <v>611</v>
      </c>
      <c r="B11" s="17" t="str" cm="1">
        <f t="array" ref="B11">INDEX(r_and_d,MATCH(1,($B$1 =ticker_symbol)*(B$5= year),0))</f>
        <v xml:space="preserve"> $-   </v>
      </c>
      <c r="C11" s="17" t="str" cm="1">
        <f t="array" ref="C11">INDEX(r_and_d,MATCH(1,($B$1 =ticker_symbol)*(C$5= year),0))</f>
        <v xml:space="preserve"> $-   </v>
      </c>
      <c r="D11" s="17" t="str" cm="1">
        <f t="array" ref="D11">INDEX(r_and_d,MATCH(1,($B$1 =ticker_symbol)*(D$5= year),0))</f>
        <v xml:space="preserve"> $-   </v>
      </c>
      <c r="E11" s="17" t="str" cm="1">
        <f t="array" ref="E11">INDEX(r_and_d,MATCH(1,($B$1 =ticker_symbol)*(E$5= year),0))</f>
        <v xml:space="preserve"> $-   </v>
      </c>
      <c r="F11" s="29"/>
      <c r="G11" s="29"/>
      <c r="H11" s="29"/>
      <c r="I11" s="29"/>
      <c r="J11" s="29"/>
      <c r="K11" s="29"/>
    </row>
    <row r="12" spans="1:11" x14ac:dyDescent="0.2">
      <c r="A12" s="7" t="s">
        <v>585</v>
      </c>
      <c r="B12" s="17">
        <f>SUM(B9:B11)</f>
        <v>13822000000</v>
      </c>
      <c r="C12" s="17">
        <f t="shared" ref="C12:E12" si="3">SUM(C9:C11)</f>
        <v>13766000000</v>
      </c>
      <c r="D12" s="17">
        <f t="shared" si="3"/>
        <v>21981000000</v>
      </c>
      <c r="E12" s="17">
        <f t="shared" si="3"/>
        <v>22639000000</v>
      </c>
      <c r="F12" s="29"/>
      <c r="G12" s="29"/>
      <c r="H12" s="29"/>
      <c r="I12" s="29"/>
      <c r="J12" s="29"/>
      <c r="K12" s="29"/>
    </row>
    <row r="13" spans="1:11" x14ac:dyDescent="0.2">
      <c r="A13" s="79" t="s">
        <v>586</v>
      </c>
      <c r="B13" s="78">
        <f>B8-B12</f>
        <v>534000000</v>
      </c>
      <c r="C13" s="78">
        <f>C8-C12</f>
        <v>1958000000</v>
      </c>
      <c r="D13" s="78">
        <f t="shared" ref="D13:E13" si="4">D8-D12</f>
        <v>5049000000</v>
      </c>
      <c r="E13" s="78">
        <f t="shared" si="4"/>
        <v>7255000000</v>
      </c>
      <c r="F13" s="78">
        <f ca="1">SUM(F$21*F$6)</f>
        <v>4959790000</v>
      </c>
      <c r="G13" s="78">
        <f t="shared" ref="G13:K13" ca="1" si="5">SUM(G$21*G$6)</f>
        <v>6001345900</v>
      </c>
      <c r="H13" s="78">
        <f t="shared" ca="1" si="5"/>
        <v>7261628539</v>
      </c>
      <c r="I13" s="78">
        <f t="shared" ca="1" si="5"/>
        <v>8786570532.1900005</v>
      </c>
      <c r="J13" s="78">
        <f t="shared" ca="1" si="5"/>
        <v>10631750343.9499</v>
      </c>
      <c r="K13" s="78">
        <f t="shared" ca="1" si="5"/>
        <v>12864417916.179379</v>
      </c>
    </row>
    <row r="17" spans="1:11" x14ac:dyDescent="0.2">
      <c r="A17" s="80" t="s">
        <v>587</v>
      </c>
    </row>
    <row r="18" spans="1:11" ht="17" thickBot="1" x14ac:dyDescent="0.25">
      <c r="A18" s="9"/>
      <c r="B18" s="75" t="s">
        <v>598</v>
      </c>
      <c r="C18" s="75"/>
      <c r="D18" s="75"/>
      <c r="E18" s="75"/>
      <c r="F18" s="34" t="s">
        <v>606</v>
      </c>
      <c r="G18" s="34"/>
      <c r="H18" s="34"/>
      <c r="I18" s="34"/>
      <c r="J18" s="34"/>
      <c r="K18" s="34"/>
    </row>
    <row r="19" spans="1:11" s="64" customFormat="1" ht="17" thickTop="1" x14ac:dyDescent="0.2">
      <c r="A19" s="53" t="s">
        <v>588</v>
      </c>
      <c r="B19" s="53"/>
      <c r="C19" s="84">
        <f>$C$6/$B$6-1</f>
        <v>7.5960571313618885E-2</v>
      </c>
      <c r="D19" s="84">
        <f>$D$6/$C$6-1</f>
        <v>0.59480985678495313</v>
      </c>
      <c r="E19" s="84">
        <f>$E$6/$D$6-1</f>
        <v>-3.8921453692848718E-2</v>
      </c>
      <c r="F19" s="81">
        <f ca="1">OFFSET(F$42,MATCH($B$38,$A$43:$A$45,0),0)</f>
        <v>0.21</v>
      </c>
      <c r="G19" s="81">
        <f t="shared" ref="G19:K19" ca="1" si="6">OFFSET(G$42,MATCH($B$38,$A$43:$A$45,0),0)</f>
        <v>0.21</v>
      </c>
      <c r="H19" s="81">
        <f t="shared" ca="1" si="6"/>
        <v>0.21</v>
      </c>
      <c r="I19" s="81">
        <f t="shared" ca="1" si="6"/>
        <v>0.21</v>
      </c>
      <c r="J19" s="81">
        <f t="shared" ca="1" si="6"/>
        <v>0.21</v>
      </c>
      <c r="K19" s="81">
        <f t="shared" ca="1" si="6"/>
        <v>0.21</v>
      </c>
    </row>
    <row r="20" spans="1:11" s="82" customFormat="1" x14ac:dyDescent="0.2">
      <c r="A20" s="30" t="s">
        <v>589</v>
      </c>
      <c r="B20" s="30" cm="1">
        <f t="array" ref="B20">INDEX(gross_margin,MATCH(1,($B$1 = ticker_symbol)*(B$5= year),0))</f>
        <v>0.57759002212834432</v>
      </c>
      <c r="C20" s="30" cm="1">
        <f t="array" ref="C20">INDEX(gross_margin,MATCH(1,($B$1 = ticker_symbol)*(C$5= year),0))</f>
        <v>0.58796694462102228</v>
      </c>
      <c r="D20" s="30" cm="1">
        <f t="array" ref="D20">INDEX(gross_margin,MATCH(1,($B$1 = ticker_symbol)*(D$5= year),0))</f>
        <v>0.63376318874560378</v>
      </c>
      <c r="E20" s="30" cm="1">
        <f t="array" ref="E20">INDEX(gross_margin,MATCH(1,($B$1 = ticker_symbol)*(E$5= year),0))</f>
        <v>0.72929982922664061</v>
      </c>
      <c r="F20" s="30">
        <f ca="1">OFFSET(F$46,MATCH($B$38,$A$47:$A$49,0),0)</f>
        <v>0.61</v>
      </c>
      <c r="G20" s="30">
        <f t="shared" ref="G20:K20" ca="1" si="7">OFFSET(G$46,MATCH($B$38,$A$47:$A$49,0),0)</f>
        <v>0.61</v>
      </c>
      <c r="H20" s="30">
        <f t="shared" ca="1" si="7"/>
        <v>0.61</v>
      </c>
      <c r="I20" s="30">
        <f t="shared" ca="1" si="7"/>
        <v>0.61</v>
      </c>
      <c r="J20" s="30">
        <f t="shared" ca="1" si="7"/>
        <v>0.61</v>
      </c>
      <c r="K20" s="30">
        <f t="shared" ca="1" si="7"/>
        <v>0.61</v>
      </c>
    </row>
    <row r="21" spans="1:11" s="82" customFormat="1" x14ac:dyDescent="0.2">
      <c r="A21" s="31" t="s">
        <v>590</v>
      </c>
      <c r="B21" s="31" cm="1">
        <f t="array" ref="B21">INDEX(operating_margin,MATCH(1,($B$1 = ticker_symbol)*(B$5= year),0))</f>
        <v>2.1484610742305371E-2</v>
      </c>
      <c r="C21" s="31" cm="1">
        <f t="array" ref="C21">INDEX(operating_margin,MATCH(1,($B$1 = ticker_symbol)*(C$5= year),0))</f>
        <v>7.3215420857794561E-2</v>
      </c>
      <c r="D21" s="31" cm="1">
        <f t="array" ref="D21">INDEX(operating_margin,MATCH(1,($B$1 = ticker_symbol)*(D$5= year),0))</f>
        <v>0.11838218053927316</v>
      </c>
      <c r="E21" s="31" cm="1">
        <f t="array" ref="E21">INDEX(operating_margin,MATCH(1,($B$1 = ticker_symbol)*(E$5= year),0))</f>
        <v>0.17699438887533545</v>
      </c>
      <c r="F21" s="31">
        <f ca="1">OFFSET(F$50,MATCH($B$38,$A$51:$A$53,0),0)</f>
        <v>0.1</v>
      </c>
      <c r="G21" s="31">
        <f t="shared" ref="G21:K21" ca="1" si="8">OFFSET(G$50,MATCH($B$38,$A$51:$A$53,0),0)</f>
        <v>0.1</v>
      </c>
      <c r="H21" s="31">
        <f t="shared" ca="1" si="8"/>
        <v>0.1</v>
      </c>
      <c r="I21" s="31">
        <f t="shared" ca="1" si="8"/>
        <v>0.1</v>
      </c>
      <c r="J21" s="31">
        <f t="shared" ca="1" si="8"/>
        <v>0.1</v>
      </c>
      <c r="K21" s="31">
        <f t="shared" ca="1" si="8"/>
        <v>0.1</v>
      </c>
    </row>
    <row r="22" spans="1:11" x14ac:dyDescent="0.2">
      <c r="A22" s="41"/>
      <c r="B22" s="42"/>
      <c r="C22" s="42"/>
      <c r="D22" s="42"/>
      <c r="E22" s="42"/>
      <c r="F22" s="41"/>
      <c r="G22" s="41"/>
      <c r="H22" s="41"/>
      <c r="I22" s="41"/>
      <c r="J22" s="41"/>
      <c r="K22" s="41"/>
    </row>
    <row r="23" spans="1:11" x14ac:dyDescent="0.2">
      <c r="A23" s="41"/>
      <c r="B23" s="42"/>
      <c r="C23" s="42"/>
      <c r="D23" s="42"/>
      <c r="E23" s="42"/>
      <c r="F23" s="41"/>
      <c r="G23" s="41"/>
      <c r="H23" s="41"/>
      <c r="I23" s="41"/>
      <c r="J23" s="41"/>
      <c r="K23" s="41"/>
    </row>
    <row r="25" spans="1:11" s="64" customFormat="1" x14ac:dyDescent="0.2">
      <c r="A25" s="40" t="s">
        <v>652</v>
      </c>
      <c r="B25" s="40" t="s">
        <v>644</v>
      </c>
      <c r="C25" s="40" t="s">
        <v>645</v>
      </c>
      <c r="D25" s="40" t="s">
        <v>646</v>
      </c>
      <c r="E25" s="40" t="s">
        <v>647</v>
      </c>
      <c r="F25" s="40" t="s">
        <v>661</v>
      </c>
      <c r="G25" s="40"/>
      <c r="H25" s="40"/>
      <c r="I25" s="40"/>
      <c r="J25" s="40"/>
      <c r="K25" s="40"/>
    </row>
    <row r="26" spans="1:11" x14ac:dyDescent="0.2">
      <c r="A26" t="s">
        <v>648</v>
      </c>
      <c r="B26" s="6">
        <f>MIN($B$6:$E$6)</f>
        <v>24855000000</v>
      </c>
      <c r="C26" s="6">
        <f>MAX($B$6:$E$6)</f>
        <v>42650000000</v>
      </c>
      <c r="D26" s="6">
        <f>MEDIAN($B6:$E$6)</f>
        <v>33866500000</v>
      </c>
      <c r="E26" s="6">
        <f>AVERAGE($B$6:$E$6)</f>
        <v>33809500000</v>
      </c>
      <c r="F26" s="6">
        <f>C26-B26</f>
        <v>17795000000</v>
      </c>
    </row>
    <row r="27" spans="1:11" x14ac:dyDescent="0.2">
      <c r="A27" t="s">
        <v>649</v>
      </c>
      <c r="B27" s="6">
        <f>MIN($B$7:$E$7)</f>
        <v>10499000000</v>
      </c>
      <c r="C27" s="6">
        <f>MAX($B$7:$E$7)</f>
        <v>15620000000</v>
      </c>
      <c r="D27" s="6">
        <f>MEDIAN($B$7:$E7)</f>
        <v>11057500000</v>
      </c>
      <c r="E27" s="6">
        <f>AVERAGE($B$7:$E$7)</f>
        <v>12058500000</v>
      </c>
      <c r="F27" s="6">
        <f t="shared" ref="F27:F33" si="9">C27-B27</f>
        <v>5121000000</v>
      </c>
    </row>
    <row r="28" spans="1:11" x14ac:dyDescent="0.2">
      <c r="A28" t="s">
        <v>650</v>
      </c>
      <c r="B28" s="6">
        <f>MIN($B$8:$E$8)</f>
        <v>14356000000</v>
      </c>
      <c r="C28" s="6">
        <f>MAX($B$8:$E$8)</f>
        <v>29894000000</v>
      </c>
      <c r="D28" s="6">
        <f>MEDIAN($B$8:$E$8)</f>
        <v>21377000000</v>
      </c>
      <c r="E28" s="6">
        <f>AVERAGE($B$8:$E$8)</f>
        <v>21751000000</v>
      </c>
      <c r="F28" s="6">
        <f t="shared" si="9"/>
        <v>15538000000</v>
      </c>
    </row>
    <row r="29" spans="1:11" x14ac:dyDescent="0.2">
      <c r="A29" t="s">
        <v>651</v>
      </c>
      <c r="B29" s="6">
        <f>MIN($B$12:$E$12)</f>
        <v>13766000000</v>
      </c>
      <c r="C29" s="6">
        <f>MAX($B$12:$E$12)</f>
        <v>22639000000</v>
      </c>
      <c r="D29" s="6">
        <f>MEDIAN($B$12:$E$12)</f>
        <v>17901500000</v>
      </c>
      <c r="E29" s="6">
        <f>AVERAGE($B$12:$E$12)</f>
        <v>18052000000</v>
      </c>
      <c r="F29" s="6">
        <f t="shared" si="9"/>
        <v>8873000000</v>
      </c>
    </row>
    <row r="30" spans="1:11" x14ac:dyDescent="0.2">
      <c r="A30" s="37" t="s">
        <v>586</v>
      </c>
      <c r="B30" s="6">
        <f>MIN($B$13:$E$13)</f>
        <v>534000000</v>
      </c>
      <c r="C30" s="6">
        <f>MAX($B$13:$E$13)</f>
        <v>7255000000</v>
      </c>
      <c r="D30" s="6">
        <f>MEDIAN($B$13:$E$13)</f>
        <v>3503500000</v>
      </c>
      <c r="E30" s="6">
        <f>AVERAGE($B$13:$E$13)</f>
        <v>3699000000</v>
      </c>
      <c r="F30" s="6">
        <f t="shared" si="9"/>
        <v>6721000000</v>
      </c>
    </row>
    <row r="31" spans="1:11" x14ac:dyDescent="0.2">
      <c r="A31" s="38" t="s">
        <v>588</v>
      </c>
      <c r="B31" s="49">
        <f>MIN($C$19:$E$19)</f>
        <v>-3.8921453692848718E-2</v>
      </c>
      <c r="C31" s="49">
        <f>MAX($C$19:$E$19)</f>
        <v>0.59480985678495313</v>
      </c>
      <c r="D31" s="49">
        <f>MEDIAN($C$19:$E$19)</f>
        <v>7.5960571313618885E-2</v>
      </c>
      <c r="E31" s="49">
        <f>AVERAGE($C$19:$E$19)</f>
        <v>0.21061632480190776</v>
      </c>
      <c r="F31" s="85">
        <f t="shared" si="9"/>
        <v>0.63373131047780185</v>
      </c>
    </row>
    <row r="32" spans="1:11" s="82" customFormat="1" x14ac:dyDescent="0.2">
      <c r="A32" s="82" t="s">
        <v>589</v>
      </c>
      <c r="B32" s="23">
        <f>MIN($B$20:$E$20)</f>
        <v>0.57759002212834432</v>
      </c>
      <c r="C32" s="23">
        <f>MAX($B$20:$E$20)</f>
        <v>0.72929982922664061</v>
      </c>
      <c r="D32" s="23">
        <f>MEDIAN($B$20:$E$20)</f>
        <v>0.61086506668331308</v>
      </c>
      <c r="E32" s="23">
        <f>AVERAGE($B$20:$E$20)</f>
        <v>0.63215499618040272</v>
      </c>
      <c r="F32" s="23">
        <f t="shared" si="9"/>
        <v>0.15170980709829629</v>
      </c>
      <c r="G32" s="23"/>
      <c r="H32" s="23"/>
      <c r="I32" s="23"/>
      <c r="J32" s="23"/>
      <c r="K32" s="23"/>
    </row>
    <row r="33" spans="1:11" s="82" customFormat="1" x14ac:dyDescent="0.2">
      <c r="A33" s="83" t="s">
        <v>590</v>
      </c>
      <c r="B33" s="23">
        <f>MIN($B$21:$E$21)</f>
        <v>2.1484610742305371E-2</v>
      </c>
      <c r="C33" s="23">
        <f>MAX($B$21:$E$21)</f>
        <v>0.17699438887533545</v>
      </c>
      <c r="D33" s="23">
        <f>MEDIAN($B$21:$E$21)</f>
        <v>9.5798800698533859E-2</v>
      </c>
      <c r="E33" s="23">
        <f>AVERAGE($B$21:$E$21)</f>
        <v>9.7519150253677134E-2</v>
      </c>
      <c r="F33" s="23">
        <f t="shared" si="9"/>
        <v>0.15550977813303007</v>
      </c>
      <c r="G33" s="23"/>
      <c r="H33" s="23"/>
      <c r="I33" s="23"/>
      <c r="J33" s="23"/>
      <c r="K33" s="23"/>
    </row>
    <row r="34" spans="1:11" x14ac:dyDescent="0.2">
      <c r="A34" s="41"/>
      <c r="B34" s="22"/>
      <c r="C34" s="22"/>
      <c r="D34" s="22"/>
      <c r="E34" s="22"/>
    </row>
    <row r="35" spans="1:11" x14ac:dyDescent="0.2">
      <c r="A35" s="41"/>
      <c r="B35" s="22"/>
      <c r="C35" s="22"/>
      <c r="D35" s="22"/>
      <c r="E35" s="22"/>
    </row>
    <row r="36" spans="1:11" x14ac:dyDescent="0.2">
      <c r="A36" s="41"/>
      <c r="B36" s="22"/>
      <c r="C36" s="22"/>
      <c r="D36" s="22"/>
      <c r="E36" s="22"/>
    </row>
    <row r="38" spans="1:11" x14ac:dyDescent="0.2">
      <c r="A38" s="16" t="s">
        <v>591</v>
      </c>
      <c r="B38" s="16" t="s">
        <v>610</v>
      </c>
    </row>
    <row r="40" spans="1:11" x14ac:dyDescent="0.2">
      <c r="A40" s="8" t="s">
        <v>592</v>
      </c>
      <c r="B40" s="8"/>
      <c r="C40" s="8"/>
      <c r="D40" s="8"/>
      <c r="E40" s="8"/>
      <c r="F40" s="8"/>
      <c r="G40" s="8"/>
      <c r="H40" s="8"/>
      <c r="I40" s="8"/>
      <c r="J40" s="8"/>
      <c r="K40" s="8"/>
    </row>
    <row r="42" spans="1:11" ht="17" thickBot="1" x14ac:dyDescent="0.25">
      <c r="A42" s="19" t="s">
        <v>588</v>
      </c>
      <c r="B42" s="19"/>
      <c r="C42" s="19"/>
      <c r="D42" s="19"/>
      <c r="E42" s="19"/>
      <c r="F42" s="19" t="s">
        <v>600</v>
      </c>
      <c r="G42" s="19" t="s">
        <v>601</v>
      </c>
      <c r="H42" s="19" t="s">
        <v>602</v>
      </c>
      <c r="I42" s="19" t="s">
        <v>603</v>
      </c>
      <c r="J42" s="19" t="s">
        <v>604</v>
      </c>
      <c r="K42" s="19" t="s">
        <v>605</v>
      </c>
    </row>
    <row r="43" spans="1:11" ht="17" thickTop="1" x14ac:dyDescent="0.2">
      <c r="A43" t="s">
        <v>593</v>
      </c>
      <c r="F43" s="26" cm="1">
        <f t="array" ref="F43">INDEX(assum_revenue_growth,MATCH(1,($B$1 =ticker_scenarios)*($A43=assum_cases),0))</f>
        <v>0.4</v>
      </c>
      <c r="G43" s="26" cm="1">
        <f t="array" ref="G43">INDEX(assum_revenue_growth,MATCH(1,($B$1 =ticker_scenarios)*($A43=assum_cases),0))</f>
        <v>0.4</v>
      </c>
      <c r="H43" s="26" cm="1">
        <f t="array" ref="H43">INDEX(assum_revenue_growth,MATCH(1,($B$1 =ticker_scenarios)*($A43=assum_cases),0))</f>
        <v>0.4</v>
      </c>
      <c r="I43" s="26" cm="1">
        <f t="array" ref="I43">INDEX(assum_revenue_growth,MATCH(1,($B$1 =ticker_scenarios)*($A43=assum_cases),0))</f>
        <v>0.4</v>
      </c>
      <c r="J43" s="26" cm="1">
        <f t="array" ref="J43">INDEX(assum_revenue_growth,MATCH(1,($B$1 =ticker_scenarios)*($A43=assum_cases),0))</f>
        <v>0.4</v>
      </c>
      <c r="K43" s="26" cm="1">
        <f t="array" ref="K43">INDEX(assum_revenue_growth,MATCH(1,($B$1 =ticker_scenarios)*($A43=assum_cases),0))</f>
        <v>0.4</v>
      </c>
    </row>
    <row r="44" spans="1:11" x14ac:dyDescent="0.2">
      <c r="A44" t="s">
        <v>594</v>
      </c>
      <c r="F44" s="26" cm="1">
        <f t="array" ref="F44">INDEX(assum_revenue_growth,MATCH(1,($B$1 =ticker_scenarios)*($A44=assum_cases),0))</f>
        <v>0.21</v>
      </c>
      <c r="G44" s="26" cm="1">
        <f t="array" ref="G44">INDEX(assum_revenue_growth,MATCH(1,($B$1 =ticker_scenarios)*($A44=assum_cases),0))</f>
        <v>0.21</v>
      </c>
      <c r="H44" s="26" cm="1">
        <f t="array" ref="H44">INDEX(assum_revenue_growth,MATCH(1,($B$1 =ticker_scenarios)*($A44=assum_cases),0))</f>
        <v>0.21</v>
      </c>
      <c r="I44" s="26" cm="1">
        <f t="array" ref="I44">INDEX(assum_revenue_growth,MATCH(1,($B$1 =ticker_scenarios)*($A44=assum_cases),0))</f>
        <v>0.21</v>
      </c>
      <c r="J44" s="26" cm="1">
        <f t="array" ref="J44">INDEX(assum_revenue_growth,MATCH(1,($B$1 =ticker_scenarios)*($A44=assum_cases),0))</f>
        <v>0.21</v>
      </c>
      <c r="K44" s="26" cm="1">
        <f t="array" ref="K44">INDEX(assum_revenue_growth,MATCH(1,($B$1 =ticker_scenarios)*($A44=assum_cases),0))</f>
        <v>0.21</v>
      </c>
    </row>
    <row r="45" spans="1:11" x14ac:dyDescent="0.2">
      <c r="A45" t="s">
        <v>595</v>
      </c>
      <c r="F45" s="26" cm="1">
        <f t="array" ref="F45">INDEX(assum_revenue_growth,MATCH(1,($B$1 =ticker_scenarios)*($A45=assum_cases),0))</f>
        <v>-0.04</v>
      </c>
      <c r="G45" s="26" cm="1">
        <f t="array" ref="G45">INDEX(assum_revenue_growth,MATCH(1,($B$1 =ticker_scenarios)*($A45=assum_cases),0))</f>
        <v>-0.04</v>
      </c>
      <c r="H45" s="26" cm="1">
        <f t="array" ref="H45">INDEX(assum_revenue_growth,MATCH(1,($B$1 =ticker_scenarios)*($A45=assum_cases),0))</f>
        <v>-0.04</v>
      </c>
      <c r="I45" s="26" cm="1">
        <f t="array" ref="I45">INDEX(assum_revenue_growth,MATCH(1,($B$1 =ticker_scenarios)*($A45=assum_cases),0))</f>
        <v>-0.04</v>
      </c>
      <c r="J45" s="26" cm="1">
        <f t="array" ref="J45">INDEX(assum_revenue_growth,MATCH(1,($B$1 =ticker_scenarios)*($A45=assum_cases),0))</f>
        <v>-0.04</v>
      </c>
      <c r="K45" s="26" cm="1">
        <f t="array" ref="K45">INDEX(assum_revenue_growth,MATCH(1,($B$1 =ticker_scenarios)*($A45=assum_cases),0))</f>
        <v>-0.04</v>
      </c>
    </row>
    <row r="46" spans="1:11" ht="17" thickBot="1" x14ac:dyDescent="0.25">
      <c r="A46" s="12" t="s">
        <v>596</v>
      </c>
      <c r="B46" s="12"/>
      <c r="C46" s="12"/>
      <c r="D46" s="12"/>
      <c r="E46" s="12"/>
      <c r="F46" s="12" t="s">
        <v>600</v>
      </c>
      <c r="G46" s="12" t="s">
        <v>601</v>
      </c>
      <c r="H46" s="12" t="s">
        <v>602</v>
      </c>
      <c r="I46" s="12" t="s">
        <v>603</v>
      </c>
      <c r="J46" s="12" t="s">
        <v>604</v>
      </c>
      <c r="K46" s="12" t="s">
        <v>605</v>
      </c>
    </row>
    <row r="47" spans="1:11" ht="17" thickTop="1" x14ac:dyDescent="0.2">
      <c r="A47" t="s">
        <v>593</v>
      </c>
      <c r="F47" cm="1">
        <f t="array" ref="F47">INDEX(assum_gross_margin,MATCH(1,($B$1 =ticker_scenarios)*($A47=assum_cases),0))</f>
        <v>0.73</v>
      </c>
      <c r="G47" cm="1">
        <f t="array" ref="G47">INDEX(assum_gross_margin,MATCH(1,($B$1 =ticker_scenarios)*($A47=assum_cases),0))</f>
        <v>0.73</v>
      </c>
      <c r="H47" cm="1">
        <f t="array" ref="H47">INDEX(assum_gross_margin,MATCH(1,($B$1 =ticker_scenarios)*($A47=assum_cases),0))</f>
        <v>0.73</v>
      </c>
      <c r="I47" cm="1">
        <f t="array" ref="I47">INDEX(assum_gross_margin,MATCH(1,($B$1 =ticker_scenarios)*($A47=assum_cases),0))</f>
        <v>0.73</v>
      </c>
      <c r="J47" cm="1">
        <f t="array" ref="J47">INDEX(assum_gross_margin,MATCH(1,($B$1 =ticker_scenarios)*($A47=assum_cases),0))</f>
        <v>0.73</v>
      </c>
      <c r="K47" cm="1">
        <f t="array" ref="K47">INDEX(assum_gross_margin,MATCH(1,($B$1 =ticker_scenarios)*($A47=assum_cases),0))</f>
        <v>0.73</v>
      </c>
    </row>
    <row r="48" spans="1:11" x14ac:dyDescent="0.2">
      <c r="A48" t="s">
        <v>594</v>
      </c>
      <c r="F48" cm="1">
        <f t="array" ref="F48">INDEX(assum_gross_margin,MATCH(1,($B$1 =ticker_scenarios)*($A48=assum_cases),0))</f>
        <v>0.61</v>
      </c>
      <c r="G48" cm="1">
        <f t="array" ref="G48">INDEX(assum_gross_margin,MATCH(1,($B$1 =ticker_scenarios)*($A48=assum_cases),0))</f>
        <v>0.61</v>
      </c>
      <c r="H48" cm="1">
        <f t="array" ref="H48">INDEX(assum_gross_margin,MATCH(1,($B$1 =ticker_scenarios)*($A48=assum_cases),0))</f>
        <v>0.61</v>
      </c>
      <c r="I48" cm="1">
        <f t="array" ref="I48">INDEX(assum_gross_margin,MATCH(1,($B$1 =ticker_scenarios)*($A48=assum_cases),0))</f>
        <v>0.61</v>
      </c>
      <c r="J48" cm="1">
        <f t="array" ref="J48">INDEX(assum_gross_margin,MATCH(1,($B$1 =ticker_scenarios)*($A48=assum_cases),0))</f>
        <v>0.61</v>
      </c>
      <c r="K48" cm="1">
        <f t="array" ref="K48">INDEX(assum_gross_margin,MATCH(1,($B$1 =ticker_scenarios)*($A48=assum_cases),0))</f>
        <v>0.61</v>
      </c>
    </row>
    <row r="49" spans="1:11" x14ac:dyDescent="0.2">
      <c r="A49" t="s">
        <v>595</v>
      </c>
      <c r="F49" cm="1">
        <f t="array" ref="F49">INDEX(assum_gross_margin,MATCH(1,($B$1 =ticker_scenarios)*($A49=assum_cases),0))</f>
        <v>0.5</v>
      </c>
      <c r="G49" cm="1">
        <f t="array" ref="G49">INDEX(assum_gross_margin,MATCH(1,($B$1 =ticker_scenarios)*($A49=assum_cases),0))</f>
        <v>0.5</v>
      </c>
      <c r="H49" cm="1">
        <f t="array" ref="H49">INDEX(assum_gross_margin,MATCH(1,($B$1 =ticker_scenarios)*($A49=assum_cases),0))</f>
        <v>0.5</v>
      </c>
      <c r="I49" cm="1">
        <f t="array" ref="I49">INDEX(assum_gross_margin,MATCH(1,($B$1 =ticker_scenarios)*($A49=assum_cases),0))</f>
        <v>0.5</v>
      </c>
      <c r="J49" cm="1">
        <f t="array" ref="J49">INDEX(assum_gross_margin,MATCH(1,($B$1 =ticker_scenarios)*($A49=assum_cases),0))</f>
        <v>0.5</v>
      </c>
      <c r="K49" cm="1">
        <f t="array" ref="K49">INDEX(assum_gross_margin,MATCH(1,($B$1 =ticker_scenarios)*($A49=assum_cases),0))</f>
        <v>0.5</v>
      </c>
    </row>
    <row r="50" spans="1:11" ht="17" thickBot="1" x14ac:dyDescent="0.25">
      <c r="A50" s="13" t="s">
        <v>597</v>
      </c>
      <c r="B50" s="13"/>
      <c r="C50" s="13"/>
      <c r="D50" s="13"/>
      <c r="E50" s="13"/>
      <c r="F50" s="13" t="s">
        <v>600</v>
      </c>
      <c r="G50" s="13" t="s">
        <v>601</v>
      </c>
      <c r="H50" s="13" t="s">
        <v>602</v>
      </c>
      <c r="I50" s="13" t="s">
        <v>603</v>
      </c>
      <c r="J50" s="13" t="s">
        <v>604</v>
      </c>
      <c r="K50" s="13" t="s">
        <v>605</v>
      </c>
    </row>
    <row r="51" spans="1:11" ht="17" thickTop="1" x14ac:dyDescent="0.2">
      <c r="A51" t="s">
        <v>593</v>
      </c>
      <c r="F51" cm="1">
        <f t="array" ref="F51">INDEX(assum_operating_margin,MATCH(1,($B$1 =ticker_scenarios)*($A51=assum_cases),0))</f>
        <v>0.2</v>
      </c>
      <c r="G51" cm="1">
        <f t="array" ref="G51">INDEX(assum_operating_margin,MATCH(1,($B$1 =ticker_scenarios)*($A51=assum_cases),0))</f>
        <v>0.2</v>
      </c>
      <c r="H51" cm="1">
        <f t="array" ref="H51">INDEX(assum_operating_margin,MATCH(1,($B$1 =ticker_scenarios)*($A51=assum_cases),0))</f>
        <v>0.2</v>
      </c>
      <c r="I51" cm="1">
        <f t="array" ref="I51">INDEX(assum_operating_margin,MATCH(1,($B$1 =ticker_scenarios)*($A51=assum_cases),0))</f>
        <v>0.2</v>
      </c>
      <c r="J51" cm="1">
        <f t="array" ref="J51">INDEX(assum_operating_margin,MATCH(1,($B$1 =ticker_scenarios)*($A51=assum_cases),0))</f>
        <v>0.2</v>
      </c>
      <c r="K51" cm="1">
        <f t="array" ref="K51">INDEX(assum_operating_margin,MATCH(1,($B$1 =ticker_scenarios)*($A51=assum_cases),0))</f>
        <v>0.2</v>
      </c>
    </row>
    <row r="52" spans="1:11" x14ac:dyDescent="0.2">
      <c r="A52" t="s">
        <v>594</v>
      </c>
      <c r="F52" cm="1">
        <f t="array" ref="F52">INDEX(assum_operating_margin,MATCH(1,($B$1 =ticker_scenarios)*($A52=assum_cases),0))</f>
        <v>0.1</v>
      </c>
      <c r="G52" cm="1">
        <f t="array" ref="G52">INDEX(assum_operating_margin,MATCH(1,($B$1 =ticker_scenarios)*($A52=assum_cases),0))</f>
        <v>0.1</v>
      </c>
      <c r="H52" cm="1">
        <f t="array" ref="H52">INDEX(assum_operating_margin,MATCH(1,($B$1 =ticker_scenarios)*($A52=assum_cases),0))</f>
        <v>0.1</v>
      </c>
      <c r="I52" cm="1">
        <f t="array" ref="I52">INDEX(assum_operating_margin,MATCH(1,($B$1 =ticker_scenarios)*($A52=assum_cases),0))</f>
        <v>0.1</v>
      </c>
      <c r="J52" cm="1">
        <f t="array" ref="J52">INDEX(assum_operating_margin,MATCH(1,($B$1 =ticker_scenarios)*($A52=assum_cases),0))</f>
        <v>0.1</v>
      </c>
      <c r="K52" cm="1">
        <f t="array" ref="K52">INDEX(assum_operating_margin,MATCH(1,($B$1 =ticker_scenarios)*($A52=assum_cases),0))</f>
        <v>0.1</v>
      </c>
    </row>
    <row r="53" spans="1:11" x14ac:dyDescent="0.2">
      <c r="A53" s="14" t="s">
        <v>595</v>
      </c>
      <c r="B53" s="14"/>
      <c r="C53" s="14"/>
      <c r="D53" s="14"/>
      <c r="E53" s="14"/>
      <c r="F53" s="14" cm="1">
        <f t="array" ref="F53">INDEX(assum_operating_margin,MATCH(1,($B$1 =ticker_scenarios)*($A53=assum_cases),0))</f>
        <v>0</v>
      </c>
      <c r="G53" s="14" cm="1">
        <f t="array" ref="G53">INDEX(assum_operating_margin,MATCH(1,($B$1 =ticker_scenarios)*($A53=assum_cases),0))</f>
        <v>0</v>
      </c>
      <c r="H53" s="14" cm="1">
        <f t="array" ref="H53">INDEX(assum_operating_margin,MATCH(1,($B$1 =ticker_scenarios)*($A53=assum_cases),0))</f>
        <v>0</v>
      </c>
      <c r="I53" s="14" cm="1">
        <f t="array" ref="I53">INDEX(assum_operating_margin,MATCH(1,($B$1 =ticker_scenarios)*($A53=assum_cases),0))</f>
        <v>0</v>
      </c>
      <c r="J53" s="14" cm="1">
        <f t="array" ref="J53">INDEX(assum_operating_margin,MATCH(1,($B$1 =ticker_scenarios)*($A53=assum_cases),0))</f>
        <v>0</v>
      </c>
      <c r="K53" s="14" cm="1">
        <f t="array" ref="K53">INDEX(assum_operating_margin,MATCH(1,($B$1 =ticker_scenarios)*($A53=assum_cases),0))</f>
        <v>0</v>
      </c>
    </row>
  </sheetData>
  <mergeCells count="5">
    <mergeCell ref="F1:K2"/>
    <mergeCell ref="F4:K4"/>
    <mergeCell ref="B4:E4"/>
    <mergeCell ref="F18:K18"/>
    <mergeCell ref="B18:E18"/>
  </mergeCells>
  <dataValidations disablePrompts="1" count="2">
    <dataValidation type="list" allowBlank="1" showInputMessage="1" showErrorMessage="1" sqref="B1" xr:uid="{A8B134EC-E37A-5145-941E-31C4C969D31E}">
      <formula1>company_list</formula1>
    </dataValidation>
    <dataValidation type="list" allowBlank="1" showInputMessage="1" showErrorMessage="1" sqref="B38" xr:uid="{DA1A6F6F-93C7-9649-96A0-1455D54E13E6}">
      <formula1>scenario_cases</formula1>
    </dataValidation>
  </dataValidations>
  <pageMargins left="0.7" right="0.7" top="0.75" bottom="0.75" header="0.3" footer="0.3"/>
  <ignoredErrors>
    <ignoredError sqref="B27:C27 E27"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9C87C-57EE-114E-8E5B-343CDE6C23AA}">
  <dimension ref="A1:K52"/>
  <sheetViews>
    <sheetView zoomScale="75" workbookViewId="0">
      <selection activeCell="F2" sqref="F2:K2"/>
    </sheetView>
  </sheetViews>
  <sheetFormatPr baseColWidth="10" defaultRowHeight="16" x14ac:dyDescent="0.2"/>
  <cols>
    <col min="1" max="1" width="33.6640625" bestFit="1" customWidth="1"/>
    <col min="2" max="2" width="31" customWidth="1"/>
    <col min="3" max="3" width="17.1640625" bestFit="1" customWidth="1"/>
    <col min="4" max="4" width="29.6640625" customWidth="1"/>
    <col min="5" max="5" width="17.1640625" bestFit="1" customWidth="1"/>
    <col min="6" max="11" width="18.1640625" bestFit="1" customWidth="1"/>
    <col min="12" max="16384" width="10.83203125" style="38"/>
  </cols>
  <sheetData>
    <row r="1" spans="1:11" x14ac:dyDescent="0.2">
      <c r="A1" s="16" t="s">
        <v>8</v>
      </c>
      <c r="B1" s="16" t="s">
        <v>19</v>
      </c>
    </row>
    <row r="2" spans="1:11" ht="126" customHeight="1" x14ac:dyDescent="0.2">
      <c r="A2" s="87"/>
      <c r="B2" s="90" t="s">
        <v>697</v>
      </c>
      <c r="C2" s="89" t="str" cm="1">
        <f t="array" ref="C2">_xlfn.TEXTJOIN(", ", TRUE, _xlfn.UNIQUE(_xlfn._xlws.FILTER(ticker_symbol, gics_sector = B1)))</f>
        <v>AAP, AMZN, AN, AZO, BBBY, BBY, BWA, CCL, CHTR, CMG, DG, DHI, DIS, DISCA, DISCK, DLPH, DLTR, DRI, EXPE, F, FL, GM, GPC, GPS, GRMN, GT, HAR, HAS, HBI, HD, HOG, IPG, JWN, KMX, KORS, KSS, LB, LEN, LKQ, LOW, M, MAR, MAT, MCD, MHK, NKE, NWL, OMC, ORLY, PCLN, PHM, PVH, RCL, RL, ROST, SBUX, SIG, SNA, SNI, SPLS, SWK, TGNA, TGT, TIF, TJX, TRIP, TSCO, UA, UAA, ULTA, URBN, VFC, VIAB, WHR, WYN, WYNN, YUM</v>
      </c>
      <c r="D2" s="89"/>
      <c r="F2" s="92" t="s">
        <v>703</v>
      </c>
      <c r="G2" s="92"/>
      <c r="H2" s="92"/>
      <c r="I2" s="92"/>
      <c r="J2" s="92"/>
      <c r="K2" s="92"/>
    </row>
    <row r="3" spans="1:11" x14ac:dyDescent="0.2">
      <c r="B3" s="90"/>
      <c r="C3" s="89"/>
      <c r="D3" s="89"/>
    </row>
    <row r="4" spans="1:11" x14ac:dyDescent="0.2">
      <c r="B4" s="76" t="s">
        <v>598</v>
      </c>
      <c r="C4" s="76"/>
      <c r="D4" s="76"/>
      <c r="E4" s="76"/>
      <c r="F4" s="33" t="s">
        <v>599</v>
      </c>
      <c r="G4" s="33"/>
      <c r="H4" s="33"/>
      <c r="I4" s="33"/>
      <c r="J4" s="33"/>
      <c r="K4" s="33"/>
    </row>
    <row r="5" spans="1:11" x14ac:dyDescent="0.2">
      <c r="B5" s="15" t="s">
        <v>11</v>
      </c>
      <c r="C5" s="15" t="s">
        <v>15</v>
      </c>
      <c r="D5" s="15" t="s">
        <v>16</v>
      </c>
      <c r="E5" s="15" t="s">
        <v>17</v>
      </c>
      <c r="F5" s="15" t="s">
        <v>600</v>
      </c>
      <c r="G5" s="15" t="s">
        <v>601</v>
      </c>
      <c r="H5" s="15" t="s">
        <v>602</v>
      </c>
      <c r="I5" s="15" t="s">
        <v>603</v>
      </c>
      <c r="J5" s="15" t="s">
        <v>604</v>
      </c>
      <c r="K5" s="15" t="s">
        <v>605</v>
      </c>
    </row>
    <row r="6" spans="1:11" x14ac:dyDescent="0.2">
      <c r="A6" s="5" t="s">
        <v>581</v>
      </c>
      <c r="B6" s="17" cm="1">
        <f t="array" ref="B6">INDEX(total_revenue,MATCH(1,($B$1 =gics_sector)*(B$5= year),0))</f>
        <v>6205003000</v>
      </c>
      <c r="C6" s="17" cm="1">
        <f t="array" ref="C6">INDEX(total_revenue,MATCH(1,($B$1 =gics_sector)*(C$5= year),0))</f>
        <v>6493814000</v>
      </c>
      <c r="D6" s="17" cm="1">
        <f t="array" ref="D6">INDEX(total_revenue,MATCH(1,($B$1 =gics_sector)*(D$5= year),0))</f>
        <v>9843861000</v>
      </c>
      <c r="E6" s="17" cm="1">
        <f t="array" ref="E6">INDEX(total_revenue,MATCH(1,($B$1 =gics_sector)*(E$5= year),0))</f>
        <v>9737018000</v>
      </c>
      <c r="F6" s="17">
        <f ca="1">SUM(E$6*(1+F$19))</f>
        <v>14313416460</v>
      </c>
      <c r="G6" s="17">
        <f t="shared" ref="G6:K6" ca="1" si="0">SUM(F$6*(1+G$19))</f>
        <v>21040722196.200001</v>
      </c>
      <c r="H6" s="17">
        <f t="shared" ca="1" si="0"/>
        <v>30929861628.414001</v>
      </c>
      <c r="I6" s="17">
        <f t="shared" ca="1" si="0"/>
        <v>45466896593.768578</v>
      </c>
      <c r="J6" s="17">
        <f t="shared" ca="1" si="0"/>
        <v>66836337992.839806</v>
      </c>
      <c r="K6" s="17">
        <f t="shared" ca="1" si="0"/>
        <v>98249416849.474518</v>
      </c>
    </row>
    <row r="7" spans="1:11" x14ac:dyDescent="0.2">
      <c r="A7" s="3" t="s">
        <v>582</v>
      </c>
      <c r="B7" s="17" cm="1">
        <f t="array" ref="B7">INDEX(cogs,MATCH(1,($B$1 =gics_sector)*(B$5= year),0))</f>
        <v>3106967000</v>
      </c>
      <c r="C7" s="17" cm="1">
        <f t="array" ref="C7">INDEX(cogs,MATCH(1,($B$1 =gics_sector)*(C$5= year),0))</f>
        <v>3241668000</v>
      </c>
      <c r="D7" s="17" cm="1">
        <f t="array" ref="D7">INDEX(cogs,MATCH(1,($B$1 =gics_sector)*(D$5= year),0))</f>
        <v>5390248000</v>
      </c>
      <c r="E7" s="17" cm="1">
        <f t="array" ref="E7">INDEX(cogs,MATCH(1,($B$1 =gics_sector)*(E$5= year),0))</f>
        <v>5314246000</v>
      </c>
      <c r="F7" s="29"/>
      <c r="G7" s="29"/>
      <c r="H7" s="29"/>
      <c r="I7" s="29"/>
      <c r="J7" s="29"/>
      <c r="K7" s="29"/>
    </row>
    <row r="8" spans="1:11" x14ac:dyDescent="0.2">
      <c r="A8" s="5" t="s">
        <v>583</v>
      </c>
      <c r="B8" s="17">
        <f>SUM(B6-B7)</f>
        <v>3098036000</v>
      </c>
      <c r="C8" s="17">
        <f t="shared" ref="C8:E8" si="1">SUM(C6-C7)</f>
        <v>3252146000</v>
      </c>
      <c r="D8" s="17">
        <f t="shared" si="1"/>
        <v>4453613000</v>
      </c>
      <c r="E8" s="17">
        <f t="shared" si="1"/>
        <v>4422772000</v>
      </c>
      <c r="F8" s="17">
        <f ca="1">SUM(F$20*F$6)</f>
        <v>6441037407</v>
      </c>
      <c r="G8" s="17">
        <f t="shared" ref="G8:K8" ca="1" si="2">SUM(G$20*G$6)</f>
        <v>9468324988.2900009</v>
      </c>
      <c r="H8" s="17">
        <f t="shared" ca="1" si="2"/>
        <v>13918437732.786301</v>
      </c>
      <c r="I8" s="17">
        <f t="shared" ca="1" si="2"/>
        <v>20460103467.195862</v>
      </c>
      <c r="J8" s="17">
        <f t="shared" ca="1" si="2"/>
        <v>30076352096.777912</v>
      </c>
      <c r="K8" s="17">
        <f t="shared" ca="1" si="2"/>
        <v>44212237582.263535</v>
      </c>
    </row>
    <row r="9" spans="1:11" x14ac:dyDescent="0.2">
      <c r="A9" s="6" t="s">
        <v>5</v>
      </c>
      <c r="B9" s="17" cm="1">
        <f t="array" ref="B9">INDEX(sgas,MATCH(1,($B$1 =gics_sector)*(B$5= year),0))</f>
        <v>2440721000</v>
      </c>
      <c r="C9" s="17" cm="1">
        <f t="array" ref="C9">INDEX(sgas,MATCH(1,($B$1 =gics_sector)*(C$5= year),0))</f>
        <v>2591828000</v>
      </c>
      <c r="D9" s="17" cm="1">
        <f t="array" ref="D9">INDEX(sgas,MATCH(1,($B$1 =gics_sector)*(D$5= year),0))</f>
        <v>3601903000</v>
      </c>
      <c r="E9" s="17" cm="1">
        <f t="array" ref="E9">INDEX(sgas,MATCH(1,($B$1 =gics_sector)*(E$5= year),0))</f>
        <v>3596992000</v>
      </c>
      <c r="F9" s="29"/>
      <c r="G9" s="29"/>
      <c r="H9" s="29"/>
      <c r="I9" s="29"/>
      <c r="J9" s="29"/>
      <c r="K9" s="29"/>
    </row>
    <row r="10" spans="1:11" x14ac:dyDescent="0.2">
      <c r="A10" s="3" t="s">
        <v>584</v>
      </c>
      <c r="B10" s="17" t="str" cm="1">
        <f t="array" ref="B10">INDEX(other_operating_items,MATCH(1,($B$1 =gics_sector)*(B$5= year),0))</f>
        <v xml:space="preserve"> $-   </v>
      </c>
      <c r="C10" s="17" t="str" cm="1">
        <f t="array" ref="C10">INDEX(other_operating_items,MATCH(1,($B$1 =gics_sector)*(C$5= year),0))</f>
        <v xml:space="preserve"> $-   </v>
      </c>
      <c r="D10" s="17" t="str" cm="1">
        <f t="array" ref="D10">INDEX(other_operating_items,MATCH(1,($B$1 =gics_sector)*(D$5= year),0))</f>
        <v xml:space="preserve"> $-   </v>
      </c>
      <c r="E10" s="17" t="str" cm="1">
        <f t="array" ref="E10">INDEX(other_operating_items,MATCH(1,($B$1 =gics_sector)*(E$5= year),0))</f>
        <v xml:space="preserve"> $-   </v>
      </c>
      <c r="F10" s="29"/>
      <c r="G10" s="29"/>
      <c r="H10" s="29"/>
      <c r="I10" s="29"/>
      <c r="J10" s="29"/>
      <c r="K10" s="29"/>
    </row>
    <row r="11" spans="1:11" x14ac:dyDescent="0.2">
      <c r="A11" s="18" t="s">
        <v>611</v>
      </c>
      <c r="B11" s="17" t="str" cm="1">
        <f t="array" ref="B11">INDEX(r_and_d,MATCH(1,($B$1 =gics_sector)*(B$5= year),0))</f>
        <v xml:space="preserve"> $-   </v>
      </c>
      <c r="C11" s="17" t="str" cm="1">
        <f t="array" ref="C11">INDEX(r_and_d,MATCH(1,($B$1 =gics_sector)*(C$5= year),0))</f>
        <v xml:space="preserve"> $-   </v>
      </c>
      <c r="D11" s="17" t="str" cm="1">
        <f t="array" ref="D11">INDEX(r_and_d,MATCH(1,($B$1 =gics_sector)*(D$5= year),0))</f>
        <v xml:space="preserve"> $-   </v>
      </c>
      <c r="E11" s="17" t="str" cm="1">
        <f t="array" ref="E11">INDEX(r_and_d,MATCH(1,($B$1 =gics_sector)*(E$5= year),0))</f>
        <v xml:space="preserve"> $-   </v>
      </c>
      <c r="F11" s="29"/>
      <c r="G11" s="29"/>
      <c r="H11" s="29"/>
      <c r="I11" s="29"/>
      <c r="J11" s="29"/>
      <c r="K11" s="29"/>
    </row>
    <row r="12" spans="1:11" x14ac:dyDescent="0.2">
      <c r="A12" s="7" t="s">
        <v>585</v>
      </c>
      <c r="B12" s="17">
        <f>SUM(B9:B11)</f>
        <v>2440721000</v>
      </c>
      <c r="C12" s="17">
        <f t="shared" ref="C12:E12" si="3">SUM(C9:C11)</f>
        <v>2591828000</v>
      </c>
      <c r="D12" s="17">
        <f t="shared" si="3"/>
        <v>3601903000</v>
      </c>
      <c r="E12" s="17">
        <f t="shared" si="3"/>
        <v>3596992000</v>
      </c>
      <c r="F12" s="29"/>
      <c r="G12" s="29"/>
      <c r="H12" s="29"/>
      <c r="I12" s="29"/>
      <c r="J12" s="29"/>
      <c r="K12" s="29"/>
    </row>
    <row r="13" spans="1:11" ht="15" customHeight="1" x14ac:dyDescent="0.2">
      <c r="A13" s="79" t="s">
        <v>586</v>
      </c>
      <c r="B13" s="78">
        <f>B8-B12</f>
        <v>657315000</v>
      </c>
      <c r="C13" s="78">
        <f>C8-C12</f>
        <v>660318000</v>
      </c>
      <c r="D13" s="78">
        <f t="shared" ref="D13:E13" si="4">D8-D12</f>
        <v>851710000</v>
      </c>
      <c r="E13" s="78">
        <f t="shared" si="4"/>
        <v>825780000</v>
      </c>
      <c r="F13" s="78">
        <f ca="1">SUM(F$21*F$6)</f>
        <v>1145073316.8</v>
      </c>
      <c r="G13" s="78">
        <f t="shared" ref="G13:K13" ca="1" si="5">SUM(G$21*G$6)</f>
        <v>1683257775.6960001</v>
      </c>
      <c r="H13" s="78">
        <f t="shared" ca="1" si="5"/>
        <v>2474388930.2731204</v>
      </c>
      <c r="I13" s="78">
        <f t="shared" ca="1" si="5"/>
        <v>3637351727.5014863</v>
      </c>
      <c r="J13" s="78">
        <f t="shared" ca="1" si="5"/>
        <v>5346907039.4271841</v>
      </c>
      <c r="K13" s="78">
        <f t="shared" ca="1" si="5"/>
        <v>7859953347.957962</v>
      </c>
    </row>
    <row r="17" spans="1:11" x14ac:dyDescent="0.2">
      <c r="A17" s="8" t="s">
        <v>587</v>
      </c>
    </row>
    <row r="18" spans="1:11" ht="17" thickBot="1" x14ac:dyDescent="0.25">
      <c r="A18" s="9"/>
      <c r="B18" s="75" t="s">
        <v>598</v>
      </c>
      <c r="C18" s="75"/>
      <c r="D18" s="75"/>
      <c r="E18" s="75"/>
      <c r="F18" s="34" t="s">
        <v>606</v>
      </c>
      <c r="G18" s="34"/>
      <c r="H18" s="34"/>
      <c r="I18" s="34"/>
      <c r="J18" s="34"/>
      <c r="K18" s="34"/>
    </row>
    <row r="19" spans="1:11" ht="17" thickTop="1" x14ac:dyDescent="0.2">
      <c r="A19" s="53" t="s">
        <v>588</v>
      </c>
      <c r="B19" s="53"/>
      <c r="C19" s="81">
        <f>$C$6/$B$6-1</f>
        <v>4.654486065518415E-2</v>
      </c>
      <c r="D19" s="81">
        <f>$D$6/$C$6-1</f>
        <v>0.51588280785375118</v>
      </c>
      <c r="E19" s="81">
        <f>$E$6/$D$6-1</f>
        <v>-1.0853769674317837E-2</v>
      </c>
      <c r="F19" s="81">
        <f ca="1">AVERAGE(OFFSET(F$37,MATCH($B$33,$A$38:$A$40,0),0))</f>
        <v>0.47</v>
      </c>
      <c r="G19" s="81">
        <f t="shared" ref="G19:K19" ca="1" si="6">AVERAGE(OFFSET(G$37,MATCH($B$33,$A$38:$A$40,0),0))</f>
        <v>0.47</v>
      </c>
      <c r="H19" s="81">
        <f t="shared" ca="1" si="6"/>
        <v>0.47</v>
      </c>
      <c r="I19" s="81">
        <f t="shared" ca="1" si="6"/>
        <v>0.47</v>
      </c>
      <c r="J19" s="81">
        <f t="shared" ca="1" si="6"/>
        <v>0.47</v>
      </c>
      <c r="K19" s="81">
        <f t="shared" ca="1" si="6"/>
        <v>0.47</v>
      </c>
    </row>
    <row r="20" spans="1:11" x14ac:dyDescent="0.2">
      <c r="A20" s="54" t="s">
        <v>589</v>
      </c>
      <c r="B20" s="30" cm="1">
        <f t="array" ref="B20">INDEX(gross_margin,MATCH(1,($B$1 = gics_sector)*(B$5= year),0))</f>
        <v>0.49928033878468714</v>
      </c>
      <c r="C20" s="30" cm="1">
        <f t="array" ref="C20">INDEX(gross_margin,MATCH(1,($B$1 = gics_sector)*(C$5= year),0))</f>
        <v>0.50080676779470434</v>
      </c>
      <c r="D20" s="30" cm="1">
        <f t="array" ref="D20">INDEX(gross_margin,MATCH(1,($B$1 = gics_sector)*(D$5= year),0))</f>
        <v>0.45242542534885444</v>
      </c>
      <c r="E20" s="30" cm="1">
        <f t="array" ref="E20">INDEX(gross_margin,MATCH(1,($B$1 = gics_sector)*(E$5= year),0))</f>
        <v>0.45422243237097848</v>
      </c>
      <c r="F20" s="10">
        <f ca="1">AVERAGE(OFFSET(F$41,MATCH($B$33,$A$42:$A44,0),0))</f>
        <v>0.45</v>
      </c>
      <c r="G20" s="10">
        <f ca="1">AVERAGE(OFFSET(G$41,MATCH($B$33,$A$42:$A44,0),0))</f>
        <v>0.45</v>
      </c>
      <c r="H20" s="10">
        <f ca="1">AVERAGE(OFFSET(H$41,MATCH($B$33,$A$42:$A44,0),0))</f>
        <v>0.45</v>
      </c>
      <c r="I20" s="10">
        <f ca="1">AVERAGE(OFFSET(I$41,MATCH($B$33,$A$42:$A44,0),0))</f>
        <v>0.45</v>
      </c>
      <c r="J20" s="10">
        <f ca="1">AVERAGE(OFFSET(J$41,MATCH($B$33,$A$42:$A44,0),0))</f>
        <v>0.45</v>
      </c>
      <c r="K20" s="10">
        <f ca="1">AVERAGE(OFFSET(K$41,MATCH($B$33,$A$42:$A44,0),0))</f>
        <v>0.45</v>
      </c>
    </row>
    <row r="21" spans="1:11" x14ac:dyDescent="0.2">
      <c r="A21" s="11" t="s">
        <v>590</v>
      </c>
      <c r="B21" s="11" cm="1">
        <f t="array" ref="B21">INDEX(operating_margin,MATCH(1,($B$1 = gics_sector)*(B$5= year),0))</f>
        <v>0.10593306723622857</v>
      </c>
      <c r="C21" s="11" cm="1">
        <f t="array" ref="C21">INDEX(operating_margin,MATCH(1,($B$1 = gics_sector)*(C$5= year),0))</f>
        <v>0.10168415664507792</v>
      </c>
      <c r="D21" s="11" cm="1">
        <f t="array" ref="D21">INDEX(operating_margin,MATCH(1,($B$1 = gics_sector)*(D$5= year),0))</f>
        <v>8.6521944996988481E-2</v>
      </c>
      <c r="E21" s="11" cm="1">
        <f t="array" ref="E21">INDEX(operating_margin,MATCH(1,($B$1 = gics_sector)*(E$5= year),0))</f>
        <v>8.4808305787254373E-2</v>
      </c>
      <c r="F21" s="11">
        <f ca="1">AVERAGE(OFFSET(F$45,MATCH($B$33,$A$46:$A$48,0),0))</f>
        <v>0.08</v>
      </c>
      <c r="G21" s="11">
        <f t="shared" ref="G21:K21" ca="1" si="7">AVERAGE(OFFSET(G$45,MATCH($B$33,$A$46:$A$48,0),0))</f>
        <v>0.08</v>
      </c>
      <c r="H21" s="11">
        <f t="shared" ca="1" si="7"/>
        <v>0.08</v>
      </c>
      <c r="I21" s="11">
        <f t="shared" ca="1" si="7"/>
        <v>0.08</v>
      </c>
      <c r="J21" s="11">
        <f t="shared" ca="1" si="7"/>
        <v>0.08</v>
      </c>
      <c r="K21" s="11">
        <f t="shared" ca="1" si="7"/>
        <v>0.08</v>
      </c>
    </row>
    <row r="23" spans="1:11" s="64" customFormat="1" x14ac:dyDescent="0.2">
      <c r="A23" s="40" t="s">
        <v>652</v>
      </c>
      <c r="B23" s="40" t="s">
        <v>644</v>
      </c>
      <c r="C23" s="40" t="s">
        <v>645</v>
      </c>
      <c r="D23" s="40" t="s">
        <v>646</v>
      </c>
      <c r="E23" s="40" t="s">
        <v>647</v>
      </c>
      <c r="F23" s="40" t="s">
        <v>661</v>
      </c>
      <c r="G23" s="40"/>
      <c r="H23" s="40"/>
      <c r="I23" s="40"/>
      <c r="J23" s="40"/>
      <c r="K23" s="40"/>
    </row>
    <row r="24" spans="1:11" x14ac:dyDescent="0.2">
      <c r="A24" t="s">
        <v>648</v>
      </c>
      <c r="B24" s="6">
        <f>MIN($B$6:$E$6)</f>
        <v>6205003000</v>
      </c>
      <c r="C24" s="6">
        <f>MAX($B$6:$E$6)</f>
        <v>9843861000</v>
      </c>
      <c r="D24" s="6">
        <f>MEDIAN($B6:$E$6)</f>
        <v>8115416000</v>
      </c>
      <c r="E24" s="6">
        <f>AVERAGE($B$6:$E$6)</f>
        <v>8069924000</v>
      </c>
      <c r="F24" s="6">
        <f>C24-B24</f>
        <v>3638858000</v>
      </c>
    </row>
    <row r="25" spans="1:11" x14ac:dyDescent="0.2">
      <c r="A25" t="s">
        <v>649</v>
      </c>
      <c r="B25" s="6">
        <f>MIN($B$7:$E$7)</f>
        <v>3106967000</v>
      </c>
      <c r="C25" s="6">
        <f>MAX($B$7:$E$7)</f>
        <v>5390248000</v>
      </c>
      <c r="D25" s="6">
        <f>MEDIAN($B$7:$E7)</f>
        <v>4277957000</v>
      </c>
      <c r="E25" s="6">
        <f>AVERAGE($B$7:$E$7)</f>
        <v>4263282250</v>
      </c>
      <c r="F25" s="6">
        <f t="shared" ref="F25:F31" si="8">C25-B25</f>
        <v>2283281000</v>
      </c>
    </row>
    <row r="26" spans="1:11" x14ac:dyDescent="0.2">
      <c r="A26" t="s">
        <v>650</v>
      </c>
      <c r="B26" s="6">
        <f>MIN($B$8:$E$8)</f>
        <v>3098036000</v>
      </c>
      <c r="C26" s="6">
        <f>MAX($B$8:$E$8)</f>
        <v>4453613000</v>
      </c>
      <c r="D26" s="6">
        <f>MEDIAN($B$8:$E$8)</f>
        <v>3837459000</v>
      </c>
      <c r="E26" s="6">
        <f>AVERAGE($B$8:$E$8)</f>
        <v>3806641750</v>
      </c>
      <c r="F26" s="6">
        <f t="shared" si="8"/>
        <v>1355577000</v>
      </c>
    </row>
    <row r="27" spans="1:11" x14ac:dyDescent="0.2">
      <c r="A27" t="s">
        <v>651</v>
      </c>
      <c r="B27" s="6">
        <f>MIN($B$12:$E$12)</f>
        <v>2440721000</v>
      </c>
      <c r="C27" s="6">
        <f>MAX($B$12:$E$12)</f>
        <v>3601903000</v>
      </c>
      <c r="D27" s="6">
        <f>MEDIAN($B$12:$E$12)</f>
        <v>3094410000</v>
      </c>
      <c r="E27" s="6">
        <f>AVERAGE($B$12:$E$12)</f>
        <v>3057861000</v>
      </c>
      <c r="F27" s="6">
        <f t="shared" si="8"/>
        <v>1161182000</v>
      </c>
    </row>
    <row r="28" spans="1:11" x14ac:dyDescent="0.2">
      <c r="A28" s="37" t="s">
        <v>586</v>
      </c>
      <c r="B28" s="6">
        <f>MIN($B$13:$E$13)</f>
        <v>657315000</v>
      </c>
      <c r="C28" s="6">
        <f>MAX($B$13:$E$13)</f>
        <v>851710000</v>
      </c>
      <c r="D28" s="6">
        <f>MEDIAN($B$13:$E$13)</f>
        <v>743049000</v>
      </c>
      <c r="E28" s="6">
        <f>AVERAGE($B$13:$E$13)</f>
        <v>748780750</v>
      </c>
      <c r="F28" s="6">
        <f t="shared" si="8"/>
        <v>194395000</v>
      </c>
    </row>
    <row r="29" spans="1:11" x14ac:dyDescent="0.2">
      <c r="A29" s="38" t="s">
        <v>588</v>
      </c>
      <c r="B29" s="26">
        <f>MIN($C$19:$E$19)</f>
        <v>-1.0853769674317837E-2</v>
      </c>
      <c r="C29" s="26">
        <f>MAX($C$19:$E$19)</f>
        <v>0.51588280785375118</v>
      </c>
      <c r="D29" s="26">
        <f>MEDIAN($C$19:$E$19)</f>
        <v>4.654486065518415E-2</v>
      </c>
      <c r="E29" s="26">
        <f>AVERAGE($C$19:$E$19)</f>
        <v>0.18385796627820583</v>
      </c>
      <c r="F29" s="51">
        <f t="shared" si="8"/>
        <v>0.52673657752806902</v>
      </c>
    </row>
    <row r="30" spans="1:11" x14ac:dyDescent="0.2">
      <c r="A30" s="38" t="s">
        <v>589</v>
      </c>
      <c r="B30" s="22">
        <f>MIN($B$20:$E$20)</f>
        <v>0.45242542534885444</v>
      </c>
      <c r="C30" s="22">
        <f>MAX($B$20:$E$20)</f>
        <v>0.50080676779470434</v>
      </c>
      <c r="D30" s="22">
        <f>MEDIAN($B$20:$E$20)</f>
        <v>0.47675138557783281</v>
      </c>
      <c r="E30" s="22">
        <f>AVERAGE($B$20:$E$20)</f>
        <v>0.4766837410748061</v>
      </c>
      <c r="F30" s="22">
        <f t="shared" si="8"/>
        <v>4.8381342445849906E-2</v>
      </c>
    </row>
    <row r="31" spans="1:11" x14ac:dyDescent="0.2">
      <c r="A31" s="39" t="s">
        <v>590</v>
      </c>
      <c r="B31" s="22">
        <f>MIN($B$21:$E$21)</f>
        <v>8.4808305787254373E-2</v>
      </c>
      <c r="C31" s="22">
        <f>MAX($B$21:$E$21)</f>
        <v>0.10593306723622857</v>
      </c>
      <c r="D31" s="22">
        <f>MEDIAN($B$21:$E$21)</f>
        <v>9.4103050821033207E-2</v>
      </c>
      <c r="E31" s="22">
        <f>AVERAGE($B$21:$E$21)</f>
        <v>9.4736868666387336E-2</v>
      </c>
      <c r="F31" s="22">
        <f t="shared" si="8"/>
        <v>2.1124761448974197E-2</v>
      </c>
    </row>
    <row r="33" spans="1:11" x14ac:dyDescent="0.2">
      <c r="A33" s="16" t="s">
        <v>591</v>
      </c>
      <c r="B33" s="16" t="s">
        <v>610</v>
      </c>
    </row>
    <row r="35" spans="1:11" x14ac:dyDescent="0.2">
      <c r="A35" s="8" t="s">
        <v>592</v>
      </c>
      <c r="B35" s="8"/>
      <c r="C35" s="8"/>
      <c r="D35" s="8"/>
      <c r="E35" s="8"/>
      <c r="F35" s="8"/>
      <c r="G35" s="8"/>
      <c r="H35" s="8"/>
      <c r="I35" s="8"/>
      <c r="J35" s="8"/>
      <c r="K35" s="8"/>
    </row>
    <row r="37" spans="1:11" ht="17" thickBot="1" x14ac:dyDescent="0.25">
      <c r="A37" s="19" t="s">
        <v>588</v>
      </c>
      <c r="B37" s="19"/>
      <c r="C37" s="19"/>
      <c r="D37" s="19"/>
      <c r="E37" s="19"/>
      <c r="F37" s="19" t="s">
        <v>600</v>
      </c>
      <c r="G37" s="19" t="s">
        <v>601</v>
      </c>
      <c r="H37" s="19" t="s">
        <v>602</v>
      </c>
      <c r="I37" s="19" t="s">
        <v>603</v>
      </c>
      <c r="J37" s="19" t="s">
        <v>604</v>
      </c>
      <c r="K37" s="19" t="s">
        <v>605</v>
      </c>
    </row>
    <row r="38" spans="1:11" ht="17" thickTop="1" x14ac:dyDescent="0.2">
      <c r="A38" t="s">
        <v>593</v>
      </c>
      <c r="F38" cm="1">
        <f t="array" ref="F38">AVERAGE((INDEX(assum_revenue_growth,MATCH(1,($B$1=assum_gics)*($A38=assum_cases),0))))</f>
        <v>0.184</v>
      </c>
      <c r="G38" cm="1">
        <f t="array" ref="G38">AVERAGE((INDEX(assum_revenue_growth,MATCH(1,($B$1=assum_gics)*($A38=assum_cases),0))))</f>
        <v>0.184</v>
      </c>
      <c r="H38" cm="1">
        <f t="array" ref="H38">AVERAGE((INDEX(assum_revenue_growth,MATCH(1,($B$1=assum_gics)*($A38=assum_cases),0))))</f>
        <v>0.184</v>
      </c>
      <c r="I38" cm="1">
        <f t="array" ref="I38">AVERAGE((INDEX(assum_revenue_growth,MATCH(1,($B$1=assum_gics)*($A38=assum_cases),0))))</f>
        <v>0.184</v>
      </c>
      <c r="J38" cm="1">
        <f t="array" ref="J38">AVERAGE((INDEX(assum_revenue_growth,MATCH(1,($B$1=assum_gics)*($A38=assum_cases),0))))</f>
        <v>0.184</v>
      </c>
      <c r="K38" cm="1">
        <f t="array" ref="K38">AVERAGE((INDEX(assum_revenue_growth,MATCH(1,($B$1=assum_gics)*($A38=assum_cases),0))))</f>
        <v>0.184</v>
      </c>
    </row>
    <row r="39" spans="1:11" x14ac:dyDescent="0.2">
      <c r="A39" t="s">
        <v>594</v>
      </c>
      <c r="F39" cm="1">
        <f t="array" ref="F39">AVERAGE((INDEX(assum_revenue_growth,MATCH(1,($B$1=assum_gics)*($A39=assum_cases),0))))</f>
        <v>0.47</v>
      </c>
      <c r="G39" cm="1">
        <f t="array" ref="G39">AVERAGE((INDEX(assum_revenue_growth,MATCH(1,($B$1=assum_gics)*($A39=assum_cases),0))))</f>
        <v>0.47</v>
      </c>
      <c r="H39" cm="1">
        <f t="array" ref="H39">AVERAGE((INDEX(assum_revenue_growth,MATCH(1,($B$1=assum_gics)*($A39=assum_cases),0))))</f>
        <v>0.47</v>
      </c>
      <c r="I39" cm="1">
        <f t="array" ref="I39">AVERAGE((INDEX(assum_revenue_growth,MATCH(1,($B$1=assum_gics)*($A39=assum_cases),0))))</f>
        <v>0.47</v>
      </c>
      <c r="J39" cm="1">
        <f t="array" ref="J39">AVERAGE((INDEX(assum_revenue_growth,MATCH(1,($B$1=assum_gics)*($A39=assum_cases),0))))</f>
        <v>0.47</v>
      </c>
      <c r="K39" cm="1">
        <f t="array" ref="K39">AVERAGE((INDEX(assum_revenue_growth,MATCH(1,($B$1=assum_gics)*($A39=assum_cases),0))))</f>
        <v>0.47</v>
      </c>
    </row>
    <row r="40" spans="1:11" x14ac:dyDescent="0.2">
      <c r="A40" t="s">
        <v>595</v>
      </c>
      <c r="F40" cm="1">
        <f t="array" ref="F40">AVERAGE((INDEX(assum_revenue_growth,MATCH(1,($B$1=assum_gics)*($A40=assum_cases),0))))</f>
        <v>-2E-3</v>
      </c>
      <c r="G40" cm="1">
        <f t="array" ref="G40">AVERAGE((INDEX(assum_revenue_growth,MATCH(1,($B$1=assum_gics)*($A40=assum_cases),0))))</f>
        <v>-2E-3</v>
      </c>
      <c r="H40" cm="1">
        <f t="array" ref="H40">AVERAGE((INDEX(assum_revenue_growth,MATCH(1,($B$1=assum_gics)*($A40=assum_cases),0))))</f>
        <v>-2E-3</v>
      </c>
      <c r="I40" cm="1">
        <f t="array" ref="I40">AVERAGE((INDEX(assum_revenue_growth,MATCH(1,($B$1=assum_gics)*($A40=assum_cases),0))))</f>
        <v>-2E-3</v>
      </c>
      <c r="J40" cm="1">
        <f t="array" ref="J40">AVERAGE((INDEX(assum_revenue_growth,MATCH(1,($B$1=assum_gics)*($A40=assum_cases),0))))</f>
        <v>-2E-3</v>
      </c>
      <c r="K40" cm="1">
        <f t="array" ref="K40">AVERAGE((INDEX(assum_revenue_growth,MATCH(1,($B$1=assum_gics)*($A40=assum_cases),0))))</f>
        <v>-2E-3</v>
      </c>
    </row>
    <row r="41" spans="1:11" ht="17" thickBot="1" x14ac:dyDescent="0.25">
      <c r="A41" s="12" t="s">
        <v>596</v>
      </c>
      <c r="B41" s="12"/>
      <c r="C41" s="12"/>
      <c r="D41" s="12"/>
      <c r="E41" s="12"/>
      <c r="F41" s="12" t="s">
        <v>600</v>
      </c>
      <c r="G41" s="12" t="s">
        <v>601</v>
      </c>
      <c r="H41" s="12" t="s">
        <v>602</v>
      </c>
      <c r="I41" s="12" t="s">
        <v>603</v>
      </c>
      <c r="J41" s="12" t="s">
        <v>604</v>
      </c>
      <c r="K41" s="12" t="s">
        <v>605</v>
      </c>
    </row>
    <row r="42" spans="1:11" ht="17" thickTop="1" x14ac:dyDescent="0.2">
      <c r="A42" t="s">
        <v>593</v>
      </c>
      <c r="F42" cm="1">
        <f t="array" ref="F42">AVERAGE(INDEX(assum_gross_margin,MATCH(1,($B$1 =assum_gics)*($A42=assum_cases),0)))</f>
        <v>0.5</v>
      </c>
      <c r="G42" cm="1">
        <f t="array" ref="G42">AVERAGE(INDEX(assum_gross_margin,MATCH(1,($B$1 =assum_gics)*($A42=assum_cases),0)))</f>
        <v>0.5</v>
      </c>
      <c r="H42" cm="1">
        <f t="array" ref="H42">AVERAGE(INDEX(assum_gross_margin,MATCH(1,($B$1 =assum_gics)*($A42=assum_cases),0)))</f>
        <v>0.5</v>
      </c>
      <c r="I42" cm="1">
        <f t="array" ref="I42">AVERAGE(INDEX(assum_gross_margin,MATCH(1,($B$1 =assum_gics)*($A42=assum_cases),0)))</f>
        <v>0.5</v>
      </c>
      <c r="J42" cm="1">
        <f t="array" ref="J42">AVERAGE(INDEX(assum_gross_margin,MATCH(1,($B$1 =assum_gics)*($A42=assum_cases),0)))</f>
        <v>0.5</v>
      </c>
      <c r="K42" cm="1">
        <f t="array" ref="K42">AVERAGE(INDEX(assum_gross_margin,MATCH(1,($B$1 =assum_gics)*($A42=assum_cases),0)))</f>
        <v>0.5</v>
      </c>
    </row>
    <row r="43" spans="1:11" x14ac:dyDescent="0.2">
      <c r="A43" t="s">
        <v>594</v>
      </c>
      <c r="F43" cm="1">
        <f t="array" ref="F43">AVERAGE(INDEX(assum_gross_margin,MATCH(1,($B$1 =assum_gics)*($A43=assum_cases),0)))</f>
        <v>0.45</v>
      </c>
      <c r="G43" cm="1">
        <f t="array" ref="G43">AVERAGE(INDEX(assum_gross_margin,MATCH(1,($B$1 =assum_gics)*($A43=assum_cases),0)))</f>
        <v>0.45</v>
      </c>
      <c r="H43" cm="1">
        <f t="array" ref="H43">AVERAGE(INDEX(assum_gross_margin,MATCH(1,($B$1 =assum_gics)*($A43=assum_cases),0)))</f>
        <v>0.45</v>
      </c>
      <c r="I43" cm="1">
        <f t="array" ref="I43">AVERAGE(INDEX(assum_gross_margin,MATCH(1,($B$1 =assum_gics)*($A43=assum_cases),0)))</f>
        <v>0.45</v>
      </c>
      <c r="J43" cm="1">
        <f t="array" ref="J43">AVERAGE(INDEX(assum_gross_margin,MATCH(1,($B$1 =assum_gics)*($A43=assum_cases),0)))</f>
        <v>0.45</v>
      </c>
      <c r="K43" cm="1">
        <f t="array" ref="K43">AVERAGE(INDEX(assum_gross_margin,MATCH(1,($B$1 =assum_gics)*($A43=assum_cases),0)))</f>
        <v>0.45</v>
      </c>
    </row>
    <row r="44" spans="1:11" x14ac:dyDescent="0.2">
      <c r="A44" t="s">
        <v>595</v>
      </c>
      <c r="F44" cm="1">
        <f t="array" ref="F44">AVERAGE(INDEX(assum_gross_margin,MATCH(1,($B$1 =assum_gics)*($A44=assum_cases),0)))</f>
        <v>0.4</v>
      </c>
      <c r="G44" cm="1">
        <f t="array" ref="G44">AVERAGE(INDEX(assum_gross_margin,MATCH(1,($B$1 =assum_gics)*($A44=assum_cases),0)))</f>
        <v>0.4</v>
      </c>
      <c r="H44" cm="1">
        <f t="array" ref="H44">AVERAGE(INDEX(assum_gross_margin,MATCH(1,($B$1 =assum_gics)*($A44=assum_cases),0)))</f>
        <v>0.4</v>
      </c>
      <c r="I44" cm="1">
        <f t="array" ref="I44">AVERAGE(INDEX(assum_gross_margin,MATCH(1,($B$1 =assum_gics)*($A44=assum_cases),0)))</f>
        <v>0.4</v>
      </c>
      <c r="J44" cm="1">
        <f t="array" ref="J44">AVERAGE(INDEX(assum_gross_margin,MATCH(1,($B$1 =assum_gics)*($A44=assum_cases),0)))</f>
        <v>0.4</v>
      </c>
      <c r="K44" cm="1">
        <f t="array" ref="K44">AVERAGE(INDEX(assum_gross_margin,MATCH(1,($B$1 =assum_gics)*($A44=assum_cases),0)))</f>
        <v>0.4</v>
      </c>
    </row>
    <row r="45" spans="1:11" ht="17" thickBot="1" x14ac:dyDescent="0.25">
      <c r="A45" s="13" t="s">
        <v>597</v>
      </c>
      <c r="B45" s="13"/>
      <c r="C45" s="13"/>
      <c r="D45" s="13"/>
      <c r="E45" s="13"/>
      <c r="F45" s="13" t="s">
        <v>600</v>
      </c>
      <c r="G45" s="13" t="s">
        <v>601</v>
      </c>
      <c r="H45" s="13" t="s">
        <v>602</v>
      </c>
      <c r="I45" s="13" t="s">
        <v>603</v>
      </c>
      <c r="J45" s="13" t="s">
        <v>604</v>
      </c>
      <c r="K45" s="13" t="s">
        <v>605</v>
      </c>
    </row>
    <row r="46" spans="1:11" ht="17" thickTop="1" x14ac:dyDescent="0.2">
      <c r="A46" t="s">
        <v>593</v>
      </c>
      <c r="F46" cm="1">
        <f t="array" ref="F46">AVERAGE(INDEX(assum_operating_margin,MATCH(1,($B$1 =assum_gics)*($A46=assum_cases),0)))</f>
        <v>0.1</v>
      </c>
      <c r="G46" cm="1">
        <f t="array" ref="G46">AVERAGE(INDEX(assum_operating_margin,MATCH(1,($B$1 =assum_gics)*($A46=assum_cases),0)))</f>
        <v>0.1</v>
      </c>
      <c r="H46" cm="1">
        <f t="array" ref="H46">AVERAGE(INDEX(assum_operating_margin,MATCH(1,($B$1 =assum_gics)*($A46=assum_cases),0)))</f>
        <v>0.1</v>
      </c>
      <c r="I46" cm="1">
        <f t="array" ref="I46">AVERAGE(INDEX(assum_operating_margin,MATCH(1,($B$1 =assum_gics)*($A46=assum_cases),0)))</f>
        <v>0.1</v>
      </c>
      <c r="J46" cm="1">
        <f t="array" ref="J46">AVERAGE(INDEX(assum_operating_margin,MATCH(1,($B$1 =assum_gics)*($A46=assum_cases),0)))</f>
        <v>0.1</v>
      </c>
      <c r="K46" cm="1">
        <f t="array" ref="K46">AVERAGE(INDEX(assum_operating_margin,MATCH(1,($B$1 =assum_gics)*($A46=assum_cases),0)))</f>
        <v>0.1</v>
      </c>
    </row>
    <row r="47" spans="1:11" x14ac:dyDescent="0.2">
      <c r="A47" t="s">
        <v>594</v>
      </c>
      <c r="F47" cm="1">
        <f t="array" ref="F47">AVERAGE(INDEX(assum_operating_margin,MATCH(1,($B$1 =assum_gics)*($A47=assum_cases),0)))</f>
        <v>0.08</v>
      </c>
      <c r="G47" cm="1">
        <f t="array" ref="G47">AVERAGE(INDEX(assum_operating_margin,MATCH(1,($B$1 =assum_gics)*($A47=assum_cases),0)))</f>
        <v>0.08</v>
      </c>
      <c r="H47" cm="1">
        <f t="array" ref="H47">AVERAGE(INDEX(assum_operating_margin,MATCH(1,($B$1 =assum_gics)*($A47=assum_cases),0)))</f>
        <v>0.08</v>
      </c>
      <c r="I47" cm="1">
        <f t="array" ref="I47">AVERAGE(INDEX(assum_operating_margin,MATCH(1,($B$1 =assum_gics)*($A47=assum_cases),0)))</f>
        <v>0.08</v>
      </c>
      <c r="J47" cm="1">
        <f t="array" ref="J47">AVERAGE(INDEX(assum_operating_margin,MATCH(1,($B$1 =assum_gics)*($A47=assum_cases),0)))</f>
        <v>0.08</v>
      </c>
      <c r="K47" cm="1">
        <f t="array" ref="K47">AVERAGE(INDEX(assum_operating_margin,MATCH(1,($B$1 =assum_gics)*($A47=assum_cases),0)))</f>
        <v>0.08</v>
      </c>
    </row>
    <row r="48" spans="1:11" x14ac:dyDescent="0.2">
      <c r="A48" s="14" t="s">
        <v>595</v>
      </c>
      <c r="B48" s="14"/>
      <c r="C48" s="14"/>
      <c r="D48" s="14"/>
      <c r="E48" s="14"/>
      <c r="F48" cm="1">
        <f t="array" ref="F48">AVERAGE(INDEX(assum_operating_margin,MATCH(1,($B$1 =assum_gics)*($A48=assum_cases),0)))</f>
        <v>7.0000000000000007E-2</v>
      </c>
      <c r="G48" cm="1">
        <f t="array" ref="G48">AVERAGE(INDEX(assum_operating_margin,MATCH(1,($B$1 =assum_gics)*($A48=assum_cases),0)))</f>
        <v>7.0000000000000007E-2</v>
      </c>
      <c r="H48" cm="1">
        <f t="array" ref="H48">AVERAGE(INDEX(assum_operating_margin,MATCH(1,($B$1 =assum_gics)*($A48=assum_cases),0)))</f>
        <v>7.0000000000000007E-2</v>
      </c>
      <c r="I48" cm="1">
        <f t="array" ref="I48">AVERAGE(INDEX(assum_operating_margin,MATCH(1,($B$1 =assum_gics)*($A48=assum_cases),0)))</f>
        <v>7.0000000000000007E-2</v>
      </c>
      <c r="J48" cm="1">
        <f t="array" ref="J48">AVERAGE(INDEX(assum_operating_margin,MATCH(1,($B$1 =assum_gics)*($A48=assum_cases),0)))</f>
        <v>7.0000000000000007E-2</v>
      </c>
      <c r="K48" cm="1">
        <f t="array" ref="K48">AVERAGE(INDEX(assum_operating_margin,MATCH(1,($B$1 =assum_gics)*($A48=assum_cases),0)))</f>
        <v>7.0000000000000007E-2</v>
      </c>
    </row>
    <row r="52" ht="166" customHeight="1" x14ac:dyDescent="0.2"/>
  </sheetData>
  <mergeCells count="7">
    <mergeCell ref="F2:K2"/>
    <mergeCell ref="C2:D3"/>
    <mergeCell ref="B2:B3"/>
    <mergeCell ref="F4:K4"/>
    <mergeCell ref="B4:E4"/>
    <mergeCell ref="F18:K18"/>
    <mergeCell ref="B18:E18"/>
  </mergeCells>
  <dataValidations count="2">
    <dataValidation type="list" allowBlank="1" showInputMessage="1" showErrorMessage="1" sqref="B33" xr:uid="{1E9FECF3-F2BC-7146-9878-C168D5FE4DA5}">
      <formula1>scenario_cases</formula1>
    </dataValidation>
    <dataValidation type="list" allowBlank="1" showInputMessage="1" showErrorMessage="1" sqref="B1" xr:uid="{37B64B32-7CAD-194A-ABDB-70BE27C5050A}">
      <formula1>gics_list</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E8867-5D38-7F45-B9FA-4134DFBC1D9B}">
  <dimension ref="A1:M31"/>
  <sheetViews>
    <sheetView zoomScale="75" workbookViewId="0">
      <selection activeCell="D1" sqref="D1:I2"/>
    </sheetView>
  </sheetViews>
  <sheetFormatPr baseColWidth="10" defaultRowHeight="16" x14ac:dyDescent="0.2"/>
  <cols>
    <col min="1" max="1" width="24.33203125" bestFit="1" customWidth="1"/>
    <col min="2" max="2" width="18.6640625" bestFit="1" customWidth="1"/>
    <col min="3" max="4" width="18.1640625" bestFit="1" customWidth="1"/>
    <col min="5" max="5" width="18.6640625" bestFit="1" customWidth="1"/>
    <col min="6" max="6" width="18.1640625" bestFit="1" customWidth="1"/>
    <col min="7" max="7" width="15.1640625" customWidth="1"/>
    <col min="8" max="8" width="16.6640625" customWidth="1"/>
    <col min="9" max="9" width="19.5" customWidth="1"/>
    <col min="10" max="10" width="6" bestFit="1" customWidth="1"/>
    <col min="11" max="11" width="6.6640625" bestFit="1" customWidth="1"/>
    <col min="14" max="16384" width="10.83203125" style="38"/>
  </cols>
  <sheetData>
    <row r="1" spans="1:13" x14ac:dyDescent="0.2">
      <c r="A1" s="16" t="s">
        <v>8</v>
      </c>
      <c r="B1" s="16" t="s">
        <v>83</v>
      </c>
      <c r="D1" s="92" t="s">
        <v>703</v>
      </c>
      <c r="E1" s="92"/>
      <c r="F1" s="92"/>
      <c r="G1" s="92"/>
      <c r="H1" s="92"/>
      <c r="I1" s="92"/>
      <c r="L1" s="38"/>
      <c r="M1" s="38"/>
    </row>
    <row r="2" spans="1:13" x14ac:dyDescent="0.2">
      <c r="D2" s="92"/>
      <c r="E2" s="92"/>
      <c r="F2" s="92"/>
      <c r="G2" s="92"/>
      <c r="H2" s="92"/>
      <c r="I2" s="92"/>
      <c r="L2" s="38"/>
      <c r="M2" s="38"/>
    </row>
    <row r="3" spans="1:13" x14ac:dyDescent="0.2">
      <c r="F3" s="73"/>
      <c r="G3" s="73"/>
      <c r="H3" s="73"/>
      <c r="I3" s="73"/>
      <c r="J3" s="73"/>
      <c r="K3" s="73"/>
      <c r="L3" s="38"/>
      <c r="M3" s="38"/>
    </row>
    <row r="4" spans="1:13" x14ac:dyDescent="0.2">
      <c r="B4" s="76" t="s">
        <v>598</v>
      </c>
      <c r="C4" s="76"/>
      <c r="D4" s="76"/>
      <c r="E4" s="76"/>
      <c r="F4" s="74"/>
      <c r="G4" s="74"/>
      <c r="H4" s="74"/>
      <c r="I4" s="74"/>
      <c r="J4" s="74"/>
      <c r="K4" s="74"/>
      <c r="L4" s="38"/>
      <c r="M4" s="38"/>
    </row>
    <row r="5" spans="1:13" x14ac:dyDescent="0.2">
      <c r="B5" s="15" t="s">
        <v>11</v>
      </c>
      <c r="C5" s="15" t="s">
        <v>15</v>
      </c>
      <c r="D5" s="15" t="s">
        <v>16</v>
      </c>
      <c r="E5" s="15" t="s">
        <v>17</v>
      </c>
      <c r="F5" s="72"/>
      <c r="G5" s="72"/>
      <c r="H5" s="72"/>
      <c r="I5" s="72"/>
      <c r="J5" s="72"/>
      <c r="K5" s="72"/>
      <c r="L5" s="38"/>
      <c r="M5" s="38"/>
    </row>
    <row r="6" spans="1:13" x14ac:dyDescent="0.2">
      <c r="A6" s="5" t="s">
        <v>581</v>
      </c>
      <c r="B6" s="17" cm="1">
        <f t="array" ref="B6">INDEX(total_revenue,MATCH(1,($B$1 =gics_sector)*(B$5= year),0))</f>
        <v>16428000000</v>
      </c>
      <c r="C6" s="17" cm="1">
        <f t="array" ref="C6">INDEX(total_revenue,MATCH(1,($B$1 =gics_sector)*(C$5= year),0))</f>
        <v>14771000000</v>
      </c>
      <c r="D6" s="17" cm="1">
        <f t="array" ref="D6">INDEX(total_revenue,MATCH(1,($B$1 =gics_sector)*(D$5= year),0))</f>
        <v>12691000000</v>
      </c>
      <c r="E6" s="17" cm="1">
        <f t="array" ref="E6">INDEX(total_revenue,MATCH(1,($B$1 =gics_sector)*(E$5= year),0))</f>
        <v>6383000000</v>
      </c>
      <c r="F6" s="71"/>
      <c r="G6" s="71"/>
      <c r="H6" s="71"/>
      <c r="I6" s="71"/>
      <c r="J6" s="71"/>
      <c r="K6" s="71"/>
      <c r="L6" s="38"/>
      <c r="M6" s="38"/>
    </row>
    <row r="7" spans="1:13" x14ac:dyDescent="0.2">
      <c r="A7" s="3" t="s">
        <v>582</v>
      </c>
      <c r="B7" s="17" cm="1">
        <f t="array" ref="B7">INDEX(cogs,MATCH(1,($B$1 =gics_sector)*(B$5= year),0))</f>
        <v>3079000000</v>
      </c>
      <c r="C7" s="17" cm="1">
        <f t="array" ref="C7">INDEX(cogs,MATCH(1,($B$1 =gics_sector)*(C$5= year),0))</f>
        <v>2938000000</v>
      </c>
      <c r="D7" s="17" cm="1">
        <f t="array" ref="D7">INDEX(cogs,MATCH(1,($B$1 =gics_sector)*(D$5= year),0))</f>
        <v>2511000000</v>
      </c>
      <c r="E7" s="17" cm="1">
        <f t="array" ref="E7">INDEX(cogs,MATCH(1,($B$1 =gics_sector)*(E$5= year),0))</f>
        <v>2065000000</v>
      </c>
      <c r="F7" s="71"/>
      <c r="G7" s="71"/>
      <c r="H7" s="71"/>
      <c r="I7" s="71"/>
      <c r="J7" s="71"/>
      <c r="K7" s="71"/>
      <c r="L7" s="38"/>
      <c r="M7" s="38"/>
    </row>
    <row r="8" spans="1:13" x14ac:dyDescent="0.2">
      <c r="A8" s="5" t="s">
        <v>583</v>
      </c>
      <c r="B8" s="17">
        <f>SUM(B6-B7)</f>
        <v>13349000000</v>
      </c>
      <c r="C8" s="17">
        <f t="shared" ref="C8:E8" si="0">SUM(C6-C7)</f>
        <v>11833000000</v>
      </c>
      <c r="D8" s="17">
        <f t="shared" si="0"/>
        <v>10180000000</v>
      </c>
      <c r="E8" s="17">
        <f t="shared" si="0"/>
        <v>4318000000</v>
      </c>
      <c r="F8" s="71"/>
      <c r="G8" s="71"/>
      <c r="H8" s="71"/>
      <c r="I8" s="71"/>
      <c r="J8" s="71"/>
      <c r="K8" s="71"/>
      <c r="L8" s="38"/>
      <c r="M8" s="38"/>
    </row>
    <row r="9" spans="1:13" x14ac:dyDescent="0.2">
      <c r="A9" s="6" t="s">
        <v>5</v>
      </c>
      <c r="B9" s="17" cm="1">
        <f t="array" ref="B9">INDEX(sgas,MATCH(1,($B$1 =gics_sector)*(B$5= year),0))</f>
        <v>1333000000</v>
      </c>
      <c r="C9" s="17" cm="1">
        <f t="array" ref="C9">INDEX(sgas,MATCH(1,($B$1 =gics_sector)*(C$5= year),0))</f>
        <v>1286000000</v>
      </c>
      <c r="D9" s="17" cm="1">
        <f t="array" ref="D9">INDEX(sgas,MATCH(1,($B$1 =gics_sector)*(D$5= year),0))</f>
        <v>1095000000</v>
      </c>
      <c r="E9" s="17" cm="1">
        <f t="array" ref="E9">INDEX(sgas,MATCH(1,($B$1 =gics_sector)*(E$5= year),0))</f>
        <v>791000000</v>
      </c>
      <c r="F9" s="71"/>
      <c r="G9" s="71"/>
      <c r="H9" s="71"/>
      <c r="I9" s="71"/>
      <c r="J9" s="71"/>
      <c r="K9" s="71"/>
      <c r="L9" s="38"/>
      <c r="M9" s="38"/>
    </row>
    <row r="10" spans="1:13" x14ac:dyDescent="0.2">
      <c r="A10" s="3" t="s">
        <v>584</v>
      </c>
      <c r="B10" s="17" cm="1">
        <f t="array" ref="B10">INDEX(other_operating_items,MATCH(1,($B$1 =gics_sector)*(B$5= year),0))</f>
        <v>6881000000</v>
      </c>
      <c r="C10" s="17" cm="1">
        <f t="array" ref="C10">INDEX(other_operating_items,MATCH(1,($B$1 =gics_sector)*(C$5= year),0))</f>
        <v>5866000000</v>
      </c>
      <c r="D10" s="17" cm="1">
        <f t="array" ref="D10">INDEX(other_operating_items,MATCH(1,($B$1 =gics_sector)*(D$5= year),0))</f>
        <v>9720000000</v>
      </c>
      <c r="E10" s="17" cm="1">
        <f t="array" ref="E10">INDEX(other_operating_items,MATCH(1,($B$1 =gics_sector)*(E$5= year),0))</f>
        <v>29372000000</v>
      </c>
      <c r="F10" s="71"/>
      <c r="G10" s="71"/>
      <c r="H10" s="71"/>
      <c r="I10" s="71"/>
      <c r="J10" s="71"/>
      <c r="K10" s="71"/>
      <c r="L10" s="38"/>
      <c r="M10" s="38"/>
    </row>
    <row r="11" spans="1:13" x14ac:dyDescent="0.2">
      <c r="A11" s="18" t="s">
        <v>611</v>
      </c>
      <c r="B11" s="17" t="str" cm="1">
        <f t="array" ref="B11">INDEX(r_and_d,MATCH(1,($B$1 =gics_sector)*(B$5= year),0))</f>
        <v xml:space="preserve"> $-   </v>
      </c>
      <c r="C11" s="17" t="str" cm="1">
        <f t="array" ref="C11">INDEX(r_and_d,MATCH(1,($B$1 =gics_sector)*(C$5= year),0))</f>
        <v xml:space="preserve"> $-   </v>
      </c>
      <c r="D11" s="17" t="str" cm="1">
        <f t="array" ref="D11">INDEX(r_and_d,MATCH(1,($B$1 =gics_sector)*(D$5= year),0))</f>
        <v xml:space="preserve"> $-   </v>
      </c>
      <c r="E11" s="17" t="str" cm="1">
        <f t="array" ref="E11">INDEX(r_and_d,MATCH(1,($B$1 =gics_sector)*(E$5= year),0))</f>
        <v xml:space="preserve"> $-   </v>
      </c>
      <c r="F11" s="71"/>
      <c r="G11" s="71"/>
      <c r="H11" s="71"/>
      <c r="I11" s="71"/>
      <c r="J11" s="71"/>
      <c r="K11" s="71"/>
      <c r="L11" s="38"/>
      <c r="M11" s="38"/>
    </row>
    <row r="12" spans="1:13" x14ac:dyDescent="0.2">
      <c r="A12" s="7" t="s">
        <v>585</v>
      </c>
      <c r="B12" s="17">
        <f>SUM(B9:B11)</f>
        <v>8214000000</v>
      </c>
      <c r="C12" s="17">
        <f t="shared" ref="C12:E12" si="1">SUM(C9:C11)</f>
        <v>7152000000</v>
      </c>
      <c r="D12" s="17">
        <f t="shared" si="1"/>
        <v>10815000000</v>
      </c>
      <c r="E12" s="17">
        <f t="shared" si="1"/>
        <v>30163000000</v>
      </c>
      <c r="F12" s="71"/>
      <c r="G12" s="71"/>
      <c r="H12" s="71"/>
      <c r="I12" s="71"/>
      <c r="J12" s="71"/>
      <c r="K12" s="71"/>
      <c r="L12" s="38"/>
      <c r="M12" s="38"/>
    </row>
    <row r="13" spans="1:13" ht="15" customHeight="1" x14ac:dyDescent="0.2">
      <c r="A13" s="69" t="s">
        <v>586</v>
      </c>
      <c r="B13" s="70">
        <f>B8-B12</f>
        <v>5135000000</v>
      </c>
      <c r="C13" s="70">
        <f>C8-C12</f>
        <v>4681000000</v>
      </c>
      <c r="D13" s="70">
        <f t="shared" ref="D13:E13" si="2">D8-D12</f>
        <v>-635000000</v>
      </c>
      <c r="E13" s="70">
        <f t="shared" si="2"/>
        <v>-25845000000</v>
      </c>
      <c r="F13" s="71"/>
      <c r="G13" s="71"/>
      <c r="H13" s="71"/>
      <c r="I13" s="71"/>
      <c r="J13" s="71"/>
      <c r="K13" s="71"/>
      <c r="L13" s="38"/>
      <c r="M13" s="38"/>
    </row>
    <row r="14" spans="1:13" x14ac:dyDescent="0.2">
      <c r="F14" s="38"/>
      <c r="G14" s="38"/>
      <c r="H14" s="38"/>
      <c r="I14" s="38"/>
      <c r="J14" s="38"/>
      <c r="K14" s="38"/>
      <c r="L14" s="38"/>
      <c r="M14" s="38"/>
    </row>
    <row r="15" spans="1:13" x14ac:dyDescent="0.2">
      <c r="L15" s="38"/>
      <c r="M15" s="38"/>
    </row>
    <row r="16" spans="1:13" x14ac:dyDescent="0.2">
      <c r="L16" s="38"/>
      <c r="M16" s="38"/>
    </row>
    <row r="17" spans="1:13" x14ac:dyDescent="0.2">
      <c r="A17" s="8" t="s">
        <v>587</v>
      </c>
      <c r="L17" s="38"/>
      <c r="M17" s="38"/>
    </row>
    <row r="18" spans="1:13" ht="17" thickBot="1" x14ac:dyDescent="0.25">
      <c r="A18" s="9"/>
      <c r="B18" s="75" t="s">
        <v>598</v>
      </c>
      <c r="C18" s="75"/>
      <c r="D18" s="75"/>
      <c r="E18" s="75"/>
      <c r="F18" s="74"/>
      <c r="G18" s="74"/>
      <c r="H18" s="74"/>
      <c r="I18" s="74"/>
      <c r="J18" s="74"/>
      <c r="K18" s="74"/>
      <c r="L18" s="38"/>
      <c r="M18" s="38"/>
    </row>
    <row r="19" spans="1:13" ht="17" thickTop="1" x14ac:dyDescent="0.2">
      <c r="A19" s="65" t="s">
        <v>588</v>
      </c>
      <c r="B19" s="20"/>
      <c r="C19" s="66">
        <f>$C$6/$B$6-1</f>
        <v>-0.1008643778914049</v>
      </c>
      <c r="D19" s="66">
        <f>$D$6/$C$6-1</f>
        <v>-0.14081646469433351</v>
      </c>
      <c r="E19" s="66">
        <f>$E$6/$D$6-1</f>
        <v>-0.49704515010637462</v>
      </c>
      <c r="F19" s="41"/>
      <c r="G19" s="41"/>
      <c r="H19" s="41"/>
      <c r="I19" s="41"/>
      <c r="J19" s="41"/>
      <c r="K19" s="41"/>
      <c r="L19" s="38"/>
      <c r="M19" s="38"/>
    </row>
    <row r="20" spans="1:13" x14ac:dyDescent="0.2">
      <c r="A20" s="54" t="s">
        <v>589</v>
      </c>
      <c r="B20" s="30" cm="1">
        <f t="array" ref="B20">INDEX(gross_margin,MATCH(1,($B$1 = gics_sector)*(B$5= year),0))</f>
        <v>0.81257608960311667</v>
      </c>
      <c r="C20" s="30" cm="1">
        <f t="array" ref="C20">INDEX(gross_margin,MATCH(1,($B$1 = gics_sector)*(C$5= year),0))</f>
        <v>0.80109674361925398</v>
      </c>
      <c r="D20" s="30" cm="1">
        <f t="array" ref="D20">INDEX(gross_margin,MATCH(1,($B$1 = gics_sector)*(D$5= year),0))</f>
        <v>0.80214325112284302</v>
      </c>
      <c r="E20" s="30" cm="1">
        <f t="array" ref="E20">INDEX(gross_margin,MATCH(1,($B$1 = gics_sector)*(E$5= year),0))</f>
        <v>0.67648441171862761</v>
      </c>
      <c r="F20" s="41"/>
      <c r="G20" s="41"/>
      <c r="H20" s="41"/>
      <c r="I20" s="41"/>
      <c r="J20" s="41"/>
      <c r="K20" s="41"/>
      <c r="L20" s="38"/>
      <c r="M20" s="38"/>
    </row>
    <row r="21" spans="1:13" x14ac:dyDescent="0.2">
      <c r="A21" s="67" t="s">
        <v>590</v>
      </c>
      <c r="B21" s="68" cm="1">
        <f t="array" ref="B21">INDEX(operating_margin,MATCH(1,($B$1 = gics_sector)*(B$5= year),0))</f>
        <v>0.31257608960311661</v>
      </c>
      <c r="C21" s="68" cm="1">
        <f t="array" ref="C21">INDEX(operating_margin,MATCH(1,($B$1 = gics_sector)*(C$5= year),0))</f>
        <v>0.31690474578566108</v>
      </c>
      <c r="D21" s="68" cm="1">
        <f t="array" ref="D21">INDEX(operating_margin,MATCH(1,($B$1 = gics_sector)*(D$5= year),0))</f>
        <v>-5.0035458198723508E-2</v>
      </c>
      <c r="E21" s="68" cm="1">
        <f t="array" ref="E21">INDEX(operating_margin,MATCH(1,($B$1 = gics_sector)*(E$5= year),0))</f>
        <v>-4.0490365032116555</v>
      </c>
      <c r="F21" s="41"/>
      <c r="G21" s="41"/>
      <c r="H21" s="41"/>
      <c r="I21" s="41"/>
      <c r="J21" s="41"/>
      <c r="K21" s="41"/>
      <c r="L21" s="38"/>
      <c r="M21" s="38"/>
    </row>
    <row r="22" spans="1:13" x14ac:dyDescent="0.2">
      <c r="L22" s="38"/>
      <c r="M22" s="38"/>
    </row>
    <row r="23" spans="1:13" s="64" customFormat="1" x14ac:dyDescent="0.2">
      <c r="A23" s="40" t="s">
        <v>652</v>
      </c>
      <c r="B23" s="40" t="s">
        <v>644</v>
      </c>
      <c r="C23" s="40" t="s">
        <v>645</v>
      </c>
      <c r="D23" s="40" t="s">
        <v>646</v>
      </c>
      <c r="E23" s="40" t="s">
        <v>647</v>
      </c>
      <c r="F23" s="40" t="s">
        <v>661</v>
      </c>
    </row>
    <row r="24" spans="1:13" x14ac:dyDescent="0.2">
      <c r="A24" t="s">
        <v>648</v>
      </c>
      <c r="B24" s="6">
        <f>MIN($B$6:$E$6)</f>
        <v>6383000000</v>
      </c>
      <c r="C24" s="6">
        <f>MAX($B$6:$E$6)</f>
        <v>16428000000</v>
      </c>
      <c r="D24" s="6">
        <f>MEDIAN($B6:$E$6)</f>
        <v>13731000000</v>
      </c>
      <c r="E24" s="6">
        <f>AVERAGE($B$6:$E$6)</f>
        <v>12568250000</v>
      </c>
      <c r="F24" s="6">
        <f>C24-B24</f>
        <v>10045000000</v>
      </c>
      <c r="L24" s="38"/>
      <c r="M24" s="38"/>
    </row>
    <row r="25" spans="1:13" x14ac:dyDescent="0.2">
      <c r="A25" t="s">
        <v>649</v>
      </c>
      <c r="B25" s="6">
        <f>MIN($B$7:$E$7)</f>
        <v>2065000000</v>
      </c>
      <c r="C25" s="6">
        <f>MAX($B$7:$E$7)</f>
        <v>3079000000</v>
      </c>
      <c r="D25" s="6">
        <f>MEDIAN($B$7:$E7)</f>
        <v>2724500000</v>
      </c>
      <c r="E25" s="6">
        <f>AVERAGE($B$7:$E$7)</f>
        <v>2648250000</v>
      </c>
      <c r="F25" s="6">
        <f t="shared" ref="F25:F31" si="3">C25-B25</f>
        <v>1014000000</v>
      </c>
      <c r="L25" s="38"/>
      <c r="M25" s="38"/>
    </row>
    <row r="26" spans="1:13" x14ac:dyDescent="0.2">
      <c r="A26" t="s">
        <v>650</v>
      </c>
      <c r="B26" s="6">
        <f>MIN($B$8:$E$8)</f>
        <v>4318000000</v>
      </c>
      <c r="C26" s="6">
        <f>MAX($B$8:$E$8)</f>
        <v>13349000000</v>
      </c>
      <c r="D26" s="6">
        <f>MEDIAN($B$8:$E$8)</f>
        <v>11006500000</v>
      </c>
      <c r="E26" s="6">
        <f>AVERAGE($B$8:$E$8)</f>
        <v>9920000000</v>
      </c>
      <c r="F26" s="6">
        <f t="shared" si="3"/>
        <v>9031000000</v>
      </c>
      <c r="L26" s="38"/>
      <c r="M26" s="38"/>
    </row>
    <row r="27" spans="1:13" x14ac:dyDescent="0.2">
      <c r="A27" t="s">
        <v>651</v>
      </c>
      <c r="B27" s="6">
        <f>MIN($B$12:$E$12)</f>
        <v>7152000000</v>
      </c>
      <c r="C27" s="6">
        <f>MAX($B$12:$E$12)</f>
        <v>30163000000</v>
      </c>
      <c r="D27" s="6">
        <f>MEDIAN($B$12:$E$12)</f>
        <v>9514500000</v>
      </c>
      <c r="E27" s="6">
        <f>AVERAGE($B$12:$E$12)</f>
        <v>14086000000</v>
      </c>
      <c r="F27" s="6">
        <f t="shared" si="3"/>
        <v>23011000000</v>
      </c>
      <c r="L27" s="38"/>
      <c r="M27" s="38"/>
    </row>
    <row r="28" spans="1:13" x14ac:dyDescent="0.2">
      <c r="A28" s="37" t="s">
        <v>586</v>
      </c>
      <c r="B28" s="6">
        <f>MIN($B$13:$E$13)</f>
        <v>-25845000000</v>
      </c>
      <c r="C28" s="6">
        <f>MAX($B$13:$E$13)</f>
        <v>5135000000</v>
      </c>
      <c r="D28" s="6">
        <f>MEDIAN($B$13:$E$13)</f>
        <v>2023000000</v>
      </c>
      <c r="E28" s="6">
        <f>AVERAGE($B$13:$E$13)</f>
        <v>-4166000000</v>
      </c>
      <c r="F28" s="6">
        <f t="shared" si="3"/>
        <v>30980000000</v>
      </c>
      <c r="L28" s="38"/>
      <c r="M28" s="38"/>
    </row>
    <row r="29" spans="1:13" x14ac:dyDescent="0.2">
      <c r="A29" s="38" t="s">
        <v>588</v>
      </c>
      <c r="B29" s="26">
        <f>MIN($C$19:$E$19)</f>
        <v>-0.49704515010637462</v>
      </c>
      <c r="C29" s="26">
        <f>MAX($C$19:$E$19)</f>
        <v>-0.1008643778914049</v>
      </c>
      <c r="D29" s="26">
        <f>MEDIAN($C$19:$E$19)</f>
        <v>-0.14081646469433351</v>
      </c>
      <c r="E29" s="26">
        <f>AVERAGE($C$19:$E$19)</f>
        <v>-0.24624199756403767</v>
      </c>
      <c r="F29" s="51">
        <f t="shared" si="3"/>
        <v>0.39618077221496972</v>
      </c>
      <c r="L29" s="38"/>
      <c r="M29" s="38"/>
    </row>
    <row r="30" spans="1:13" x14ac:dyDescent="0.2">
      <c r="A30" s="38" t="s">
        <v>589</v>
      </c>
      <c r="B30" s="22">
        <f>MIN($B$20:$E$20)</f>
        <v>0.67648441171862761</v>
      </c>
      <c r="C30" s="22">
        <f>MAX($B$20:$E$20)</f>
        <v>0.81257608960311667</v>
      </c>
      <c r="D30" s="22">
        <f>MEDIAN($B$20:$E$20)</f>
        <v>0.8016199973710485</v>
      </c>
      <c r="E30" s="22">
        <f>AVERAGE($B$20:$E$20)</f>
        <v>0.77307512401596035</v>
      </c>
      <c r="F30" s="22">
        <f t="shared" si="3"/>
        <v>0.13609167788448906</v>
      </c>
      <c r="L30" s="38"/>
      <c r="M30" s="38"/>
    </row>
    <row r="31" spans="1:13" x14ac:dyDescent="0.2">
      <c r="A31" s="39" t="s">
        <v>590</v>
      </c>
      <c r="B31" s="22">
        <f>MIN($B$21:$E$21)</f>
        <v>-4.0490365032116555</v>
      </c>
      <c r="C31" s="22">
        <f>MAX($B$21:$E$21)</f>
        <v>0.31690474578566108</v>
      </c>
      <c r="D31" s="22">
        <f>MEDIAN($B$21:$E$21)</f>
        <v>0.13127031570219655</v>
      </c>
      <c r="E31" s="22">
        <f>AVERAGE($B$21:$E$21)</f>
        <v>-0.86739778150540037</v>
      </c>
      <c r="F31" s="22">
        <f t="shared" si="3"/>
        <v>4.3659412489973164</v>
      </c>
      <c r="L31" s="38"/>
      <c r="M31" s="38"/>
    </row>
  </sheetData>
  <mergeCells count="3">
    <mergeCell ref="D1:I2"/>
    <mergeCell ref="B18:E18"/>
    <mergeCell ref="B4:E4"/>
  </mergeCells>
  <dataValidations count="1">
    <dataValidation type="list" allowBlank="1" showInputMessage="1" showErrorMessage="1" sqref="B1" xr:uid="{62274274-CC8E-4846-81EC-0B474012A422}">
      <formula1>gics_list</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3FB59-4ECA-E94A-84EB-989AACAD8273}">
  <dimension ref="A1:K48"/>
  <sheetViews>
    <sheetView zoomScale="89" zoomScaleNormal="100" workbookViewId="0">
      <selection activeCell="F1" sqref="F1:K2"/>
    </sheetView>
  </sheetViews>
  <sheetFormatPr baseColWidth="10" defaultRowHeight="16" x14ac:dyDescent="0.2"/>
  <cols>
    <col min="1" max="1" width="35" bestFit="1" customWidth="1"/>
    <col min="2" max="2" width="19" bestFit="1" customWidth="1"/>
    <col min="3" max="3" width="24.33203125" customWidth="1"/>
    <col min="4" max="4" width="26.33203125" customWidth="1"/>
    <col min="5" max="5" width="19" bestFit="1" customWidth="1"/>
    <col min="6" max="6" width="17.83203125" bestFit="1" customWidth="1"/>
    <col min="7" max="11" width="17.1640625" bestFit="1" customWidth="1"/>
    <col min="12" max="16384" width="10.83203125" style="38"/>
  </cols>
  <sheetData>
    <row r="1" spans="1:11" ht="38" customHeight="1" x14ac:dyDescent="0.2">
      <c r="A1" s="16" t="s">
        <v>8</v>
      </c>
      <c r="B1" s="16" t="s">
        <v>14</v>
      </c>
      <c r="F1" s="92" t="s">
        <v>703</v>
      </c>
      <c r="G1" s="92"/>
      <c r="H1" s="92"/>
      <c r="I1" s="92"/>
      <c r="J1" s="92"/>
      <c r="K1" s="92"/>
    </row>
    <row r="2" spans="1:11" ht="48" customHeight="1" x14ac:dyDescent="0.2">
      <c r="B2" s="88" t="s">
        <v>697</v>
      </c>
      <c r="C2" s="89" t="str" cm="1">
        <f t="array" ref="C2">_xlfn.TEXTJOIN(", ", TRUE, _xlfn.UNIQUE(_xlfn._xlws.FILTER(ticker_symbol, gics_sub = B1)))</f>
        <v>AAL, ALK, DAL, LUV, UAL</v>
      </c>
      <c r="F2" s="92"/>
      <c r="G2" s="92"/>
      <c r="H2" s="92"/>
      <c r="I2" s="92"/>
      <c r="J2" s="92"/>
      <c r="K2" s="92"/>
    </row>
    <row r="3" spans="1:11" x14ac:dyDescent="0.2">
      <c r="C3" s="89"/>
    </row>
    <row r="4" spans="1:11" x14ac:dyDescent="0.2">
      <c r="B4" s="76" t="s">
        <v>598</v>
      </c>
      <c r="C4" s="76"/>
      <c r="D4" s="76"/>
      <c r="E4" s="76"/>
      <c r="F4" s="33" t="s">
        <v>599</v>
      </c>
      <c r="G4" s="33"/>
      <c r="H4" s="33"/>
      <c r="I4" s="33"/>
      <c r="J4" s="33"/>
      <c r="K4" s="33"/>
    </row>
    <row r="5" spans="1:11" x14ac:dyDescent="0.2">
      <c r="B5" s="15" t="s">
        <v>11</v>
      </c>
      <c r="C5" s="15" t="s">
        <v>15</v>
      </c>
      <c r="D5" s="15" t="s">
        <v>16</v>
      </c>
      <c r="E5" s="15" t="s">
        <v>17</v>
      </c>
      <c r="F5" s="15" t="s">
        <v>600</v>
      </c>
      <c r="G5" s="15" t="s">
        <v>601</v>
      </c>
      <c r="H5" s="15" t="s">
        <v>602</v>
      </c>
      <c r="I5" s="15" t="s">
        <v>603</v>
      </c>
      <c r="J5" s="15" t="s">
        <v>604</v>
      </c>
      <c r="K5" s="15" t="s">
        <v>605</v>
      </c>
    </row>
    <row r="6" spans="1:11" x14ac:dyDescent="0.2">
      <c r="A6" s="5" t="s">
        <v>581</v>
      </c>
      <c r="B6" s="17" cm="1">
        <f t="array" ref="B6">INDEX(total_revenue,MATCH(1,($B$1 =gics_sub)*(B$5= year),0))</f>
        <v>24855000000</v>
      </c>
      <c r="C6" s="17" cm="1">
        <f t="array" ref="C6">INDEX(total_revenue,MATCH(1,($B$1 =gics_sub)*(C$5= year),0))</f>
        <v>26743000000</v>
      </c>
      <c r="D6" s="17" cm="1">
        <f t="array" ref="D6">INDEX(total_revenue,MATCH(1,($B$1 =gics_sub)*(D$5= year),0))</f>
        <v>42650000000</v>
      </c>
      <c r="E6" s="17" cm="1">
        <f t="array" ref="E6">INDEX(total_revenue,MATCH(1,($B$1 =gics_sub)*(E$5= year),0))</f>
        <v>40990000000</v>
      </c>
      <c r="F6" s="17">
        <f ca="1">SUM(E$6*(1+F$19))</f>
        <v>49597900000</v>
      </c>
      <c r="G6" s="17">
        <f t="shared" ref="G6:K6" ca="1" si="0">SUM(F$6*(1+G$19))</f>
        <v>60013459000</v>
      </c>
      <c r="H6" s="17">
        <f t="shared" ca="1" si="0"/>
        <v>72616285390</v>
      </c>
      <c r="I6" s="17">
        <f t="shared" ca="1" si="0"/>
        <v>87865705321.899994</v>
      </c>
      <c r="J6" s="17">
        <f t="shared" ca="1" si="0"/>
        <v>106317503439.49899</v>
      </c>
      <c r="K6" s="17">
        <f t="shared" ca="1" si="0"/>
        <v>128644179161.79378</v>
      </c>
    </row>
    <row r="7" spans="1:11" x14ac:dyDescent="0.2">
      <c r="A7" s="3" t="s">
        <v>582</v>
      </c>
      <c r="B7" s="17" cm="1">
        <f t="array" ref="B7">INDEX(cogs,MATCH(1,($B$1 =gics_sub)*(B$5= year),0))</f>
        <v>10499000000</v>
      </c>
      <c r="C7" s="17" cm="1">
        <f t="array" ref="C7">INDEX(cogs,MATCH(1,($B$1 =gics_sub)*(C$5= year),0))</f>
        <v>11019000000</v>
      </c>
      <c r="D7" s="17" cm="1">
        <f t="array" ref="D7">INDEX(cogs,MATCH(1,($B$1 =gics_sub)*(D$5= year),0))</f>
        <v>15620000000</v>
      </c>
      <c r="E7" s="17" cm="1">
        <f t="array" ref="E7">INDEX(cogs,MATCH(1,($B$1 =gics_sub)*(E$5= year),0))</f>
        <v>11096000000</v>
      </c>
      <c r="F7" s="29"/>
      <c r="G7" s="29"/>
      <c r="H7" s="29"/>
      <c r="I7" s="29"/>
      <c r="J7" s="29"/>
      <c r="K7" s="29"/>
    </row>
    <row r="8" spans="1:11" x14ac:dyDescent="0.2">
      <c r="A8" s="5" t="s">
        <v>583</v>
      </c>
      <c r="B8" s="17">
        <f>SUM(B6-B7)</f>
        <v>14356000000</v>
      </c>
      <c r="C8" s="17">
        <f t="shared" ref="C8:E8" si="1">SUM(C6-C7)</f>
        <v>15724000000</v>
      </c>
      <c r="D8" s="17">
        <f t="shared" si="1"/>
        <v>27030000000</v>
      </c>
      <c r="E8" s="17">
        <f t="shared" si="1"/>
        <v>29894000000</v>
      </c>
      <c r="F8" s="17">
        <f ca="1">SUM(F$20*F$6)</f>
        <v>30254719000</v>
      </c>
      <c r="G8" s="17">
        <f t="shared" ref="G8:K8" ca="1" si="2">SUM(G$20*G$6)</f>
        <v>36608209990</v>
      </c>
      <c r="H8" s="17">
        <f t="shared" ca="1" si="2"/>
        <v>44295934087.900002</v>
      </c>
      <c r="I8" s="17">
        <f t="shared" ca="1" si="2"/>
        <v>53598080246.358994</v>
      </c>
      <c r="J8" s="17">
        <f t="shared" ca="1" si="2"/>
        <v>64853677098.094383</v>
      </c>
      <c r="K8" s="17">
        <f t="shared" ca="1" si="2"/>
        <v>78472949288.694199</v>
      </c>
    </row>
    <row r="9" spans="1:11" x14ac:dyDescent="0.2">
      <c r="A9" s="6" t="s">
        <v>5</v>
      </c>
      <c r="B9" s="17" cm="1">
        <f t="array" ref="B9">INDEX(sgas,MATCH(1,($B$1 =gics_sub)*(B$5= year),0))</f>
        <v>12977000000</v>
      </c>
      <c r="C9" s="17" cm="1">
        <f t="array" ref="C9">INDEX(sgas,MATCH(1,($B$1 =gics_sub)*(C$5= year),0))</f>
        <v>12913000000</v>
      </c>
      <c r="D9" s="17" cm="1">
        <f t="array" ref="D9">INDEX(sgas,MATCH(1,($B$1 =gics_sub)*(D$5= year),0))</f>
        <v>20686000000</v>
      </c>
      <c r="E9" s="17" cm="1">
        <f t="array" ref="E9">INDEX(sgas,MATCH(1,($B$1 =gics_sub)*(E$5= year),0))</f>
        <v>21275000000</v>
      </c>
      <c r="F9" s="29"/>
      <c r="G9" s="29"/>
      <c r="H9" s="29"/>
      <c r="I9" s="29"/>
      <c r="J9" s="29"/>
      <c r="K9" s="29"/>
    </row>
    <row r="10" spans="1:11" x14ac:dyDescent="0.2">
      <c r="A10" s="3" t="s">
        <v>584</v>
      </c>
      <c r="B10" s="17" cm="1">
        <f t="array" ref="B10">INDEX(other_operating_items,MATCH(1,($B$1 =gics_sub)*(B$5= year),0))</f>
        <v>845000000</v>
      </c>
      <c r="C10" s="17" cm="1">
        <f t="array" ref="C10">INDEX(other_operating_items,MATCH(1,($B$1 =gics_sub)*(C$5= year),0))</f>
        <v>853000000</v>
      </c>
      <c r="D10" s="17" cm="1">
        <f t="array" ref="D10">INDEX(other_operating_items,MATCH(1,($B$1 =gics_sub)*(D$5= year),0))</f>
        <v>1295000000</v>
      </c>
      <c r="E10" s="17" cm="1">
        <f t="array" ref="E10">INDEX(other_operating_items,MATCH(1,($B$1 =gics_sub)*(E$5= year),0))</f>
        <v>1364000000</v>
      </c>
      <c r="F10" s="29"/>
      <c r="G10" s="29"/>
      <c r="H10" s="29"/>
      <c r="I10" s="29"/>
      <c r="J10" s="29"/>
      <c r="K10" s="29"/>
    </row>
    <row r="11" spans="1:11" x14ac:dyDescent="0.2">
      <c r="A11" s="18" t="s">
        <v>611</v>
      </c>
      <c r="B11" s="17" t="str" cm="1">
        <f t="array" ref="B11">INDEX(r_and_d,MATCH(1,($B$1 =gics_sub)*(B$5= year),0))</f>
        <v xml:space="preserve"> $-   </v>
      </c>
      <c r="C11" s="17" t="str" cm="1">
        <f t="array" ref="C11">INDEX(r_and_d,MATCH(1,($B$1 =gics_sub)*(C$5= year),0))</f>
        <v xml:space="preserve"> $-   </v>
      </c>
      <c r="D11" s="17" t="str" cm="1">
        <f t="array" ref="D11">INDEX(r_and_d,MATCH(1,($B$1 =gics_sub)*(D$5= year),0))</f>
        <v xml:space="preserve"> $-   </v>
      </c>
      <c r="E11" s="17" t="str" cm="1">
        <f t="array" ref="E11">INDEX(r_and_d,MATCH(1,($B$1 =gics_sub)*(E$5= year),0))</f>
        <v xml:space="preserve"> $-   </v>
      </c>
      <c r="F11" s="29"/>
      <c r="G11" s="29"/>
      <c r="H11" s="29"/>
      <c r="I11" s="29"/>
      <c r="J11" s="29"/>
      <c r="K11" s="29"/>
    </row>
    <row r="12" spans="1:11" x14ac:dyDescent="0.2">
      <c r="A12" s="7" t="s">
        <v>585</v>
      </c>
      <c r="B12" s="17">
        <f>SUM(B9:B11)</f>
        <v>13822000000</v>
      </c>
      <c r="C12" s="17">
        <f t="shared" ref="C12:E12" si="3">SUM(C9:C11)</f>
        <v>13766000000</v>
      </c>
      <c r="D12" s="17">
        <f t="shared" si="3"/>
        <v>21981000000</v>
      </c>
      <c r="E12" s="17">
        <f t="shared" si="3"/>
        <v>22639000000</v>
      </c>
      <c r="F12" s="29"/>
      <c r="G12" s="29"/>
      <c r="H12" s="29"/>
      <c r="I12" s="29"/>
      <c r="J12" s="29"/>
      <c r="K12" s="29"/>
    </row>
    <row r="13" spans="1:11" x14ac:dyDescent="0.2">
      <c r="A13" s="79" t="s">
        <v>586</v>
      </c>
      <c r="B13" s="78">
        <f>B8-B12</f>
        <v>534000000</v>
      </c>
      <c r="C13" s="78">
        <f>C8-C12</f>
        <v>1958000000</v>
      </c>
      <c r="D13" s="78">
        <f t="shared" ref="D13:E13" si="4">D8-D12</f>
        <v>5049000000</v>
      </c>
      <c r="E13" s="78">
        <f t="shared" si="4"/>
        <v>7255000000</v>
      </c>
      <c r="F13" s="78">
        <f ca="1">SUM(F$21*F$6)</f>
        <v>4959790000</v>
      </c>
      <c r="G13" s="78">
        <f t="shared" ref="G13:K13" ca="1" si="5">SUM(G$21*G$6)</f>
        <v>6001345900</v>
      </c>
      <c r="H13" s="78">
        <f t="shared" ca="1" si="5"/>
        <v>7261628539</v>
      </c>
      <c r="I13" s="78">
        <f t="shared" ca="1" si="5"/>
        <v>8786570532.1900005</v>
      </c>
      <c r="J13" s="78">
        <f t="shared" ca="1" si="5"/>
        <v>10631750343.9499</v>
      </c>
      <c r="K13" s="78">
        <f t="shared" ca="1" si="5"/>
        <v>12864417916.179379</v>
      </c>
    </row>
    <row r="17" spans="1:11" x14ac:dyDescent="0.2">
      <c r="A17" s="8" t="s">
        <v>587</v>
      </c>
    </row>
    <row r="18" spans="1:11" ht="17" thickBot="1" x14ac:dyDescent="0.25">
      <c r="A18" s="9"/>
      <c r="B18" s="75" t="s">
        <v>598</v>
      </c>
      <c r="C18" s="75"/>
      <c r="D18" s="75"/>
      <c r="E18" s="75"/>
      <c r="F18" s="34" t="s">
        <v>606</v>
      </c>
      <c r="G18" s="34"/>
      <c r="H18" s="34"/>
      <c r="I18" s="34"/>
      <c r="J18" s="34"/>
      <c r="K18" s="34"/>
    </row>
    <row r="19" spans="1:11" ht="17" thickTop="1" x14ac:dyDescent="0.2">
      <c r="A19" s="53" t="s">
        <v>588</v>
      </c>
      <c r="B19" s="53"/>
      <c r="C19" s="81">
        <f>$C$6/$B$6-1</f>
        <v>7.5960571313618885E-2</v>
      </c>
      <c r="D19" s="81">
        <f>$D$6/$C$6-1</f>
        <v>0.59480985678495313</v>
      </c>
      <c r="E19" s="81">
        <f>$E$6/$D$6-1</f>
        <v>-3.8921453692848718E-2</v>
      </c>
      <c r="F19" s="81">
        <f ca="1">OFFSET(F$37,MATCH($B$33,$A38:$A$40,0),0)</f>
        <v>0.21</v>
      </c>
      <c r="G19" s="81">
        <f ca="1">OFFSET(G$37,MATCH($B$33,$A38:$A$40,0),0)</f>
        <v>0.21</v>
      </c>
      <c r="H19" s="81">
        <f ca="1">OFFSET(H$37,MATCH($B$33,$A38:$A$40,0),0)</f>
        <v>0.21</v>
      </c>
      <c r="I19" s="81">
        <f ca="1">OFFSET(I$37,MATCH($B$33,$A38:$A$40,0),0)</f>
        <v>0.21</v>
      </c>
      <c r="J19" s="81">
        <f ca="1">OFFSET(J$37,MATCH($B$33,$A38:$A$40,0),0)</f>
        <v>0.21</v>
      </c>
      <c r="K19" s="81">
        <f ca="1">OFFSET(K$37,MATCH($B$33,$A38:$A$40,0),0)</f>
        <v>0.21</v>
      </c>
    </row>
    <row r="20" spans="1:11" x14ac:dyDescent="0.2">
      <c r="A20" s="10" t="s">
        <v>589</v>
      </c>
      <c r="B20" s="30" cm="1">
        <f t="array" ref="B20">INDEX(gross_margin,MATCH(1,($B$1 = gics_sub)*(B$5= year),0))</f>
        <v>0.57759002212834432</v>
      </c>
      <c r="C20" s="30" cm="1">
        <f t="array" ref="C20">INDEX(gross_margin,MATCH(1,($B$1 = gics_sub)*(C$5= year),0))</f>
        <v>0.58796694462102228</v>
      </c>
      <c r="D20" s="30" cm="1">
        <f t="array" ref="D20">INDEX(gross_margin,MATCH(1,($B$1 = gics_sub)*(D$5= year),0))</f>
        <v>0.63376318874560378</v>
      </c>
      <c r="E20" s="30" cm="1">
        <f t="array" ref="E20">INDEX(gross_margin,MATCH(1,($B$1 = gics_sub)*(E$5= year),0))</f>
        <v>0.72929982922664061</v>
      </c>
      <c r="F20" s="10">
        <f ca="1">OFFSET(F$41,MATCH($B$33,$A$42:$A$44,0),0)</f>
        <v>0.61</v>
      </c>
      <c r="G20" s="10">
        <f t="shared" ref="G20:K20" ca="1" si="6">OFFSET(G$41,MATCH($B$33,$A$42:$A$44,0),0)</f>
        <v>0.61</v>
      </c>
      <c r="H20" s="10">
        <f t="shared" ca="1" si="6"/>
        <v>0.61</v>
      </c>
      <c r="I20" s="10">
        <f t="shared" ca="1" si="6"/>
        <v>0.61</v>
      </c>
      <c r="J20" s="10">
        <f t="shared" ca="1" si="6"/>
        <v>0.61</v>
      </c>
      <c r="K20" s="10">
        <f t="shared" ca="1" si="6"/>
        <v>0.61</v>
      </c>
    </row>
    <row r="21" spans="1:11" x14ac:dyDescent="0.2">
      <c r="A21" s="11" t="s">
        <v>590</v>
      </c>
      <c r="B21" s="31" cm="1">
        <f t="array" ref="B21">INDEX(operating_margin,MATCH(1,($B$1 = gics_sub)*(B$5= year),0))</f>
        <v>2.1484610742305371E-2</v>
      </c>
      <c r="C21" s="31" cm="1">
        <f t="array" ref="C21">INDEX(operating_margin,MATCH(1,($B$1 = gics_sub)*(C$5= year),0))</f>
        <v>7.3215420857794561E-2</v>
      </c>
      <c r="D21" s="31" cm="1">
        <f t="array" ref="D21">INDEX(operating_margin,MATCH(1,($B$1 = gics_sub)*(D$5= year),0))</f>
        <v>0.11838218053927316</v>
      </c>
      <c r="E21" s="31" cm="1">
        <f t="array" ref="E21">INDEX(operating_margin,MATCH(1,($B$1 = gics_sub)*(E$5= year),0))</f>
        <v>0.17699438887533545</v>
      </c>
      <c r="F21" s="11">
        <f ca="1">OFFSET(F$45,MATCH($B$33,$A$46:$A$48,0),0)</f>
        <v>0.1</v>
      </c>
      <c r="G21" s="11">
        <f t="shared" ref="G21:K21" ca="1" si="7">OFFSET(G$45,MATCH($B$33,$A$46:$A$48,0),0)</f>
        <v>0.1</v>
      </c>
      <c r="H21" s="11">
        <f t="shared" ca="1" si="7"/>
        <v>0.1</v>
      </c>
      <c r="I21" s="11">
        <f t="shared" ca="1" si="7"/>
        <v>0.1</v>
      </c>
      <c r="J21" s="11">
        <f t="shared" ca="1" si="7"/>
        <v>0.1</v>
      </c>
      <c r="K21" s="11">
        <f t="shared" ca="1" si="7"/>
        <v>0.1</v>
      </c>
    </row>
    <row r="23" spans="1:11" s="64" customFormat="1" x14ac:dyDescent="0.2">
      <c r="A23" s="40" t="s">
        <v>652</v>
      </c>
      <c r="B23" s="40" t="s">
        <v>644</v>
      </c>
      <c r="C23" s="40" t="s">
        <v>645</v>
      </c>
      <c r="D23" s="40" t="s">
        <v>646</v>
      </c>
      <c r="E23" s="40" t="s">
        <v>647</v>
      </c>
      <c r="F23" s="40" t="s">
        <v>661</v>
      </c>
      <c r="G23" s="40"/>
      <c r="H23" s="40"/>
      <c r="I23" s="40"/>
      <c r="J23" s="40"/>
      <c r="K23" s="40"/>
    </row>
    <row r="24" spans="1:11" x14ac:dyDescent="0.2">
      <c r="A24" t="s">
        <v>648</v>
      </c>
      <c r="B24" s="6">
        <f>MIN($B$6:$E$6)</f>
        <v>24855000000</v>
      </c>
      <c r="C24" s="6">
        <f>MAX($B$6:$E$6)</f>
        <v>42650000000</v>
      </c>
      <c r="D24" s="6">
        <f>MEDIAN($B6:$E$6)</f>
        <v>33866500000</v>
      </c>
      <c r="E24" s="6">
        <f>AVERAGE($B$6:$E$6)</f>
        <v>33809500000</v>
      </c>
      <c r="F24" s="6">
        <f>C24-B24</f>
        <v>17795000000</v>
      </c>
    </row>
    <row r="25" spans="1:11" x14ac:dyDescent="0.2">
      <c r="A25" t="s">
        <v>649</v>
      </c>
      <c r="B25" s="6">
        <f>MIN($B$7:$E$7)</f>
        <v>10499000000</v>
      </c>
      <c r="C25" s="6">
        <f>MAX($B$7:$E$7)</f>
        <v>15620000000</v>
      </c>
      <c r="D25" s="6">
        <f>MEDIAN($B$7:$E7)</f>
        <v>11057500000</v>
      </c>
      <c r="E25" s="6">
        <f>AVERAGE($B$7:$E$7)</f>
        <v>12058500000</v>
      </c>
      <c r="F25" s="6">
        <f t="shared" ref="F25:F31" si="8">C25-B25</f>
        <v>5121000000</v>
      </c>
    </row>
    <row r="26" spans="1:11" x14ac:dyDescent="0.2">
      <c r="A26" t="s">
        <v>650</v>
      </c>
      <c r="B26" s="6">
        <f>MIN($B$8:$E$8)</f>
        <v>14356000000</v>
      </c>
      <c r="C26" s="6">
        <f>MAX($B$8:$E$8)</f>
        <v>29894000000</v>
      </c>
      <c r="D26" s="6">
        <f>MEDIAN($B$8:$E$8)</f>
        <v>21377000000</v>
      </c>
      <c r="E26" s="6">
        <f>AVERAGE($B$8:$E$8)</f>
        <v>21751000000</v>
      </c>
      <c r="F26" s="6">
        <f t="shared" si="8"/>
        <v>15538000000</v>
      </c>
    </row>
    <row r="27" spans="1:11" x14ac:dyDescent="0.2">
      <c r="A27" t="s">
        <v>651</v>
      </c>
      <c r="B27" s="6">
        <f>MIN($B$12:$E$12)</f>
        <v>13766000000</v>
      </c>
      <c r="C27" s="6">
        <f>MAX($B$12:$E$12)</f>
        <v>22639000000</v>
      </c>
      <c r="D27" s="6">
        <f>MEDIAN($B$12:$E$12)</f>
        <v>17901500000</v>
      </c>
      <c r="E27" s="6">
        <f>AVERAGE($B$12:$E$12)</f>
        <v>18052000000</v>
      </c>
      <c r="F27" s="6">
        <f t="shared" si="8"/>
        <v>8873000000</v>
      </c>
    </row>
    <row r="28" spans="1:11" x14ac:dyDescent="0.2">
      <c r="A28" s="37" t="s">
        <v>586</v>
      </c>
      <c r="B28" s="6">
        <f>MIN($B$13:$E$13)</f>
        <v>534000000</v>
      </c>
      <c r="C28" s="6">
        <f>MAX($B$13:$E$13)</f>
        <v>7255000000</v>
      </c>
      <c r="D28" s="6">
        <f>MEDIAN($B$13:$E$13)</f>
        <v>3503500000</v>
      </c>
      <c r="E28" s="6">
        <f>AVERAGE($B$13:$E$13)</f>
        <v>3699000000</v>
      </c>
      <c r="F28" s="6">
        <f t="shared" si="8"/>
        <v>6721000000</v>
      </c>
    </row>
    <row r="29" spans="1:11" x14ac:dyDescent="0.2">
      <c r="A29" s="38" t="s">
        <v>588</v>
      </c>
      <c r="B29" s="26">
        <f>MIN($C$19:$E$19)</f>
        <v>-3.8921453692848718E-2</v>
      </c>
      <c r="C29" s="26">
        <f>MAX($C$19:$E$19)</f>
        <v>0.59480985678495313</v>
      </c>
      <c r="D29" s="26">
        <f>MEDIAN($C$19:$E$19)</f>
        <v>7.5960571313618885E-2</v>
      </c>
      <c r="E29" s="26">
        <f>AVERAGE($C$19:$E$19)</f>
        <v>0.21061632480190776</v>
      </c>
      <c r="F29" s="51">
        <f t="shared" si="8"/>
        <v>0.63373131047780185</v>
      </c>
    </row>
    <row r="30" spans="1:11" x14ac:dyDescent="0.2">
      <c r="A30" s="38" t="s">
        <v>589</v>
      </c>
      <c r="B30" s="23">
        <f>MIN($B$20:$E$20)</f>
        <v>0.57759002212834432</v>
      </c>
      <c r="C30" s="23">
        <f>MAX($B$20:$E$20)</f>
        <v>0.72929982922664061</v>
      </c>
      <c r="D30" s="23">
        <f>MEDIAN($B$20:$E$20)</f>
        <v>0.61086506668331308</v>
      </c>
      <c r="E30" s="23">
        <f>AVERAGE($B$20:$E$20)</f>
        <v>0.63215499618040272</v>
      </c>
      <c r="F30" s="23">
        <f t="shared" si="8"/>
        <v>0.15170980709829629</v>
      </c>
    </row>
    <row r="31" spans="1:11" x14ac:dyDescent="0.2">
      <c r="A31" s="39" t="s">
        <v>590</v>
      </c>
      <c r="B31" s="23">
        <f>MIN($B$21:$E$21)</f>
        <v>2.1484610742305371E-2</v>
      </c>
      <c r="C31" s="23">
        <f>MAX($B$21:$E$21)</f>
        <v>0.17699438887533545</v>
      </c>
      <c r="D31" s="23">
        <f>MEDIAN($B$21:$E$21)</f>
        <v>9.5798800698533859E-2</v>
      </c>
      <c r="E31" s="23">
        <f>AVERAGE($B$21:$E$21)</f>
        <v>9.7519150253677134E-2</v>
      </c>
      <c r="F31" s="23">
        <f t="shared" si="8"/>
        <v>0.15550977813303007</v>
      </c>
    </row>
    <row r="33" spans="1:11" customFormat="1" x14ac:dyDescent="0.2">
      <c r="A33" s="16" t="s">
        <v>591</v>
      </c>
      <c r="B33" s="16" t="s">
        <v>610</v>
      </c>
    </row>
    <row r="34" spans="1:11" customFormat="1" x14ac:dyDescent="0.2"/>
    <row r="35" spans="1:11" customFormat="1" x14ac:dyDescent="0.2">
      <c r="A35" s="8" t="s">
        <v>592</v>
      </c>
      <c r="B35" s="8"/>
      <c r="C35" s="8"/>
      <c r="D35" s="8"/>
      <c r="E35" s="8"/>
      <c r="F35" s="8"/>
      <c r="G35" s="8"/>
      <c r="H35" s="8"/>
      <c r="I35" s="8"/>
      <c r="J35" s="8"/>
      <c r="K35" s="8"/>
    </row>
    <row r="36" spans="1:11" customFormat="1" x14ac:dyDescent="0.2"/>
    <row r="37" spans="1:11" customFormat="1" ht="17" thickBot="1" x14ac:dyDescent="0.25">
      <c r="A37" s="19" t="s">
        <v>588</v>
      </c>
      <c r="B37" s="19"/>
      <c r="C37" s="19"/>
      <c r="D37" s="19"/>
      <c r="E37" s="19"/>
      <c r="F37" s="19" t="s">
        <v>600</v>
      </c>
      <c r="G37" s="19" t="s">
        <v>601</v>
      </c>
      <c r="H37" s="19" t="s">
        <v>602</v>
      </c>
      <c r="I37" s="19" t="s">
        <v>603</v>
      </c>
      <c r="J37" s="19" t="s">
        <v>604</v>
      </c>
      <c r="K37" s="19" t="s">
        <v>605</v>
      </c>
    </row>
    <row r="38" spans="1:11" customFormat="1" ht="17" thickTop="1" x14ac:dyDescent="0.2">
      <c r="A38" t="s">
        <v>593</v>
      </c>
      <c r="F38" s="51" cm="1">
        <f t="array" ref="F38">INDEX(assum_revenue_growth,MATCH(1,($B$1 =assum_gics_sub)*($A38=assum_cases),0))</f>
        <v>0.4</v>
      </c>
      <c r="G38" s="51" cm="1">
        <f t="array" ref="G38">INDEX(assum_revenue_growth,MATCH(1,($B$1 =assum_gics_sub)*($A38=assum_cases),0))</f>
        <v>0.4</v>
      </c>
      <c r="H38" s="51" cm="1">
        <f t="array" ref="H38">INDEX(assum_revenue_growth,MATCH(1,($B$1 =assum_gics_sub)*($A38=assum_cases),0))</f>
        <v>0.4</v>
      </c>
      <c r="I38" s="51" cm="1">
        <f t="array" ref="I38">INDEX(assum_revenue_growth,MATCH(1,($B$1 =assum_gics_sub)*($A38=assum_cases),0))</f>
        <v>0.4</v>
      </c>
      <c r="J38" s="51" cm="1">
        <f t="array" ref="J38">INDEX(assum_revenue_growth,MATCH(1,($B$1 =assum_gics_sub)*($A38=assum_cases),0))</f>
        <v>0.4</v>
      </c>
      <c r="K38" s="51" cm="1">
        <f t="array" ref="K38">INDEX(assum_revenue_growth,MATCH(1,($B$1 =assum_gics_sub)*($A38=assum_cases),0))</f>
        <v>0.4</v>
      </c>
    </row>
    <row r="39" spans="1:11" customFormat="1" x14ac:dyDescent="0.2">
      <c r="A39" t="s">
        <v>594</v>
      </c>
      <c r="F39" s="51" cm="1">
        <f t="array" ref="F39">INDEX(assum_revenue_growth,MATCH(1,($B$1 =assum_gics_sub)*($A39=assum_cases),0))</f>
        <v>0.21</v>
      </c>
      <c r="G39" s="51" cm="1">
        <f t="array" ref="G39">INDEX(assum_revenue_growth,MATCH(1,($B$1 =assum_gics_sub)*($A39=assum_cases),0))</f>
        <v>0.21</v>
      </c>
      <c r="H39" s="51" cm="1">
        <f t="array" ref="H39">INDEX(assum_revenue_growth,MATCH(1,($B$1 =assum_gics_sub)*($A39=assum_cases),0))</f>
        <v>0.21</v>
      </c>
      <c r="I39" s="51" cm="1">
        <f t="array" ref="I39">INDEX(assum_revenue_growth,MATCH(1,($B$1 =assum_gics_sub)*($A39=assum_cases),0))</f>
        <v>0.21</v>
      </c>
      <c r="J39" s="51" cm="1">
        <f t="array" ref="J39">INDEX(assum_revenue_growth,MATCH(1,($B$1 =assum_gics_sub)*($A39=assum_cases),0))</f>
        <v>0.21</v>
      </c>
      <c r="K39" s="51" cm="1">
        <f t="array" ref="K39">INDEX(assum_revenue_growth,MATCH(1,($B$1 =assum_gics_sub)*($A39=assum_cases),0))</f>
        <v>0.21</v>
      </c>
    </row>
    <row r="40" spans="1:11" customFormat="1" x14ac:dyDescent="0.2">
      <c r="A40" t="s">
        <v>595</v>
      </c>
      <c r="F40" s="51" cm="1">
        <f t="array" ref="F40">INDEX(assum_revenue_growth,MATCH(1,($B$1 =assum_gics_sub)*($A40=assum_cases),0))</f>
        <v>-0.04</v>
      </c>
      <c r="G40" s="51" cm="1">
        <f t="array" ref="G40">INDEX(assum_revenue_growth,MATCH(1,($B$1 =assum_gics_sub)*($A40=assum_cases),0))</f>
        <v>-0.04</v>
      </c>
      <c r="H40" s="51" cm="1">
        <f t="array" ref="H40">INDEX(assum_revenue_growth,MATCH(1,($B$1 =assum_gics_sub)*($A40=assum_cases),0))</f>
        <v>-0.04</v>
      </c>
      <c r="I40" s="51" cm="1">
        <f t="array" ref="I40">INDEX(assum_revenue_growth,MATCH(1,($B$1 =assum_gics_sub)*($A40=assum_cases),0))</f>
        <v>-0.04</v>
      </c>
      <c r="J40" s="51" cm="1">
        <f t="array" ref="J40">INDEX(assum_revenue_growth,MATCH(1,($B$1 =assum_gics_sub)*($A40=assum_cases),0))</f>
        <v>-0.04</v>
      </c>
      <c r="K40" s="51" cm="1">
        <f t="array" ref="K40">INDEX(assum_revenue_growth,MATCH(1,($B$1 =assum_gics_sub)*($A40=assum_cases),0))</f>
        <v>-0.04</v>
      </c>
    </row>
    <row r="41" spans="1:11" customFormat="1" ht="17" thickBot="1" x14ac:dyDescent="0.25">
      <c r="A41" s="12" t="s">
        <v>596</v>
      </c>
      <c r="B41" s="12"/>
      <c r="C41" s="12"/>
      <c r="D41" s="12"/>
      <c r="E41" s="12"/>
      <c r="F41" s="12" t="s">
        <v>600</v>
      </c>
      <c r="G41" s="12" t="s">
        <v>601</v>
      </c>
      <c r="H41" s="12" t="s">
        <v>602</v>
      </c>
      <c r="I41" s="12" t="s">
        <v>603</v>
      </c>
      <c r="J41" s="12" t="s">
        <v>604</v>
      </c>
      <c r="K41" s="12" t="s">
        <v>605</v>
      </c>
    </row>
    <row r="42" spans="1:11" customFormat="1" ht="17" thickTop="1" x14ac:dyDescent="0.2">
      <c r="A42" t="s">
        <v>593</v>
      </c>
      <c r="F42" cm="1">
        <f t="array" ref="F42">INDEX(assum_gross_margin,MATCH(1,($B$1 =assum_gics_sub)*($A42=assum_cases),0))</f>
        <v>0.73</v>
      </c>
      <c r="G42" cm="1">
        <f t="array" ref="G42">INDEX(assum_gross_margin,MATCH(1,($B$1 =assum_gics_sub)*($A42=assum_cases),0))</f>
        <v>0.73</v>
      </c>
      <c r="H42" cm="1">
        <f t="array" ref="H42">INDEX(assum_gross_margin,MATCH(1,($B$1 =assum_gics_sub)*($A42=assum_cases),0))</f>
        <v>0.73</v>
      </c>
      <c r="I42" cm="1">
        <f t="array" ref="I42">INDEX(assum_gross_margin,MATCH(1,($B$1 =assum_gics_sub)*($A42=assum_cases),0))</f>
        <v>0.73</v>
      </c>
      <c r="J42" cm="1">
        <f t="array" ref="J42">INDEX(assum_gross_margin,MATCH(1,($B$1 =assum_gics_sub)*($A42=assum_cases),0))</f>
        <v>0.73</v>
      </c>
      <c r="K42" cm="1">
        <f t="array" ref="K42">INDEX(assum_gross_margin,MATCH(1,($B$1 =assum_gics_sub)*($A42=assum_cases),0))</f>
        <v>0.73</v>
      </c>
    </row>
    <row r="43" spans="1:11" customFormat="1" x14ac:dyDescent="0.2">
      <c r="A43" t="s">
        <v>594</v>
      </c>
      <c r="F43" cm="1">
        <f t="array" ref="F43">INDEX(assum_gross_margin,MATCH(1,($B$1 =assum_gics_sub)*($A43=assum_cases),0))</f>
        <v>0.61</v>
      </c>
      <c r="G43" cm="1">
        <f t="array" ref="G43">INDEX(assum_gross_margin,MATCH(1,($B$1 =assum_gics_sub)*($A43=assum_cases),0))</f>
        <v>0.61</v>
      </c>
      <c r="H43" cm="1">
        <f t="array" ref="H43">INDEX(assum_gross_margin,MATCH(1,($B$1 =assum_gics_sub)*($A43=assum_cases),0))</f>
        <v>0.61</v>
      </c>
      <c r="I43" cm="1">
        <f t="array" ref="I43">INDEX(assum_gross_margin,MATCH(1,($B$1 =assum_gics_sub)*($A43=assum_cases),0))</f>
        <v>0.61</v>
      </c>
      <c r="J43" cm="1">
        <f t="array" ref="J43">INDEX(assum_gross_margin,MATCH(1,($B$1 =assum_gics_sub)*($A43=assum_cases),0))</f>
        <v>0.61</v>
      </c>
      <c r="K43" cm="1">
        <f t="array" ref="K43">INDEX(assum_gross_margin,MATCH(1,($B$1 =assum_gics_sub)*($A43=assum_cases),0))</f>
        <v>0.61</v>
      </c>
    </row>
    <row r="44" spans="1:11" customFormat="1" x14ac:dyDescent="0.2">
      <c r="A44" t="s">
        <v>595</v>
      </c>
      <c r="F44" cm="1">
        <f t="array" ref="F44">INDEX(assum_gross_margin,MATCH(1,($B$1 =assum_gics_sub)*($A44=assum_cases),0))</f>
        <v>0.5</v>
      </c>
      <c r="G44" cm="1">
        <f t="array" ref="G44">INDEX(assum_gross_margin,MATCH(1,($B$1 =assum_gics_sub)*($A44=assum_cases),0))</f>
        <v>0.5</v>
      </c>
      <c r="H44" cm="1">
        <f t="array" ref="H44">INDEX(assum_gross_margin,MATCH(1,($B$1 =assum_gics_sub)*($A44=assum_cases),0))</f>
        <v>0.5</v>
      </c>
      <c r="I44" cm="1">
        <f t="array" ref="I44">INDEX(assum_gross_margin,MATCH(1,($B$1 =assum_gics_sub)*($A44=assum_cases),0))</f>
        <v>0.5</v>
      </c>
      <c r="J44" cm="1">
        <f t="array" ref="J44">INDEX(assum_gross_margin,MATCH(1,($B$1 =assum_gics_sub)*($A44=assum_cases),0))</f>
        <v>0.5</v>
      </c>
      <c r="K44" cm="1">
        <f t="array" ref="K44">INDEX(assum_gross_margin,MATCH(1,($B$1 =assum_gics_sub)*($A44=assum_cases),0))</f>
        <v>0.5</v>
      </c>
    </row>
    <row r="45" spans="1:11" customFormat="1" ht="17" thickBot="1" x14ac:dyDescent="0.25">
      <c r="A45" s="13" t="s">
        <v>597</v>
      </c>
      <c r="B45" s="13"/>
      <c r="C45" s="13"/>
      <c r="D45" s="13"/>
      <c r="E45" s="13"/>
      <c r="F45" s="13" t="s">
        <v>600</v>
      </c>
      <c r="G45" s="13" t="s">
        <v>601</v>
      </c>
      <c r="H45" s="13" t="s">
        <v>602</v>
      </c>
      <c r="I45" s="13" t="s">
        <v>603</v>
      </c>
      <c r="J45" s="13" t="s">
        <v>604</v>
      </c>
      <c r="K45" s="13" t="s">
        <v>605</v>
      </c>
    </row>
    <row r="46" spans="1:11" customFormat="1" ht="17" thickTop="1" x14ac:dyDescent="0.2">
      <c r="A46" t="s">
        <v>593</v>
      </c>
      <c r="F46" cm="1">
        <f t="array" ref="F46">INDEX(assum_operating_margin,MATCH(1,($B$1 =assum_gics_sub)*($A46=assum_cases),0))</f>
        <v>0.2</v>
      </c>
      <c r="G46" cm="1">
        <f t="array" ref="G46">INDEX(assum_operating_margin,MATCH(1,($B$1 =assum_gics_sub)*($A46=assum_cases),0))</f>
        <v>0.2</v>
      </c>
      <c r="H46" cm="1">
        <f t="array" ref="H46">INDEX(assum_operating_margin,MATCH(1,($B$1 =assum_gics_sub)*($A46=assum_cases),0))</f>
        <v>0.2</v>
      </c>
      <c r="I46" cm="1">
        <f t="array" ref="I46">INDEX(assum_operating_margin,MATCH(1,($B$1 =assum_gics_sub)*($A46=assum_cases),0))</f>
        <v>0.2</v>
      </c>
      <c r="J46" cm="1">
        <f t="array" ref="J46">INDEX(assum_operating_margin,MATCH(1,($B$1 =assum_gics_sub)*($A46=assum_cases),0))</f>
        <v>0.2</v>
      </c>
      <c r="K46" cm="1">
        <f t="array" ref="K46">INDEX(assum_operating_margin,MATCH(1,($B$1 =assum_gics_sub)*($A46=assum_cases),0))</f>
        <v>0.2</v>
      </c>
    </row>
    <row r="47" spans="1:11" customFormat="1" x14ac:dyDescent="0.2">
      <c r="A47" t="s">
        <v>594</v>
      </c>
      <c r="F47" cm="1">
        <f t="array" ref="F47">INDEX(assum_operating_margin,MATCH(1,($B$1 =assum_gics_sub)*($A47=assum_cases),0))</f>
        <v>0.1</v>
      </c>
      <c r="G47" cm="1">
        <f t="array" ref="G47">INDEX(assum_operating_margin,MATCH(1,($B$1 =assum_gics_sub)*($A47=assum_cases),0))</f>
        <v>0.1</v>
      </c>
      <c r="H47" cm="1">
        <f t="array" ref="H47">INDEX(assum_operating_margin,MATCH(1,($B$1 =assum_gics_sub)*($A47=assum_cases),0))</f>
        <v>0.1</v>
      </c>
      <c r="I47" cm="1">
        <f t="array" ref="I47">INDEX(assum_operating_margin,MATCH(1,($B$1 =assum_gics_sub)*($A47=assum_cases),0))</f>
        <v>0.1</v>
      </c>
      <c r="J47" cm="1">
        <f t="array" ref="J47">INDEX(assum_operating_margin,MATCH(1,($B$1 =assum_gics_sub)*($A47=assum_cases),0))</f>
        <v>0.1</v>
      </c>
      <c r="K47" cm="1">
        <f t="array" ref="K47">INDEX(assum_operating_margin,MATCH(1,($B$1 =assum_gics_sub)*($A47=assum_cases),0))</f>
        <v>0.1</v>
      </c>
    </row>
    <row r="48" spans="1:11" customFormat="1" x14ac:dyDescent="0.2">
      <c r="A48" s="14" t="s">
        <v>595</v>
      </c>
      <c r="B48" s="14"/>
      <c r="C48" s="14"/>
      <c r="D48" s="14"/>
      <c r="E48" s="14"/>
      <c r="F48" s="14" cm="1">
        <f t="array" ref="F48">INDEX(assum_operating_margin,MATCH(1,($B$1 =assum_gics_sub)*($A48=assum_cases),0))</f>
        <v>0</v>
      </c>
      <c r="G48" s="14" cm="1">
        <f t="array" ref="G48">INDEX(assum_operating_margin,MATCH(1,($B$1 =assum_gics_sub)*($A48=assum_cases),0))</f>
        <v>0</v>
      </c>
      <c r="H48" s="14" cm="1">
        <f t="array" ref="H48">INDEX(assum_operating_margin,MATCH(1,($B$1 =assum_gics_sub)*($A48=assum_cases),0))</f>
        <v>0</v>
      </c>
      <c r="I48" s="14" cm="1">
        <f t="array" ref="I48">INDEX(assum_operating_margin,MATCH(1,($B$1 =assum_gics_sub)*($A48=assum_cases),0))</f>
        <v>0</v>
      </c>
      <c r="J48" s="14" cm="1">
        <f t="array" ref="J48">INDEX(assum_operating_margin,MATCH(1,($B$1 =assum_gics_sub)*($A48=assum_cases),0))</f>
        <v>0</v>
      </c>
      <c r="K48" s="14" cm="1">
        <f t="array" ref="K48">INDEX(assum_operating_margin,MATCH(1,($B$1 =assum_gics_sub)*($A48=assum_cases),0))</f>
        <v>0</v>
      </c>
    </row>
  </sheetData>
  <sheetProtection formatCells="0"/>
  <mergeCells count="6">
    <mergeCell ref="F1:K2"/>
    <mergeCell ref="C2:C3"/>
    <mergeCell ref="F4:K4"/>
    <mergeCell ref="B4:E4"/>
    <mergeCell ref="F18:K18"/>
    <mergeCell ref="B18:E18"/>
  </mergeCells>
  <dataValidations count="2">
    <dataValidation type="list" allowBlank="1" showInputMessage="1" showErrorMessage="1" sqref="B1" xr:uid="{93196BAD-B696-304E-8BB5-18B9D0C3904D}">
      <formula1>gics_sub_list</formula1>
    </dataValidation>
    <dataValidation type="list" allowBlank="1" showInputMessage="1" showErrorMessage="1" sqref="B33" xr:uid="{D5A9C103-A013-1E47-BA24-199801885E85}">
      <formula1>scenario_cases</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Named Ranges</vt:lpstr>
      </vt:variant>
      <vt:variant>
        <vt:i4>27</vt:i4>
      </vt:variant>
    </vt:vector>
  </HeadingPairs>
  <TitlesOfParts>
    <vt:vector size="39" baseType="lpstr">
      <vt:lpstr>Workbook Guide</vt:lpstr>
      <vt:lpstr>projectdata-nyse(raw)</vt:lpstr>
      <vt:lpstr>projectdata-nyse(analysis)</vt:lpstr>
      <vt:lpstr>Dictionary</vt:lpstr>
      <vt:lpstr>Scenarios</vt:lpstr>
      <vt:lpstr>NYSE Pivot Tables</vt:lpstr>
      <vt:lpstr>Dynamic P&amp;L Statement</vt:lpstr>
      <vt:lpstr>Chart No-Mans Land</vt:lpstr>
      <vt:lpstr>Company Financial Model</vt:lpstr>
      <vt:lpstr>GICS Model</vt:lpstr>
      <vt:lpstr>GICS P&amp;L Dashboard</vt:lpstr>
      <vt:lpstr>GICS Sub Model</vt:lpstr>
      <vt:lpstr>assum_cases</vt:lpstr>
      <vt:lpstr>assum_gics</vt:lpstr>
      <vt:lpstr>assum_gics_sub</vt:lpstr>
      <vt:lpstr>assum_gross_margin</vt:lpstr>
      <vt:lpstr>assum_operating_margin</vt:lpstr>
      <vt:lpstr>assum_revenue_growth</vt:lpstr>
      <vt:lpstr>cogs</vt:lpstr>
      <vt:lpstr>company_list</vt:lpstr>
      <vt:lpstr>end_period</vt:lpstr>
      <vt:lpstr>gics_list</vt:lpstr>
      <vt:lpstr>gics_sector</vt:lpstr>
      <vt:lpstr>gics_sub</vt:lpstr>
      <vt:lpstr>gics_sub_list</vt:lpstr>
      <vt:lpstr>gross_margin</vt:lpstr>
      <vt:lpstr>operating_margin</vt:lpstr>
      <vt:lpstr>other_operating_items</vt:lpstr>
      <vt:lpstr>period_list</vt:lpstr>
      <vt:lpstr>project_data</vt:lpstr>
      <vt:lpstr>r_and_d</vt:lpstr>
      <vt:lpstr>scenario_cases</vt:lpstr>
      <vt:lpstr>sgas</vt:lpstr>
      <vt:lpstr>ticker_scenarios</vt:lpstr>
      <vt:lpstr>ticker_symbol</vt:lpstr>
      <vt:lpstr>total_revenue</vt:lpstr>
      <vt:lpstr>year</vt:lpstr>
      <vt:lpstr>year_list</vt:lpstr>
      <vt:lpstr>year_scenario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Omegea Hunter</dc:creator>
  <cp:lastModifiedBy>Omegea Hunter</cp:lastModifiedBy>
  <dcterms:created xsi:type="dcterms:W3CDTF">2023-08-12T16:44:18Z</dcterms:created>
  <dcterms:modified xsi:type="dcterms:W3CDTF">2023-08-18T23:09:31Z</dcterms:modified>
</cp:coreProperties>
</file>